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740" activeTab="1"/>
  </bookViews>
  <sheets>
    <sheet name="январь-март(13.03)" sheetId="1" r:id="rId1"/>
    <sheet name="январь-март(19.03)" sheetId="2" r:id="rId2"/>
    <sheet name="Лист2" sheetId="3" r:id="rId3"/>
  </sheets>
  <definedNames>
    <definedName name="_xlnm._FilterDatabase" localSheetId="0" hidden="1">'январь-март(13.03)'!$A$1:$AN$575</definedName>
    <definedName name="_xlnm._FilterDatabase" localSheetId="1" hidden="1">'январь-март(19.03)'!$A$1:$AL$576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36" i="2" l="1"/>
  <c r="S736" i="2"/>
  <c r="R736" i="2"/>
  <c r="Q736" i="2"/>
  <c r="P736" i="2"/>
  <c r="T734" i="2"/>
  <c r="S734" i="2"/>
  <c r="R734" i="2"/>
  <c r="Q734" i="2"/>
  <c r="P734" i="2"/>
  <c r="W726" i="2"/>
  <c r="U726" i="2"/>
  <c r="W725" i="2"/>
  <c r="U725" i="2"/>
  <c r="W704" i="2"/>
  <c r="W695" i="2"/>
  <c r="U695" i="2"/>
  <c r="W694" i="2"/>
  <c r="U694" i="2"/>
  <c r="G690" i="2"/>
  <c r="S687" i="2"/>
  <c r="G687" i="2" s="1"/>
  <c r="P687" i="2"/>
  <c r="G681" i="2"/>
  <c r="F681" i="2" s="1"/>
  <c r="G680" i="2"/>
  <c r="F680" i="2" s="1"/>
  <c r="W679" i="2"/>
  <c r="U679" i="2"/>
  <c r="G679" i="2"/>
  <c r="F679" i="2" s="1"/>
  <c r="W678" i="2"/>
  <c r="U678" i="2"/>
  <c r="G678" i="2"/>
  <c r="F678" i="2" s="1"/>
  <c r="T594" i="2"/>
  <c r="S594" i="2"/>
  <c r="R594" i="2"/>
  <c r="S587" i="2"/>
  <c r="I574" i="2"/>
  <c r="G574" i="2" s="1"/>
  <c r="H574" i="2"/>
  <c r="F574" i="2" s="1"/>
  <c r="I573" i="2"/>
  <c r="G573" i="2" s="1"/>
  <c r="H573" i="2"/>
  <c r="F573" i="2" s="1"/>
  <c r="I572" i="2"/>
  <c r="G572" i="2" s="1"/>
  <c r="H572" i="2"/>
  <c r="F572" i="2" s="1"/>
  <c r="I571" i="2"/>
  <c r="G571" i="2" s="1"/>
  <c r="H571" i="2"/>
  <c r="F571" i="2" s="1"/>
  <c r="I570" i="2"/>
  <c r="G570" i="2" s="1"/>
  <c r="H570" i="2"/>
  <c r="F570" i="2" s="1"/>
  <c r="I569" i="2"/>
  <c r="G569" i="2" s="1"/>
  <c r="H569" i="2"/>
  <c r="F569" i="2" s="1"/>
  <c r="I568" i="2"/>
  <c r="G568" i="2" s="1"/>
  <c r="H568" i="2"/>
  <c r="F568" i="2" s="1"/>
  <c r="I567" i="2"/>
  <c r="G567" i="2" s="1"/>
  <c r="H567" i="2"/>
  <c r="F567" i="2" s="1"/>
  <c r="I566" i="2"/>
  <c r="G566" i="2" s="1"/>
  <c r="H566" i="2"/>
  <c r="F566" i="2" s="1"/>
  <c r="I565" i="2"/>
  <c r="G565" i="2" s="1"/>
  <c r="H565" i="2"/>
  <c r="F565" i="2" s="1"/>
  <c r="I564" i="2"/>
  <c r="G564" i="2" s="1"/>
  <c r="H564" i="2"/>
  <c r="F564" i="2" s="1"/>
  <c r="I563" i="2"/>
  <c r="G563" i="2" s="1"/>
  <c r="H563" i="2"/>
  <c r="F563" i="2" s="1"/>
  <c r="I562" i="2"/>
  <c r="G562" i="2" s="1"/>
  <c r="H562" i="2"/>
  <c r="I561" i="2"/>
  <c r="H561" i="2"/>
  <c r="F561" i="2" s="1"/>
  <c r="AJ560" i="2"/>
  <c r="AJ675" i="2" s="1"/>
  <c r="AI560" i="2"/>
  <c r="AI675" i="2" s="1"/>
  <c r="AH560" i="2"/>
  <c r="AH675" i="2" s="1"/>
  <c r="AG560" i="2"/>
  <c r="AG675" i="2" s="1"/>
  <c r="AF560" i="2"/>
  <c r="AF675" i="2" s="1"/>
  <c r="AE560" i="2"/>
  <c r="AE675" i="2" s="1"/>
  <c r="AD560" i="2"/>
  <c r="AD675" i="2" s="1"/>
  <c r="AC560" i="2"/>
  <c r="AC675" i="2" s="1"/>
  <c r="AB560" i="2"/>
  <c r="AB675" i="2" s="1"/>
  <c r="AA560" i="2"/>
  <c r="AA675" i="2" s="1"/>
  <c r="Z560" i="2"/>
  <c r="Z675" i="2" s="1"/>
  <c r="Y560" i="2"/>
  <c r="Y675" i="2" s="1"/>
  <c r="X560" i="2"/>
  <c r="X675" i="2" s="1"/>
  <c r="X704" i="2" s="1"/>
  <c r="W560" i="2"/>
  <c r="V560" i="2"/>
  <c r="V675" i="2" s="1"/>
  <c r="V704" i="2" s="1"/>
  <c r="U560" i="2"/>
  <c r="U675" i="2" s="1"/>
  <c r="T560" i="2"/>
  <c r="T675" i="2" s="1"/>
  <c r="T704" i="2" s="1"/>
  <c r="S560" i="2"/>
  <c r="S675" i="2" s="1"/>
  <c r="R560" i="2"/>
  <c r="R675" i="2" s="1"/>
  <c r="R704" i="2" s="1"/>
  <c r="Q560" i="2"/>
  <c r="Q675" i="2" s="1"/>
  <c r="P560" i="2"/>
  <c r="O560" i="2"/>
  <c r="O675" i="2" s="1"/>
  <c r="N560" i="2"/>
  <c r="N675" i="2" s="1"/>
  <c r="M560" i="2"/>
  <c r="M675" i="2" s="1"/>
  <c r="L560" i="2"/>
  <c r="K560" i="2"/>
  <c r="K675" i="2" s="1"/>
  <c r="J560" i="2"/>
  <c r="J675" i="2" s="1"/>
  <c r="E560" i="2"/>
  <c r="I559" i="2"/>
  <c r="G559" i="2" s="1"/>
  <c r="H559" i="2"/>
  <c r="F559" i="2" s="1"/>
  <c r="I558" i="2"/>
  <c r="H558" i="2"/>
  <c r="F558" i="2" s="1"/>
  <c r="AJ557" i="2"/>
  <c r="AJ674" i="2" s="1"/>
  <c r="AI557" i="2"/>
  <c r="AI674" i="2" s="1"/>
  <c r="AH557" i="2"/>
  <c r="AH674" i="2" s="1"/>
  <c r="AG557" i="2"/>
  <c r="AG674" i="2" s="1"/>
  <c r="AF557" i="2"/>
  <c r="AF674" i="2" s="1"/>
  <c r="AE557" i="2"/>
  <c r="AE674" i="2" s="1"/>
  <c r="AD557" i="2"/>
  <c r="AD674" i="2" s="1"/>
  <c r="AC557" i="2"/>
  <c r="AC674" i="2" s="1"/>
  <c r="AB557" i="2"/>
  <c r="AB674" i="2" s="1"/>
  <c r="AA557" i="2"/>
  <c r="AA674" i="2" s="1"/>
  <c r="Z557" i="2"/>
  <c r="Z674" i="2" s="1"/>
  <c r="Y557" i="2"/>
  <c r="Y674" i="2" s="1"/>
  <c r="X557" i="2"/>
  <c r="X674" i="2" s="1"/>
  <c r="W557" i="2"/>
  <c r="W674" i="2" s="1"/>
  <c r="V557" i="2"/>
  <c r="V674" i="2" s="1"/>
  <c r="U557" i="2"/>
  <c r="U674" i="2" s="1"/>
  <c r="T557" i="2"/>
  <c r="T674" i="2" s="1"/>
  <c r="S557" i="2"/>
  <c r="S674" i="2" s="1"/>
  <c r="R557" i="2"/>
  <c r="R674" i="2" s="1"/>
  <c r="Q557" i="2"/>
  <c r="Q674" i="2" s="1"/>
  <c r="P557" i="2"/>
  <c r="P674" i="2" s="1"/>
  <c r="O557" i="2"/>
  <c r="O674" i="2" s="1"/>
  <c r="N557" i="2"/>
  <c r="N674" i="2" s="1"/>
  <c r="M557" i="2"/>
  <c r="M674" i="2" s="1"/>
  <c r="L557" i="2"/>
  <c r="L674" i="2" s="1"/>
  <c r="K557" i="2"/>
  <c r="K674" i="2" s="1"/>
  <c r="J557" i="2"/>
  <c r="J674" i="2" s="1"/>
  <c r="E557" i="2"/>
  <c r="I556" i="2"/>
  <c r="G556" i="2" s="1"/>
  <c r="H556" i="2"/>
  <c r="F556" i="2" s="1"/>
  <c r="I555" i="2"/>
  <c r="G555" i="2" s="1"/>
  <c r="H555" i="2"/>
  <c r="F555" i="2" s="1"/>
  <c r="I554" i="2"/>
  <c r="G554" i="2" s="1"/>
  <c r="H554" i="2"/>
  <c r="F554" i="2" s="1"/>
  <c r="I553" i="2"/>
  <c r="H553" i="2"/>
  <c r="F553" i="2" s="1"/>
  <c r="AJ552" i="2"/>
  <c r="AI552" i="2"/>
  <c r="AI673" i="2" s="1"/>
  <c r="AH552" i="2"/>
  <c r="AH673" i="2" s="1"/>
  <c r="AG552" i="2"/>
  <c r="AG673" i="2" s="1"/>
  <c r="AF552" i="2"/>
  <c r="AE552" i="2"/>
  <c r="AE673" i="2" s="1"/>
  <c r="AD552" i="2"/>
  <c r="AD673" i="2" s="1"/>
  <c r="AC552" i="2"/>
  <c r="AB552" i="2"/>
  <c r="AA552" i="2"/>
  <c r="AA673" i="2" s="1"/>
  <c r="Z552" i="2"/>
  <c r="Z673" i="2" s="1"/>
  <c r="Y552" i="2"/>
  <c r="Y673" i="2" s="1"/>
  <c r="X552" i="2"/>
  <c r="W552" i="2"/>
  <c r="W673" i="2" s="1"/>
  <c r="V552" i="2"/>
  <c r="V673" i="2" s="1"/>
  <c r="U552" i="2"/>
  <c r="U673" i="2" s="1"/>
  <c r="T552" i="2"/>
  <c r="S552" i="2"/>
  <c r="S673" i="2" s="1"/>
  <c r="R552" i="2"/>
  <c r="R673" i="2" s="1"/>
  <c r="Q552" i="2"/>
  <c r="Q673" i="2" s="1"/>
  <c r="P552" i="2"/>
  <c r="O552" i="2"/>
  <c r="O673" i="2" s="1"/>
  <c r="N552" i="2"/>
  <c r="N673" i="2" s="1"/>
  <c r="M552" i="2"/>
  <c r="M673" i="2" s="1"/>
  <c r="L552" i="2"/>
  <c r="K552" i="2"/>
  <c r="K673" i="2" s="1"/>
  <c r="J552" i="2"/>
  <c r="J673" i="2" s="1"/>
  <c r="E552" i="2"/>
  <c r="I551" i="2"/>
  <c r="G551" i="2" s="1"/>
  <c r="H551" i="2"/>
  <c r="F551" i="2" s="1"/>
  <c r="I550" i="2"/>
  <c r="G550" i="2" s="1"/>
  <c r="H550" i="2"/>
  <c r="F550" i="2" s="1"/>
  <c r="I549" i="2"/>
  <c r="G549" i="2" s="1"/>
  <c r="H549" i="2"/>
  <c r="F549" i="2" s="1"/>
  <c r="I548" i="2"/>
  <c r="G548" i="2" s="1"/>
  <c r="H548" i="2"/>
  <c r="F548" i="2" s="1"/>
  <c r="I547" i="2"/>
  <c r="H547" i="2"/>
  <c r="F547" i="2" s="1"/>
  <c r="AJ546" i="2"/>
  <c r="AJ672" i="2" s="1"/>
  <c r="AI546" i="2"/>
  <c r="AI672" i="2" s="1"/>
  <c r="AH546" i="2"/>
  <c r="AH672" i="2" s="1"/>
  <c r="AG546" i="2"/>
  <c r="AG672" i="2" s="1"/>
  <c r="AF546" i="2"/>
  <c r="AF672" i="2" s="1"/>
  <c r="AE546" i="2"/>
  <c r="AE672" i="2" s="1"/>
  <c r="AD546" i="2"/>
  <c r="AD672" i="2" s="1"/>
  <c r="AC546" i="2"/>
  <c r="AC672" i="2" s="1"/>
  <c r="AB546" i="2"/>
  <c r="AB672" i="2" s="1"/>
  <c r="AA546" i="2"/>
  <c r="AA672" i="2" s="1"/>
  <c r="Z546" i="2"/>
  <c r="Z672" i="2" s="1"/>
  <c r="Y546" i="2"/>
  <c r="Y672" i="2" s="1"/>
  <c r="X546" i="2"/>
  <c r="X672" i="2" s="1"/>
  <c r="W546" i="2"/>
  <c r="W672" i="2" s="1"/>
  <c r="V546" i="2"/>
  <c r="V672" i="2" s="1"/>
  <c r="U546" i="2"/>
  <c r="U672" i="2" s="1"/>
  <c r="T546" i="2"/>
  <c r="T672" i="2" s="1"/>
  <c r="S546" i="2"/>
  <c r="S672" i="2" s="1"/>
  <c r="R546" i="2"/>
  <c r="R672" i="2" s="1"/>
  <c r="Q546" i="2"/>
  <c r="Q672" i="2" s="1"/>
  <c r="P546" i="2"/>
  <c r="P672" i="2" s="1"/>
  <c r="O546" i="2"/>
  <c r="O672" i="2" s="1"/>
  <c r="N546" i="2"/>
  <c r="N672" i="2" s="1"/>
  <c r="M546" i="2"/>
  <c r="M672" i="2" s="1"/>
  <c r="L546" i="2"/>
  <c r="L672" i="2" s="1"/>
  <c r="K546" i="2"/>
  <c r="K672" i="2" s="1"/>
  <c r="J546" i="2"/>
  <c r="J672" i="2" s="1"/>
  <c r="E546" i="2"/>
  <c r="I545" i="2"/>
  <c r="G545" i="2" s="1"/>
  <c r="H545" i="2"/>
  <c r="F545" i="2" s="1"/>
  <c r="I544" i="2"/>
  <c r="G544" i="2" s="1"/>
  <c r="H544" i="2"/>
  <c r="F544" i="2" s="1"/>
  <c r="I543" i="2"/>
  <c r="G543" i="2" s="1"/>
  <c r="H543" i="2"/>
  <c r="F543" i="2" s="1"/>
  <c r="I542" i="2"/>
  <c r="G542" i="2" s="1"/>
  <c r="H542" i="2"/>
  <c r="F542" i="2" s="1"/>
  <c r="I541" i="2"/>
  <c r="G541" i="2" s="1"/>
  <c r="H541" i="2"/>
  <c r="F541" i="2" s="1"/>
  <c r="I540" i="2"/>
  <c r="G540" i="2" s="1"/>
  <c r="H540" i="2"/>
  <c r="F540" i="2" s="1"/>
  <c r="I539" i="2"/>
  <c r="G539" i="2" s="1"/>
  <c r="H539" i="2"/>
  <c r="F539" i="2" s="1"/>
  <c r="I538" i="2"/>
  <c r="G538" i="2" s="1"/>
  <c r="H538" i="2"/>
  <c r="I537" i="2"/>
  <c r="H537" i="2"/>
  <c r="F537" i="2" s="1"/>
  <c r="AJ536" i="2"/>
  <c r="AJ671" i="2" s="1"/>
  <c r="AI536" i="2"/>
  <c r="AH536" i="2"/>
  <c r="AH671" i="2" s="1"/>
  <c r="AG536" i="2"/>
  <c r="AG671" i="2" s="1"/>
  <c r="AF536" i="2"/>
  <c r="AF671" i="2" s="1"/>
  <c r="AE536" i="2"/>
  <c r="AE671" i="2" s="1"/>
  <c r="AD536" i="2"/>
  <c r="AD671" i="2" s="1"/>
  <c r="AC536" i="2"/>
  <c r="AC671" i="2" s="1"/>
  <c r="AB536" i="2"/>
  <c r="AB671" i="2" s="1"/>
  <c r="AA536" i="2"/>
  <c r="AA671" i="2" s="1"/>
  <c r="Z536" i="2"/>
  <c r="Z671" i="2" s="1"/>
  <c r="Y536" i="2"/>
  <c r="Y671" i="2" s="1"/>
  <c r="X536" i="2"/>
  <c r="X671" i="2" s="1"/>
  <c r="W536" i="2"/>
  <c r="V536" i="2"/>
  <c r="V671" i="2" s="1"/>
  <c r="U536" i="2"/>
  <c r="U671" i="2" s="1"/>
  <c r="T536" i="2"/>
  <c r="T671" i="2" s="1"/>
  <c r="S536" i="2"/>
  <c r="R536" i="2"/>
  <c r="R671" i="2" s="1"/>
  <c r="Q536" i="2"/>
  <c r="Q671" i="2" s="1"/>
  <c r="P536" i="2"/>
  <c r="P671" i="2" s="1"/>
  <c r="O536" i="2"/>
  <c r="N536" i="2"/>
  <c r="N671" i="2" s="1"/>
  <c r="M536" i="2"/>
  <c r="M671" i="2" s="1"/>
  <c r="L536" i="2"/>
  <c r="L671" i="2" s="1"/>
  <c r="K536" i="2"/>
  <c r="K671" i="2" s="1"/>
  <c r="J536" i="2"/>
  <c r="J671" i="2" s="1"/>
  <c r="E536" i="2"/>
  <c r="I535" i="2"/>
  <c r="G535" i="2" s="1"/>
  <c r="H535" i="2"/>
  <c r="F535" i="2" s="1"/>
  <c r="I534" i="2"/>
  <c r="G534" i="2" s="1"/>
  <c r="H534" i="2"/>
  <c r="F534" i="2" s="1"/>
  <c r="I533" i="2"/>
  <c r="G533" i="2" s="1"/>
  <c r="H533" i="2"/>
  <c r="F533" i="2" s="1"/>
  <c r="I532" i="2"/>
  <c r="G532" i="2" s="1"/>
  <c r="H532" i="2"/>
  <c r="F532" i="2" s="1"/>
  <c r="I531" i="2"/>
  <c r="H531" i="2"/>
  <c r="F531" i="2" s="1"/>
  <c r="AJ530" i="2"/>
  <c r="AJ670" i="2" s="1"/>
  <c r="AI530" i="2"/>
  <c r="AI670" i="2" s="1"/>
  <c r="AH530" i="2"/>
  <c r="AG530" i="2"/>
  <c r="AG670" i="2" s="1"/>
  <c r="AF530" i="2"/>
  <c r="AF670" i="2" s="1"/>
  <c r="AE530" i="2"/>
  <c r="AE670" i="2" s="1"/>
  <c r="AD530" i="2"/>
  <c r="AD670" i="2" s="1"/>
  <c r="AC530" i="2"/>
  <c r="AC670" i="2" s="1"/>
  <c r="AB530" i="2"/>
  <c r="AB670" i="2" s="1"/>
  <c r="AA530" i="2"/>
  <c r="AA670" i="2" s="1"/>
  <c r="Z530" i="2"/>
  <c r="Y530" i="2"/>
  <c r="Y670" i="2" s="1"/>
  <c r="X530" i="2"/>
  <c r="X670" i="2" s="1"/>
  <c r="W530" i="2"/>
  <c r="W670" i="2" s="1"/>
  <c r="V530" i="2"/>
  <c r="V670" i="2" s="1"/>
  <c r="U530" i="2"/>
  <c r="U670" i="2" s="1"/>
  <c r="T530" i="2"/>
  <c r="T670" i="2" s="1"/>
  <c r="S530" i="2"/>
  <c r="S670" i="2" s="1"/>
  <c r="R530" i="2"/>
  <c r="Q530" i="2"/>
  <c r="Q670" i="2" s="1"/>
  <c r="P530" i="2"/>
  <c r="P670" i="2" s="1"/>
  <c r="O530" i="2"/>
  <c r="O670" i="2" s="1"/>
  <c r="N530" i="2"/>
  <c r="N670" i="2" s="1"/>
  <c r="M530" i="2"/>
  <c r="M670" i="2" s="1"/>
  <c r="L530" i="2"/>
  <c r="L670" i="2" s="1"/>
  <c r="K530" i="2"/>
  <c r="K670" i="2" s="1"/>
  <c r="J530" i="2"/>
  <c r="E530" i="2"/>
  <c r="I528" i="2"/>
  <c r="G528" i="2" s="1"/>
  <c r="H528" i="2"/>
  <c r="F528" i="2" s="1"/>
  <c r="I527" i="2"/>
  <c r="G527" i="2" s="1"/>
  <c r="H527" i="2"/>
  <c r="F527" i="2" s="1"/>
  <c r="I526" i="2"/>
  <c r="H526" i="2"/>
  <c r="F526" i="2" s="1"/>
  <c r="AJ525" i="2"/>
  <c r="AJ668" i="2" s="1"/>
  <c r="AI525" i="2"/>
  <c r="AI668" i="2" s="1"/>
  <c r="AH525" i="2"/>
  <c r="AH668" i="2" s="1"/>
  <c r="AG525" i="2"/>
  <c r="AG668" i="2" s="1"/>
  <c r="AF525" i="2"/>
  <c r="AF668" i="2" s="1"/>
  <c r="AE525" i="2"/>
  <c r="AE668" i="2" s="1"/>
  <c r="AD525" i="2"/>
  <c r="AD668" i="2" s="1"/>
  <c r="AC525" i="2"/>
  <c r="AC668" i="2" s="1"/>
  <c r="AB525" i="2"/>
  <c r="AB668" i="2" s="1"/>
  <c r="AA525" i="2"/>
  <c r="AA668" i="2" s="1"/>
  <c r="Z525" i="2"/>
  <c r="Z668" i="2" s="1"/>
  <c r="Y525" i="2"/>
  <c r="Y668" i="2" s="1"/>
  <c r="X525" i="2"/>
  <c r="X668" i="2" s="1"/>
  <c r="W525" i="2"/>
  <c r="W668" i="2" s="1"/>
  <c r="V525" i="2"/>
  <c r="V668" i="2" s="1"/>
  <c r="U525" i="2"/>
  <c r="U668" i="2" s="1"/>
  <c r="T525" i="2"/>
  <c r="T668" i="2" s="1"/>
  <c r="S525" i="2"/>
  <c r="S668" i="2" s="1"/>
  <c r="R525" i="2"/>
  <c r="R668" i="2" s="1"/>
  <c r="Q525" i="2"/>
  <c r="Q668" i="2" s="1"/>
  <c r="P525" i="2"/>
  <c r="P668" i="2" s="1"/>
  <c r="O525" i="2"/>
  <c r="O668" i="2" s="1"/>
  <c r="N525" i="2"/>
  <c r="N668" i="2" s="1"/>
  <c r="M525" i="2"/>
  <c r="M668" i="2" s="1"/>
  <c r="L525" i="2"/>
  <c r="L668" i="2" s="1"/>
  <c r="K525" i="2"/>
  <c r="K668" i="2" s="1"/>
  <c r="J525" i="2"/>
  <c r="J668" i="2" s="1"/>
  <c r="E525" i="2"/>
  <c r="I524" i="2"/>
  <c r="G524" i="2" s="1"/>
  <c r="H524" i="2"/>
  <c r="F524" i="2" s="1"/>
  <c r="I523" i="2"/>
  <c r="G523" i="2" s="1"/>
  <c r="H523" i="2"/>
  <c r="F523" i="2" s="1"/>
  <c r="I522" i="2"/>
  <c r="H522" i="2"/>
  <c r="F522" i="2" s="1"/>
  <c r="AJ521" i="2"/>
  <c r="AI521" i="2"/>
  <c r="AI666" i="2" s="1"/>
  <c r="AH521" i="2"/>
  <c r="AH666" i="2" s="1"/>
  <c r="AG521" i="2"/>
  <c r="AG666" i="2" s="1"/>
  <c r="AF521" i="2"/>
  <c r="AE521" i="2"/>
  <c r="AE666" i="2" s="1"/>
  <c r="AD521" i="2"/>
  <c r="AD666" i="2" s="1"/>
  <c r="AC521" i="2"/>
  <c r="AC666" i="2" s="1"/>
  <c r="AB521" i="2"/>
  <c r="AA521" i="2"/>
  <c r="AA666" i="2" s="1"/>
  <c r="Z521" i="2"/>
  <c r="Z666" i="2" s="1"/>
  <c r="Y521" i="2"/>
  <c r="Y666" i="2" s="1"/>
  <c r="X521" i="2"/>
  <c r="W521" i="2"/>
  <c r="W666" i="2" s="1"/>
  <c r="V521" i="2"/>
  <c r="V666" i="2" s="1"/>
  <c r="U521" i="2"/>
  <c r="U666" i="2" s="1"/>
  <c r="T521" i="2"/>
  <c r="S521" i="2"/>
  <c r="S666" i="2" s="1"/>
  <c r="R521" i="2"/>
  <c r="R666" i="2" s="1"/>
  <c r="Q521" i="2"/>
  <c r="Q666" i="2" s="1"/>
  <c r="P521" i="2"/>
  <c r="O521" i="2"/>
  <c r="O666" i="2" s="1"/>
  <c r="N521" i="2"/>
  <c r="N666" i="2" s="1"/>
  <c r="M521" i="2"/>
  <c r="M666" i="2" s="1"/>
  <c r="L521" i="2"/>
  <c r="K521" i="2"/>
  <c r="K666" i="2" s="1"/>
  <c r="J521" i="2"/>
  <c r="J666" i="2" s="1"/>
  <c r="E521" i="2"/>
  <c r="I520" i="2"/>
  <c r="G520" i="2" s="1"/>
  <c r="H520" i="2"/>
  <c r="F520" i="2" s="1"/>
  <c r="I519" i="2"/>
  <c r="G519" i="2" s="1"/>
  <c r="H519" i="2"/>
  <c r="F519" i="2" s="1"/>
  <c r="I518" i="2"/>
  <c r="G518" i="2" s="1"/>
  <c r="H518" i="2"/>
  <c r="F518" i="2" s="1"/>
  <c r="I517" i="2"/>
  <c r="G517" i="2" s="1"/>
  <c r="H517" i="2"/>
  <c r="F517" i="2" s="1"/>
  <c r="I516" i="2"/>
  <c r="G516" i="2" s="1"/>
  <c r="H516" i="2"/>
  <c r="F516" i="2" s="1"/>
  <c r="I515" i="2"/>
  <c r="G515" i="2" s="1"/>
  <c r="H515" i="2"/>
  <c r="F515" i="2" s="1"/>
  <c r="I514" i="2"/>
  <c r="G514" i="2" s="1"/>
  <c r="H514" i="2"/>
  <c r="F514" i="2" s="1"/>
  <c r="I513" i="2"/>
  <c r="G513" i="2" s="1"/>
  <c r="H513" i="2"/>
  <c r="F513" i="2" s="1"/>
  <c r="I512" i="2"/>
  <c r="G512" i="2" s="1"/>
  <c r="H512" i="2"/>
  <c r="F512" i="2" s="1"/>
  <c r="I511" i="2"/>
  <c r="H511" i="2"/>
  <c r="F511" i="2" s="1"/>
  <c r="AJ510" i="2"/>
  <c r="AJ665" i="2" s="1"/>
  <c r="AI510" i="2"/>
  <c r="AI665" i="2" s="1"/>
  <c r="AH510" i="2"/>
  <c r="AH665" i="2" s="1"/>
  <c r="AG510" i="2"/>
  <c r="AG665" i="2" s="1"/>
  <c r="AF510" i="2"/>
  <c r="AF665" i="2" s="1"/>
  <c r="AE510" i="2"/>
  <c r="AE665" i="2" s="1"/>
  <c r="AD510" i="2"/>
  <c r="AD665" i="2" s="1"/>
  <c r="AC510" i="2"/>
  <c r="AC665" i="2" s="1"/>
  <c r="AB510" i="2"/>
  <c r="AB665" i="2" s="1"/>
  <c r="AA510" i="2"/>
  <c r="AA665" i="2" s="1"/>
  <c r="Z510" i="2"/>
  <c r="Z665" i="2" s="1"/>
  <c r="Y510" i="2"/>
  <c r="Y665" i="2" s="1"/>
  <c r="X510" i="2"/>
  <c r="X665" i="2" s="1"/>
  <c r="W510" i="2"/>
  <c r="W665" i="2" s="1"/>
  <c r="V510" i="2"/>
  <c r="V665" i="2" s="1"/>
  <c r="U510" i="2"/>
  <c r="U665" i="2" s="1"/>
  <c r="T510" i="2"/>
  <c r="T665" i="2" s="1"/>
  <c r="S510" i="2"/>
  <c r="S665" i="2" s="1"/>
  <c r="R510" i="2"/>
  <c r="R665" i="2" s="1"/>
  <c r="Q510" i="2"/>
  <c r="Q665" i="2" s="1"/>
  <c r="P510" i="2"/>
  <c r="P665" i="2" s="1"/>
  <c r="O510" i="2"/>
  <c r="O665" i="2" s="1"/>
  <c r="N510" i="2"/>
  <c r="N665" i="2" s="1"/>
  <c r="M510" i="2"/>
  <c r="M665" i="2" s="1"/>
  <c r="L510" i="2"/>
  <c r="L665" i="2" s="1"/>
  <c r="K510" i="2"/>
  <c r="K665" i="2" s="1"/>
  <c r="J510" i="2"/>
  <c r="J665" i="2" s="1"/>
  <c r="E510" i="2"/>
  <c r="I509" i="2"/>
  <c r="G509" i="2" s="1"/>
  <c r="H509" i="2"/>
  <c r="F509" i="2" s="1"/>
  <c r="I508" i="2"/>
  <c r="G508" i="2" s="1"/>
  <c r="H508" i="2"/>
  <c r="F508" i="2" s="1"/>
  <c r="I507" i="2"/>
  <c r="G507" i="2" s="1"/>
  <c r="H507" i="2"/>
  <c r="F507" i="2" s="1"/>
  <c r="I506" i="2"/>
  <c r="G506" i="2" s="1"/>
  <c r="H506" i="2"/>
  <c r="F506" i="2" s="1"/>
  <c r="I505" i="2"/>
  <c r="G505" i="2" s="1"/>
  <c r="H505" i="2"/>
  <c r="F505" i="2" s="1"/>
  <c r="I504" i="2"/>
  <c r="G504" i="2" s="1"/>
  <c r="H504" i="2"/>
  <c r="F504" i="2" s="1"/>
  <c r="I503" i="2"/>
  <c r="G503" i="2" s="1"/>
  <c r="H503" i="2"/>
  <c r="I502" i="2"/>
  <c r="H502" i="2"/>
  <c r="F502" i="2" s="1"/>
  <c r="AJ501" i="2"/>
  <c r="AJ664" i="2" s="1"/>
  <c r="AI501" i="2"/>
  <c r="AH501" i="2"/>
  <c r="AH664" i="2" s="1"/>
  <c r="AG501" i="2"/>
  <c r="AG664" i="2" s="1"/>
  <c r="AF501" i="2"/>
  <c r="AF664" i="2" s="1"/>
  <c r="AE501" i="2"/>
  <c r="AE664" i="2" s="1"/>
  <c r="AD501" i="2"/>
  <c r="AD664" i="2" s="1"/>
  <c r="AC501" i="2"/>
  <c r="AC664" i="2" s="1"/>
  <c r="AB501" i="2"/>
  <c r="AB664" i="2" s="1"/>
  <c r="AA501" i="2"/>
  <c r="AA664" i="2" s="1"/>
  <c r="Z501" i="2"/>
  <c r="Z664" i="2" s="1"/>
  <c r="Y501" i="2"/>
  <c r="Y664" i="2" s="1"/>
  <c r="X501" i="2"/>
  <c r="X664" i="2" s="1"/>
  <c r="W501" i="2"/>
  <c r="V501" i="2"/>
  <c r="V664" i="2" s="1"/>
  <c r="U501" i="2"/>
  <c r="U664" i="2" s="1"/>
  <c r="T501" i="2"/>
  <c r="T664" i="2" s="1"/>
  <c r="S501" i="2"/>
  <c r="R501" i="2"/>
  <c r="R664" i="2" s="1"/>
  <c r="Q501" i="2"/>
  <c r="Q664" i="2" s="1"/>
  <c r="P501" i="2"/>
  <c r="P664" i="2" s="1"/>
  <c r="O501" i="2"/>
  <c r="N501" i="2"/>
  <c r="N664" i="2" s="1"/>
  <c r="M501" i="2"/>
  <c r="M664" i="2" s="1"/>
  <c r="L501" i="2"/>
  <c r="L664" i="2" s="1"/>
  <c r="K501" i="2"/>
  <c r="K664" i="2" s="1"/>
  <c r="J501" i="2"/>
  <c r="J664" i="2" s="1"/>
  <c r="E501" i="2"/>
  <c r="I500" i="2"/>
  <c r="G500" i="2" s="1"/>
  <c r="H500" i="2"/>
  <c r="F500" i="2" s="1"/>
  <c r="I499" i="2"/>
  <c r="G499" i="2" s="1"/>
  <c r="H499" i="2"/>
  <c r="F499" i="2" s="1"/>
  <c r="I498" i="2"/>
  <c r="G498" i="2" s="1"/>
  <c r="H498" i="2"/>
  <c r="F498" i="2" s="1"/>
  <c r="I497" i="2"/>
  <c r="G497" i="2" s="1"/>
  <c r="H497" i="2"/>
  <c r="F497" i="2" s="1"/>
  <c r="I496" i="2"/>
  <c r="G496" i="2" s="1"/>
  <c r="H496" i="2"/>
  <c r="F496" i="2" s="1"/>
  <c r="I495" i="2"/>
  <c r="G495" i="2" s="1"/>
  <c r="H495" i="2"/>
  <c r="F495" i="2" s="1"/>
  <c r="I494" i="2"/>
  <c r="H494" i="2"/>
  <c r="F494" i="2" s="1"/>
  <c r="AJ493" i="2"/>
  <c r="AJ663" i="2" s="1"/>
  <c r="AI493" i="2"/>
  <c r="AI663" i="2" s="1"/>
  <c r="AH493" i="2"/>
  <c r="AG493" i="2"/>
  <c r="AG663" i="2" s="1"/>
  <c r="AF493" i="2"/>
  <c r="AF663" i="2" s="1"/>
  <c r="AE493" i="2"/>
  <c r="AE663" i="2" s="1"/>
  <c r="AD493" i="2"/>
  <c r="AC493" i="2"/>
  <c r="AC663" i="2" s="1"/>
  <c r="AB493" i="2"/>
  <c r="AB663" i="2" s="1"/>
  <c r="AA493" i="2"/>
  <c r="AA663" i="2" s="1"/>
  <c r="Z493" i="2"/>
  <c r="Y493" i="2"/>
  <c r="Y663" i="2" s="1"/>
  <c r="X493" i="2"/>
  <c r="X663" i="2" s="1"/>
  <c r="W493" i="2"/>
  <c r="W663" i="2" s="1"/>
  <c r="V493" i="2"/>
  <c r="V663" i="2" s="1"/>
  <c r="U493" i="2"/>
  <c r="U663" i="2" s="1"/>
  <c r="T493" i="2"/>
  <c r="T663" i="2" s="1"/>
  <c r="S493" i="2"/>
  <c r="S663" i="2" s="1"/>
  <c r="R493" i="2"/>
  <c r="R663" i="2" s="1"/>
  <c r="Q493" i="2"/>
  <c r="Q663" i="2" s="1"/>
  <c r="P493" i="2"/>
  <c r="P663" i="2" s="1"/>
  <c r="O493" i="2"/>
  <c r="O663" i="2" s="1"/>
  <c r="N493" i="2"/>
  <c r="M493" i="2"/>
  <c r="M663" i="2" s="1"/>
  <c r="L493" i="2"/>
  <c r="L663" i="2" s="1"/>
  <c r="K493" i="2"/>
  <c r="K663" i="2" s="1"/>
  <c r="J493" i="2"/>
  <c r="J663" i="2" s="1"/>
  <c r="E493" i="2"/>
  <c r="I491" i="2"/>
  <c r="G491" i="2" s="1"/>
  <c r="H491" i="2"/>
  <c r="F491" i="2" s="1"/>
  <c r="I490" i="2"/>
  <c r="G490" i="2" s="1"/>
  <c r="H490" i="2"/>
  <c r="F490" i="2" s="1"/>
  <c r="I489" i="2"/>
  <c r="G489" i="2" s="1"/>
  <c r="H489" i="2"/>
  <c r="F489" i="2" s="1"/>
  <c r="I488" i="2"/>
  <c r="G488" i="2" s="1"/>
  <c r="H488" i="2"/>
  <c r="F488" i="2" s="1"/>
  <c r="I487" i="2"/>
  <c r="G487" i="2" s="1"/>
  <c r="H487" i="2"/>
  <c r="F487" i="2" s="1"/>
  <c r="I486" i="2"/>
  <c r="G486" i="2" s="1"/>
  <c r="H486" i="2"/>
  <c r="F486" i="2" s="1"/>
  <c r="I485" i="2"/>
  <c r="G485" i="2" s="1"/>
  <c r="H485" i="2"/>
  <c r="F485" i="2" s="1"/>
  <c r="I484" i="2"/>
  <c r="H484" i="2"/>
  <c r="F484" i="2" s="1"/>
  <c r="AJ483" i="2"/>
  <c r="AJ661" i="2" s="1"/>
  <c r="AI483" i="2"/>
  <c r="AI661" i="2" s="1"/>
  <c r="AH483" i="2"/>
  <c r="AH661" i="2" s="1"/>
  <c r="AG483" i="2"/>
  <c r="AG661" i="2" s="1"/>
  <c r="AF483" i="2"/>
  <c r="AF661" i="2" s="1"/>
  <c r="AE483" i="2"/>
  <c r="AE661" i="2" s="1"/>
  <c r="AD483" i="2"/>
  <c r="AD661" i="2" s="1"/>
  <c r="AC483" i="2"/>
  <c r="AC661" i="2" s="1"/>
  <c r="AB483" i="2"/>
  <c r="AB661" i="2" s="1"/>
  <c r="AA483" i="2"/>
  <c r="AA661" i="2" s="1"/>
  <c r="Z483" i="2"/>
  <c r="Z661" i="2" s="1"/>
  <c r="Y483" i="2"/>
  <c r="Y661" i="2" s="1"/>
  <c r="X483" i="2"/>
  <c r="X661" i="2" s="1"/>
  <c r="W483" i="2"/>
  <c r="V483" i="2"/>
  <c r="V661" i="2" s="1"/>
  <c r="U483" i="2"/>
  <c r="T483" i="2"/>
  <c r="T661" i="2" s="1"/>
  <c r="S483" i="2"/>
  <c r="S661" i="2" s="1"/>
  <c r="R483" i="2"/>
  <c r="R661" i="2" s="1"/>
  <c r="Q483" i="2"/>
  <c r="Q661" i="2" s="1"/>
  <c r="P483" i="2"/>
  <c r="P661" i="2" s="1"/>
  <c r="O483" i="2"/>
  <c r="O661" i="2" s="1"/>
  <c r="N483" i="2"/>
  <c r="N661" i="2" s="1"/>
  <c r="M483" i="2"/>
  <c r="M661" i="2" s="1"/>
  <c r="L483" i="2"/>
  <c r="L661" i="2" s="1"/>
  <c r="K483" i="2"/>
  <c r="K661" i="2" s="1"/>
  <c r="J483" i="2"/>
  <c r="J661" i="2" s="1"/>
  <c r="E483" i="2"/>
  <c r="I482" i="2"/>
  <c r="G482" i="2" s="1"/>
  <c r="H482" i="2"/>
  <c r="F482" i="2" s="1"/>
  <c r="I481" i="2"/>
  <c r="G481" i="2" s="1"/>
  <c r="H481" i="2"/>
  <c r="F481" i="2" s="1"/>
  <c r="I480" i="2"/>
  <c r="G480" i="2" s="1"/>
  <c r="H480" i="2"/>
  <c r="F480" i="2" s="1"/>
  <c r="I479" i="2"/>
  <c r="G479" i="2" s="1"/>
  <c r="H479" i="2"/>
  <c r="F479" i="2" s="1"/>
  <c r="I478" i="2"/>
  <c r="G478" i="2" s="1"/>
  <c r="H478" i="2"/>
  <c r="F478" i="2" s="1"/>
  <c r="I477" i="2"/>
  <c r="G477" i="2" s="1"/>
  <c r="H477" i="2"/>
  <c r="F477" i="2" s="1"/>
  <c r="I476" i="2"/>
  <c r="G476" i="2" s="1"/>
  <c r="H476" i="2"/>
  <c r="F476" i="2" s="1"/>
  <c r="I475" i="2"/>
  <c r="G475" i="2" s="1"/>
  <c r="H475" i="2"/>
  <c r="F475" i="2" s="1"/>
  <c r="I474" i="2"/>
  <c r="G474" i="2" s="1"/>
  <c r="H474" i="2"/>
  <c r="F474" i="2" s="1"/>
  <c r="I473" i="2"/>
  <c r="G473" i="2" s="1"/>
  <c r="H473" i="2"/>
  <c r="F473" i="2" s="1"/>
  <c r="I472" i="2"/>
  <c r="G472" i="2" s="1"/>
  <c r="H472" i="2"/>
  <c r="F472" i="2" s="1"/>
  <c r="I471" i="2"/>
  <c r="G471" i="2" s="1"/>
  <c r="H471" i="2"/>
  <c r="F471" i="2" s="1"/>
  <c r="I470" i="2"/>
  <c r="G470" i="2" s="1"/>
  <c r="H470" i="2"/>
  <c r="F470" i="2" s="1"/>
  <c r="I469" i="2"/>
  <c r="G469" i="2" s="1"/>
  <c r="H469" i="2"/>
  <c r="F469" i="2" s="1"/>
  <c r="I468" i="2"/>
  <c r="G468" i="2" s="1"/>
  <c r="H468" i="2"/>
  <c r="F468" i="2" s="1"/>
  <c r="I467" i="2"/>
  <c r="G467" i="2" s="1"/>
  <c r="H467" i="2"/>
  <c r="F467" i="2" s="1"/>
  <c r="I466" i="2"/>
  <c r="G466" i="2" s="1"/>
  <c r="H466" i="2"/>
  <c r="F466" i="2" s="1"/>
  <c r="I465" i="2"/>
  <c r="G465" i="2" s="1"/>
  <c r="H465" i="2"/>
  <c r="F465" i="2" s="1"/>
  <c r="I464" i="2"/>
  <c r="G464" i="2" s="1"/>
  <c r="H464" i="2"/>
  <c r="F464" i="2" s="1"/>
  <c r="I463" i="2"/>
  <c r="G463" i="2" s="1"/>
  <c r="H463" i="2"/>
  <c r="F463" i="2" s="1"/>
  <c r="I462" i="2"/>
  <c r="G462" i="2" s="1"/>
  <c r="H462" i="2"/>
  <c r="F462" i="2" s="1"/>
  <c r="I461" i="2"/>
  <c r="G461" i="2" s="1"/>
  <c r="H461" i="2"/>
  <c r="F461" i="2" s="1"/>
  <c r="I460" i="2"/>
  <c r="H460" i="2"/>
  <c r="F460" i="2" s="1"/>
  <c r="AJ459" i="2"/>
  <c r="AJ660" i="2" s="1"/>
  <c r="AI459" i="2"/>
  <c r="AI660" i="2" s="1"/>
  <c r="AH459" i="2"/>
  <c r="AH660" i="2" s="1"/>
  <c r="AG459" i="2"/>
  <c r="AG660" i="2" s="1"/>
  <c r="AF459" i="2"/>
  <c r="AF660" i="2" s="1"/>
  <c r="AE459" i="2"/>
  <c r="AE660" i="2" s="1"/>
  <c r="AD459" i="2"/>
  <c r="AD660" i="2" s="1"/>
  <c r="AC459" i="2"/>
  <c r="AC660" i="2" s="1"/>
  <c r="AB459" i="2"/>
  <c r="AB660" i="2" s="1"/>
  <c r="AA459" i="2"/>
  <c r="AA660" i="2" s="1"/>
  <c r="Z459" i="2"/>
  <c r="Z660" i="2" s="1"/>
  <c r="Y459" i="2"/>
  <c r="Y660" i="2" s="1"/>
  <c r="X459" i="2"/>
  <c r="X660" i="2" s="1"/>
  <c r="W459" i="2"/>
  <c r="W660" i="2" s="1"/>
  <c r="V459" i="2"/>
  <c r="V660" i="2" s="1"/>
  <c r="U459" i="2"/>
  <c r="U660" i="2" s="1"/>
  <c r="T459" i="2"/>
  <c r="T660" i="2" s="1"/>
  <c r="S459" i="2"/>
  <c r="S660" i="2" s="1"/>
  <c r="R459" i="2"/>
  <c r="R660" i="2" s="1"/>
  <c r="Q459" i="2"/>
  <c r="Q660" i="2" s="1"/>
  <c r="P459" i="2"/>
  <c r="P660" i="2" s="1"/>
  <c r="O459" i="2"/>
  <c r="O660" i="2" s="1"/>
  <c r="N459" i="2"/>
  <c r="N660" i="2" s="1"/>
  <c r="M459" i="2"/>
  <c r="M660" i="2" s="1"/>
  <c r="L459" i="2"/>
  <c r="L660" i="2" s="1"/>
  <c r="K459" i="2"/>
  <c r="K660" i="2" s="1"/>
  <c r="J459" i="2"/>
  <c r="J660" i="2" s="1"/>
  <c r="E459" i="2"/>
  <c r="I458" i="2"/>
  <c r="G458" i="2" s="1"/>
  <c r="H458" i="2"/>
  <c r="F458" i="2" s="1"/>
  <c r="I457" i="2"/>
  <c r="G457" i="2" s="1"/>
  <c r="H457" i="2"/>
  <c r="F457" i="2" s="1"/>
  <c r="I456" i="2"/>
  <c r="G456" i="2" s="1"/>
  <c r="H456" i="2"/>
  <c r="F456" i="2" s="1"/>
  <c r="I455" i="2"/>
  <c r="G455" i="2" s="1"/>
  <c r="H455" i="2"/>
  <c r="F455" i="2" s="1"/>
  <c r="I454" i="2"/>
  <c r="G454" i="2" s="1"/>
  <c r="H454" i="2"/>
  <c r="F454" i="2" s="1"/>
  <c r="I453" i="2"/>
  <c r="H453" i="2"/>
  <c r="F453" i="2" s="1"/>
  <c r="AJ452" i="2"/>
  <c r="AJ659" i="2" s="1"/>
  <c r="AI452" i="2"/>
  <c r="AI659" i="2" s="1"/>
  <c r="AH452" i="2"/>
  <c r="AH659" i="2" s="1"/>
  <c r="AG452" i="2"/>
  <c r="AG659" i="2" s="1"/>
  <c r="AF452" i="2"/>
  <c r="AF659" i="2" s="1"/>
  <c r="AE452" i="2"/>
  <c r="AE659" i="2" s="1"/>
  <c r="AD452" i="2"/>
  <c r="AD659" i="2" s="1"/>
  <c r="AC452" i="2"/>
  <c r="AC659" i="2" s="1"/>
  <c r="AB452" i="2"/>
  <c r="AB659" i="2" s="1"/>
  <c r="AA452" i="2"/>
  <c r="AA659" i="2" s="1"/>
  <c r="Z452" i="2"/>
  <c r="Z659" i="2" s="1"/>
  <c r="Y452" i="2"/>
  <c r="Y659" i="2" s="1"/>
  <c r="X452" i="2"/>
  <c r="X659" i="2" s="1"/>
  <c r="W452" i="2"/>
  <c r="W659" i="2" s="1"/>
  <c r="V452" i="2"/>
  <c r="V659" i="2" s="1"/>
  <c r="U452" i="2"/>
  <c r="U659" i="2" s="1"/>
  <c r="T452" i="2"/>
  <c r="T659" i="2" s="1"/>
  <c r="S452" i="2"/>
  <c r="S659" i="2" s="1"/>
  <c r="R452" i="2"/>
  <c r="R659" i="2" s="1"/>
  <c r="Q452" i="2"/>
  <c r="Q659" i="2" s="1"/>
  <c r="P452" i="2"/>
  <c r="P659" i="2" s="1"/>
  <c r="O452" i="2"/>
  <c r="O659" i="2" s="1"/>
  <c r="N452" i="2"/>
  <c r="N659" i="2" s="1"/>
  <c r="M452" i="2"/>
  <c r="M659" i="2" s="1"/>
  <c r="L452" i="2"/>
  <c r="L659" i="2" s="1"/>
  <c r="K452" i="2"/>
  <c r="K659" i="2" s="1"/>
  <c r="J452" i="2"/>
  <c r="J659" i="2" s="1"/>
  <c r="E452" i="2"/>
  <c r="I451" i="2"/>
  <c r="G451" i="2" s="1"/>
  <c r="H451" i="2"/>
  <c r="F451" i="2" s="1"/>
  <c r="I450" i="2"/>
  <c r="G450" i="2" s="1"/>
  <c r="H450" i="2"/>
  <c r="F450" i="2" s="1"/>
  <c r="I449" i="2"/>
  <c r="G449" i="2" s="1"/>
  <c r="H449" i="2"/>
  <c r="F449" i="2" s="1"/>
  <c r="I448" i="2"/>
  <c r="G448" i="2" s="1"/>
  <c r="H448" i="2"/>
  <c r="F448" i="2" s="1"/>
  <c r="I447" i="2"/>
  <c r="G447" i="2" s="1"/>
  <c r="H447" i="2"/>
  <c r="F447" i="2" s="1"/>
  <c r="I446" i="2"/>
  <c r="H446" i="2"/>
  <c r="F446" i="2" s="1"/>
  <c r="AJ445" i="2"/>
  <c r="AJ657" i="2" s="1"/>
  <c r="AI445" i="2"/>
  <c r="AI657" i="2" s="1"/>
  <c r="AH445" i="2"/>
  <c r="AH657" i="2" s="1"/>
  <c r="AG445" i="2"/>
  <c r="AG657" i="2" s="1"/>
  <c r="AF445" i="2"/>
  <c r="AF657" i="2" s="1"/>
  <c r="AE445" i="2"/>
  <c r="AE657" i="2" s="1"/>
  <c r="AD445" i="2"/>
  <c r="AD657" i="2" s="1"/>
  <c r="AC445" i="2"/>
  <c r="AC657" i="2" s="1"/>
  <c r="AB445" i="2"/>
  <c r="AB657" i="2" s="1"/>
  <c r="AA445" i="2"/>
  <c r="AA657" i="2" s="1"/>
  <c r="Z445" i="2"/>
  <c r="Z657" i="2" s="1"/>
  <c r="Y445" i="2"/>
  <c r="Y657" i="2" s="1"/>
  <c r="X445" i="2"/>
  <c r="X657" i="2" s="1"/>
  <c r="W445" i="2"/>
  <c r="W657" i="2" s="1"/>
  <c r="V445" i="2"/>
  <c r="V657" i="2" s="1"/>
  <c r="U445" i="2"/>
  <c r="U657" i="2" s="1"/>
  <c r="T445" i="2"/>
  <c r="T657" i="2" s="1"/>
  <c r="S445" i="2"/>
  <c r="S657" i="2" s="1"/>
  <c r="R445" i="2"/>
  <c r="R657" i="2" s="1"/>
  <c r="Q445" i="2"/>
  <c r="Q657" i="2" s="1"/>
  <c r="P445" i="2"/>
  <c r="P657" i="2" s="1"/>
  <c r="O445" i="2"/>
  <c r="O657" i="2" s="1"/>
  <c r="N445" i="2"/>
  <c r="N657" i="2" s="1"/>
  <c r="M445" i="2"/>
  <c r="M657" i="2" s="1"/>
  <c r="L445" i="2"/>
  <c r="L657" i="2" s="1"/>
  <c r="K445" i="2"/>
  <c r="K657" i="2" s="1"/>
  <c r="J445" i="2"/>
  <c r="J657" i="2" s="1"/>
  <c r="E445" i="2"/>
  <c r="I444" i="2"/>
  <c r="G444" i="2" s="1"/>
  <c r="H444" i="2"/>
  <c r="F444" i="2" s="1"/>
  <c r="I443" i="2"/>
  <c r="G443" i="2" s="1"/>
  <c r="H443" i="2"/>
  <c r="F443" i="2" s="1"/>
  <c r="I442" i="2"/>
  <c r="G442" i="2" s="1"/>
  <c r="H442" i="2"/>
  <c r="F442" i="2" s="1"/>
  <c r="I441" i="2"/>
  <c r="G441" i="2" s="1"/>
  <c r="H441" i="2"/>
  <c r="F441" i="2" s="1"/>
  <c r="I440" i="2"/>
  <c r="G440" i="2" s="1"/>
  <c r="H440" i="2"/>
  <c r="F440" i="2" s="1"/>
  <c r="I439" i="2"/>
  <c r="G439" i="2" s="1"/>
  <c r="H439" i="2"/>
  <c r="F439" i="2" s="1"/>
  <c r="I438" i="2"/>
  <c r="G438" i="2" s="1"/>
  <c r="H438" i="2"/>
  <c r="F438" i="2" s="1"/>
  <c r="I437" i="2"/>
  <c r="G437" i="2" s="1"/>
  <c r="H437" i="2"/>
  <c r="F437" i="2" s="1"/>
  <c r="I436" i="2"/>
  <c r="G436" i="2" s="1"/>
  <c r="H436" i="2"/>
  <c r="F436" i="2" s="1"/>
  <c r="I435" i="2"/>
  <c r="G435" i="2" s="1"/>
  <c r="H435" i="2"/>
  <c r="F435" i="2" s="1"/>
  <c r="I434" i="2"/>
  <c r="G434" i="2" s="1"/>
  <c r="H434" i="2"/>
  <c r="F434" i="2" s="1"/>
  <c r="I433" i="2"/>
  <c r="G433" i="2" s="1"/>
  <c r="H433" i="2"/>
  <c r="F433" i="2" s="1"/>
  <c r="I432" i="2"/>
  <c r="H432" i="2"/>
  <c r="F432" i="2" s="1"/>
  <c r="AJ431" i="2"/>
  <c r="AJ656" i="2" s="1"/>
  <c r="AI431" i="2"/>
  <c r="AI656" i="2" s="1"/>
  <c r="AH431" i="2"/>
  <c r="AH656" i="2" s="1"/>
  <c r="AG431" i="2"/>
  <c r="AF431" i="2"/>
  <c r="AF656" i="2" s="1"/>
  <c r="AE431" i="2"/>
  <c r="AE656" i="2" s="1"/>
  <c r="AD431" i="2"/>
  <c r="AD656" i="2" s="1"/>
  <c r="AC431" i="2"/>
  <c r="AC656" i="2" s="1"/>
  <c r="AB431" i="2"/>
  <c r="AB656" i="2" s="1"/>
  <c r="AA431" i="2"/>
  <c r="AA656" i="2" s="1"/>
  <c r="Z431" i="2"/>
  <c r="Z656" i="2" s="1"/>
  <c r="Y431" i="2"/>
  <c r="Y656" i="2" s="1"/>
  <c r="X431" i="2"/>
  <c r="X656" i="2" s="1"/>
  <c r="W431" i="2"/>
  <c r="W656" i="2" s="1"/>
  <c r="V431" i="2"/>
  <c r="V656" i="2" s="1"/>
  <c r="U431" i="2"/>
  <c r="U656" i="2" s="1"/>
  <c r="T431" i="2"/>
  <c r="T656" i="2" s="1"/>
  <c r="S431" i="2"/>
  <c r="S656" i="2" s="1"/>
  <c r="R431" i="2"/>
  <c r="R656" i="2" s="1"/>
  <c r="Q431" i="2"/>
  <c r="Q656" i="2" s="1"/>
  <c r="P431" i="2"/>
  <c r="P656" i="2" s="1"/>
  <c r="O431" i="2"/>
  <c r="O656" i="2" s="1"/>
  <c r="N431" i="2"/>
  <c r="N656" i="2" s="1"/>
  <c r="M431" i="2"/>
  <c r="M656" i="2" s="1"/>
  <c r="L431" i="2"/>
  <c r="L656" i="2" s="1"/>
  <c r="K431" i="2"/>
  <c r="K656" i="2" s="1"/>
  <c r="J431" i="2"/>
  <c r="J656" i="2" s="1"/>
  <c r="E431" i="2"/>
  <c r="I430" i="2"/>
  <c r="G430" i="2" s="1"/>
  <c r="H430" i="2"/>
  <c r="F430" i="2" s="1"/>
  <c r="I429" i="2"/>
  <c r="G429" i="2" s="1"/>
  <c r="H429" i="2"/>
  <c r="F429" i="2" s="1"/>
  <c r="I428" i="2"/>
  <c r="G428" i="2" s="1"/>
  <c r="H428" i="2"/>
  <c r="F428" i="2" s="1"/>
  <c r="I427" i="2"/>
  <c r="G427" i="2" s="1"/>
  <c r="H427" i="2"/>
  <c r="F427" i="2" s="1"/>
  <c r="I426" i="2"/>
  <c r="G426" i="2" s="1"/>
  <c r="H426" i="2"/>
  <c r="F426" i="2" s="1"/>
  <c r="I425" i="2"/>
  <c r="G425" i="2" s="1"/>
  <c r="H425" i="2"/>
  <c r="F425" i="2" s="1"/>
  <c r="I424" i="2"/>
  <c r="G424" i="2" s="1"/>
  <c r="H424" i="2"/>
  <c r="I423" i="2"/>
  <c r="H423" i="2"/>
  <c r="F423" i="2" s="1"/>
  <c r="AJ422" i="2"/>
  <c r="AJ655" i="2" s="1"/>
  <c r="AI422" i="2"/>
  <c r="AH422" i="2"/>
  <c r="AH655" i="2" s="1"/>
  <c r="AG422" i="2"/>
  <c r="AG655" i="2" s="1"/>
  <c r="AF422" i="2"/>
  <c r="AF655" i="2" s="1"/>
  <c r="AE422" i="2"/>
  <c r="AD422" i="2"/>
  <c r="AD655" i="2" s="1"/>
  <c r="AC422" i="2"/>
  <c r="AC655" i="2" s="1"/>
  <c r="AB422" i="2"/>
  <c r="AB655" i="2" s="1"/>
  <c r="AA422" i="2"/>
  <c r="Z422" i="2"/>
  <c r="Y422" i="2"/>
  <c r="Y655" i="2" s="1"/>
  <c r="X422" i="2"/>
  <c r="X655" i="2" s="1"/>
  <c r="W422" i="2"/>
  <c r="V422" i="2"/>
  <c r="V655" i="2" s="1"/>
  <c r="U422" i="2"/>
  <c r="U655" i="2" s="1"/>
  <c r="T422" i="2"/>
  <c r="T655" i="2" s="1"/>
  <c r="S422" i="2"/>
  <c r="R422" i="2"/>
  <c r="R655" i="2" s="1"/>
  <c r="Q422" i="2"/>
  <c r="Q655" i="2" s="1"/>
  <c r="P422" i="2"/>
  <c r="P655" i="2" s="1"/>
  <c r="O422" i="2"/>
  <c r="N422" i="2"/>
  <c r="N655" i="2" s="1"/>
  <c r="M422" i="2"/>
  <c r="M655" i="2" s="1"/>
  <c r="L422" i="2"/>
  <c r="L655" i="2" s="1"/>
  <c r="K422" i="2"/>
  <c r="K655" i="2" s="1"/>
  <c r="J422" i="2"/>
  <c r="J655" i="2" s="1"/>
  <c r="E422" i="2"/>
  <c r="I421" i="2"/>
  <c r="G421" i="2" s="1"/>
  <c r="H421" i="2"/>
  <c r="F421" i="2" s="1"/>
  <c r="I420" i="2"/>
  <c r="G420" i="2" s="1"/>
  <c r="H420" i="2"/>
  <c r="F420" i="2" s="1"/>
  <c r="I419" i="2"/>
  <c r="G419" i="2" s="1"/>
  <c r="H419" i="2"/>
  <c r="F419" i="2" s="1"/>
  <c r="I418" i="2"/>
  <c r="G418" i="2" s="1"/>
  <c r="H418" i="2"/>
  <c r="F418" i="2" s="1"/>
  <c r="I417" i="2"/>
  <c r="H417" i="2"/>
  <c r="F417" i="2" s="1"/>
  <c r="AJ416" i="2"/>
  <c r="AI416" i="2"/>
  <c r="AI654" i="2" s="1"/>
  <c r="AH416" i="2"/>
  <c r="AG416" i="2"/>
  <c r="AG654" i="2" s="1"/>
  <c r="AF416" i="2"/>
  <c r="AE416" i="2"/>
  <c r="AE654" i="2" s="1"/>
  <c r="AD416" i="2"/>
  <c r="AC416" i="2"/>
  <c r="AC654" i="2" s="1"/>
  <c r="AB416" i="2"/>
  <c r="AA416" i="2"/>
  <c r="AA654" i="2" s="1"/>
  <c r="Z416" i="2"/>
  <c r="Z654" i="2" s="1"/>
  <c r="Y416" i="2"/>
  <c r="X416" i="2"/>
  <c r="W416" i="2"/>
  <c r="W654" i="2" s="1"/>
  <c r="V416" i="2"/>
  <c r="U416" i="2"/>
  <c r="U654" i="2" s="1"/>
  <c r="T416" i="2"/>
  <c r="S416" i="2"/>
  <c r="S654" i="2" s="1"/>
  <c r="R416" i="2"/>
  <c r="R654" i="2" s="1"/>
  <c r="Q416" i="2"/>
  <c r="Q654" i="2" s="1"/>
  <c r="P416" i="2"/>
  <c r="O416" i="2"/>
  <c r="O654" i="2" s="1"/>
  <c r="N416" i="2"/>
  <c r="M416" i="2"/>
  <c r="M654" i="2" s="1"/>
  <c r="L416" i="2"/>
  <c r="K416" i="2"/>
  <c r="K654" i="2" s="1"/>
  <c r="J416" i="2"/>
  <c r="E416" i="2"/>
  <c r="I414" i="2"/>
  <c r="G414" i="2" s="1"/>
  <c r="H414" i="2"/>
  <c r="I413" i="2"/>
  <c r="H413" i="2"/>
  <c r="F413" i="2" s="1"/>
  <c r="AJ412" i="2"/>
  <c r="AJ652" i="2" s="1"/>
  <c r="AI412" i="2"/>
  <c r="AI652" i="2" s="1"/>
  <c r="AH412" i="2"/>
  <c r="AH652" i="2" s="1"/>
  <c r="AG412" i="2"/>
  <c r="AG652" i="2" s="1"/>
  <c r="AF412" i="2"/>
  <c r="AF652" i="2" s="1"/>
  <c r="AE412" i="2"/>
  <c r="AE652" i="2" s="1"/>
  <c r="AD412" i="2"/>
  <c r="AD652" i="2" s="1"/>
  <c r="AC412" i="2"/>
  <c r="AC652" i="2" s="1"/>
  <c r="AB412" i="2"/>
  <c r="AB652" i="2" s="1"/>
  <c r="AA412" i="2"/>
  <c r="AA652" i="2" s="1"/>
  <c r="Z412" i="2"/>
  <c r="Z652" i="2" s="1"/>
  <c r="Y412" i="2"/>
  <c r="Y652" i="2" s="1"/>
  <c r="X412" i="2"/>
  <c r="X652" i="2" s="1"/>
  <c r="W412" i="2"/>
  <c r="W652" i="2" s="1"/>
  <c r="V412" i="2"/>
  <c r="V652" i="2" s="1"/>
  <c r="U412" i="2"/>
  <c r="U652" i="2" s="1"/>
  <c r="T412" i="2"/>
  <c r="T652" i="2" s="1"/>
  <c r="S412" i="2"/>
  <c r="S652" i="2" s="1"/>
  <c r="R412" i="2"/>
  <c r="R652" i="2" s="1"/>
  <c r="Q412" i="2"/>
  <c r="Q652" i="2" s="1"/>
  <c r="P412" i="2"/>
  <c r="P652" i="2" s="1"/>
  <c r="O412" i="2"/>
  <c r="O652" i="2" s="1"/>
  <c r="N412" i="2"/>
  <c r="N652" i="2" s="1"/>
  <c r="M412" i="2"/>
  <c r="M652" i="2" s="1"/>
  <c r="L412" i="2"/>
  <c r="L652" i="2" s="1"/>
  <c r="K412" i="2"/>
  <c r="K652" i="2" s="1"/>
  <c r="J412" i="2"/>
  <c r="J652" i="2" s="1"/>
  <c r="E412" i="2"/>
  <c r="I411" i="2"/>
  <c r="G411" i="2" s="1"/>
  <c r="H411" i="2"/>
  <c r="F411" i="2" s="1"/>
  <c r="I410" i="2"/>
  <c r="H410" i="2"/>
  <c r="F410" i="2" s="1"/>
  <c r="AJ409" i="2"/>
  <c r="AJ651" i="2" s="1"/>
  <c r="AI409" i="2"/>
  <c r="AI651" i="2" s="1"/>
  <c r="AH409" i="2"/>
  <c r="AH651" i="2" s="1"/>
  <c r="AG409" i="2"/>
  <c r="AG651" i="2" s="1"/>
  <c r="AF409" i="2"/>
  <c r="AF651" i="2" s="1"/>
  <c r="AE409" i="2"/>
  <c r="AE651" i="2" s="1"/>
  <c r="AD409" i="2"/>
  <c r="AD651" i="2" s="1"/>
  <c r="AC409" i="2"/>
  <c r="AC651" i="2" s="1"/>
  <c r="AB409" i="2"/>
  <c r="AB651" i="2" s="1"/>
  <c r="AA409" i="2"/>
  <c r="AA651" i="2" s="1"/>
  <c r="Z409" i="2"/>
  <c r="Z651" i="2" s="1"/>
  <c r="Y409" i="2"/>
  <c r="Y651" i="2" s="1"/>
  <c r="Y735" i="2" s="1"/>
  <c r="X409" i="2"/>
  <c r="X651" i="2" s="1"/>
  <c r="X735" i="2" s="1"/>
  <c r="W409" i="2"/>
  <c r="W651" i="2" s="1"/>
  <c r="W735" i="2" s="1"/>
  <c r="V409" i="2"/>
  <c r="V651" i="2" s="1"/>
  <c r="V735" i="2" s="1"/>
  <c r="U409" i="2"/>
  <c r="U651" i="2" s="1"/>
  <c r="U735" i="2" s="1"/>
  <c r="T409" i="2"/>
  <c r="T651" i="2" s="1"/>
  <c r="T735" i="2" s="1"/>
  <c r="S409" i="2"/>
  <c r="S651" i="2" s="1"/>
  <c r="S735" i="2" s="1"/>
  <c r="R409" i="2"/>
  <c r="R651" i="2" s="1"/>
  <c r="R735" i="2" s="1"/>
  <c r="Q409" i="2"/>
  <c r="Q651" i="2" s="1"/>
  <c r="Q735" i="2" s="1"/>
  <c r="P409" i="2"/>
  <c r="P651" i="2" s="1"/>
  <c r="P735" i="2" s="1"/>
  <c r="O409" i="2"/>
  <c r="O651" i="2" s="1"/>
  <c r="N409" i="2"/>
  <c r="N651" i="2" s="1"/>
  <c r="M409" i="2"/>
  <c r="M651" i="2" s="1"/>
  <c r="L409" i="2"/>
  <c r="L651" i="2" s="1"/>
  <c r="K409" i="2"/>
  <c r="K651" i="2" s="1"/>
  <c r="J409" i="2"/>
  <c r="J651" i="2" s="1"/>
  <c r="E409" i="2"/>
  <c r="I407" i="2"/>
  <c r="G407" i="2" s="1"/>
  <c r="H407" i="2"/>
  <c r="F407" i="2" s="1"/>
  <c r="I406" i="2"/>
  <c r="H406" i="2"/>
  <c r="F406" i="2" s="1"/>
  <c r="AJ405" i="2"/>
  <c r="AJ648" i="2" s="1"/>
  <c r="AI405" i="2"/>
  <c r="AI648" i="2" s="1"/>
  <c r="AH405" i="2"/>
  <c r="AH648" i="2" s="1"/>
  <c r="AG405" i="2"/>
  <c r="AG648" i="2" s="1"/>
  <c r="AF405" i="2"/>
  <c r="AF648" i="2" s="1"/>
  <c r="AE405" i="2"/>
  <c r="AE648" i="2" s="1"/>
  <c r="AD405" i="2"/>
  <c r="AD648" i="2" s="1"/>
  <c r="AC405" i="2"/>
  <c r="AC648" i="2" s="1"/>
  <c r="AB405" i="2"/>
  <c r="AB648" i="2" s="1"/>
  <c r="AA405" i="2"/>
  <c r="AA648" i="2" s="1"/>
  <c r="Z405" i="2"/>
  <c r="Z648" i="2" s="1"/>
  <c r="Y405" i="2"/>
  <c r="Y648" i="2" s="1"/>
  <c r="Y733" i="2" s="1"/>
  <c r="X405" i="2"/>
  <c r="X648" i="2" s="1"/>
  <c r="X733" i="2" s="1"/>
  <c r="W405" i="2"/>
  <c r="W648" i="2" s="1"/>
  <c r="W733" i="2" s="1"/>
  <c r="V405" i="2"/>
  <c r="V648" i="2" s="1"/>
  <c r="V733" i="2" s="1"/>
  <c r="U405" i="2"/>
  <c r="U648" i="2" s="1"/>
  <c r="U733" i="2" s="1"/>
  <c r="T405" i="2"/>
  <c r="T648" i="2" s="1"/>
  <c r="T733" i="2" s="1"/>
  <c r="S405" i="2"/>
  <c r="S648" i="2" s="1"/>
  <c r="S733" i="2" s="1"/>
  <c r="R405" i="2"/>
  <c r="R648" i="2" s="1"/>
  <c r="R733" i="2" s="1"/>
  <c r="Q405" i="2"/>
  <c r="Q648" i="2" s="1"/>
  <c r="Q733" i="2" s="1"/>
  <c r="P405" i="2"/>
  <c r="P648" i="2" s="1"/>
  <c r="P733" i="2" s="1"/>
  <c r="O405" i="2"/>
  <c r="O648" i="2" s="1"/>
  <c r="N405" i="2"/>
  <c r="N648" i="2" s="1"/>
  <c r="M405" i="2"/>
  <c r="M648" i="2" s="1"/>
  <c r="L405" i="2"/>
  <c r="L648" i="2" s="1"/>
  <c r="K405" i="2"/>
  <c r="K648" i="2" s="1"/>
  <c r="J405" i="2"/>
  <c r="J648" i="2" s="1"/>
  <c r="E405" i="2"/>
  <c r="I404" i="2"/>
  <c r="G404" i="2" s="1"/>
  <c r="H404" i="2"/>
  <c r="F404" i="2" s="1"/>
  <c r="I403" i="2"/>
  <c r="G403" i="2" s="1"/>
  <c r="H403" i="2"/>
  <c r="F403" i="2" s="1"/>
  <c r="I402" i="2"/>
  <c r="G402" i="2" s="1"/>
  <c r="H402" i="2"/>
  <c r="F402" i="2" s="1"/>
  <c r="I401" i="2"/>
  <c r="G401" i="2" s="1"/>
  <c r="H401" i="2"/>
  <c r="F401" i="2" s="1"/>
  <c r="I400" i="2"/>
  <c r="H400" i="2"/>
  <c r="F400" i="2" s="1"/>
  <c r="AJ399" i="2"/>
  <c r="AJ647" i="2" s="1"/>
  <c r="AI399" i="2"/>
  <c r="AI647" i="2" s="1"/>
  <c r="AH399" i="2"/>
  <c r="AH647" i="2" s="1"/>
  <c r="AG399" i="2"/>
  <c r="AG647" i="2" s="1"/>
  <c r="AF399" i="2"/>
  <c r="AF647" i="2" s="1"/>
  <c r="AE399" i="2"/>
  <c r="AE647" i="2" s="1"/>
  <c r="AD399" i="2"/>
  <c r="AD647" i="2" s="1"/>
  <c r="AC399" i="2"/>
  <c r="AC647" i="2" s="1"/>
  <c r="AB399" i="2"/>
  <c r="AB647" i="2" s="1"/>
  <c r="AA399" i="2"/>
  <c r="AA647" i="2" s="1"/>
  <c r="Z399" i="2"/>
  <c r="Z647" i="2" s="1"/>
  <c r="Y399" i="2"/>
  <c r="Y647" i="2" s="1"/>
  <c r="Y732" i="2" s="1"/>
  <c r="X399" i="2"/>
  <c r="X647" i="2" s="1"/>
  <c r="X732" i="2" s="1"/>
  <c r="W399" i="2"/>
  <c r="W647" i="2" s="1"/>
  <c r="W732" i="2" s="1"/>
  <c r="V399" i="2"/>
  <c r="V647" i="2" s="1"/>
  <c r="V732" i="2" s="1"/>
  <c r="U399" i="2"/>
  <c r="U647" i="2" s="1"/>
  <c r="U732" i="2" s="1"/>
  <c r="T399" i="2"/>
  <c r="T647" i="2" s="1"/>
  <c r="T732" i="2" s="1"/>
  <c r="S399" i="2"/>
  <c r="S647" i="2" s="1"/>
  <c r="S732" i="2" s="1"/>
  <c r="R399" i="2"/>
  <c r="R647" i="2" s="1"/>
  <c r="R732" i="2" s="1"/>
  <c r="Q399" i="2"/>
  <c r="Q647" i="2" s="1"/>
  <c r="Q732" i="2" s="1"/>
  <c r="P399" i="2"/>
  <c r="P647" i="2" s="1"/>
  <c r="P732" i="2" s="1"/>
  <c r="O399" i="2"/>
  <c r="O647" i="2" s="1"/>
  <c r="N399" i="2"/>
  <c r="N647" i="2" s="1"/>
  <c r="M399" i="2"/>
  <c r="M647" i="2" s="1"/>
  <c r="L399" i="2"/>
  <c r="L647" i="2" s="1"/>
  <c r="K399" i="2"/>
  <c r="K647" i="2" s="1"/>
  <c r="J399" i="2"/>
  <c r="J647" i="2" s="1"/>
  <c r="E399" i="2"/>
  <c r="I398" i="2"/>
  <c r="G398" i="2" s="1"/>
  <c r="H398" i="2"/>
  <c r="F398" i="2" s="1"/>
  <c r="I397" i="2"/>
  <c r="G397" i="2" s="1"/>
  <c r="H397" i="2"/>
  <c r="F397" i="2" s="1"/>
  <c r="I396" i="2"/>
  <c r="G396" i="2" s="1"/>
  <c r="H396" i="2"/>
  <c r="F396" i="2" s="1"/>
  <c r="I395" i="2"/>
  <c r="G395" i="2" s="1"/>
  <c r="H395" i="2"/>
  <c r="F395" i="2" s="1"/>
  <c r="I394" i="2"/>
  <c r="G394" i="2" s="1"/>
  <c r="H394" i="2"/>
  <c r="F394" i="2" s="1"/>
  <c r="I393" i="2"/>
  <c r="G393" i="2" s="1"/>
  <c r="H393" i="2"/>
  <c r="F393" i="2" s="1"/>
  <c r="I392" i="2"/>
  <c r="G392" i="2" s="1"/>
  <c r="H392" i="2"/>
  <c r="F392" i="2" s="1"/>
  <c r="I391" i="2"/>
  <c r="G391" i="2" s="1"/>
  <c r="H391" i="2"/>
  <c r="F391" i="2" s="1"/>
  <c r="I390" i="2"/>
  <c r="G390" i="2" s="1"/>
  <c r="H390" i="2"/>
  <c r="F390" i="2" s="1"/>
  <c r="I389" i="2"/>
  <c r="H389" i="2"/>
  <c r="F389" i="2" s="1"/>
  <c r="AJ388" i="2"/>
  <c r="AJ646" i="2" s="1"/>
  <c r="AI388" i="2"/>
  <c r="AI646" i="2" s="1"/>
  <c r="AH388" i="2"/>
  <c r="AG388" i="2"/>
  <c r="AG646" i="2" s="1"/>
  <c r="AF388" i="2"/>
  <c r="AF646" i="2" s="1"/>
  <c r="AE388" i="2"/>
  <c r="AE646" i="2" s="1"/>
  <c r="AD388" i="2"/>
  <c r="AD646" i="2" s="1"/>
  <c r="AC388" i="2"/>
  <c r="AC646" i="2" s="1"/>
  <c r="AB388" i="2"/>
  <c r="AB646" i="2" s="1"/>
  <c r="AA388" i="2"/>
  <c r="AA646" i="2" s="1"/>
  <c r="Z388" i="2"/>
  <c r="Y388" i="2"/>
  <c r="Y646" i="2" s="1"/>
  <c r="Y731" i="2" s="1"/>
  <c r="X388" i="2"/>
  <c r="X646" i="2" s="1"/>
  <c r="X731" i="2" s="1"/>
  <c r="W388" i="2"/>
  <c r="W646" i="2" s="1"/>
  <c r="W731" i="2" s="1"/>
  <c r="V388" i="2"/>
  <c r="V646" i="2" s="1"/>
  <c r="V731" i="2" s="1"/>
  <c r="U388" i="2"/>
  <c r="U646" i="2" s="1"/>
  <c r="U731" i="2" s="1"/>
  <c r="T388" i="2"/>
  <c r="T646" i="2" s="1"/>
  <c r="T731" i="2" s="1"/>
  <c r="S388" i="2"/>
  <c r="S646" i="2" s="1"/>
  <c r="S731" i="2" s="1"/>
  <c r="R388" i="2"/>
  <c r="R646" i="2" s="1"/>
  <c r="R731" i="2" s="1"/>
  <c r="Q388" i="2"/>
  <c r="Q646" i="2" s="1"/>
  <c r="Q731" i="2" s="1"/>
  <c r="P388" i="2"/>
  <c r="P646" i="2" s="1"/>
  <c r="P731" i="2" s="1"/>
  <c r="O388" i="2"/>
  <c r="O646" i="2" s="1"/>
  <c r="N388" i="2"/>
  <c r="N646" i="2" s="1"/>
  <c r="M388" i="2"/>
  <c r="M646" i="2" s="1"/>
  <c r="L388" i="2"/>
  <c r="L646" i="2" s="1"/>
  <c r="K388" i="2"/>
  <c r="K646" i="2" s="1"/>
  <c r="J388" i="2"/>
  <c r="J646" i="2" s="1"/>
  <c r="E388" i="2"/>
  <c r="I387" i="2"/>
  <c r="G387" i="2" s="1"/>
  <c r="H387" i="2"/>
  <c r="F387" i="2" s="1"/>
  <c r="I386" i="2"/>
  <c r="G386" i="2" s="1"/>
  <c r="H386" i="2"/>
  <c r="F386" i="2" s="1"/>
  <c r="I385" i="2"/>
  <c r="G385" i="2" s="1"/>
  <c r="H385" i="2"/>
  <c r="F385" i="2" s="1"/>
  <c r="I384" i="2"/>
  <c r="G384" i="2" s="1"/>
  <c r="H384" i="2"/>
  <c r="F384" i="2" s="1"/>
  <c r="I383" i="2"/>
  <c r="G383" i="2" s="1"/>
  <c r="H383" i="2"/>
  <c r="F383" i="2" s="1"/>
  <c r="I382" i="2"/>
  <c r="G382" i="2" s="1"/>
  <c r="H382" i="2"/>
  <c r="F382" i="2" s="1"/>
  <c r="I381" i="2"/>
  <c r="G381" i="2" s="1"/>
  <c r="H381" i="2"/>
  <c r="F381" i="2" s="1"/>
  <c r="I380" i="2"/>
  <c r="H380" i="2"/>
  <c r="F380" i="2" s="1"/>
  <c r="AJ379" i="2"/>
  <c r="AJ645" i="2" s="1"/>
  <c r="AI379" i="2"/>
  <c r="AH379" i="2"/>
  <c r="AH645" i="2" s="1"/>
  <c r="AG379" i="2"/>
  <c r="AG645" i="2" s="1"/>
  <c r="AF379" i="2"/>
  <c r="AF645" i="2" s="1"/>
  <c r="AE379" i="2"/>
  <c r="AE645" i="2" s="1"/>
  <c r="AD379" i="2"/>
  <c r="AD645" i="2" s="1"/>
  <c r="AC379" i="2"/>
  <c r="AC645" i="2" s="1"/>
  <c r="AB379" i="2"/>
  <c r="AB645" i="2" s="1"/>
  <c r="AA379" i="2"/>
  <c r="AA645" i="2" s="1"/>
  <c r="Z379" i="2"/>
  <c r="Z645" i="2" s="1"/>
  <c r="Y379" i="2"/>
  <c r="Y645" i="2" s="1"/>
  <c r="Y730" i="2" s="1"/>
  <c r="X379" i="2"/>
  <c r="X645" i="2" s="1"/>
  <c r="X730" i="2" s="1"/>
  <c r="W379" i="2"/>
  <c r="W645" i="2" s="1"/>
  <c r="W730" i="2" s="1"/>
  <c r="V379" i="2"/>
  <c r="V645" i="2" s="1"/>
  <c r="V730" i="2" s="1"/>
  <c r="U379" i="2"/>
  <c r="U645" i="2" s="1"/>
  <c r="U730" i="2" s="1"/>
  <c r="T379" i="2"/>
  <c r="T645" i="2" s="1"/>
  <c r="T730" i="2" s="1"/>
  <c r="S379" i="2"/>
  <c r="R379" i="2"/>
  <c r="R645" i="2" s="1"/>
  <c r="R730" i="2" s="1"/>
  <c r="Q379" i="2"/>
  <c r="Q645" i="2" s="1"/>
  <c r="Q730" i="2" s="1"/>
  <c r="P379" i="2"/>
  <c r="P645" i="2" s="1"/>
  <c r="P730" i="2" s="1"/>
  <c r="O379" i="2"/>
  <c r="O645" i="2" s="1"/>
  <c r="N379" i="2"/>
  <c r="N645" i="2" s="1"/>
  <c r="M379" i="2"/>
  <c r="M645" i="2" s="1"/>
  <c r="L379" i="2"/>
  <c r="L645" i="2" s="1"/>
  <c r="K379" i="2"/>
  <c r="K645" i="2" s="1"/>
  <c r="J379" i="2"/>
  <c r="J645" i="2" s="1"/>
  <c r="E379" i="2"/>
  <c r="I378" i="2"/>
  <c r="G378" i="2" s="1"/>
  <c r="H378" i="2"/>
  <c r="F378" i="2" s="1"/>
  <c r="I377" i="2"/>
  <c r="G377" i="2" s="1"/>
  <c r="H377" i="2"/>
  <c r="F377" i="2" s="1"/>
  <c r="I376" i="2"/>
  <c r="G376" i="2" s="1"/>
  <c r="H376" i="2"/>
  <c r="F376" i="2" s="1"/>
  <c r="I375" i="2"/>
  <c r="G375" i="2" s="1"/>
  <c r="H375" i="2"/>
  <c r="F375" i="2" s="1"/>
  <c r="I374" i="2"/>
  <c r="H374" i="2"/>
  <c r="F374" i="2" s="1"/>
  <c r="AJ373" i="2"/>
  <c r="AI373" i="2"/>
  <c r="AI644" i="2" s="1"/>
  <c r="AH373" i="2"/>
  <c r="AH644" i="2" s="1"/>
  <c r="AG373" i="2"/>
  <c r="AG644" i="2" s="1"/>
  <c r="AF373" i="2"/>
  <c r="AE373" i="2"/>
  <c r="AE644" i="2" s="1"/>
  <c r="AD373" i="2"/>
  <c r="AC373" i="2"/>
  <c r="AC644" i="2" s="1"/>
  <c r="AB373" i="2"/>
  <c r="AA373" i="2"/>
  <c r="AA644" i="2" s="1"/>
  <c r="Z373" i="2"/>
  <c r="Z644" i="2" s="1"/>
  <c r="Y373" i="2"/>
  <c r="X373" i="2"/>
  <c r="W373" i="2"/>
  <c r="W644" i="2" s="1"/>
  <c r="V373" i="2"/>
  <c r="V644" i="2" s="1"/>
  <c r="U373" i="2"/>
  <c r="U644" i="2" s="1"/>
  <c r="T373" i="2"/>
  <c r="S373" i="2"/>
  <c r="S644" i="2" s="1"/>
  <c r="R373" i="2"/>
  <c r="R644" i="2" s="1"/>
  <c r="R729" i="2" s="1"/>
  <c r="Q373" i="2"/>
  <c r="P373" i="2"/>
  <c r="O373" i="2"/>
  <c r="O644" i="2" s="1"/>
  <c r="N373" i="2"/>
  <c r="M373" i="2"/>
  <c r="M644" i="2" s="1"/>
  <c r="L373" i="2"/>
  <c r="K373" i="2"/>
  <c r="K644" i="2" s="1"/>
  <c r="J373" i="2"/>
  <c r="E373" i="2"/>
  <c r="I371" i="2"/>
  <c r="G371" i="2" s="1"/>
  <c r="H371" i="2"/>
  <c r="F371" i="2" s="1"/>
  <c r="I370" i="2"/>
  <c r="H370" i="2"/>
  <c r="F370" i="2" s="1"/>
  <c r="AJ369" i="2"/>
  <c r="AJ642" i="2" s="1"/>
  <c r="AI369" i="2"/>
  <c r="AI642" i="2" s="1"/>
  <c r="AH369" i="2"/>
  <c r="AH642" i="2" s="1"/>
  <c r="AG369" i="2"/>
  <c r="AG642" i="2" s="1"/>
  <c r="AF369" i="2"/>
  <c r="AF642" i="2" s="1"/>
  <c r="AE369" i="2"/>
  <c r="AE642" i="2" s="1"/>
  <c r="AD369" i="2"/>
  <c r="AD642" i="2" s="1"/>
  <c r="AC369" i="2"/>
  <c r="AC642" i="2" s="1"/>
  <c r="AB369" i="2"/>
  <c r="AB642" i="2" s="1"/>
  <c r="AA369" i="2"/>
  <c r="AA642" i="2" s="1"/>
  <c r="Z369" i="2"/>
  <c r="Z642" i="2" s="1"/>
  <c r="Y369" i="2"/>
  <c r="Y642" i="2" s="1"/>
  <c r="X369" i="2"/>
  <c r="X642" i="2" s="1"/>
  <c r="W369" i="2"/>
  <c r="W642" i="2" s="1"/>
  <c r="V369" i="2"/>
  <c r="V642" i="2" s="1"/>
  <c r="U369" i="2"/>
  <c r="U642" i="2" s="1"/>
  <c r="T369" i="2"/>
  <c r="T642" i="2" s="1"/>
  <c r="S369" i="2"/>
  <c r="S642" i="2" s="1"/>
  <c r="R369" i="2"/>
  <c r="R642" i="2" s="1"/>
  <c r="Q369" i="2"/>
  <c r="Q642" i="2" s="1"/>
  <c r="P369" i="2"/>
  <c r="P642" i="2" s="1"/>
  <c r="O369" i="2"/>
  <c r="O642" i="2" s="1"/>
  <c r="N369" i="2"/>
  <c r="N642" i="2" s="1"/>
  <c r="M369" i="2"/>
  <c r="M642" i="2" s="1"/>
  <c r="L369" i="2"/>
  <c r="L642" i="2" s="1"/>
  <c r="K369" i="2"/>
  <c r="K642" i="2" s="1"/>
  <c r="J369" i="2"/>
  <c r="J642" i="2" s="1"/>
  <c r="E369" i="2"/>
  <c r="I368" i="2"/>
  <c r="G368" i="2" s="1"/>
  <c r="H368" i="2"/>
  <c r="I367" i="2"/>
  <c r="H367" i="2"/>
  <c r="F367" i="2" s="1"/>
  <c r="AJ366" i="2"/>
  <c r="AJ641" i="2" s="1"/>
  <c r="AI366" i="2"/>
  <c r="AI641" i="2" s="1"/>
  <c r="AH366" i="2"/>
  <c r="AH641" i="2" s="1"/>
  <c r="AG366" i="2"/>
  <c r="AF366" i="2"/>
  <c r="AF641" i="2" s="1"/>
  <c r="AE366" i="2"/>
  <c r="AE641" i="2" s="1"/>
  <c r="AD366" i="2"/>
  <c r="AD641" i="2" s="1"/>
  <c r="AC366" i="2"/>
  <c r="AC641" i="2" s="1"/>
  <c r="AB366" i="2"/>
  <c r="AB641" i="2" s="1"/>
  <c r="AA366" i="2"/>
  <c r="AA641" i="2" s="1"/>
  <c r="Z366" i="2"/>
  <c r="Z641" i="2" s="1"/>
  <c r="Y366" i="2"/>
  <c r="Y641" i="2" s="1"/>
  <c r="X366" i="2"/>
  <c r="X641" i="2" s="1"/>
  <c r="W366" i="2"/>
  <c r="W641" i="2" s="1"/>
  <c r="V366" i="2"/>
  <c r="V641" i="2" s="1"/>
  <c r="U366" i="2"/>
  <c r="U641" i="2" s="1"/>
  <c r="T366" i="2"/>
  <c r="T641" i="2" s="1"/>
  <c r="S366" i="2"/>
  <c r="S641" i="2" s="1"/>
  <c r="R366" i="2"/>
  <c r="R641" i="2" s="1"/>
  <c r="Q366" i="2"/>
  <c r="Q641" i="2" s="1"/>
  <c r="P366" i="2"/>
  <c r="P641" i="2" s="1"/>
  <c r="O366" i="2"/>
  <c r="O641" i="2" s="1"/>
  <c r="N366" i="2"/>
  <c r="N641" i="2" s="1"/>
  <c r="M366" i="2"/>
  <c r="M641" i="2" s="1"/>
  <c r="L366" i="2"/>
  <c r="L641" i="2" s="1"/>
  <c r="K366" i="2"/>
  <c r="K641" i="2" s="1"/>
  <c r="J366" i="2"/>
  <c r="J641" i="2" s="1"/>
  <c r="E366" i="2"/>
  <c r="I365" i="2"/>
  <c r="G365" i="2" s="1"/>
  <c r="H365" i="2"/>
  <c r="F365" i="2" s="1"/>
  <c r="I364" i="2"/>
  <c r="G364" i="2" s="1"/>
  <c r="H364" i="2"/>
  <c r="F364" i="2" s="1"/>
  <c r="I363" i="2"/>
  <c r="G363" i="2" s="1"/>
  <c r="H363" i="2"/>
  <c r="F363" i="2" s="1"/>
  <c r="I362" i="2"/>
  <c r="G362" i="2" s="1"/>
  <c r="H362" i="2"/>
  <c r="F362" i="2" s="1"/>
  <c r="I361" i="2"/>
  <c r="G361" i="2" s="1"/>
  <c r="H361" i="2"/>
  <c r="F361" i="2" s="1"/>
  <c r="I360" i="2"/>
  <c r="G360" i="2" s="1"/>
  <c r="H360" i="2"/>
  <c r="F360" i="2" s="1"/>
  <c r="I359" i="2"/>
  <c r="G359" i="2" s="1"/>
  <c r="H359" i="2"/>
  <c r="I358" i="2"/>
  <c r="H358" i="2"/>
  <c r="F358" i="2" s="1"/>
  <c r="AJ357" i="2"/>
  <c r="AJ640" i="2" s="1"/>
  <c r="AI357" i="2"/>
  <c r="AI640" i="2" s="1"/>
  <c r="AH357" i="2"/>
  <c r="AH640" i="2" s="1"/>
  <c r="AG357" i="2"/>
  <c r="AG640" i="2" s="1"/>
  <c r="AF357" i="2"/>
  <c r="AF640" i="2" s="1"/>
  <c r="AE357" i="2"/>
  <c r="AE640" i="2" s="1"/>
  <c r="AD357" i="2"/>
  <c r="AD640" i="2" s="1"/>
  <c r="AC357" i="2"/>
  <c r="AC640" i="2" s="1"/>
  <c r="AB357" i="2"/>
  <c r="AB640" i="2" s="1"/>
  <c r="AA357" i="2"/>
  <c r="AA640" i="2" s="1"/>
  <c r="Z357" i="2"/>
  <c r="Y357" i="2"/>
  <c r="Y640" i="2" s="1"/>
  <c r="X357" i="2"/>
  <c r="X640" i="2" s="1"/>
  <c r="W357" i="2"/>
  <c r="W640" i="2" s="1"/>
  <c r="V357" i="2"/>
  <c r="V640" i="2" s="1"/>
  <c r="U357" i="2"/>
  <c r="U640" i="2" s="1"/>
  <c r="T357" i="2"/>
  <c r="T640" i="2" s="1"/>
  <c r="S357" i="2"/>
  <c r="S640" i="2" s="1"/>
  <c r="R357" i="2"/>
  <c r="R640" i="2" s="1"/>
  <c r="Q357" i="2"/>
  <c r="Q640" i="2" s="1"/>
  <c r="P357" i="2"/>
  <c r="P640" i="2" s="1"/>
  <c r="O357" i="2"/>
  <c r="O640" i="2" s="1"/>
  <c r="N357" i="2"/>
  <c r="N640" i="2" s="1"/>
  <c r="M357" i="2"/>
  <c r="M640" i="2" s="1"/>
  <c r="L357" i="2"/>
  <c r="L640" i="2" s="1"/>
  <c r="K357" i="2"/>
  <c r="K640" i="2" s="1"/>
  <c r="J357" i="2"/>
  <c r="J640" i="2" s="1"/>
  <c r="E357" i="2"/>
  <c r="I356" i="2"/>
  <c r="G356" i="2" s="1"/>
  <c r="H356" i="2"/>
  <c r="F356" i="2" s="1"/>
  <c r="I355" i="2"/>
  <c r="G355" i="2" s="1"/>
  <c r="H355" i="2"/>
  <c r="F355" i="2" s="1"/>
  <c r="I354" i="2"/>
  <c r="G354" i="2" s="1"/>
  <c r="H354" i="2"/>
  <c r="F354" i="2" s="1"/>
  <c r="I353" i="2"/>
  <c r="G353" i="2" s="1"/>
  <c r="H353" i="2"/>
  <c r="F353" i="2" s="1"/>
  <c r="I352" i="2"/>
  <c r="G352" i="2" s="1"/>
  <c r="H352" i="2"/>
  <c r="I351" i="2"/>
  <c r="H351" i="2"/>
  <c r="F351" i="2" s="1"/>
  <c r="AJ350" i="2"/>
  <c r="AJ639" i="2" s="1"/>
  <c r="AI350" i="2"/>
  <c r="AI639" i="2" s="1"/>
  <c r="AH350" i="2"/>
  <c r="AG350" i="2"/>
  <c r="AG639" i="2" s="1"/>
  <c r="AF350" i="2"/>
  <c r="AF639" i="2" s="1"/>
  <c r="AE350" i="2"/>
  <c r="AE639" i="2" s="1"/>
  <c r="AD350" i="2"/>
  <c r="AD639" i="2" s="1"/>
  <c r="AC350" i="2"/>
  <c r="AC639" i="2" s="1"/>
  <c r="AB350" i="2"/>
  <c r="AB639" i="2" s="1"/>
  <c r="AA350" i="2"/>
  <c r="AA639" i="2" s="1"/>
  <c r="Z350" i="2"/>
  <c r="Z639" i="2" s="1"/>
  <c r="Y350" i="2"/>
  <c r="Y639" i="2" s="1"/>
  <c r="X350" i="2"/>
  <c r="X639" i="2" s="1"/>
  <c r="W350" i="2"/>
  <c r="W639" i="2" s="1"/>
  <c r="V350" i="2"/>
  <c r="V639" i="2" s="1"/>
  <c r="U350" i="2"/>
  <c r="U639" i="2" s="1"/>
  <c r="T350" i="2"/>
  <c r="T639" i="2" s="1"/>
  <c r="S350" i="2"/>
  <c r="S639" i="2" s="1"/>
  <c r="R350" i="2"/>
  <c r="Q350" i="2"/>
  <c r="Q639" i="2" s="1"/>
  <c r="P350" i="2"/>
  <c r="P639" i="2" s="1"/>
  <c r="O350" i="2"/>
  <c r="O639" i="2" s="1"/>
  <c r="N350" i="2"/>
  <c r="N639" i="2" s="1"/>
  <c r="M350" i="2"/>
  <c r="M639" i="2" s="1"/>
  <c r="L350" i="2"/>
  <c r="L639" i="2" s="1"/>
  <c r="K350" i="2"/>
  <c r="K639" i="2" s="1"/>
  <c r="J350" i="2"/>
  <c r="J639" i="2" s="1"/>
  <c r="E350" i="2"/>
  <c r="I349" i="2"/>
  <c r="G349" i="2" s="1"/>
  <c r="H349" i="2"/>
  <c r="I348" i="2"/>
  <c r="H348" i="2"/>
  <c r="F348" i="2" s="1"/>
  <c r="AJ347" i="2"/>
  <c r="AI347" i="2"/>
  <c r="AI638" i="2" s="1"/>
  <c r="AH347" i="2"/>
  <c r="AH638" i="2" s="1"/>
  <c r="AG347" i="2"/>
  <c r="AG638" i="2" s="1"/>
  <c r="AF347" i="2"/>
  <c r="AE347" i="2"/>
  <c r="AD347" i="2"/>
  <c r="AD638" i="2" s="1"/>
  <c r="AC347" i="2"/>
  <c r="AB347" i="2"/>
  <c r="AA347" i="2"/>
  <c r="AA638" i="2" s="1"/>
  <c r="Z347" i="2"/>
  <c r="Z638" i="2" s="1"/>
  <c r="Y347" i="2"/>
  <c r="Y638" i="2" s="1"/>
  <c r="X347" i="2"/>
  <c r="W347" i="2"/>
  <c r="V347" i="2"/>
  <c r="V638" i="2" s="1"/>
  <c r="U347" i="2"/>
  <c r="T347" i="2"/>
  <c r="S347" i="2"/>
  <c r="R347" i="2"/>
  <c r="R638" i="2" s="1"/>
  <c r="Q347" i="2"/>
  <c r="Q638" i="2" s="1"/>
  <c r="P347" i="2"/>
  <c r="O347" i="2"/>
  <c r="N347" i="2"/>
  <c r="N638" i="2" s="1"/>
  <c r="M347" i="2"/>
  <c r="L347" i="2"/>
  <c r="K347" i="2"/>
  <c r="J347" i="2"/>
  <c r="J638" i="2" s="1"/>
  <c r="E347" i="2"/>
  <c r="I345" i="2"/>
  <c r="G345" i="2" s="1"/>
  <c r="H345" i="2"/>
  <c r="F345" i="2" s="1"/>
  <c r="I344" i="2"/>
  <c r="G344" i="2" s="1"/>
  <c r="H344" i="2"/>
  <c r="F344" i="2" s="1"/>
  <c r="I343" i="2"/>
  <c r="H343" i="2"/>
  <c r="F343" i="2" s="1"/>
  <c r="AJ342" i="2"/>
  <c r="AJ636" i="2" s="1"/>
  <c r="AI342" i="2"/>
  <c r="AI636" i="2" s="1"/>
  <c r="AH342" i="2"/>
  <c r="AH636" i="2" s="1"/>
  <c r="AG342" i="2"/>
  <c r="AG636" i="2" s="1"/>
  <c r="AF342" i="2"/>
  <c r="AF636" i="2" s="1"/>
  <c r="AE342" i="2"/>
  <c r="AE636" i="2" s="1"/>
  <c r="AD342" i="2"/>
  <c r="AD636" i="2" s="1"/>
  <c r="AC342" i="2"/>
  <c r="AC636" i="2" s="1"/>
  <c r="AB342" i="2"/>
  <c r="AB636" i="2" s="1"/>
  <c r="AA342" i="2"/>
  <c r="AA636" i="2" s="1"/>
  <c r="Z342" i="2"/>
  <c r="Z636" i="2" s="1"/>
  <c r="Y342" i="2"/>
  <c r="Y636" i="2" s="1"/>
  <c r="X342" i="2"/>
  <c r="X636" i="2" s="1"/>
  <c r="W342" i="2"/>
  <c r="W636" i="2" s="1"/>
  <c r="V342" i="2"/>
  <c r="V636" i="2" s="1"/>
  <c r="U342" i="2"/>
  <c r="U636" i="2" s="1"/>
  <c r="T342" i="2"/>
  <c r="T636" i="2" s="1"/>
  <c r="S342" i="2"/>
  <c r="S636" i="2" s="1"/>
  <c r="R342" i="2"/>
  <c r="R636" i="2" s="1"/>
  <c r="Q342" i="2"/>
  <c r="Q636" i="2" s="1"/>
  <c r="P342" i="2"/>
  <c r="P636" i="2" s="1"/>
  <c r="O342" i="2"/>
  <c r="O636" i="2" s="1"/>
  <c r="N342" i="2"/>
  <c r="N636" i="2" s="1"/>
  <c r="M342" i="2"/>
  <c r="M636" i="2" s="1"/>
  <c r="L342" i="2"/>
  <c r="L636" i="2" s="1"/>
  <c r="K342" i="2"/>
  <c r="K636" i="2" s="1"/>
  <c r="J342" i="2"/>
  <c r="J636" i="2" s="1"/>
  <c r="E342" i="2"/>
  <c r="I340" i="2"/>
  <c r="G340" i="2" s="1"/>
  <c r="H340" i="2"/>
  <c r="F340" i="2" s="1"/>
  <c r="I339" i="2"/>
  <c r="G339" i="2" s="1"/>
  <c r="H339" i="2"/>
  <c r="F339" i="2" s="1"/>
  <c r="I338" i="2"/>
  <c r="H338" i="2"/>
  <c r="F338" i="2" s="1"/>
  <c r="AJ337" i="2"/>
  <c r="AJ634" i="2" s="1"/>
  <c r="AI337" i="2"/>
  <c r="AI634" i="2" s="1"/>
  <c r="AH337" i="2"/>
  <c r="AG337" i="2"/>
  <c r="AG634" i="2" s="1"/>
  <c r="AF337" i="2"/>
  <c r="AF634" i="2" s="1"/>
  <c r="AE337" i="2"/>
  <c r="AE634" i="2" s="1"/>
  <c r="AD337" i="2"/>
  <c r="AC337" i="2"/>
  <c r="AC634" i="2" s="1"/>
  <c r="AB337" i="2"/>
  <c r="AB634" i="2" s="1"/>
  <c r="AA337" i="2"/>
  <c r="AA634" i="2" s="1"/>
  <c r="Z337" i="2"/>
  <c r="Y337" i="2"/>
  <c r="Y634" i="2" s="1"/>
  <c r="X337" i="2"/>
  <c r="X634" i="2" s="1"/>
  <c r="W337" i="2"/>
  <c r="W634" i="2" s="1"/>
  <c r="V337" i="2"/>
  <c r="U337" i="2"/>
  <c r="U634" i="2" s="1"/>
  <c r="T337" i="2"/>
  <c r="T634" i="2" s="1"/>
  <c r="S337" i="2"/>
  <c r="S634" i="2" s="1"/>
  <c r="R337" i="2"/>
  <c r="Q337" i="2"/>
  <c r="Q634" i="2" s="1"/>
  <c r="P337" i="2"/>
  <c r="P634" i="2" s="1"/>
  <c r="O337" i="2"/>
  <c r="O634" i="2" s="1"/>
  <c r="N337" i="2"/>
  <c r="M337" i="2"/>
  <c r="M634" i="2" s="1"/>
  <c r="L337" i="2"/>
  <c r="L634" i="2" s="1"/>
  <c r="K337" i="2"/>
  <c r="K634" i="2" s="1"/>
  <c r="J337" i="2"/>
  <c r="E337" i="2"/>
  <c r="I336" i="2"/>
  <c r="G336" i="2" s="1"/>
  <c r="H336" i="2"/>
  <c r="F336" i="2" s="1"/>
  <c r="I335" i="2"/>
  <c r="G335" i="2" s="1"/>
  <c r="H335" i="2"/>
  <c r="F335" i="2" s="1"/>
  <c r="I334" i="2"/>
  <c r="G334" i="2" s="1"/>
  <c r="H334" i="2"/>
  <c r="F334" i="2" s="1"/>
  <c r="I333" i="2"/>
  <c r="G333" i="2" s="1"/>
  <c r="H333" i="2"/>
  <c r="F333" i="2" s="1"/>
  <c r="AJ332" i="2"/>
  <c r="AJ633" i="2" s="1"/>
  <c r="AI332" i="2"/>
  <c r="AI633" i="2" s="1"/>
  <c r="AH332" i="2"/>
  <c r="AH633" i="2" s="1"/>
  <c r="AG332" i="2"/>
  <c r="AG633" i="2" s="1"/>
  <c r="AF332" i="2"/>
  <c r="AF633" i="2" s="1"/>
  <c r="AE332" i="2"/>
  <c r="AE633" i="2" s="1"/>
  <c r="AD332" i="2"/>
  <c r="AD633" i="2" s="1"/>
  <c r="AC332" i="2"/>
  <c r="AC633" i="2" s="1"/>
  <c r="AB332" i="2"/>
  <c r="AB633" i="2" s="1"/>
  <c r="AA332" i="2"/>
  <c r="AA633" i="2" s="1"/>
  <c r="Z332" i="2"/>
  <c r="Z633" i="2" s="1"/>
  <c r="Y332" i="2"/>
  <c r="Y633" i="2" s="1"/>
  <c r="X332" i="2"/>
  <c r="X633" i="2" s="1"/>
  <c r="W332" i="2"/>
  <c r="W633" i="2" s="1"/>
  <c r="V332" i="2"/>
  <c r="V633" i="2" s="1"/>
  <c r="U332" i="2"/>
  <c r="U633" i="2" s="1"/>
  <c r="T332" i="2"/>
  <c r="T633" i="2" s="1"/>
  <c r="S332" i="2"/>
  <c r="S633" i="2" s="1"/>
  <c r="R332" i="2"/>
  <c r="R633" i="2" s="1"/>
  <c r="Q332" i="2"/>
  <c r="Q633" i="2" s="1"/>
  <c r="P332" i="2"/>
  <c r="P633" i="2" s="1"/>
  <c r="O332" i="2"/>
  <c r="O633" i="2" s="1"/>
  <c r="N332" i="2"/>
  <c r="N633" i="2" s="1"/>
  <c r="M332" i="2"/>
  <c r="M633" i="2" s="1"/>
  <c r="L332" i="2"/>
  <c r="L633" i="2" s="1"/>
  <c r="K332" i="2"/>
  <c r="K633" i="2" s="1"/>
  <c r="J332" i="2"/>
  <c r="J633" i="2" s="1"/>
  <c r="E332" i="2"/>
  <c r="I331" i="2"/>
  <c r="G331" i="2" s="1"/>
  <c r="H331" i="2"/>
  <c r="F331" i="2" s="1"/>
  <c r="I330" i="2"/>
  <c r="G330" i="2" s="1"/>
  <c r="H330" i="2"/>
  <c r="F330" i="2" s="1"/>
  <c r="I329" i="2"/>
  <c r="G329" i="2" s="1"/>
  <c r="H329" i="2"/>
  <c r="F329" i="2" s="1"/>
  <c r="I328" i="2"/>
  <c r="G328" i="2" s="1"/>
  <c r="H328" i="2"/>
  <c r="F328" i="2" s="1"/>
  <c r="I327" i="2"/>
  <c r="G327" i="2" s="1"/>
  <c r="H327" i="2"/>
  <c r="F327" i="2" s="1"/>
  <c r="I326" i="2"/>
  <c r="G326" i="2" s="1"/>
  <c r="H326" i="2"/>
  <c r="F326" i="2" s="1"/>
  <c r="I325" i="2"/>
  <c r="G325" i="2" s="1"/>
  <c r="H325" i="2"/>
  <c r="F325" i="2" s="1"/>
  <c r="I324" i="2"/>
  <c r="H324" i="2"/>
  <c r="F324" i="2" s="1"/>
  <c r="AJ323" i="2"/>
  <c r="AJ632" i="2" s="1"/>
  <c r="AI323" i="2"/>
  <c r="AH323" i="2"/>
  <c r="AH632" i="2" s="1"/>
  <c r="AG323" i="2"/>
  <c r="AG632" i="2" s="1"/>
  <c r="AF323" i="2"/>
  <c r="AF632" i="2" s="1"/>
  <c r="AE323" i="2"/>
  <c r="AE632" i="2" s="1"/>
  <c r="AD323" i="2"/>
  <c r="AD632" i="2" s="1"/>
  <c r="AC323" i="2"/>
  <c r="AC632" i="2" s="1"/>
  <c r="AB323" i="2"/>
  <c r="AB632" i="2" s="1"/>
  <c r="AA323" i="2"/>
  <c r="Z323" i="2"/>
  <c r="Z632" i="2" s="1"/>
  <c r="Y323" i="2"/>
  <c r="Y632" i="2" s="1"/>
  <c r="X323" i="2"/>
  <c r="X632" i="2" s="1"/>
  <c r="W323" i="2"/>
  <c r="W632" i="2" s="1"/>
  <c r="V323" i="2"/>
  <c r="V632" i="2" s="1"/>
  <c r="U323" i="2"/>
  <c r="U632" i="2" s="1"/>
  <c r="T323" i="2"/>
  <c r="T632" i="2" s="1"/>
  <c r="S323" i="2"/>
  <c r="S632" i="2" s="1"/>
  <c r="R323" i="2"/>
  <c r="R632" i="2" s="1"/>
  <c r="Q323" i="2"/>
  <c r="Q632" i="2" s="1"/>
  <c r="P323" i="2"/>
  <c r="P632" i="2" s="1"/>
  <c r="O323" i="2"/>
  <c r="O632" i="2" s="1"/>
  <c r="N323" i="2"/>
  <c r="N632" i="2" s="1"/>
  <c r="M323" i="2"/>
  <c r="M632" i="2" s="1"/>
  <c r="L323" i="2"/>
  <c r="L632" i="2" s="1"/>
  <c r="K323" i="2"/>
  <c r="K632" i="2" s="1"/>
  <c r="J323" i="2"/>
  <c r="J632" i="2" s="1"/>
  <c r="E323" i="2"/>
  <c r="I322" i="2"/>
  <c r="G322" i="2" s="1"/>
  <c r="H322" i="2"/>
  <c r="F322" i="2" s="1"/>
  <c r="I321" i="2"/>
  <c r="G321" i="2" s="1"/>
  <c r="H321" i="2"/>
  <c r="F321" i="2" s="1"/>
  <c r="I320" i="2"/>
  <c r="G320" i="2" s="1"/>
  <c r="H320" i="2"/>
  <c r="F320" i="2" s="1"/>
  <c r="I319" i="2"/>
  <c r="G319" i="2" s="1"/>
  <c r="H319" i="2"/>
  <c r="F319" i="2" s="1"/>
  <c r="I318" i="2"/>
  <c r="G318" i="2" s="1"/>
  <c r="H318" i="2"/>
  <c r="F318" i="2" s="1"/>
  <c r="I317" i="2"/>
  <c r="H317" i="2"/>
  <c r="AJ316" i="2"/>
  <c r="AI316" i="2"/>
  <c r="AI631" i="2" s="1"/>
  <c r="AH316" i="2"/>
  <c r="AH631" i="2" s="1"/>
  <c r="AG316" i="2"/>
  <c r="AF316" i="2"/>
  <c r="AE316" i="2"/>
  <c r="AE631" i="2" s="1"/>
  <c r="AD316" i="2"/>
  <c r="AD631" i="2" s="1"/>
  <c r="AC316" i="2"/>
  <c r="AB316" i="2"/>
  <c r="AB631" i="2" s="1"/>
  <c r="AA316" i="2"/>
  <c r="AA631" i="2" s="1"/>
  <c r="Z316" i="2"/>
  <c r="Z631" i="2" s="1"/>
  <c r="Y316" i="2"/>
  <c r="X316" i="2"/>
  <c r="W316" i="2"/>
  <c r="W631" i="2" s="1"/>
  <c r="V316" i="2"/>
  <c r="V631" i="2" s="1"/>
  <c r="U316" i="2"/>
  <c r="T316" i="2"/>
  <c r="S316" i="2"/>
  <c r="S631" i="2" s="1"/>
  <c r="R316" i="2"/>
  <c r="R631" i="2" s="1"/>
  <c r="Q316" i="2"/>
  <c r="P316" i="2"/>
  <c r="O316" i="2"/>
  <c r="O631" i="2" s="1"/>
  <c r="N316" i="2"/>
  <c r="N631" i="2" s="1"/>
  <c r="M316" i="2"/>
  <c r="L316" i="2"/>
  <c r="K316" i="2"/>
  <c r="K631" i="2" s="1"/>
  <c r="J316" i="2"/>
  <c r="J631" i="2" s="1"/>
  <c r="E316" i="2"/>
  <c r="G315" i="2"/>
  <c r="F315" i="2"/>
  <c r="G314" i="2"/>
  <c r="F314" i="2"/>
  <c r="G313" i="2"/>
  <c r="F313" i="2"/>
  <c r="AJ312" i="2"/>
  <c r="AJ630" i="2" s="1"/>
  <c r="AI312" i="2"/>
  <c r="AI630" i="2" s="1"/>
  <c r="AH312" i="2"/>
  <c r="AH630" i="2" s="1"/>
  <c r="AG312" i="2"/>
  <c r="AG630" i="2" s="1"/>
  <c r="AF312" i="2"/>
  <c r="AF630" i="2" s="1"/>
  <c r="AE312" i="2"/>
  <c r="AE630" i="2" s="1"/>
  <c r="AD312" i="2"/>
  <c r="AD630" i="2" s="1"/>
  <c r="AC312" i="2"/>
  <c r="AC630" i="2" s="1"/>
  <c r="AB312" i="2"/>
  <c r="AA312" i="2"/>
  <c r="AA630" i="2" s="1"/>
  <c r="Z312" i="2"/>
  <c r="Z630" i="2" s="1"/>
  <c r="Y312" i="2"/>
  <c r="Y630" i="2" s="1"/>
  <c r="X312" i="2"/>
  <c r="X630" i="2" s="1"/>
  <c r="W312" i="2"/>
  <c r="W630" i="2" s="1"/>
  <c r="V312" i="2"/>
  <c r="V630" i="2" s="1"/>
  <c r="U312" i="2"/>
  <c r="U630" i="2" s="1"/>
  <c r="T312" i="2"/>
  <c r="T630" i="2" s="1"/>
  <c r="S312" i="2"/>
  <c r="S630" i="2" s="1"/>
  <c r="R312" i="2"/>
  <c r="R630" i="2" s="1"/>
  <c r="Q312" i="2"/>
  <c r="Q630" i="2" s="1"/>
  <c r="P312" i="2"/>
  <c r="P630" i="2" s="1"/>
  <c r="O312" i="2"/>
  <c r="O630" i="2" s="1"/>
  <c r="N312" i="2"/>
  <c r="N630" i="2" s="1"/>
  <c r="M312" i="2"/>
  <c r="M630" i="2" s="1"/>
  <c r="L312" i="2"/>
  <c r="L630" i="2" s="1"/>
  <c r="K312" i="2"/>
  <c r="K630" i="2" s="1"/>
  <c r="J312" i="2"/>
  <c r="J630" i="2" s="1"/>
  <c r="I312" i="2"/>
  <c r="H312" i="2"/>
  <c r="E312" i="2"/>
  <c r="I310" i="2"/>
  <c r="G310" i="2" s="1"/>
  <c r="H310" i="2"/>
  <c r="F310" i="2" s="1"/>
  <c r="I309" i="2"/>
  <c r="G309" i="2" s="1"/>
  <c r="H309" i="2"/>
  <c r="F309" i="2" s="1"/>
  <c r="I308" i="2"/>
  <c r="H308" i="2"/>
  <c r="AJ307" i="2"/>
  <c r="AJ628" i="2" s="1"/>
  <c r="AI307" i="2"/>
  <c r="AI628" i="2" s="1"/>
  <c r="AH307" i="2"/>
  <c r="AH628" i="2" s="1"/>
  <c r="AG307" i="2"/>
  <c r="AG628" i="2" s="1"/>
  <c r="AF307" i="2"/>
  <c r="AF628" i="2" s="1"/>
  <c r="AE307" i="2"/>
  <c r="AE628" i="2" s="1"/>
  <c r="AD307" i="2"/>
  <c r="AD628" i="2" s="1"/>
  <c r="AC307" i="2"/>
  <c r="AC628" i="2" s="1"/>
  <c r="AB307" i="2"/>
  <c r="AB628" i="2" s="1"/>
  <c r="AA307" i="2"/>
  <c r="AA628" i="2" s="1"/>
  <c r="Z307" i="2"/>
  <c r="Z628" i="2" s="1"/>
  <c r="Y307" i="2"/>
  <c r="Y628" i="2" s="1"/>
  <c r="X307" i="2"/>
  <c r="X628" i="2" s="1"/>
  <c r="W307" i="2"/>
  <c r="W628" i="2" s="1"/>
  <c r="V307" i="2"/>
  <c r="V628" i="2" s="1"/>
  <c r="U307" i="2"/>
  <c r="U628" i="2" s="1"/>
  <c r="T307" i="2"/>
  <c r="T628" i="2" s="1"/>
  <c r="S307" i="2"/>
  <c r="S628" i="2" s="1"/>
  <c r="R307" i="2"/>
  <c r="R628" i="2" s="1"/>
  <c r="Q307" i="2"/>
  <c r="Q628" i="2" s="1"/>
  <c r="P307" i="2"/>
  <c r="P628" i="2" s="1"/>
  <c r="O307" i="2"/>
  <c r="O628" i="2" s="1"/>
  <c r="N307" i="2"/>
  <c r="N628" i="2" s="1"/>
  <c r="M307" i="2"/>
  <c r="M628" i="2" s="1"/>
  <c r="L307" i="2"/>
  <c r="L628" i="2" s="1"/>
  <c r="K307" i="2"/>
  <c r="K628" i="2" s="1"/>
  <c r="J307" i="2"/>
  <c r="J628" i="2" s="1"/>
  <c r="E307" i="2"/>
  <c r="I306" i="2"/>
  <c r="G306" i="2" s="1"/>
  <c r="H306" i="2"/>
  <c r="F306" i="2" s="1"/>
  <c r="I305" i="2"/>
  <c r="G305" i="2" s="1"/>
  <c r="H305" i="2"/>
  <c r="F305" i="2" s="1"/>
  <c r="I304" i="2"/>
  <c r="G304" i="2" s="1"/>
  <c r="H304" i="2"/>
  <c r="F304" i="2" s="1"/>
  <c r="I303" i="2"/>
  <c r="G303" i="2" s="1"/>
  <c r="H303" i="2"/>
  <c r="F303" i="2" s="1"/>
  <c r="I302" i="2"/>
  <c r="G302" i="2" s="1"/>
  <c r="H302" i="2"/>
  <c r="F302" i="2" s="1"/>
  <c r="I301" i="2"/>
  <c r="G301" i="2" s="1"/>
  <c r="H301" i="2"/>
  <c r="F301" i="2" s="1"/>
  <c r="I300" i="2"/>
  <c r="G300" i="2" s="1"/>
  <c r="H300" i="2"/>
  <c r="F300" i="2" s="1"/>
  <c r="I299" i="2"/>
  <c r="G299" i="2" s="1"/>
  <c r="H299" i="2"/>
  <c r="F299" i="2" s="1"/>
  <c r="I298" i="2"/>
  <c r="G298" i="2" s="1"/>
  <c r="H298" i="2"/>
  <c r="F298" i="2" s="1"/>
  <c r="I297" i="2"/>
  <c r="G297" i="2" s="1"/>
  <c r="H297" i="2"/>
  <c r="F297" i="2" s="1"/>
  <c r="I296" i="2"/>
  <c r="G296" i="2" s="1"/>
  <c r="H296" i="2"/>
  <c r="F296" i="2" s="1"/>
  <c r="I295" i="2"/>
  <c r="G295" i="2" s="1"/>
  <c r="H295" i="2"/>
  <c r="F295" i="2" s="1"/>
  <c r="I294" i="2"/>
  <c r="G294" i="2" s="1"/>
  <c r="H294" i="2"/>
  <c r="F294" i="2" s="1"/>
  <c r="I293" i="2"/>
  <c r="G293" i="2" s="1"/>
  <c r="H293" i="2"/>
  <c r="F293" i="2" s="1"/>
  <c r="I292" i="2"/>
  <c r="G292" i="2" s="1"/>
  <c r="H292" i="2"/>
  <c r="F292" i="2" s="1"/>
  <c r="I291" i="2"/>
  <c r="G291" i="2" s="1"/>
  <c r="H291" i="2"/>
  <c r="AJ290" i="2"/>
  <c r="AJ627" i="2" s="1"/>
  <c r="AI290" i="2"/>
  <c r="AI627" i="2" s="1"/>
  <c r="AH290" i="2"/>
  <c r="AH627" i="2" s="1"/>
  <c r="AG290" i="2"/>
  <c r="AG627" i="2" s="1"/>
  <c r="AF290" i="2"/>
  <c r="AF627" i="2" s="1"/>
  <c r="AE290" i="2"/>
  <c r="AE627" i="2" s="1"/>
  <c r="AD290" i="2"/>
  <c r="AD627" i="2" s="1"/>
  <c r="AC290" i="2"/>
  <c r="AC627" i="2" s="1"/>
  <c r="AB290" i="2"/>
  <c r="AB627" i="2" s="1"/>
  <c r="AA290" i="2"/>
  <c r="AA627" i="2" s="1"/>
  <c r="Z290" i="2"/>
  <c r="Z627" i="2" s="1"/>
  <c r="Y290" i="2"/>
  <c r="Y627" i="2" s="1"/>
  <c r="X290" i="2"/>
  <c r="X627" i="2" s="1"/>
  <c r="W290" i="2"/>
  <c r="W627" i="2" s="1"/>
  <c r="V290" i="2"/>
  <c r="V627" i="2" s="1"/>
  <c r="U290" i="2"/>
  <c r="U627" i="2" s="1"/>
  <c r="T290" i="2"/>
  <c r="T627" i="2" s="1"/>
  <c r="S290" i="2"/>
  <c r="S627" i="2" s="1"/>
  <c r="R290" i="2"/>
  <c r="R627" i="2" s="1"/>
  <c r="Q290" i="2"/>
  <c r="Q627" i="2" s="1"/>
  <c r="P290" i="2"/>
  <c r="P627" i="2" s="1"/>
  <c r="O290" i="2"/>
  <c r="O627" i="2" s="1"/>
  <c r="N290" i="2"/>
  <c r="N627" i="2" s="1"/>
  <c r="M290" i="2"/>
  <c r="M627" i="2" s="1"/>
  <c r="L290" i="2"/>
  <c r="L627" i="2" s="1"/>
  <c r="K290" i="2"/>
  <c r="J290" i="2"/>
  <c r="J627" i="2" s="1"/>
  <c r="E290" i="2"/>
  <c r="I289" i="2"/>
  <c r="G289" i="2" s="1"/>
  <c r="H289" i="2"/>
  <c r="F289" i="2" s="1"/>
  <c r="I288" i="2"/>
  <c r="G288" i="2" s="1"/>
  <c r="H288" i="2"/>
  <c r="F288" i="2" s="1"/>
  <c r="I287" i="2"/>
  <c r="G287" i="2" s="1"/>
  <c r="H287" i="2"/>
  <c r="F287" i="2" s="1"/>
  <c r="I286" i="2"/>
  <c r="G286" i="2" s="1"/>
  <c r="H286" i="2"/>
  <c r="F286" i="2" s="1"/>
  <c r="I285" i="2"/>
  <c r="G285" i="2" s="1"/>
  <c r="H285" i="2"/>
  <c r="F285" i="2" s="1"/>
  <c r="I284" i="2"/>
  <c r="G284" i="2" s="1"/>
  <c r="H284" i="2"/>
  <c r="F284" i="2" s="1"/>
  <c r="I283" i="2"/>
  <c r="G283" i="2" s="1"/>
  <c r="H283" i="2"/>
  <c r="F283" i="2" s="1"/>
  <c r="I282" i="2"/>
  <c r="G282" i="2" s="1"/>
  <c r="H282" i="2"/>
  <c r="F282" i="2" s="1"/>
  <c r="I281" i="2"/>
  <c r="G281" i="2" s="1"/>
  <c r="H281" i="2"/>
  <c r="F281" i="2" s="1"/>
  <c r="I280" i="2"/>
  <c r="G280" i="2" s="1"/>
  <c r="H280" i="2"/>
  <c r="F280" i="2" s="1"/>
  <c r="I279" i="2"/>
  <c r="G279" i="2" s="1"/>
  <c r="H279" i="2"/>
  <c r="F279" i="2" s="1"/>
  <c r="I278" i="2"/>
  <c r="G278" i="2" s="1"/>
  <c r="H278" i="2"/>
  <c r="F278" i="2" s="1"/>
  <c r="I277" i="2"/>
  <c r="G277" i="2" s="1"/>
  <c r="H277" i="2"/>
  <c r="F277" i="2" s="1"/>
  <c r="I276" i="2"/>
  <c r="G276" i="2" s="1"/>
  <c r="H276" i="2"/>
  <c r="F276" i="2" s="1"/>
  <c r="I275" i="2"/>
  <c r="G275" i="2" s="1"/>
  <c r="H275" i="2"/>
  <c r="F275" i="2" s="1"/>
  <c r="I274" i="2"/>
  <c r="G274" i="2" s="1"/>
  <c r="H274" i="2"/>
  <c r="F274" i="2" s="1"/>
  <c r="I273" i="2"/>
  <c r="G273" i="2" s="1"/>
  <c r="H273" i="2"/>
  <c r="F273" i="2" s="1"/>
  <c r="I272" i="2"/>
  <c r="G272" i="2" s="1"/>
  <c r="H272" i="2"/>
  <c r="F272" i="2" s="1"/>
  <c r="I271" i="2"/>
  <c r="G271" i="2" s="1"/>
  <c r="H271" i="2"/>
  <c r="F271" i="2" s="1"/>
  <c r="I270" i="2"/>
  <c r="G270" i="2" s="1"/>
  <c r="H270" i="2"/>
  <c r="F270" i="2" s="1"/>
  <c r="I269" i="2"/>
  <c r="G269" i="2" s="1"/>
  <c r="H269" i="2"/>
  <c r="F269" i="2" s="1"/>
  <c r="I268" i="2"/>
  <c r="G268" i="2" s="1"/>
  <c r="H268" i="2"/>
  <c r="F268" i="2" s="1"/>
  <c r="I267" i="2"/>
  <c r="G267" i="2" s="1"/>
  <c r="H267" i="2"/>
  <c r="F267" i="2" s="1"/>
  <c r="I266" i="2"/>
  <c r="G266" i="2" s="1"/>
  <c r="H266" i="2"/>
  <c r="AJ265" i="2"/>
  <c r="AJ626" i="2" s="1"/>
  <c r="AI265" i="2"/>
  <c r="AI626" i="2" s="1"/>
  <c r="AH265" i="2"/>
  <c r="AH626" i="2" s="1"/>
  <c r="AG265" i="2"/>
  <c r="AG626" i="2" s="1"/>
  <c r="AF265" i="2"/>
  <c r="AF626" i="2" s="1"/>
  <c r="AE265" i="2"/>
  <c r="AE626" i="2" s="1"/>
  <c r="AD265" i="2"/>
  <c r="AD626" i="2" s="1"/>
  <c r="AC265" i="2"/>
  <c r="AC626" i="2" s="1"/>
  <c r="AB265" i="2"/>
  <c r="AB626" i="2" s="1"/>
  <c r="AA265" i="2"/>
  <c r="AA626" i="2" s="1"/>
  <c r="Z265" i="2"/>
  <c r="Z626" i="2" s="1"/>
  <c r="Y265" i="2"/>
  <c r="Y626" i="2" s="1"/>
  <c r="X265" i="2"/>
  <c r="X626" i="2" s="1"/>
  <c r="W265" i="2"/>
  <c r="W626" i="2" s="1"/>
  <c r="V265" i="2"/>
  <c r="V626" i="2" s="1"/>
  <c r="U265" i="2"/>
  <c r="U626" i="2" s="1"/>
  <c r="T265" i="2"/>
  <c r="T626" i="2" s="1"/>
  <c r="S265" i="2"/>
  <c r="S626" i="2" s="1"/>
  <c r="R265" i="2"/>
  <c r="R626" i="2" s="1"/>
  <c r="Q265" i="2"/>
  <c r="Q626" i="2" s="1"/>
  <c r="P265" i="2"/>
  <c r="P626" i="2" s="1"/>
  <c r="O265" i="2"/>
  <c r="O626" i="2" s="1"/>
  <c r="N265" i="2"/>
  <c r="N626" i="2" s="1"/>
  <c r="M265" i="2"/>
  <c r="M626" i="2" s="1"/>
  <c r="L265" i="2"/>
  <c r="L626" i="2" s="1"/>
  <c r="K265" i="2"/>
  <c r="K626" i="2" s="1"/>
  <c r="J265" i="2"/>
  <c r="J626" i="2" s="1"/>
  <c r="E265" i="2"/>
  <c r="I264" i="2"/>
  <c r="G264" i="2" s="1"/>
  <c r="H264" i="2"/>
  <c r="F264" i="2" s="1"/>
  <c r="I263" i="2"/>
  <c r="G263" i="2" s="1"/>
  <c r="H263" i="2"/>
  <c r="F263" i="2" s="1"/>
  <c r="I262" i="2"/>
  <c r="G262" i="2" s="1"/>
  <c r="H262" i="2"/>
  <c r="AJ261" i="2"/>
  <c r="AJ625" i="2" s="1"/>
  <c r="AI261" i="2"/>
  <c r="AI625" i="2" s="1"/>
  <c r="AH261" i="2"/>
  <c r="AH625" i="2" s="1"/>
  <c r="AG261" i="2"/>
  <c r="AG625" i="2" s="1"/>
  <c r="AF261" i="2"/>
  <c r="AF625" i="2" s="1"/>
  <c r="AE261" i="2"/>
  <c r="AE625" i="2" s="1"/>
  <c r="AD261" i="2"/>
  <c r="AD625" i="2" s="1"/>
  <c r="AC261" i="2"/>
  <c r="AC625" i="2" s="1"/>
  <c r="AB261" i="2"/>
  <c r="AB625" i="2" s="1"/>
  <c r="AA261" i="2"/>
  <c r="AA625" i="2" s="1"/>
  <c r="Z261" i="2"/>
  <c r="Z625" i="2" s="1"/>
  <c r="Y261" i="2"/>
  <c r="Y625" i="2" s="1"/>
  <c r="X261" i="2"/>
  <c r="X625" i="2" s="1"/>
  <c r="W261" i="2"/>
  <c r="W625" i="2" s="1"/>
  <c r="V261" i="2"/>
  <c r="V625" i="2" s="1"/>
  <c r="U261" i="2"/>
  <c r="U625" i="2" s="1"/>
  <c r="T261" i="2"/>
  <c r="T625" i="2" s="1"/>
  <c r="S261" i="2"/>
  <c r="S625" i="2" s="1"/>
  <c r="R261" i="2"/>
  <c r="R625" i="2" s="1"/>
  <c r="Q261" i="2"/>
  <c r="Q625" i="2" s="1"/>
  <c r="P261" i="2"/>
  <c r="P625" i="2" s="1"/>
  <c r="O261" i="2"/>
  <c r="O625" i="2" s="1"/>
  <c r="N261" i="2"/>
  <c r="N625" i="2" s="1"/>
  <c r="M261" i="2"/>
  <c r="M625" i="2" s="1"/>
  <c r="L261" i="2"/>
  <c r="L625" i="2" s="1"/>
  <c r="K261" i="2"/>
  <c r="K625" i="2" s="1"/>
  <c r="J261" i="2"/>
  <c r="J625" i="2" s="1"/>
  <c r="E261" i="2"/>
  <c r="I260" i="2"/>
  <c r="G260" i="2" s="1"/>
  <c r="H260" i="2"/>
  <c r="F260" i="2" s="1"/>
  <c r="I259" i="2"/>
  <c r="G259" i="2" s="1"/>
  <c r="H259" i="2"/>
  <c r="F259" i="2" s="1"/>
  <c r="I258" i="2"/>
  <c r="G258" i="2" s="1"/>
  <c r="H258" i="2"/>
  <c r="F258" i="2" s="1"/>
  <c r="I257" i="2"/>
  <c r="G257" i="2" s="1"/>
  <c r="H257" i="2"/>
  <c r="AJ256" i="2"/>
  <c r="AJ623" i="2" s="1"/>
  <c r="AI256" i="2"/>
  <c r="AI623" i="2" s="1"/>
  <c r="AH256" i="2"/>
  <c r="AH623" i="2" s="1"/>
  <c r="AG256" i="2"/>
  <c r="AG623" i="2" s="1"/>
  <c r="AF256" i="2"/>
  <c r="AF623" i="2" s="1"/>
  <c r="AE256" i="2"/>
  <c r="AE623" i="2" s="1"/>
  <c r="AD256" i="2"/>
  <c r="AD623" i="2" s="1"/>
  <c r="AC256" i="2"/>
  <c r="AC623" i="2" s="1"/>
  <c r="AB256" i="2"/>
  <c r="AB623" i="2" s="1"/>
  <c r="AA256" i="2"/>
  <c r="AA623" i="2" s="1"/>
  <c r="Z256" i="2"/>
  <c r="Z623" i="2" s="1"/>
  <c r="Y256" i="2"/>
  <c r="Y623" i="2" s="1"/>
  <c r="X256" i="2"/>
  <c r="X623" i="2" s="1"/>
  <c r="W256" i="2"/>
  <c r="W623" i="2" s="1"/>
  <c r="V256" i="2"/>
  <c r="V623" i="2" s="1"/>
  <c r="U256" i="2"/>
  <c r="U623" i="2" s="1"/>
  <c r="T256" i="2"/>
  <c r="T623" i="2" s="1"/>
  <c r="S256" i="2"/>
  <c r="S623" i="2" s="1"/>
  <c r="R256" i="2"/>
  <c r="R623" i="2" s="1"/>
  <c r="Q256" i="2"/>
  <c r="Q623" i="2" s="1"/>
  <c r="P256" i="2"/>
  <c r="P623" i="2" s="1"/>
  <c r="O256" i="2"/>
  <c r="O623" i="2" s="1"/>
  <c r="N256" i="2"/>
  <c r="N623" i="2" s="1"/>
  <c r="M256" i="2"/>
  <c r="M623" i="2" s="1"/>
  <c r="L256" i="2"/>
  <c r="L623" i="2" s="1"/>
  <c r="K256" i="2"/>
  <c r="K623" i="2" s="1"/>
  <c r="J256" i="2"/>
  <c r="J623" i="2" s="1"/>
  <c r="E256" i="2"/>
  <c r="I255" i="2"/>
  <c r="G255" i="2" s="1"/>
  <c r="H255" i="2"/>
  <c r="F255" i="2" s="1"/>
  <c r="I254" i="2"/>
  <c r="G254" i="2" s="1"/>
  <c r="H254" i="2"/>
  <c r="F254" i="2" s="1"/>
  <c r="I253" i="2"/>
  <c r="G253" i="2" s="1"/>
  <c r="H253" i="2"/>
  <c r="F253" i="2" s="1"/>
  <c r="I252" i="2"/>
  <c r="G252" i="2" s="1"/>
  <c r="H252" i="2"/>
  <c r="F252" i="2" s="1"/>
  <c r="I251" i="2"/>
  <c r="G251" i="2" s="1"/>
  <c r="H251" i="2"/>
  <c r="F251" i="2" s="1"/>
  <c r="I250" i="2"/>
  <c r="G250" i="2" s="1"/>
  <c r="H250" i="2"/>
  <c r="F250" i="2" s="1"/>
  <c r="I249" i="2"/>
  <c r="G249" i="2" s="1"/>
  <c r="H249" i="2"/>
  <c r="F249" i="2" s="1"/>
  <c r="I248" i="2"/>
  <c r="G248" i="2" s="1"/>
  <c r="H248" i="2"/>
  <c r="F248" i="2" s="1"/>
  <c r="I247" i="2"/>
  <c r="G247" i="2" s="1"/>
  <c r="H247" i="2"/>
  <c r="AJ246" i="2"/>
  <c r="AI246" i="2"/>
  <c r="AI622" i="2" s="1"/>
  <c r="AH246" i="2"/>
  <c r="AH622" i="2" s="1"/>
  <c r="AG246" i="2"/>
  <c r="AG622" i="2" s="1"/>
  <c r="AF246" i="2"/>
  <c r="AF622" i="2" s="1"/>
  <c r="AE246" i="2"/>
  <c r="AE622" i="2" s="1"/>
  <c r="AD246" i="2"/>
  <c r="AD622" i="2" s="1"/>
  <c r="AC246" i="2"/>
  <c r="AC622" i="2" s="1"/>
  <c r="AB246" i="2"/>
  <c r="AB622" i="2" s="1"/>
  <c r="AA246" i="2"/>
  <c r="AA622" i="2" s="1"/>
  <c r="Z246" i="2"/>
  <c r="Z622" i="2" s="1"/>
  <c r="Y246" i="2"/>
  <c r="Y622" i="2" s="1"/>
  <c r="X246" i="2"/>
  <c r="X622" i="2" s="1"/>
  <c r="W246" i="2"/>
  <c r="W622" i="2" s="1"/>
  <c r="V246" i="2"/>
  <c r="V622" i="2" s="1"/>
  <c r="U246" i="2"/>
  <c r="U622" i="2" s="1"/>
  <c r="T246" i="2"/>
  <c r="S246" i="2"/>
  <c r="S622" i="2" s="1"/>
  <c r="R246" i="2"/>
  <c r="R622" i="2" s="1"/>
  <c r="Q246" i="2"/>
  <c r="Q622" i="2" s="1"/>
  <c r="P246" i="2"/>
  <c r="P622" i="2" s="1"/>
  <c r="O246" i="2"/>
  <c r="O622" i="2" s="1"/>
  <c r="N246" i="2"/>
  <c r="N622" i="2" s="1"/>
  <c r="M246" i="2"/>
  <c r="M622" i="2" s="1"/>
  <c r="L246" i="2"/>
  <c r="L622" i="2" s="1"/>
  <c r="K246" i="2"/>
  <c r="K622" i="2" s="1"/>
  <c r="J246" i="2"/>
  <c r="J622" i="2" s="1"/>
  <c r="E246" i="2"/>
  <c r="I245" i="2"/>
  <c r="G245" i="2" s="1"/>
  <c r="H245" i="2"/>
  <c r="F245" i="2" s="1"/>
  <c r="I244" i="2"/>
  <c r="G244" i="2" s="1"/>
  <c r="H244" i="2"/>
  <c r="F244" i="2" s="1"/>
  <c r="I243" i="2"/>
  <c r="G243" i="2" s="1"/>
  <c r="H243" i="2"/>
  <c r="F243" i="2" s="1"/>
  <c r="I242" i="2"/>
  <c r="G242" i="2" s="1"/>
  <c r="H242" i="2"/>
  <c r="F242" i="2" s="1"/>
  <c r="I241" i="2"/>
  <c r="G241" i="2" s="1"/>
  <c r="H241" i="2"/>
  <c r="F241" i="2" s="1"/>
  <c r="I240" i="2"/>
  <c r="G240" i="2" s="1"/>
  <c r="H240" i="2"/>
  <c r="F240" i="2" s="1"/>
  <c r="I239" i="2"/>
  <c r="G239" i="2" s="1"/>
  <c r="H239" i="2"/>
  <c r="AJ238" i="2"/>
  <c r="AJ621" i="2" s="1"/>
  <c r="AI238" i="2"/>
  <c r="AI621" i="2" s="1"/>
  <c r="AH238" i="2"/>
  <c r="AG238" i="2"/>
  <c r="AG621" i="2" s="1"/>
  <c r="AF238" i="2"/>
  <c r="AE238" i="2"/>
  <c r="AE621" i="2" s="1"/>
  <c r="AD238" i="2"/>
  <c r="AC238" i="2"/>
  <c r="AC621" i="2" s="1"/>
  <c r="AB238" i="2"/>
  <c r="AB621" i="2" s="1"/>
  <c r="AA238" i="2"/>
  <c r="AA621" i="2" s="1"/>
  <c r="Z238" i="2"/>
  <c r="Z621" i="2" s="1"/>
  <c r="Y238" i="2"/>
  <c r="Y621" i="2" s="1"/>
  <c r="X238" i="2"/>
  <c r="X621" i="2" s="1"/>
  <c r="W238" i="2"/>
  <c r="W621" i="2" s="1"/>
  <c r="V238" i="2"/>
  <c r="U238" i="2"/>
  <c r="U621" i="2" s="1"/>
  <c r="T238" i="2"/>
  <c r="T621" i="2" s="1"/>
  <c r="S238" i="2"/>
  <c r="S621" i="2" s="1"/>
  <c r="R238" i="2"/>
  <c r="Q238" i="2"/>
  <c r="Q621" i="2" s="1"/>
  <c r="P238" i="2"/>
  <c r="P621" i="2" s="1"/>
  <c r="O238" i="2"/>
  <c r="O621" i="2" s="1"/>
  <c r="N238" i="2"/>
  <c r="M238" i="2"/>
  <c r="M621" i="2" s="1"/>
  <c r="L238" i="2"/>
  <c r="L621" i="2" s="1"/>
  <c r="K238" i="2"/>
  <c r="K621" i="2" s="1"/>
  <c r="J238" i="2"/>
  <c r="J621" i="2" s="1"/>
  <c r="E238" i="2"/>
  <c r="I237" i="2"/>
  <c r="G237" i="2" s="1"/>
  <c r="H237" i="2"/>
  <c r="F237" i="2" s="1"/>
  <c r="I236" i="2"/>
  <c r="G236" i="2" s="1"/>
  <c r="H236" i="2"/>
  <c r="F236" i="2" s="1"/>
  <c r="I235" i="2"/>
  <c r="G235" i="2" s="1"/>
  <c r="H235" i="2"/>
  <c r="F235" i="2" s="1"/>
  <c r="I234" i="2"/>
  <c r="G234" i="2" s="1"/>
  <c r="H234" i="2"/>
  <c r="F234" i="2" s="1"/>
  <c r="I233" i="2"/>
  <c r="G233" i="2" s="1"/>
  <c r="H233" i="2"/>
  <c r="AJ232" i="2"/>
  <c r="AJ620" i="2" s="1"/>
  <c r="AI232" i="2"/>
  <c r="AI620" i="2" s="1"/>
  <c r="AH232" i="2"/>
  <c r="AH620" i="2" s="1"/>
  <c r="AG232" i="2"/>
  <c r="AF232" i="2"/>
  <c r="AF620" i="2" s="1"/>
  <c r="AE232" i="2"/>
  <c r="AE620" i="2" s="1"/>
  <c r="AD232" i="2"/>
  <c r="AD620" i="2" s="1"/>
  <c r="AC232" i="2"/>
  <c r="AB232" i="2"/>
  <c r="AB620" i="2" s="1"/>
  <c r="AA232" i="2"/>
  <c r="AA620" i="2" s="1"/>
  <c r="Z232" i="2"/>
  <c r="Z620" i="2" s="1"/>
  <c r="Y232" i="2"/>
  <c r="X232" i="2"/>
  <c r="X620" i="2" s="1"/>
  <c r="W232" i="2"/>
  <c r="W620" i="2" s="1"/>
  <c r="V232" i="2"/>
  <c r="V620" i="2" s="1"/>
  <c r="U232" i="2"/>
  <c r="U620" i="2" s="1"/>
  <c r="T232" i="2"/>
  <c r="T620" i="2" s="1"/>
  <c r="S232" i="2"/>
  <c r="S620" i="2" s="1"/>
  <c r="R232" i="2"/>
  <c r="R620" i="2" s="1"/>
  <c r="Q232" i="2"/>
  <c r="P232" i="2"/>
  <c r="P620" i="2" s="1"/>
  <c r="O232" i="2"/>
  <c r="O620" i="2" s="1"/>
  <c r="N232" i="2"/>
  <c r="N620" i="2" s="1"/>
  <c r="M232" i="2"/>
  <c r="L232" i="2"/>
  <c r="L620" i="2" s="1"/>
  <c r="K232" i="2"/>
  <c r="K620" i="2" s="1"/>
  <c r="J232" i="2"/>
  <c r="J620" i="2" s="1"/>
  <c r="E232" i="2"/>
  <c r="I230" i="2"/>
  <c r="G230" i="2" s="1"/>
  <c r="H230" i="2"/>
  <c r="F230" i="2" s="1"/>
  <c r="I229" i="2"/>
  <c r="G229" i="2" s="1"/>
  <c r="H229" i="2"/>
  <c r="AJ228" i="2"/>
  <c r="AJ618" i="2" s="1"/>
  <c r="AI228" i="2"/>
  <c r="AI618" i="2" s="1"/>
  <c r="AH228" i="2"/>
  <c r="AH618" i="2" s="1"/>
  <c r="AG228" i="2"/>
  <c r="AG618" i="2" s="1"/>
  <c r="AF228" i="2"/>
  <c r="AF618" i="2" s="1"/>
  <c r="AE228" i="2"/>
  <c r="AE618" i="2" s="1"/>
  <c r="AD228" i="2"/>
  <c r="AD618" i="2" s="1"/>
  <c r="AC228" i="2"/>
  <c r="AC618" i="2" s="1"/>
  <c r="AB228" i="2"/>
  <c r="AB618" i="2" s="1"/>
  <c r="AA228" i="2"/>
  <c r="AA618" i="2" s="1"/>
  <c r="Z228" i="2"/>
  <c r="Z618" i="2" s="1"/>
  <c r="Y228" i="2"/>
  <c r="Y618" i="2" s="1"/>
  <c r="X228" i="2"/>
  <c r="X618" i="2" s="1"/>
  <c r="W228" i="2"/>
  <c r="W618" i="2" s="1"/>
  <c r="V228" i="2"/>
  <c r="U228" i="2"/>
  <c r="U618" i="2" s="1"/>
  <c r="T228" i="2"/>
  <c r="T618" i="2" s="1"/>
  <c r="S228" i="2"/>
  <c r="S618" i="2" s="1"/>
  <c r="R228" i="2"/>
  <c r="R618" i="2" s="1"/>
  <c r="Q228" i="2"/>
  <c r="Q618" i="2" s="1"/>
  <c r="P228" i="2"/>
  <c r="P618" i="2" s="1"/>
  <c r="O228" i="2"/>
  <c r="O618" i="2" s="1"/>
  <c r="N228" i="2"/>
  <c r="N618" i="2" s="1"/>
  <c r="M228" i="2"/>
  <c r="M618" i="2" s="1"/>
  <c r="L228" i="2"/>
  <c r="L618" i="2" s="1"/>
  <c r="K228" i="2"/>
  <c r="K618" i="2" s="1"/>
  <c r="J228" i="2"/>
  <c r="J618" i="2" s="1"/>
  <c r="E228" i="2"/>
  <c r="I227" i="2"/>
  <c r="G227" i="2" s="1"/>
  <c r="G226" i="2" s="1"/>
  <c r="H227" i="2"/>
  <c r="AJ226" i="2"/>
  <c r="AJ616" i="2" s="1"/>
  <c r="AI226" i="2"/>
  <c r="AI616" i="2" s="1"/>
  <c r="AH226" i="2"/>
  <c r="AH616" i="2" s="1"/>
  <c r="AG226" i="2"/>
  <c r="AG616" i="2" s="1"/>
  <c r="AF226" i="2"/>
  <c r="AE226" i="2"/>
  <c r="AE616" i="2" s="1"/>
  <c r="AD226" i="2"/>
  <c r="AD616" i="2" s="1"/>
  <c r="AC226" i="2"/>
  <c r="AC616" i="2" s="1"/>
  <c r="AB226" i="2"/>
  <c r="AA226" i="2"/>
  <c r="AA616" i="2" s="1"/>
  <c r="Z226" i="2"/>
  <c r="Z616" i="2" s="1"/>
  <c r="Y226" i="2"/>
  <c r="Y616" i="2" s="1"/>
  <c r="X226" i="2"/>
  <c r="X616" i="2" s="1"/>
  <c r="W226" i="2"/>
  <c r="W616" i="2" s="1"/>
  <c r="V226" i="2"/>
  <c r="V616" i="2" s="1"/>
  <c r="U226" i="2"/>
  <c r="U616" i="2" s="1"/>
  <c r="T226" i="2"/>
  <c r="T616" i="2" s="1"/>
  <c r="S226" i="2"/>
  <c r="S616" i="2" s="1"/>
  <c r="R226" i="2"/>
  <c r="R616" i="2" s="1"/>
  <c r="Q226" i="2"/>
  <c r="Q616" i="2" s="1"/>
  <c r="P226" i="2"/>
  <c r="O226" i="2"/>
  <c r="O616" i="2" s="1"/>
  <c r="N226" i="2"/>
  <c r="N616" i="2" s="1"/>
  <c r="M226" i="2"/>
  <c r="M616" i="2" s="1"/>
  <c r="L226" i="2"/>
  <c r="K226" i="2"/>
  <c r="K616" i="2" s="1"/>
  <c r="J226" i="2"/>
  <c r="J616" i="2" s="1"/>
  <c r="E226" i="2"/>
  <c r="I225" i="2"/>
  <c r="G225" i="2" s="1"/>
  <c r="H225" i="2"/>
  <c r="F225" i="2" s="1"/>
  <c r="I224" i="2"/>
  <c r="G224" i="2" s="1"/>
  <c r="H224" i="2"/>
  <c r="F224" i="2" s="1"/>
  <c r="I223" i="2"/>
  <c r="G223" i="2" s="1"/>
  <c r="H223" i="2"/>
  <c r="F223" i="2" s="1"/>
  <c r="I222" i="2"/>
  <c r="G222" i="2" s="1"/>
  <c r="H222" i="2"/>
  <c r="AJ221" i="2"/>
  <c r="AJ615" i="2" s="1"/>
  <c r="AI221" i="2"/>
  <c r="AI615" i="2" s="1"/>
  <c r="AH221" i="2"/>
  <c r="AH615" i="2" s="1"/>
  <c r="AG221" i="2"/>
  <c r="AG615" i="2" s="1"/>
  <c r="AF221" i="2"/>
  <c r="AF615" i="2" s="1"/>
  <c r="AE221" i="2"/>
  <c r="AE615" i="2" s="1"/>
  <c r="AD221" i="2"/>
  <c r="AD615" i="2" s="1"/>
  <c r="AC221" i="2"/>
  <c r="AC615" i="2" s="1"/>
  <c r="AB221" i="2"/>
  <c r="AB615" i="2" s="1"/>
  <c r="AA221" i="2"/>
  <c r="AA615" i="2" s="1"/>
  <c r="Z221" i="2"/>
  <c r="Z615" i="2" s="1"/>
  <c r="Y221" i="2"/>
  <c r="Y615" i="2" s="1"/>
  <c r="X221" i="2"/>
  <c r="X615" i="2" s="1"/>
  <c r="X702" i="2" s="1"/>
  <c r="W221" i="2"/>
  <c r="W615" i="2" s="1"/>
  <c r="W702" i="2" s="1"/>
  <c r="V221" i="2"/>
  <c r="V615" i="2" s="1"/>
  <c r="V702" i="2" s="1"/>
  <c r="U221" i="2"/>
  <c r="U615" i="2" s="1"/>
  <c r="U702" i="2" s="1"/>
  <c r="T221" i="2"/>
  <c r="T615" i="2" s="1"/>
  <c r="T702" i="2" s="1"/>
  <c r="S221" i="2"/>
  <c r="S615" i="2" s="1"/>
  <c r="S702" i="2" s="1"/>
  <c r="R221" i="2"/>
  <c r="R615" i="2" s="1"/>
  <c r="R702" i="2" s="1"/>
  <c r="Q221" i="2"/>
  <c r="Q615" i="2" s="1"/>
  <c r="Q702" i="2" s="1"/>
  <c r="P221" i="2"/>
  <c r="P615" i="2" s="1"/>
  <c r="P702" i="2" s="1"/>
  <c r="O221" i="2"/>
  <c r="O615" i="2" s="1"/>
  <c r="N221" i="2"/>
  <c r="N615" i="2" s="1"/>
  <c r="M221" i="2"/>
  <c r="M615" i="2" s="1"/>
  <c r="L221" i="2"/>
  <c r="L615" i="2" s="1"/>
  <c r="K221" i="2"/>
  <c r="K615" i="2" s="1"/>
  <c r="J221" i="2"/>
  <c r="J615" i="2" s="1"/>
  <c r="E221" i="2"/>
  <c r="I220" i="2"/>
  <c r="G220" i="2" s="1"/>
  <c r="H220" i="2"/>
  <c r="F220" i="2" s="1"/>
  <c r="I219" i="2"/>
  <c r="G219" i="2" s="1"/>
  <c r="H219" i="2"/>
  <c r="AJ218" i="2"/>
  <c r="AJ614" i="2" s="1"/>
  <c r="AI218" i="2"/>
  <c r="AI614" i="2" s="1"/>
  <c r="AH218" i="2"/>
  <c r="AH614" i="2" s="1"/>
  <c r="AG218" i="2"/>
  <c r="AG614" i="2" s="1"/>
  <c r="AF218" i="2"/>
  <c r="AF614" i="2" s="1"/>
  <c r="AE218" i="2"/>
  <c r="AE614" i="2" s="1"/>
  <c r="AD218" i="2"/>
  <c r="AD614" i="2" s="1"/>
  <c r="AC218" i="2"/>
  <c r="AC614" i="2" s="1"/>
  <c r="AB218" i="2"/>
  <c r="AB614" i="2" s="1"/>
  <c r="AA218" i="2"/>
  <c r="AA614" i="2" s="1"/>
  <c r="Z218" i="2"/>
  <c r="Z614" i="2" s="1"/>
  <c r="Y218" i="2"/>
  <c r="Y614" i="2" s="1"/>
  <c r="X218" i="2"/>
  <c r="X614" i="2" s="1"/>
  <c r="W218" i="2"/>
  <c r="W614" i="2" s="1"/>
  <c r="V218" i="2"/>
  <c r="V614" i="2" s="1"/>
  <c r="U218" i="2"/>
  <c r="U614" i="2" s="1"/>
  <c r="T218" i="2"/>
  <c r="T614" i="2" s="1"/>
  <c r="S218" i="2"/>
  <c r="S614" i="2" s="1"/>
  <c r="R218" i="2"/>
  <c r="R614" i="2" s="1"/>
  <c r="Q218" i="2"/>
  <c r="Q614" i="2" s="1"/>
  <c r="P218" i="2"/>
  <c r="P614" i="2" s="1"/>
  <c r="O218" i="2"/>
  <c r="O614" i="2" s="1"/>
  <c r="N218" i="2"/>
  <c r="N614" i="2" s="1"/>
  <c r="M218" i="2"/>
  <c r="M614" i="2" s="1"/>
  <c r="L218" i="2"/>
  <c r="L614" i="2" s="1"/>
  <c r="K218" i="2"/>
  <c r="K614" i="2" s="1"/>
  <c r="J218" i="2"/>
  <c r="J614" i="2" s="1"/>
  <c r="E218" i="2"/>
  <c r="I217" i="2"/>
  <c r="G217" i="2" s="1"/>
  <c r="H217" i="2"/>
  <c r="F217" i="2" s="1"/>
  <c r="I216" i="2"/>
  <c r="G216" i="2" s="1"/>
  <c r="H216" i="2"/>
  <c r="F216" i="2" s="1"/>
  <c r="I215" i="2"/>
  <c r="G215" i="2" s="1"/>
  <c r="H215" i="2"/>
  <c r="F215" i="2" s="1"/>
  <c r="I214" i="2"/>
  <c r="G214" i="2" s="1"/>
  <c r="H214" i="2"/>
  <c r="F214" i="2" s="1"/>
  <c r="I213" i="2"/>
  <c r="G213" i="2" s="1"/>
  <c r="H213" i="2"/>
  <c r="F213" i="2" s="1"/>
  <c r="I212" i="2"/>
  <c r="G212" i="2" s="1"/>
  <c r="H212" i="2"/>
  <c r="F212" i="2" s="1"/>
  <c r="I211" i="2"/>
  <c r="G211" i="2" s="1"/>
  <c r="H211" i="2"/>
  <c r="F211" i="2" s="1"/>
  <c r="I210" i="2"/>
  <c r="G210" i="2" s="1"/>
  <c r="H210" i="2"/>
  <c r="AJ209" i="2"/>
  <c r="AJ613" i="2" s="1"/>
  <c r="AI209" i="2"/>
  <c r="AI613" i="2" s="1"/>
  <c r="AH209" i="2"/>
  <c r="AH613" i="2" s="1"/>
  <c r="AG209" i="2"/>
  <c r="AF209" i="2"/>
  <c r="AF613" i="2" s="1"/>
  <c r="AE209" i="2"/>
  <c r="AE613" i="2" s="1"/>
  <c r="AD209" i="2"/>
  <c r="AD613" i="2" s="1"/>
  <c r="AC209" i="2"/>
  <c r="AC613" i="2" s="1"/>
  <c r="AB209" i="2"/>
  <c r="AB613" i="2" s="1"/>
  <c r="AA209" i="2"/>
  <c r="AA613" i="2" s="1"/>
  <c r="Z209" i="2"/>
  <c r="Z613" i="2" s="1"/>
  <c r="Y209" i="2"/>
  <c r="Y613" i="2" s="1"/>
  <c r="X209" i="2"/>
  <c r="X613" i="2" s="1"/>
  <c r="W209" i="2"/>
  <c r="W613" i="2" s="1"/>
  <c r="V209" i="2"/>
  <c r="V613" i="2" s="1"/>
  <c r="U209" i="2"/>
  <c r="T209" i="2"/>
  <c r="T613" i="2" s="1"/>
  <c r="S209" i="2"/>
  <c r="S613" i="2" s="1"/>
  <c r="R209" i="2"/>
  <c r="R613" i="2" s="1"/>
  <c r="Q209" i="2"/>
  <c r="P209" i="2"/>
  <c r="P613" i="2" s="1"/>
  <c r="O209" i="2"/>
  <c r="O613" i="2" s="1"/>
  <c r="N209" i="2"/>
  <c r="N613" i="2" s="1"/>
  <c r="M209" i="2"/>
  <c r="M613" i="2" s="1"/>
  <c r="L209" i="2"/>
  <c r="L613" i="2" s="1"/>
  <c r="K209" i="2"/>
  <c r="K613" i="2" s="1"/>
  <c r="J209" i="2"/>
  <c r="J613" i="2" s="1"/>
  <c r="E209" i="2"/>
  <c r="I208" i="2"/>
  <c r="G208" i="2" s="1"/>
  <c r="H208" i="2"/>
  <c r="F208" i="2" s="1"/>
  <c r="I207" i="2"/>
  <c r="G207" i="2" s="1"/>
  <c r="H207" i="2"/>
  <c r="F207" i="2" s="1"/>
  <c r="I206" i="2"/>
  <c r="G206" i="2" s="1"/>
  <c r="H206" i="2"/>
  <c r="F206" i="2" s="1"/>
  <c r="I205" i="2"/>
  <c r="G205" i="2" s="1"/>
  <c r="H205" i="2"/>
  <c r="F205" i="2" s="1"/>
  <c r="I204" i="2"/>
  <c r="G204" i="2" s="1"/>
  <c r="H204" i="2"/>
  <c r="F204" i="2" s="1"/>
  <c r="I203" i="2"/>
  <c r="G203" i="2" s="1"/>
  <c r="H203" i="2"/>
  <c r="F203" i="2" s="1"/>
  <c r="I202" i="2"/>
  <c r="G202" i="2" s="1"/>
  <c r="H202" i="2"/>
  <c r="AJ201" i="2"/>
  <c r="AJ612" i="2" s="1"/>
  <c r="AI201" i="2"/>
  <c r="AI612" i="2" s="1"/>
  <c r="AH201" i="2"/>
  <c r="AH612" i="2" s="1"/>
  <c r="AG201" i="2"/>
  <c r="AG612" i="2" s="1"/>
  <c r="AF201" i="2"/>
  <c r="AF612" i="2" s="1"/>
  <c r="AE201" i="2"/>
  <c r="AE612" i="2" s="1"/>
  <c r="AD201" i="2"/>
  <c r="AD612" i="2" s="1"/>
  <c r="AC201" i="2"/>
  <c r="AC612" i="2" s="1"/>
  <c r="AB201" i="2"/>
  <c r="AB612" i="2" s="1"/>
  <c r="AA201" i="2"/>
  <c r="AA612" i="2" s="1"/>
  <c r="Z201" i="2"/>
  <c r="Z612" i="2" s="1"/>
  <c r="Y201" i="2"/>
  <c r="Y612" i="2" s="1"/>
  <c r="X201" i="2"/>
  <c r="X612" i="2" s="1"/>
  <c r="W201" i="2"/>
  <c r="W612" i="2" s="1"/>
  <c r="V201" i="2"/>
  <c r="V612" i="2" s="1"/>
  <c r="U201" i="2"/>
  <c r="U612" i="2" s="1"/>
  <c r="T201" i="2"/>
  <c r="T612" i="2" s="1"/>
  <c r="S201" i="2"/>
  <c r="S612" i="2" s="1"/>
  <c r="R201" i="2"/>
  <c r="R612" i="2" s="1"/>
  <c r="Q201" i="2"/>
  <c r="Q612" i="2" s="1"/>
  <c r="P201" i="2"/>
  <c r="P612" i="2" s="1"/>
  <c r="O201" i="2"/>
  <c r="O612" i="2" s="1"/>
  <c r="N201" i="2"/>
  <c r="N612" i="2" s="1"/>
  <c r="M201" i="2"/>
  <c r="M612" i="2" s="1"/>
  <c r="L201" i="2"/>
  <c r="L612" i="2" s="1"/>
  <c r="K201" i="2"/>
  <c r="K612" i="2" s="1"/>
  <c r="J201" i="2"/>
  <c r="J612" i="2" s="1"/>
  <c r="E201" i="2"/>
  <c r="I200" i="2"/>
  <c r="G200" i="2" s="1"/>
  <c r="H200" i="2"/>
  <c r="F200" i="2" s="1"/>
  <c r="I199" i="2"/>
  <c r="G199" i="2" s="1"/>
  <c r="H199" i="2"/>
  <c r="F199" i="2" s="1"/>
  <c r="I198" i="2"/>
  <c r="G198" i="2" s="1"/>
  <c r="H198" i="2"/>
  <c r="F198" i="2" s="1"/>
  <c r="I197" i="2"/>
  <c r="G197" i="2" s="1"/>
  <c r="H197" i="2"/>
  <c r="AJ196" i="2"/>
  <c r="AJ611" i="2" s="1"/>
  <c r="AI196" i="2"/>
  <c r="AI611" i="2" s="1"/>
  <c r="AH196" i="2"/>
  <c r="AG196" i="2"/>
  <c r="AG611" i="2" s="1"/>
  <c r="AF196" i="2"/>
  <c r="AF611" i="2" s="1"/>
  <c r="AE196" i="2"/>
  <c r="AE611" i="2" s="1"/>
  <c r="AD196" i="2"/>
  <c r="AD611" i="2" s="1"/>
  <c r="AC196" i="2"/>
  <c r="AB196" i="2"/>
  <c r="AB611" i="2" s="1"/>
  <c r="AA196" i="2"/>
  <c r="AA611" i="2" s="1"/>
  <c r="Z196" i="2"/>
  <c r="Z611" i="2" s="1"/>
  <c r="Y196" i="2"/>
  <c r="Y611" i="2" s="1"/>
  <c r="X196" i="2"/>
  <c r="X611" i="2" s="1"/>
  <c r="W196" i="2"/>
  <c r="W611" i="2" s="1"/>
  <c r="V196" i="2"/>
  <c r="V611" i="2" s="1"/>
  <c r="U196" i="2"/>
  <c r="U611" i="2" s="1"/>
  <c r="T196" i="2"/>
  <c r="T611" i="2" s="1"/>
  <c r="S196" i="2"/>
  <c r="S611" i="2" s="1"/>
  <c r="R196" i="2"/>
  <c r="R611" i="2" s="1"/>
  <c r="Q196" i="2"/>
  <c r="Q611" i="2" s="1"/>
  <c r="P196" i="2"/>
  <c r="P611" i="2" s="1"/>
  <c r="O196" i="2"/>
  <c r="O611" i="2" s="1"/>
  <c r="N196" i="2"/>
  <c r="N611" i="2" s="1"/>
  <c r="M196" i="2"/>
  <c r="M611" i="2" s="1"/>
  <c r="L196" i="2"/>
  <c r="L611" i="2" s="1"/>
  <c r="K196" i="2"/>
  <c r="K611" i="2" s="1"/>
  <c r="J196" i="2"/>
  <c r="J611" i="2" s="1"/>
  <c r="E196" i="2"/>
  <c r="I194" i="2"/>
  <c r="G194" i="2" s="1"/>
  <c r="H194" i="2"/>
  <c r="F194" i="2" s="1"/>
  <c r="I193" i="2"/>
  <c r="G193" i="2" s="1"/>
  <c r="H193" i="2"/>
  <c r="AJ192" i="2"/>
  <c r="AJ609" i="2" s="1"/>
  <c r="AI192" i="2"/>
  <c r="AI609" i="2" s="1"/>
  <c r="AH192" i="2"/>
  <c r="AH609" i="2" s="1"/>
  <c r="AG192" i="2"/>
  <c r="AG609" i="2" s="1"/>
  <c r="AF192" i="2"/>
  <c r="AF609" i="2" s="1"/>
  <c r="AE192" i="2"/>
  <c r="AE609" i="2" s="1"/>
  <c r="AD192" i="2"/>
  <c r="AD609" i="2" s="1"/>
  <c r="AC192" i="2"/>
  <c r="AC609" i="2" s="1"/>
  <c r="AB192" i="2"/>
  <c r="AB609" i="2" s="1"/>
  <c r="AA192" i="2"/>
  <c r="AA609" i="2" s="1"/>
  <c r="Z192" i="2"/>
  <c r="Z609" i="2" s="1"/>
  <c r="Y192" i="2"/>
  <c r="Y609" i="2" s="1"/>
  <c r="X192" i="2"/>
  <c r="X609" i="2" s="1"/>
  <c r="W192" i="2"/>
  <c r="W609" i="2" s="1"/>
  <c r="V192" i="2"/>
  <c r="V609" i="2" s="1"/>
  <c r="U192" i="2"/>
  <c r="U609" i="2" s="1"/>
  <c r="U691" i="2" s="1"/>
  <c r="T192" i="2"/>
  <c r="T609" i="2" s="1"/>
  <c r="S192" i="2"/>
  <c r="S609" i="2" s="1"/>
  <c r="R192" i="2"/>
  <c r="R609" i="2" s="1"/>
  <c r="Q192" i="2"/>
  <c r="Q609" i="2" s="1"/>
  <c r="Q691" i="2" s="1"/>
  <c r="P192" i="2"/>
  <c r="P609" i="2" s="1"/>
  <c r="O192" i="2"/>
  <c r="O609" i="2" s="1"/>
  <c r="N192" i="2"/>
  <c r="N609" i="2" s="1"/>
  <c r="M192" i="2"/>
  <c r="M609" i="2" s="1"/>
  <c r="L192" i="2"/>
  <c r="L609" i="2" s="1"/>
  <c r="K192" i="2"/>
  <c r="K609" i="2" s="1"/>
  <c r="J192" i="2"/>
  <c r="J609" i="2" s="1"/>
  <c r="E192" i="2"/>
  <c r="I191" i="2"/>
  <c r="G191" i="2" s="1"/>
  <c r="H191" i="2"/>
  <c r="F191" i="2" s="1"/>
  <c r="I190" i="2"/>
  <c r="G190" i="2" s="1"/>
  <c r="H190" i="2"/>
  <c r="F190" i="2" s="1"/>
  <c r="I189" i="2"/>
  <c r="G189" i="2" s="1"/>
  <c r="H189" i="2"/>
  <c r="F189" i="2" s="1"/>
  <c r="I188" i="2"/>
  <c r="G188" i="2" s="1"/>
  <c r="H188" i="2"/>
  <c r="F188" i="2" s="1"/>
  <c r="I187" i="2"/>
  <c r="G187" i="2" s="1"/>
  <c r="H187" i="2"/>
  <c r="F187" i="2" s="1"/>
  <c r="I186" i="2"/>
  <c r="G186" i="2" s="1"/>
  <c r="H186" i="2"/>
  <c r="F186" i="2" s="1"/>
  <c r="I185" i="2"/>
  <c r="G185" i="2" s="1"/>
  <c r="H185" i="2"/>
  <c r="F185" i="2" s="1"/>
  <c r="I184" i="2"/>
  <c r="G184" i="2" s="1"/>
  <c r="H184" i="2"/>
  <c r="F184" i="2" s="1"/>
  <c r="I183" i="2"/>
  <c r="G183" i="2" s="1"/>
  <c r="H183" i="2"/>
  <c r="F183" i="2" s="1"/>
  <c r="I182" i="2"/>
  <c r="G182" i="2" s="1"/>
  <c r="H182" i="2"/>
  <c r="F182" i="2" s="1"/>
  <c r="I181" i="2"/>
  <c r="G181" i="2" s="1"/>
  <c r="H181" i="2"/>
  <c r="F181" i="2" s="1"/>
  <c r="I180" i="2"/>
  <c r="G180" i="2" s="1"/>
  <c r="H180" i="2"/>
  <c r="F180" i="2" s="1"/>
  <c r="I179" i="2"/>
  <c r="G179" i="2" s="1"/>
  <c r="H179" i="2"/>
  <c r="F179" i="2" s="1"/>
  <c r="I178" i="2"/>
  <c r="G178" i="2" s="1"/>
  <c r="H178" i="2"/>
  <c r="F178" i="2" s="1"/>
  <c r="I177" i="2"/>
  <c r="G177" i="2" s="1"/>
  <c r="H177" i="2"/>
  <c r="F177" i="2" s="1"/>
  <c r="I176" i="2"/>
  <c r="G176" i="2" s="1"/>
  <c r="H176" i="2"/>
  <c r="F176" i="2" s="1"/>
  <c r="AJ175" i="2"/>
  <c r="AJ607" i="2" s="1"/>
  <c r="AI175" i="2"/>
  <c r="AI607" i="2" s="1"/>
  <c r="AH175" i="2"/>
  <c r="AH607" i="2" s="1"/>
  <c r="AG175" i="2"/>
  <c r="AG607" i="2" s="1"/>
  <c r="AF175" i="2"/>
  <c r="AF607" i="2" s="1"/>
  <c r="AE175" i="2"/>
  <c r="AE607" i="2" s="1"/>
  <c r="AD175" i="2"/>
  <c r="AD607" i="2" s="1"/>
  <c r="AC175" i="2"/>
  <c r="AC607" i="2" s="1"/>
  <c r="AB175" i="2"/>
  <c r="AB607" i="2" s="1"/>
  <c r="AA175" i="2"/>
  <c r="AA607" i="2" s="1"/>
  <c r="Z175" i="2"/>
  <c r="Z607" i="2" s="1"/>
  <c r="Y175" i="2"/>
  <c r="Y607" i="2" s="1"/>
  <c r="X175" i="2"/>
  <c r="X607" i="2" s="1"/>
  <c r="W175" i="2"/>
  <c r="W607" i="2" s="1"/>
  <c r="V175" i="2"/>
  <c r="V607" i="2" s="1"/>
  <c r="U175" i="2"/>
  <c r="U607" i="2" s="1"/>
  <c r="U689" i="2" s="1"/>
  <c r="T175" i="2"/>
  <c r="S175" i="2"/>
  <c r="R175" i="2"/>
  <c r="Q175" i="2"/>
  <c r="Q607" i="2" s="1"/>
  <c r="P175" i="2"/>
  <c r="P607" i="2" s="1"/>
  <c r="O175" i="2"/>
  <c r="O607" i="2" s="1"/>
  <c r="N175" i="2"/>
  <c r="N607" i="2" s="1"/>
  <c r="M175" i="2"/>
  <c r="M607" i="2" s="1"/>
  <c r="L175" i="2"/>
  <c r="L607" i="2" s="1"/>
  <c r="K175" i="2"/>
  <c r="K607" i="2" s="1"/>
  <c r="J175" i="2"/>
  <c r="J607" i="2" s="1"/>
  <c r="E175" i="2"/>
  <c r="I174" i="2"/>
  <c r="G174" i="2" s="1"/>
  <c r="H174" i="2"/>
  <c r="F174" i="2" s="1"/>
  <c r="I173" i="2"/>
  <c r="G173" i="2" s="1"/>
  <c r="H173" i="2"/>
  <c r="F173" i="2" s="1"/>
  <c r="I172" i="2"/>
  <c r="G172" i="2" s="1"/>
  <c r="H172" i="2"/>
  <c r="F172" i="2" s="1"/>
  <c r="I171" i="2"/>
  <c r="G171" i="2" s="1"/>
  <c r="H171" i="2"/>
  <c r="F171" i="2" s="1"/>
  <c r="I170" i="2"/>
  <c r="G170" i="2" s="1"/>
  <c r="H170" i="2"/>
  <c r="F170" i="2" s="1"/>
  <c r="I169" i="2"/>
  <c r="G169" i="2" s="1"/>
  <c r="H169" i="2"/>
  <c r="F169" i="2" s="1"/>
  <c r="I168" i="2"/>
  <c r="G168" i="2" s="1"/>
  <c r="H168" i="2"/>
  <c r="F168" i="2" s="1"/>
  <c r="I167" i="2"/>
  <c r="G167" i="2" s="1"/>
  <c r="H167" i="2"/>
  <c r="F167" i="2" s="1"/>
  <c r="I166" i="2"/>
  <c r="G166" i="2" s="1"/>
  <c r="H166" i="2"/>
  <c r="F166" i="2" s="1"/>
  <c r="I165" i="2"/>
  <c r="G165" i="2" s="1"/>
  <c r="H165" i="2"/>
  <c r="F165" i="2" s="1"/>
  <c r="I164" i="2"/>
  <c r="G164" i="2" s="1"/>
  <c r="H164" i="2"/>
  <c r="F164" i="2" s="1"/>
  <c r="I163" i="2"/>
  <c r="G163" i="2" s="1"/>
  <c r="H163" i="2"/>
  <c r="F163" i="2" s="1"/>
  <c r="I162" i="2"/>
  <c r="G162" i="2" s="1"/>
  <c r="H162" i="2"/>
  <c r="F162" i="2" s="1"/>
  <c r="I161" i="2"/>
  <c r="G161" i="2" s="1"/>
  <c r="H161" i="2"/>
  <c r="F161" i="2" s="1"/>
  <c r="I160" i="2"/>
  <c r="G160" i="2" s="1"/>
  <c r="H160" i="2"/>
  <c r="F160" i="2" s="1"/>
  <c r="I159" i="2"/>
  <c r="G159" i="2" s="1"/>
  <c r="H159" i="2"/>
  <c r="F159" i="2" s="1"/>
  <c r="I158" i="2"/>
  <c r="G158" i="2" s="1"/>
  <c r="H158" i="2"/>
  <c r="F158" i="2" s="1"/>
  <c r="I157" i="2"/>
  <c r="G157" i="2" s="1"/>
  <c r="H157" i="2"/>
  <c r="F157" i="2" s="1"/>
  <c r="I156" i="2"/>
  <c r="G156" i="2" s="1"/>
  <c r="H156" i="2"/>
  <c r="F156" i="2" s="1"/>
  <c r="I155" i="2"/>
  <c r="G155" i="2" s="1"/>
  <c r="H155" i="2"/>
  <c r="F155" i="2" s="1"/>
  <c r="I154" i="2"/>
  <c r="H154" i="2"/>
  <c r="F154" i="2" s="1"/>
  <c r="AJ153" i="2"/>
  <c r="AJ608" i="2" s="1"/>
  <c r="AI153" i="2"/>
  <c r="AI608" i="2" s="1"/>
  <c r="AH153" i="2"/>
  <c r="AH608" i="2" s="1"/>
  <c r="AG153" i="2"/>
  <c r="AG608" i="2" s="1"/>
  <c r="AF153" i="2"/>
  <c r="AF608" i="2" s="1"/>
  <c r="AE153" i="2"/>
  <c r="AE608" i="2" s="1"/>
  <c r="AD153" i="2"/>
  <c r="AD608" i="2" s="1"/>
  <c r="AC153" i="2"/>
  <c r="AC608" i="2" s="1"/>
  <c r="AB153" i="2"/>
  <c r="AB608" i="2" s="1"/>
  <c r="AA153" i="2"/>
  <c r="AA608" i="2" s="1"/>
  <c r="Z153" i="2"/>
  <c r="Z608" i="2" s="1"/>
  <c r="Y153" i="2"/>
  <c r="Y608" i="2" s="1"/>
  <c r="X153" i="2"/>
  <c r="X608" i="2" s="1"/>
  <c r="W153" i="2"/>
  <c r="W608" i="2" s="1"/>
  <c r="V153" i="2"/>
  <c r="V608" i="2" s="1"/>
  <c r="U153" i="2"/>
  <c r="U608" i="2" s="1"/>
  <c r="T153" i="2"/>
  <c r="T608" i="2" s="1"/>
  <c r="S153" i="2"/>
  <c r="S608" i="2" s="1"/>
  <c r="R153" i="2"/>
  <c r="R608" i="2" s="1"/>
  <c r="Q153" i="2"/>
  <c r="Q608" i="2" s="1"/>
  <c r="P153" i="2"/>
  <c r="P608" i="2" s="1"/>
  <c r="O153" i="2"/>
  <c r="O608" i="2" s="1"/>
  <c r="N153" i="2"/>
  <c r="N608" i="2" s="1"/>
  <c r="M153" i="2"/>
  <c r="M608" i="2" s="1"/>
  <c r="L153" i="2"/>
  <c r="L608" i="2" s="1"/>
  <c r="K153" i="2"/>
  <c r="K608" i="2" s="1"/>
  <c r="J153" i="2"/>
  <c r="J608" i="2" s="1"/>
  <c r="E153" i="2"/>
  <c r="I152" i="2"/>
  <c r="G152" i="2" s="1"/>
  <c r="H152" i="2"/>
  <c r="F152" i="2" s="1"/>
  <c r="I151" i="2"/>
  <c r="H151" i="2"/>
  <c r="F151" i="2" s="1"/>
  <c r="AJ150" i="2"/>
  <c r="AJ606" i="2" s="1"/>
  <c r="AI150" i="2"/>
  <c r="AI606" i="2" s="1"/>
  <c r="AH150" i="2"/>
  <c r="AG150" i="2"/>
  <c r="AG606" i="2" s="1"/>
  <c r="AF150" i="2"/>
  <c r="AF606" i="2" s="1"/>
  <c r="AE150" i="2"/>
  <c r="AE606" i="2" s="1"/>
  <c r="AD150" i="2"/>
  <c r="AC150" i="2"/>
  <c r="AC606" i="2" s="1"/>
  <c r="AB150" i="2"/>
  <c r="AB606" i="2" s="1"/>
  <c r="AA150" i="2"/>
  <c r="AA606" i="2" s="1"/>
  <c r="Z150" i="2"/>
  <c r="Z606" i="2" s="1"/>
  <c r="Y150" i="2"/>
  <c r="Y606" i="2" s="1"/>
  <c r="X150" i="2"/>
  <c r="X606" i="2" s="1"/>
  <c r="W150" i="2"/>
  <c r="W606" i="2" s="1"/>
  <c r="W688" i="2" s="1"/>
  <c r="V150" i="2"/>
  <c r="V606" i="2" s="1"/>
  <c r="U150" i="2"/>
  <c r="U606" i="2" s="1"/>
  <c r="T150" i="2"/>
  <c r="T606" i="2" s="1"/>
  <c r="S150" i="2"/>
  <c r="S606" i="2" s="1"/>
  <c r="S688" i="2" s="1"/>
  <c r="R150" i="2"/>
  <c r="Q150" i="2"/>
  <c r="Q606" i="2" s="1"/>
  <c r="P150" i="2"/>
  <c r="P606" i="2" s="1"/>
  <c r="O150" i="2"/>
  <c r="O606" i="2" s="1"/>
  <c r="N150" i="2"/>
  <c r="M150" i="2"/>
  <c r="M606" i="2" s="1"/>
  <c r="L150" i="2"/>
  <c r="L606" i="2" s="1"/>
  <c r="K150" i="2"/>
  <c r="K606" i="2" s="1"/>
  <c r="J150" i="2"/>
  <c r="J606" i="2" s="1"/>
  <c r="E150" i="2"/>
  <c r="I149" i="2"/>
  <c r="G149" i="2" s="1"/>
  <c r="H149" i="2"/>
  <c r="F149" i="2" s="1"/>
  <c r="I148" i="2"/>
  <c r="G148" i="2" s="1"/>
  <c r="H148" i="2"/>
  <c r="F148" i="2" s="1"/>
  <c r="I147" i="2"/>
  <c r="G147" i="2" s="1"/>
  <c r="H147" i="2"/>
  <c r="F147" i="2" s="1"/>
  <c r="I146" i="2"/>
  <c r="G146" i="2" s="1"/>
  <c r="H146" i="2"/>
  <c r="I145" i="2"/>
  <c r="H145" i="2"/>
  <c r="F145" i="2" s="1"/>
  <c r="AJ144" i="2"/>
  <c r="AJ604" i="2" s="1"/>
  <c r="AI144" i="2"/>
  <c r="AH144" i="2"/>
  <c r="AH604" i="2" s="1"/>
  <c r="AG144" i="2"/>
  <c r="AG604" i="2" s="1"/>
  <c r="AF144" i="2"/>
  <c r="AF604" i="2" s="1"/>
  <c r="AE144" i="2"/>
  <c r="AE604" i="2" s="1"/>
  <c r="AD144" i="2"/>
  <c r="AD604" i="2" s="1"/>
  <c r="AC144" i="2"/>
  <c r="AC604" i="2" s="1"/>
  <c r="AB144" i="2"/>
  <c r="AB604" i="2" s="1"/>
  <c r="AA144" i="2"/>
  <c r="AA604" i="2" s="1"/>
  <c r="Z144" i="2"/>
  <c r="Z604" i="2" s="1"/>
  <c r="Y144" i="2"/>
  <c r="Y604" i="2" s="1"/>
  <c r="X144" i="2"/>
  <c r="X604" i="2" s="1"/>
  <c r="X686" i="2" s="1"/>
  <c r="W144" i="2"/>
  <c r="W604" i="2" s="1"/>
  <c r="W686" i="2" s="1"/>
  <c r="V144" i="2"/>
  <c r="V604" i="2" s="1"/>
  <c r="V686" i="2" s="1"/>
  <c r="U144" i="2"/>
  <c r="U604" i="2" s="1"/>
  <c r="U686" i="2" s="1"/>
  <c r="T144" i="2"/>
  <c r="T604" i="2" s="1"/>
  <c r="T686" i="2" s="1"/>
  <c r="S144" i="2"/>
  <c r="R144" i="2"/>
  <c r="R604" i="2" s="1"/>
  <c r="R686" i="2" s="1"/>
  <c r="Q144" i="2"/>
  <c r="Q604" i="2" s="1"/>
  <c r="Q686" i="2" s="1"/>
  <c r="P144" i="2"/>
  <c r="P604" i="2" s="1"/>
  <c r="P686" i="2" s="1"/>
  <c r="O144" i="2"/>
  <c r="O604" i="2" s="1"/>
  <c r="N144" i="2"/>
  <c r="N604" i="2" s="1"/>
  <c r="M144" i="2"/>
  <c r="M604" i="2" s="1"/>
  <c r="L144" i="2"/>
  <c r="L604" i="2" s="1"/>
  <c r="K144" i="2"/>
  <c r="K604" i="2" s="1"/>
  <c r="J144" i="2"/>
  <c r="J604" i="2" s="1"/>
  <c r="E144" i="2"/>
  <c r="I143" i="2"/>
  <c r="G143" i="2" s="1"/>
  <c r="H143" i="2"/>
  <c r="F143" i="2" s="1"/>
  <c r="I142" i="2"/>
  <c r="G142" i="2" s="1"/>
  <c r="H142" i="2"/>
  <c r="F142" i="2" s="1"/>
  <c r="I141" i="2"/>
  <c r="G141" i="2" s="1"/>
  <c r="H141" i="2"/>
  <c r="F141" i="2" s="1"/>
  <c r="I140" i="2"/>
  <c r="H140" i="2"/>
  <c r="F140" i="2" s="1"/>
  <c r="AJ139" i="2"/>
  <c r="AJ603" i="2" s="1"/>
  <c r="AI139" i="2"/>
  <c r="AI603" i="2" s="1"/>
  <c r="AH139" i="2"/>
  <c r="AH603" i="2" s="1"/>
  <c r="AG139" i="2"/>
  <c r="AG603" i="2" s="1"/>
  <c r="AF139" i="2"/>
  <c r="AF603" i="2" s="1"/>
  <c r="AE139" i="2"/>
  <c r="AE603" i="2" s="1"/>
  <c r="AD139" i="2"/>
  <c r="AD603" i="2" s="1"/>
  <c r="AC139" i="2"/>
  <c r="AC603" i="2" s="1"/>
  <c r="AB139" i="2"/>
  <c r="AB603" i="2" s="1"/>
  <c r="AA139" i="2"/>
  <c r="AA603" i="2" s="1"/>
  <c r="Z139" i="2"/>
  <c r="Z603" i="2" s="1"/>
  <c r="Y139" i="2"/>
  <c r="Y603" i="2" s="1"/>
  <c r="X139" i="2"/>
  <c r="X603" i="2" s="1"/>
  <c r="W139" i="2"/>
  <c r="W603" i="2" s="1"/>
  <c r="V139" i="2"/>
  <c r="V603" i="2" s="1"/>
  <c r="U139" i="2"/>
  <c r="U603" i="2" s="1"/>
  <c r="T139" i="2"/>
  <c r="T603" i="2" s="1"/>
  <c r="S139" i="2"/>
  <c r="S603" i="2" s="1"/>
  <c r="R139" i="2"/>
  <c r="R603" i="2" s="1"/>
  <c r="Q139" i="2"/>
  <c r="Q603" i="2" s="1"/>
  <c r="P139" i="2"/>
  <c r="P603" i="2" s="1"/>
  <c r="O139" i="2"/>
  <c r="O603" i="2" s="1"/>
  <c r="N139" i="2"/>
  <c r="N603" i="2" s="1"/>
  <c r="M139" i="2"/>
  <c r="M603" i="2" s="1"/>
  <c r="L139" i="2"/>
  <c r="L603" i="2" s="1"/>
  <c r="K139" i="2"/>
  <c r="K603" i="2" s="1"/>
  <c r="J139" i="2"/>
  <c r="J603" i="2" s="1"/>
  <c r="E139" i="2"/>
  <c r="I138" i="2"/>
  <c r="G138" i="2" s="1"/>
  <c r="H138" i="2"/>
  <c r="F138" i="2" s="1"/>
  <c r="I137" i="2"/>
  <c r="G137" i="2" s="1"/>
  <c r="H137" i="2"/>
  <c r="F137" i="2" s="1"/>
  <c r="I136" i="2"/>
  <c r="G136" i="2" s="1"/>
  <c r="H136" i="2"/>
  <c r="F136" i="2" s="1"/>
  <c r="I135" i="2"/>
  <c r="G135" i="2" s="1"/>
  <c r="H135" i="2"/>
  <c r="F135" i="2" s="1"/>
  <c r="I134" i="2"/>
  <c r="G134" i="2" s="1"/>
  <c r="H134" i="2"/>
  <c r="F134" i="2" s="1"/>
  <c r="I133" i="2"/>
  <c r="G133" i="2" s="1"/>
  <c r="H133" i="2"/>
  <c r="F133" i="2" s="1"/>
  <c r="I132" i="2"/>
  <c r="G132" i="2" s="1"/>
  <c r="H132" i="2"/>
  <c r="F132" i="2" s="1"/>
  <c r="I131" i="2"/>
  <c r="G131" i="2" s="1"/>
  <c r="H131" i="2"/>
  <c r="F131" i="2" s="1"/>
  <c r="I130" i="2"/>
  <c r="G130" i="2" s="1"/>
  <c r="H130" i="2"/>
  <c r="F130" i="2" s="1"/>
  <c r="I129" i="2"/>
  <c r="G129" i="2" s="1"/>
  <c r="H129" i="2"/>
  <c r="F129" i="2" s="1"/>
  <c r="I128" i="2"/>
  <c r="G128" i="2" s="1"/>
  <c r="H128" i="2"/>
  <c r="F128" i="2" s="1"/>
  <c r="I127" i="2"/>
  <c r="H127" i="2"/>
  <c r="F127" i="2" s="1"/>
  <c r="AJ126" i="2"/>
  <c r="AJ602" i="2" s="1"/>
  <c r="AI126" i="2"/>
  <c r="AI602" i="2" s="1"/>
  <c r="AH126" i="2"/>
  <c r="AH602" i="2" s="1"/>
  <c r="AG126" i="2"/>
  <c r="AG602" i="2" s="1"/>
  <c r="AF126" i="2"/>
  <c r="AF602" i="2" s="1"/>
  <c r="AE126" i="2"/>
  <c r="AE602" i="2" s="1"/>
  <c r="AD126" i="2"/>
  <c r="AD602" i="2" s="1"/>
  <c r="AC126" i="2"/>
  <c r="AC602" i="2" s="1"/>
  <c r="AB126" i="2"/>
  <c r="AB602" i="2" s="1"/>
  <c r="AA126" i="2"/>
  <c r="AA602" i="2" s="1"/>
  <c r="Z126" i="2"/>
  <c r="Z602" i="2" s="1"/>
  <c r="Y126" i="2"/>
  <c r="Y602" i="2" s="1"/>
  <c r="X126" i="2"/>
  <c r="X602" i="2" s="1"/>
  <c r="W126" i="2"/>
  <c r="W602" i="2" s="1"/>
  <c r="V126" i="2"/>
  <c r="V602" i="2" s="1"/>
  <c r="U126" i="2"/>
  <c r="U602" i="2" s="1"/>
  <c r="T126" i="2"/>
  <c r="T602" i="2" s="1"/>
  <c r="S126" i="2"/>
  <c r="S602" i="2" s="1"/>
  <c r="R126" i="2"/>
  <c r="R602" i="2" s="1"/>
  <c r="Q126" i="2"/>
  <c r="Q602" i="2" s="1"/>
  <c r="P126" i="2"/>
  <c r="P602" i="2" s="1"/>
  <c r="O126" i="2"/>
  <c r="O602" i="2" s="1"/>
  <c r="N126" i="2"/>
  <c r="N602" i="2" s="1"/>
  <c r="M126" i="2"/>
  <c r="M602" i="2" s="1"/>
  <c r="L126" i="2"/>
  <c r="L602" i="2" s="1"/>
  <c r="K126" i="2"/>
  <c r="K602" i="2" s="1"/>
  <c r="J126" i="2"/>
  <c r="J602" i="2" s="1"/>
  <c r="E126" i="2"/>
  <c r="I125" i="2"/>
  <c r="G125" i="2" s="1"/>
  <c r="H125" i="2"/>
  <c r="F125" i="2" s="1"/>
  <c r="I124" i="2"/>
  <c r="G124" i="2" s="1"/>
  <c r="H124" i="2"/>
  <c r="F124" i="2" s="1"/>
  <c r="I123" i="2"/>
  <c r="G123" i="2" s="1"/>
  <c r="H123" i="2"/>
  <c r="F123" i="2" s="1"/>
  <c r="I122" i="2"/>
  <c r="G122" i="2" s="1"/>
  <c r="H122" i="2"/>
  <c r="F122" i="2" s="1"/>
  <c r="I121" i="2"/>
  <c r="G121" i="2" s="1"/>
  <c r="H121" i="2"/>
  <c r="F121" i="2" s="1"/>
  <c r="I120" i="2"/>
  <c r="H120" i="2"/>
  <c r="F120" i="2" s="1"/>
  <c r="AJ119" i="2"/>
  <c r="AJ601" i="2" s="1"/>
  <c r="AI119" i="2"/>
  <c r="AI601" i="2" s="1"/>
  <c r="AH119" i="2"/>
  <c r="AH601" i="2" s="1"/>
  <c r="AG119" i="2"/>
  <c r="AG601" i="2" s="1"/>
  <c r="AF119" i="2"/>
  <c r="AF601" i="2" s="1"/>
  <c r="AE119" i="2"/>
  <c r="AE601" i="2" s="1"/>
  <c r="AD119" i="2"/>
  <c r="AD601" i="2" s="1"/>
  <c r="AC119" i="2"/>
  <c r="AC601" i="2" s="1"/>
  <c r="AB119" i="2"/>
  <c r="AB601" i="2" s="1"/>
  <c r="AA119" i="2"/>
  <c r="AA601" i="2" s="1"/>
  <c r="Z119" i="2"/>
  <c r="Z601" i="2" s="1"/>
  <c r="Y119" i="2"/>
  <c r="Y601" i="2" s="1"/>
  <c r="X119" i="2"/>
  <c r="X601" i="2" s="1"/>
  <c r="W119" i="2"/>
  <c r="W601" i="2" s="1"/>
  <c r="V119" i="2"/>
  <c r="V601" i="2" s="1"/>
  <c r="U119" i="2"/>
  <c r="U601" i="2" s="1"/>
  <c r="T119" i="2"/>
  <c r="T601" i="2" s="1"/>
  <c r="S119" i="2"/>
  <c r="S601" i="2" s="1"/>
  <c r="R119" i="2"/>
  <c r="R601" i="2" s="1"/>
  <c r="Q119" i="2"/>
  <c r="Q601" i="2" s="1"/>
  <c r="P119" i="2"/>
  <c r="P601" i="2" s="1"/>
  <c r="O119" i="2"/>
  <c r="O601" i="2" s="1"/>
  <c r="N119" i="2"/>
  <c r="N601" i="2" s="1"/>
  <c r="M119" i="2"/>
  <c r="M601" i="2" s="1"/>
  <c r="L119" i="2"/>
  <c r="L601" i="2" s="1"/>
  <c r="K119" i="2"/>
  <c r="K601" i="2" s="1"/>
  <c r="J119" i="2"/>
  <c r="J601" i="2" s="1"/>
  <c r="E119" i="2"/>
  <c r="I118" i="2"/>
  <c r="G118" i="2" s="1"/>
  <c r="H118" i="2"/>
  <c r="F118" i="2" s="1"/>
  <c r="I117" i="2"/>
  <c r="G117" i="2" s="1"/>
  <c r="H117" i="2"/>
  <c r="F117" i="2" s="1"/>
  <c r="I116" i="2"/>
  <c r="G116" i="2" s="1"/>
  <c r="H116" i="2"/>
  <c r="F116" i="2" s="1"/>
  <c r="I115" i="2"/>
  <c r="G115" i="2" s="1"/>
  <c r="H115" i="2"/>
  <c r="F115" i="2" s="1"/>
  <c r="I114" i="2"/>
  <c r="G114" i="2" s="1"/>
  <c r="H114" i="2"/>
  <c r="F114" i="2" s="1"/>
  <c r="I113" i="2"/>
  <c r="H113" i="2"/>
  <c r="F113" i="2" s="1"/>
  <c r="AJ112" i="2"/>
  <c r="AJ600" i="2" s="1"/>
  <c r="AI112" i="2"/>
  <c r="AI600" i="2" s="1"/>
  <c r="AH112" i="2"/>
  <c r="AH600" i="2" s="1"/>
  <c r="AG112" i="2"/>
  <c r="AG600" i="2" s="1"/>
  <c r="AF112" i="2"/>
  <c r="AF600" i="2" s="1"/>
  <c r="AE112" i="2"/>
  <c r="AE600" i="2" s="1"/>
  <c r="AD112" i="2"/>
  <c r="AD600" i="2" s="1"/>
  <c r="AC112" i="2"/>
  <c r="AB112" i="2"/>
  <c r="AB600" i="2" s="1"/>
  <c r="AA112" i="2"/>
  <c r="AA600" i="2" s="1"/>
  <c r="Z112" i="2"/>
  <c r="Z600" i="2" s="1"/>
  <c r="Y112" i="2"/>
  <c r="X112" i="2"/>
  <c r="X600" i="2" s="1"/>
  <c r="W112" i="2"/>
  <c r="W600" i="2" s="1"/>
  <c r="V112" i="2"/>
  <c r="V600" i="2" s="1"/>
  <c r="U112" i="2"/>
  <c r="U600" i="2" s="1"/>
  <c r="T112" i="2"/>
  <c r="T600" i="2" s="1"/>
  <c r="S112" i="2"/>
  <c r="S600" i="2" s="1"/>
  <c r="R112" i="2"/>
  <c r="R600" i="2" s="1"/>
  <c r="Q112" i="2"/>
  <c r="P112" i="2"/>
  <c r="P600" i="2" s="1"/>
  <c r="O112" i="2"/>
  <c r="O600" i="2" s="1"/>
  <c r="N112" i="2"/>
  <c r="N600" i="2" s="1"/>
  <c r="M112" i="2"/>
  <c r="L112" i="2"/>
  <c r="L600" i="2" s="1"/>
  <c r="K112" i="2"/>
  <c r="K600" i="2" s="1"/>
  <c r="J112" i="2"/>
  <c r="J600" i="2" s="1"/>
  <c r="E112" i="2"/>
  <c r="I110" i="2"/>
  <c r="G110" i="2" s="1"/>
  <c r="H110" i="2"/>
  <c r="F110" i="2" s="1"/>
  <c r="I109" i="2"/>
  <c r="H109" i="2"/>
  <c r="F109" i="2" s="1"/>
  <c r="AJ108" i="2"/>
  <c r="AJ598" i="2" s="1"/>
  <c r="AJ597" i="2" s="1"/>
  <c r="AI108" i="2"/>
  <c r="AH108" i="2"/>
  <c r="AH598" i="2" s="1"/>
  <c r="AH597" i="2" s="1"/>
  <c r="AG108" i="2"/>
  <c r="AF108" i="2"/>
  <c r="AF598" i="2" s="1"/>
  <c r="AF597" i="2" s="1"/>
  <c r="AE108" i="2"/>
  <c r="AE598" i="2" s="1"/>
  <c r="AE597" i="2" s="1"/>
  <c r="AD108" i="2"/>
  <c r="AC108" i="2"/>
  <c r="AC598" i="2" s="1"/>
  <c r="AC597" i="2" s="1"/>
  <c r="AB108" i="2"/>
  <c r="AB598" i="2" s="1"/>
  <c r="AB597" i="2" s="1"/>
  <c r="AA108" i="2"/>
  <c r="AA598" i="2" s="1"/>
  <c r="AA597" i="2" s="1"/>
  <c r="Z108" i="2"/>
  <c r="Z598" i="2" s="1"/>
  <c r="Z597" i="2" s="1"/>
  <c r="Y108" i="2"/>
  <c r="Y598" i="2" s="1"/>
  <c r="X108" i="2"/>
  <c r="X598" i="2" s="1"/>
  <c r="W108" i="2"/>
  <c r="W598" i="2" s="1"/>
  <c r="V108" i="2"/>
  <c r="V598" i="2" s="1"/>
  <c r="U108" i="2"/>
  <c r="T108" i="2"/>
  <c r="T598" i="2" s="1"/>
  <c r="S108" i="2"/>
  <c r="R108" i="2"/>
  <c r="R598" i="2" s="1"/>
  <c r="Q108" i="2"/>
  <c r="Q598" i="2" s="1"/>
  <c r="Q722" i="2" s="1"/>
  <c r="Q723" i="2" s="1"/>
  <c r="P108" i="2"/>
  <c r="P598" i="2" s="1"/>
  <c r="O108" i="2"/>
  <c r="O598" i="2" s="1"/>
  <c r="O597" i="2" s="1"/>
  <c r="N108" i="2"/>
  <c r="M108" i="2"/>
  <c r="M598" i="2" s="1"/>
  <c r="M597" i="2" s="1"/>
  <c r="L108" i="2"/>
  <c r="L598" i="2" s="1"/>
  <c r="L597" i="2" s="1"/>
  <c r="K108" i="2"/>
  <c r="K598" i="2" s="1"/>
  <c r="K597" i="2" s="1"/>
  <c r="J108" i="2"/>
  <c r="J598" i="2" s="1"/>
  <c r="J597" i="2" s="1"/>
  <c r="E108" i="2"/>
  <c r="E107" i="2" s="1"/>
  <c r="I106" i="2"/>
  <c r="G106" i="2" s="1"/>
  <c r="H106" i="2"/>
  <c r="F106" i="2" s="1"/>
  <c r="I105" i="2"/>
  <c r="H105" i="2"/>
  <c r="F105" i="2" s="1"/>
  <c r="AJ104" i="2"/>
  <c r="AJ596" i="2" s="1"/>
  <c r="AJ595" i="2" s="1"/>
  <c r="AI104" i="2"/>
  <c r="AI596" i="2" s="1"/>
  <c r="AI595" i="2" s="1"/>
  <c r="AH104" i="2"/>
  <c r="AH596" i="2" s="1"/>
  <c r="AH595" i="2" s="1"/>
  <c r="AG104" i="2"/>
  <c r="AG596" i="2" s="1"/>
  <c r="AG595" i="2" s="1"/>
  <c r="AF104" i="2"/>
  <c r="AF596" i="2" s="1"/>
  <c r="AF595" i="2" s="1"/>
  <c r="AE104" i="2"/>
  <c r="AD104" i="2"/>
  <c r="AD596" i="2" s="1"/>
  <c r="AD595" i="2" s="1"/>
  <c r="AC104" i="2"/>
  <c r="AC596" i="2" s="1"/>
  <c r="AC595" i="2" s="1"/>
  <c r="AB104" i="2"/>
  <c r="AB596" i="2" s="1"/>
  <c r="AB595" i="2" s="1"/>
  <c r="AA104" i="2"/>
  <c r="Z104" i="2"/>
  <c r="Y104" i="2"/>
  <c r="Y596" i="2" s="1"/>
  <c r="Y595" i="2" s="1"/>
  <c r="X104" i="2"/>
  <c r="X596" i="2" s="1"/>
  <c r="X595" i="2" s="1"/>
  <c r="W104" i="2"/>
  <c r="W596" i="2" s="1"/>
  <c r="W595" i="2" s="1"/>
  <c r="V104" i="2"/>
  <c r="V596" i="2" s="1"/>
  <c r="V595" i="2" s="1"/>
  <c r="U104" i="2"/>
  <c r="U596" i="2" s="1"/>
  <c r="U595" i="2" s="1"/>
  <c r="T104" i="2"/>
  <c r="T596" i="2" s="1"/>
  <c r="T595" i="2" s="1"/>
  <c r="S104" i="2"/>
  <c r="S596" i="2" s="1"/>
  <c r="S595" i="2" s="1"/>
  <c r="R104" i="2"/>
  <c r="R596" i="2" s="1"/>
  <c r="R595" i="2" s="1"/>
  <c r="Q104" i="2"/>
  <c r="P104" i="2"/>
  <c r="P596" i="2" s="1"/>
  <c r="P595" i="2" s="1"/>
  <c r="O104" i="2"/>
  <c r="N104" i="2"/>
  <c r="N596" i="2" s="1"/>
  <c r="N595" i="2" s="1"/>
  <c r="M104" i="2"/>
  <c r="M596" i="2" s="1"/>
  <c r="M595" i="2" s="1"/>
  <c r="L104" i="2"/>
  <c r="L596" i="2" s="1"/>
  <c r="L595" i="2" s="1"/>
  <c r="K104" i="2"/>
  <c r="K596" i="2" s="1"/>
  <c r="K595" i="2" s="1"/>
  <c r="J104" i="2"/>
  <c r="J596" i="2" s="1"/>
  <c r="J595" i="2" s="1"/>
  <c r="E104" i="2"/>
  <c r="E103" i="2" s="1"/>
  <c r="I102" i="2"/>
  <c r="G102" i="2" s="1"/>
  <c r="H102" i="2"/>
  <c r="F102" i="2" s="1"/>
  <c r="I101" i="2"/>
  <c r="H101" i="2"/>
  <c r="F101" i="2" s="1"/>
  <c r="AJ100" i="2"/>
  <c r="AJ594" i="2" s="1"/>
  <c r="AI100" i="2"/>
  <c r="AI594" i="2" s="1"/>
  <c r="AH100" i="2"/>
  <c r="AH594" i="2" s="1"/>
  <c r="AG100" i="2"/>
  <c r="AG594" i="2" s="1"/>
  <c r="AF100" i="2"/>
  <c r="AF594" i="2" s="1"/>
  <c r="AE100" i="2"/>
  <c r="AE594" i="2" s="1"/>
  <c r="AD100" i="2"/>
  <c r="AD594" i="2" s="1"/>
  <c r="AC100" i="2"/>
  <c r="AC594" i="2" s="1"/>
  <c r="AB100" i="2"/>
  <c r="AB594" i="2" s="1"/>
  <c r="AA100" i="2"/>
  <c r="AA594" i="2" s="1"/>
  <c r="Z100" i="2"/>
  <c r="Z594" i="2" s="1"/>
  <c r="Y100" i="2"/>
  <c r="Y594" i="2" s="1"/>
  <c r="X100" i="2"/>
  <c r="X594" i="2" s="1"/>
  <c r="W100" i="2"/>
  <c r="W594" i="2" s="1"/>
  <c r="V100" i="2"/>
  <c r="V594" i="2" s="1"/>
  <c r="U100" i="2"/>
  <c r="U594" i="2" s="1"/>
  <c r="T100" i="2"/>
  <c r="S100" i="2"/>
  <c r="R100" i="2"/>
  <c r="Q100" i="2"/>
  <c r="Q594" i="2" s="1"/>
  <c r="P100" i="2"/>
  <c r="P594" i="2" s="1"/>
  <c r="O100" i="2"/>
  <c r="O594" i="2" s="1"/>
  <c r="N100" i="2"/>
  <c r="N594" i="2" s="1"/>
  <c r="M100" i="2"/>
  <c r="M594" i="2" s="1"/>
  <c r="L100" i="2"/>
  <c r="L594" i="2" s="1"/>
  <c r="K100" i="2"/>
  <c r="K594" i="2" s="1"/>
  <c r="J100" i="2"/>
  <c r="J594" i="2" s="1"/>
  <c r="E100" i="2"/>
  <c r="I99" i="2"/>
  <c r="G99" i="2" s="1"/>
  <c r="H99" i="2"/>
  <c r="F99" i="2" s="1"/>
  <c r="I98" i="2"/>
  <c r="G98" i="2" s="1"/>
  <c r="H98" i="2"/>
  <c r="F98" i="2" s="1"/>
  <c r="I97" i="2"/>
  <c r="H97" i="2"/>
  <c r="F97" i="2" s="1"/>
  <c r="AJ96" i="2"/>
  <c r="AJ593" i="2" s="1"/>
  <c r="AI96" i="2"/>
  <c r="AI593" i="2" s="1"/>
  <c r="AH96" i="2"/>
  <c r="AH593" i="2" s="1"/>
  <c r="AG96" i="2"/>
  <c r="AG593" i="2" s="1"/>
  <c r="AF96" i="2"/>
  <c r="AF593" i="2" s="1"/>
  <c r="AE96" i="2"/>
  <c r="AE593" i="2" s="1"/>
  <c r="AD96" i="2"/>
  <c r="AD593" i="2" s="1"/>
  <c r="AC96" i="2"/>
  <c r="AC593" i="2" s="1"/>
  <c r="AB96" i="2"/>
  <c r="AB593" i="2" s="1"/>
  <c r="AA96" i="2"/>
  <c r="AA593" i="2" s="1"/>
  <c r="Z96" i="2"/>
  <c r="Z593" i="2" s="1"/>
  <c r="Y96" i="2"/>
  <c r="Y593" i="2" s="1"/>
  <c r="X96" i="2"/>
  <c r="X593" i="2" s="1"/>
  <c r="X705" i="2" s="1"/>
  <c r="W96" i="2"/>
  <c r="W593" i="2" s="1"/>
  <c r="W705" i="2" s="1"/>
  <c r="V96" i="2"/>
  <c r="V593" i="2" s="1"/>
  <c r="V705" i="2" s="1"/>
  <c r="U96" i="2"/>
  <c r="U593" i="2" s="1"/>
  <c r="U705" i="2" s="1"/>
  <c r="T96" i="2"/>
  <c r="T593" i="2" s="1"/>
  <c r="T705" i="2" s="1"/>
  <c r="S96" i="2"/>
  <c r="S593" i="2" s="1"/>
  <c r="S705" i="2" s="1"/>
  <c r="R96" i="2"/>
  <c r="R593" i="2" s="1"/>
  <c r="R705" i="2" s="1"/>
  <c r="Q96" i="2"/>
  <c r="Q593" i="2" s="1"/>
  <c r="Q705" i="2" s="1"/>
  <c r="P96" i="2"/>
  <c r="P593" i="2" s="1"/>
  <c r="P705" i="2" s="1"/>
  <c r="O96" i="2"/>
  <c r="O593" i="2" s="1"/>
  <c r="N96" i="2"/>
  <c r="N593" i="2" s="1"/>
  <c r="M96" i="2"/>
  <c r="M593" i="2" s="1"/>
  <c r="L96" i="2"/>
  <c r="L593" i="2" s="1"/>
  <c r="K96" i="2"/>
  <c r="K593" i="2" s="1"/>
  <c r="J96" i="2"/>
  <c r="J593" i="2" s="1"/>
  <c r="E96" i="2"/>
  <c r="I95" i="2"/>
  <c r="G95" i="2" s="1"/>
  <c r="H95" i="2"/>
  <c r="F95" i="2" s="1"/>
  <c r="I94" i="2"/>
  <c r="G94" i="2" s="1"/>
  <c r="H94" i="2"/>
  <c r="F94" i="2" s="1"/>
  <c r="I93" i="2"/>
  <c r="G93" i="2" s="1"/>
  <c r="H93" i="2"/>
  <c r="F93" i="2" s="1"/>
  <c r="I92" i="2"/>
  <c r="G92" i="2" s="1"/>
  <c r="H92" i="2"/>
  <c r="F92" i="2" s="1"/>
  <c r="I91" i="2"/>
  <c r="G91" i="2" s="1"/>
  <c r="H91" i="2"/>
  <c r="F91" i="2" s="1"/>
  <c r="I90" i="2"/>
  <c r="G90" i="2" s="1"/>
  <c r="H90" i="2"/>
  <c r="F90" i="2" s="1"/>
  <c r="I89" i="2"/>
  <c r="G89" i="2" s="1"/>
  <c r="H89" i="2"/>
  <c r="F89" i="2" s="1"/>
  <c r="I88" i="2"/>
  <c r="G88" i="2" s="1"/>
  <c r="H88" i="2"/>
  <c r="F88" i="2" s="1"/>
  <c r="I87" i="2"/>
  <c r="G87" i="2" s="1"/>
  <c r="H87" i="2"/>
  <c r="F87" i="2" s="1"/>
  <c r="I86" i="2"/>
  <c r="G86" i="2" s="1"/>
  <c r="H86" i="2"/>
  <c r="F86" i="2" s="1"/>
  <c r="I85" i="2"/>
  <c r="G85" i="2" s="1"/>
  <c r="H85" i="2"/>
  <c r="F85" i="2" s="1"/>
  <c r="I84" i="2"/>
  <c r="G84" i="2" s="1"/>
  <c r="H84" i="2"/>
  <c r="F84" i="2" s="1"/>
  <c r="I83" i="2"/>
  <c r="G83" i="2" s="1"/>
  <c r="H83" i="2"/>
  <c r="F83" i="2" s="1"/>
  <c r="I82" i="2"/>
  <c r="G82" i="2" s="1"/>
  <c r="H82" i="2"/>
  <c r="F82" i="2" s="1"/>
  <c r="I81" i="2"/>
  <c r="G81" i="2" s="1"/>
  <c r="H81" i="2"/>
  <c r="F81" i="2" s="1"/>
  <c r="I80" i="2"/>
  <c r="G80" i="2" s="1"/>
  <c r="H80" i="2"/>
  <c r="F80" i="2" s="1"/>
  <c r="I79" i="2"/>
  <c r="G79" i="2" s="1"/>
  <c r="H79" i="2"/>
  <c r="F79" i="2" s="1"/>
  <c r="I78" i="2"/>
  <c r="G78" i="2" s="1"/>
  <c r="H78" i="2"/>
  <c r="F78" i="2" s="1"/>
  <c r="I77" i="2"/>
  <c r="G77" i="2" s="1"/>
  <c r="H77" i="2"/>
  <c r="F77" i="2" s="1"/>
  <c r="I76" i="2"/>
  <c r="G76" i="2" s="1"/>
  <c r="H76" i="2"/>
  <c r="F76" i="2" s="1"/>
  <c r="I75" i="2"/>
  <c r="G75" i="2" s="1"/>
  <c r="H75" i="2"/>
  <c r="F75" i="2" s="1"/>
  <c r="I74" i="2"/>
  <c r="G74" i="2" s="1"/>
  <c r="H74" i="2"/>
  <c r="F74" i="2" s="1"/>
  <c r="I73" i="2"/>
  <c r="G73" i="2" s="1"/>
  <c r="H73" i="2"/>
  <c r="F73" i="2" s="1"/>
  <c r="I72" i="2"/>
  <c r="G72" i="2" s="1"/>
  <c r="H72" i="2"/>
  <c r="F72" i="2" s="1"/>
  <c r="I71" i="2"/>
  <c r="G71" i="2" s="1"/>
  <c r="H71" i="2"/>
  <c r="F71" i="2" s="1"/>
  <c r="I70" i="2"/>
  <c r="G70" i="2" s="1"/>
  <c r="H70" i="2"/>
  <c r="F70" i="2" s="1"/>
  <c r="I69" i="2"/>
  <c r="G69" i="2" s="1"/>
  <c r="H69" i="2"/>
  <c r="F69" i="2" s="1"/>
  <c r="I68" i="2"/>
  <c r="G68" i="2" s="1"/>
  <c r="H68" i="2"/>
  <c r="F68" i="2" s="1"/>
  <c r="I67" i="2"/>
  <c r="G67" i="2" s="1"/>
  <c r="H67" i="2"/>
  <c r="F67" i="2" s="1"/>
  <c r="I66" i="2"/>
  <c r="G66" i="2" s="1"/>
  <c r="H66" i="2"/>
  <c r="F66" i="2" s="1"/>
  <c r="I65" i="2"/>
  <c r="G65" i="2" s="1"/>
  <c r="H65" i="2"/>
  <c r="F65" i="2" s="1"/>
  <c r="I64" i="2"/>
  <c r="G64" i="2" s="1"/>
  <c r="H64" i="2"/>
  <c r="F64" i="2" s="1"/>
  <c r="I63" i="2"/>
  <c r="G63" i="2" s="1"/>
  <c r="H63" i="2"/>
  <c r="F63" i="2" s="1"/>
  <c r="I62" i="2"/>
  <c r="G62" i="2" s="1"/>
  <c r="H62" i="2"/>
  <c r="F62" i="2" s="1"/>
  <c r="I61" i="2"/>
  <c r="G61" i="2" s="1"/>
  <c r="H61" i="2"/>
  <c r="F61" i="2" s="1"/>
  <c r="I60" i="2"/>
  <c r="G60" i="2" s="1"/>
  <c r="H60" i="2"/>
  <c r="F60" i="2" s="1"/>
  <c r="I59" i="2"/>
  <c r="G59" i="2" s="1"/>
  <c r="H59" i="2"/>
  <c r="F59" i="2" s="1"/>
  <c r="I58" i="2"/>
  <c r="G58" i="2" s="1"/>
  <c r="H58" i="2"/>
  <c r="F58" i="2" s="1"/>
  <c r="I57" i="2"/>
  <c r="G57" i="2" s="1"/>
  <c r="H57" i="2"/>
  <c r="F57" i="2" s="1"/>
  <c r="I56" i="2"/>
  <c r="G56" i="2" s="1"/>
  <c r="H56" i="2"/>
  <c r="F56" i="2" s="1"/>
  <c r="I55" i="2"/>
  <c r="G55" i="2" s="1"/>
  <c r="H55" i="2"/>
  <c r="F55" i="2" s="1"/>
  <c r="I54" i="2"/>
  <c r="G54" i="2" s="1"/>
  <c r="H54" i="2"/>
  <c r="F54" i="2" s="1"/>
  <c r="I53" i="2"/>
  <c r="G53" i="2" s="1"/>
  <c r="H53" i="2"/>
  <c r="F53" i="2" s="1"/>
  <c r="I52" i="2"/>
  <c r="G52" i="2" s="1"/>
  <c r="H52" i="2"/>
  <c r="F52" i="2" s="1"/>
  <c r="I51" i="2"/>
  <c r="G51" i="2" s="1"/>
  <c r="H51" i="2"/>
  <c r="F51" i="2" s="1"/>
  <c r="I50" i="2"/>
  <c r="G50" i="2" s="1"/>
  <c r="H50" i="2"/>
  <c r="F50" i="2" s="1"/>
  <c r="I49" i="2"/>
  <c r="G49" i="2" s="1"/>
  <c r="H49" i="2"/>
  <c r="F49" i="2" s="1"/>
  <c r="I48" i="2"/>
  <c r="G48" i="2" s="1"/>
  <c r="H48" i="2"/>
  <c r="F48" i="2" s="1"/>
  <c r="I47" i="2"/>
  <c r="G47" i="2" s="1"/>
  <c r="H47" i="2"/>
  <c r="F47" i="2" s="1"/>
  <c r="I46" i="2"/>
  <c r="G46" i="2" s="1"/>
  <c r="H46" i="2"/>
  <c r="F46" i="2" s="1"/>
  <c r="I45" i="2"/>
  <c r="G45" i="2" s="1"/>
  <c r="H45" i="2"/>
  <c r="F45" i="2" s="1"/>
  <c r="I44" i="2"/>
  <c r="G44" i="2" s="1"/>
  <c r="H44" i="2"/>
  <c r="F44" i="2" s="1"/>
  <c r="I43" i="2"/>
  <c r="G43" i="2" s="1"/>
  <c r="H43" i="2"/>
  <c r="F43" i="2" s="1"/>
  <c r="I42" i="2"/>
  <c r="G42" i="2" s="1"/>
  <c r="H42" i="2"/>
  <c r="F42" i="2" s="1"/>
  <c r="I41" i="2"/>
  <c r="H41" i="2"/>
  <c r="F41" i="2" s="1"/>
  <c r="AJ40" i="2"/>
  <c r="AJ592" i="2" s="1"/>
  <c r="AI40" i="2"/>
  <c r="AI592" i="2" s="1"/>
  <c r="AH40" i="2"/>
  <c r="AH592" i="2" s="1"/>
  <c r="AG40" i="2"/>
  <c r="AG592" i="2" s="1"/>
  <c r="AF40" i="2"/>
  <c r="AF592" i="2" s="1"/>
  <c r="AE40" i="2"/>
  <c r="AE592" i="2" s="1"/>
  <c r="AD40" i="2"/>
  <c r="AD592" i="2" s="1"/>
  <c r="AC40" i="2"/>
  <c r="AC592" i="2" s="1"/>
  <c r="AB40" i="2"/>
  <c r="AB592" i="2" s="1"/>
  <c r="AA40" i="2"/>
  <c r="AA592" i="2" s="1"/>
  <c r="Z40" i="2"/>
  <c r="Z592" i="2" s="1"/>
  <c r="Y40" i="2"/>
  <c r="Y592" i="2" s="1"/>
  <c r="X40" i="2"/>
  <c r="X592" i="2" s="1"/>
  <c r="W40" i="2"/>
  <c r="W592" i="2" s="1"/>
  <c r="V40" i="2"/>
  <c r="V592" i="2" s="1"/>
  <c r="U40" i="2"/>
  <c r="U592" i="2" s="1"/>
  <c r="T40" i="2"/>
  <c r="S40" i="2"/>
  <c r="R40" i="2"/>
  <c r="Q40" i="2"/>
  <c r="Q592" i="2" s="1"/>
  <c r="P40" i="2"/>
  <c r="P592" i="2" s="1"/>
  <c r="O40" i="2"/>
  <c r="O592" i="2" s="1"/>
  <c r="N40" i="2"/>
  <c r="N592" i="2" s="1"/>
  <c r="M40" i="2"/>
  <c r="M592" i="2" s="1"/>
  <c r="L40" i="2"/>
  <c r="L592" i="2" s="1"/>
  <c r="K40" i="2"/>
  <c r="K592" i="2" s="1"/>
  <c r="J40" i="2"/>
  <c r="J592" i="2" s="1"/>
  <c r="E40" i="2"/>
  <c r="I39" i="2"/>
  <c r="G39" i="2" s="1"/>
  <c r="H39" i="2"/>
  <c r="F39" i="2" s="1"/>
  <c r="I38" i="2"/>
  <c r="G38" i="2" s="1"/>
  <c r="H38" i="2"/>
  <c r="F38" i="2" s="1"/>
  <c r="I37" i="2"/>
  <c r="G37" i="2" s="1"/>
  <c r="H37" i="2"/>
  <c r="F37" i="2" s="1"/>
  <c r="I36" i="2"/>
  <c r="G36" i="2" s="1"/>
  <c r="H36" i="2"/>
  <c r="F36" i="2" s="1"/>
  <c r="AJ35" i="2"/>
  <c r="AJ591" i="2" s="1"/>
  <c r="AI35" i="2"/>
  <c r="AI591" i="2" s="1"/>
  <c r="AH35" i="2"/>
  <c r="AH591" i="2" s="1"/>
  <c r="AG35" i="2"/>
  <c r="AG591" i="2" s="1"/>
  <c r="AF35" i="2"/>
  <c r="AF591" i="2" s="1"/>
  <c r="AE35" i="2"/>
  <c r="AE591" i="2" s="1"/>
  <c r="AD35" i="2"/>
  <c r="AD591" i="2" s="1"/>
  <c r="AC35" i="2"/>
  <c r="AC591" i="2" s="1"/>
  <c r="AB35" i="2"/>
  <c r="AB591" i="2" s="1"/>
  <c r="AA35" i="2"/>
  <c r="AA591" i="2" s="1"/>
  <c r="Z35" i="2"/>
  <c r="Z591" i="2" s="1"/>
  <c r="Y35" i="2"/>
  <c r="Y591" i="2" s="1"/>
  <c r="X35" i="2"/>
  <c r="X591" i="2" s="1"/>
  <c r="W35" i="2"/>
  <c r="W591" i="2" s="1"/>
  <c r="V35" i="2"/>
  <c r="V591" i="2" s="1"/>
  <c r="U35" i="2"/>
  <c r="U591" i="2" s="1"/>
  <c r="T35" i="2"/>
  <c r="T591" i="2" s="1"/>
  <c r="S35" i="2"/>
  <c r="S591" i="2" s="1"/>
  <c r="R35" i="2"/>
  <c r="R591" i="2" s="1"/>
  <c r="Q35" i="2"/>
  <c r="Q591" i="2" s="1"/>
  <c r="P35" i="2"/>
  <c r="P591" i="2" s="1"/>
  <c r="O35" i="2"/>
  <c r="O591" i="2" s="1"/>
  <c r="N35" i="2"/>
  <c r="N591" i="2" s="1"/>
  <c r="M35" i="2"/>
  <c r="M591" i="2" s="1"/>
  <c r="L35" i="2"/>
  <c r="L591" i="2" s="1"/>
  <c r="K35" i="2"/>
  <c r="K591" i="2" s="1"/>
  <c r="J35" i="2"/>
  <c r="J591" i="2" s="1"/>
  <c r="E35" i="2"/>
  <c r="I34" i="2"/>
  <c r="G34" i="2" s="1"/>
  <c r="H34" i="2"/>
  <c r="F34" i="2" s="1"/>
  <c r="I33" i="2"/>
  <c r="G33" i="2" s="1"/>
  <c r="H33" i="2"/>
  <c r="F33" i="2" s="1"/>
  <c r="I32" i="2"/>
  <c r="G32" i="2" s="1"/>
  <c r="H32" i="2"/>
  <c r="F32" i="2" s="1"/>
  <c r="AJ31" i="2"/>
  <c r="AJ590" i="2" s="1"/>
  <c r="AI31" i="2"/>
  <c r="AI590" i="2" s="1"/>
  <c r="AH31" i="2"/>
  <c r="AG31" i="2"/>
  <c r="AG590" i="2" s="1"/>
  <c r="AF31" i="2"/>
  <c r="AF590" i="2" s="1"/>
  <c r="AE31" i="2"/>
  <c r="AE590" i="2" s="1"/>
  <c r="AD31" i="2"/>
  <c r="AC31" i="2"/>
  <c r="AB31" i="2"/>
  <c r="AB590" i="2" s="1"/>
  <c r="AA31" i="2"/>
  <c r="AA590" i="2" s="1"/>
  <c r="Z31" i="2"/>
  <c r="Y31" i="2"/>
  <c r="Y590" i="2" s="1"/>
  <c r="X31" i="2"/>
  <c r="X590" i="2" s="1"/>
  <c r="W31" i="2"/>
  <c r="W590" i="2" s="1"/>
  <c r="V31" i="2"/>
  <c r="U31" i="2"/>
  <c r="T31" i="2"/>
  <c r="T590" i="2" s="1"/>
  <c r="S31" i="2"/>
  <c r="S590" i="2" s="1"/>
  <c r="R31" i="2"/>
  <c r="Q31" i="2"/>
  <c r="Q590" i="2" s="1"/>
  <c r="P31" i="2"/>
  <c r="P590" i="2" s="1"/>
  <c r="O31" i="2"/>
  <c r="O590" i="2" s="1"/>
  <c r="N31" i="2"/>
  <c r="M31" i="2"/>
  <c r="L31" i="2"/>
  <c r="L590" i="2" s="1"/>
  <c r="K31" i="2"/>
  <c r="K590" i="2" s="1"/>
  <c r="J31" i="2"/>
  <c r="E31" i="2"/>
  <c r="I30" i="2"/>
  <c r="G30" i="2" s="1"/>
  <c r="H30" i="2"/>
  <c r="F30" i="2" s="1"/>
  <c r="I29" i="2"/>
  <c r="G29" i="2" s="1"/>
  <c r="H29" i="2"/>
  <c r="F29" i="2" s="1"/>
  <c r="I28" i="2"/>
  <c r="G28" i="2" s="1"/>
  <c r="H28" i="2"/>
  <c r="F28" i="2" s="1"/>
  <c r="I27" i="2"/>
  <c r="H27" i="2"/>
  <c r="F27" i="2" s="1"/>
  <c r="AJ26" i="2"/>
  <c r="AJ589" i="2" s="1"/>
  <c r="AI26" i="2"/>
  <c r="AH26" i="2"/>
  <c r="AH589" i="2" s="1"/>
  <c r="AG26" i="2"/>
  <c r="AG589" i="2" s="1"/>
  <c r="AF26" i="2"/>
  <c r="AF589" i="2" s="1"/>
  <c r="AE26" i="2"/>
  <c r="AD26" i="2"/>
  <c r="AD589" i="2" s="1"/>
  <c r="AC26" i="2"/>
  <c r="AC589" i="2" s="1"/>
  <c r="AB26" i="2"/>
  <c r="AB589" i="2" s="1"/>
  <c r="AA26" i="2"/>
  <c r="Z26" i="2"/>
  <c r="Z589" i="2" s="1"/>
  <c r="Y26" i="2"/>
  <c r="Y589" i="2" s="1"/>
  <c r="X26" i="2"/>
  <c r="X589" i="2" s="1"/>
  <c r="W26" i="2"/>
  <c r="V26" i="2"/>
  <c r="V589" i="2" s="1"/>
  <c r="U26" i="2"/>
  <c r="U589" i="2" s="1"/>
  <c r="T26" i="2"/>
  <c r="T589" i="2" s="1"/>
  <c r="S26" i="2"/>
  <c r="R26" i="2"/>
  <c r="R589" i="2" s="1"/>
  <c r="Q26" i="2"/>
  <c r="Q589" i="2" s="1"/>
  <c r="P26" i="2"/>
  <c r="P589" i="2" s="1"/>
  <c r="O26" i="2"/>
  <c r="N26" i="2"/>
  <c r="N589" i="2" s="1"/>
  <c r="M26" i="2"/>
  <c r="M589" i="2" s="1"/>
  <c r="L26" i="2"/>
  <c r="L589" i="2" s="1"/>
  <c r="K26" i="2"/>
  <c r="J26" i="2"/>
  <c r="J589" i="2" s="1"/>
  <c r="E26" i="2"/>
  <c r="I24" i="2"/>
  <c r="G24" i="2" s="1"/>
  <c r="H24" i="2"/>
  <c r="F24" i="2" s="1"/>
  <c r="I23" i="2"/>
  <c r="H23" i="2"/>
  <c r="F23" i="2" s="1"/>
  <c r="AJ22" i="2"/>
  <c r="AJ585" i="2" s="1"/>
  <c r="AI22" i="2"/>
  <c r="AI585" i="2" s="1"/>
  <c r="AH22" i="2"/>
  <c r="AH585" i="2" s="1"/>
  <c r="AG22" i="2"/>
  <c r="AG585" i="2" s="1"/>
  <c r="AF22" i="2"/>
  <c r="AF585" i="2" s="1"/>
  <c r="AE22" i="2"/>
  <c r="AE585" i="2" s="1"/>
  <c r="AD22" i="2"/>
  <c r="AD585" i="2" s="1"/>
  <c r="AC22" i="2"/>
  <c r="AC585" i="2" s="1"/>
  <c r="AB22" i="2"/>
  <c r="AB585" i="2" s="1"/>
  <c r="AA22" i="2"/>
  <c r="AA585" i="2" s="1"/>
  <c r="Z22" i="2"/>
  <c r="Z585" i="2" s="1"/>
  <c r="Y22" i="2"/>
  <c r="Y585" i="2" s="1"/>
  <c r="X22" i="2"/>
  <c r="X585" i="2" s="1"/>
  <c r="W22" i="2"/>
  <c r="W585" i="2" s="1"/>
  <c r="V22" i="2"/>
  <c r="V585" i="2" s="1"/>
  <c r="U22" i="2"/>
  <c r="U585" i="2" s="1"/>
  <c r="T22" i="2"/>
  <c r="T585" i="2" s="1"/>
  <c r="S22" i="2"/>
  <c r="S585" i="2" s="1"/>
  <c r="R22" i="2"/>
  <c r="R585" i="2" s="1"/>
  <c r="Q22" i="2"/>
  <c r="Q585" i="2" s="1"/>
  <c r="P22" i="2"/>
  <c r="P585" i="2" s="1"/>
  <c r="O22" i="2"/>
  <c r="O585" i="2" s="1"/>
  <c r="N22" i="2"/>
  <c r="N585" i="2" s="1"/>
  <c r="M22" i="2"/>
  <c r="M585" i="2" s="1"/>
  <c r="L22" i="2"/>
  <c r="L585" i="2" s="1"/>
  <c r="K22" i="2"/>
  <c r="K585" i="2" s="1"/>
  <c r="J22" i="2"/>
  <c r="J585" i="2" s="1"/>
  <c r="E22" i="2"/>
  <c r="I21" i="2"/>
  <c r="G21" i="2" s="1"/>
  <c r="H21" i="2"/>
  <c r="F21" i="2" s="1"/>
  <c r="I20" i="2"/>
  <c r="G20" i="2" s="1"/>
  <c r="H20" i="2"/>
  <c r="F20" i="2" s="1"/>
  <c r="I19" i="2"/>
  <c r="G19" i="2" s="1"/>
  <c r="H19" i="2"/>
  <c r="F19" i="2" s="1"/>
  <c r="AJ18" i="2"/>
  <c r="AI18" i="2"/>
  <c r="AI586" i="2" s="1"/>
  <c r="AH18" i="2"/>
  <c r="AH586" i="2" s="1"/>
  <c r="AG18" i="2"/>
  <c r="AG586" i="2" s="1"/>
  <c r="AF18" i="2"/>
  <c r="AE18" i="2"/>
  <c r="AE586" i="2" s="1"/>
  <c r="AD18" i="2"/>
  <c r="AD586" i="2" s="1"/>
  <c r="AC18" i="2"/>
  <c r="AC586" i="2" s="1"/>
  <c r="AB18" i="2"/>
  <c r="AB586" i="2" s="1"/>
  <c r="AA18" i="2"/>
  <c r="AA586" i="2" s="1"/>
  <c r="Z18" i="2"/>
  <c r="Z586" i="2" s="1"/>
  <c r="Y18" i="2"/>
  <c r="Y586" i="2" s="1"/>
  <c r="X18" i="2"/>
  <c r="W18" i="2"/>
  <c r="W586" i="2" s="1"/>
  <c r="V18" i="2"/>
  <c r="V586" i="2" s="1"/>
  <c r="U18" i="2"/>
  <c r="U586" i="2" s="1"/>
  <c r="T18" i="2"/>
  <c r="S18" i="2"/>
  <c r="S586" i="2" s="1"/>
  <c r="R18" i="2"/>
  <c r="R586" i="2" s="1"/>
  <c r="Q18" i="2"/>
  <c r="Q586" i="2" s="1"/>
  <c r="P18" i="2"/>
  <c r="P586" i="2" s="1"/>
  <c r="O18" i="2"/>
  <c r="O586" i="2" s="1"/>
  <c r="N18" i="2"/>
  <c r="N586" i="2" s="1"/>
  <c r="M18" i="2"/>
  <c r="M586" i="2" s="1"/>
  <c r="L18" i="2"/>
  <c r="L586" i="2" s="1"/>
  <c r="K18" i="2"/>
  <c r="K586" i="2" s="1"/>
  <c r="J18" i="2"/>
  <c r="J586" i="2" s="1"/>
  <c r="E18" i="2"/>
  <c r="I16" i="2"/>
  <c r="G16" i="2" s="1"/>
  <c r="H16" i="2"/>
  <c r="F16" i="2" s="1"/>
  <c r="I15" i="2"/>
  <c r="H15" i="2"/>
  <c r="F15" i="2" s="1"/>
  <c r="AJ14" i="2"/>
  <c r="AJ584" i="2" s="1"/>
  <c r="AI14" i="2"/>
  <c r="AI584" i="2" s="1"/>
  <c r="AH14" i="2"/>
  <c r="AH584" i="2" s="1"/>
  <c r="AG14" i="2"/>
  <c r="AG584" i="2" s="1"/>
  <c r="AF14" i="2"/>
  <c r="AF584" i="2" s="1"/>
  <c r="AE14" i="2"/>
  <c r="AE584" i="2" s="1"/>
  <c r="AD14" i="2"/>
  <c r="AD584" i="2" s="1"/>
  <c r="AC14" i="2"/>
  <c r="AC584" i="2" s="1"/>
  <c r="AB14" i="2"/>
  <c r="AB584" i="2" s="1"/>
  <c r="AA14" i="2"/>
  <c r="AA584" i="2" s="1"/>
  <c r="Z14" i="2"/>
  <c r="Z584" i="2" s="1"/>
  <c r="Y14" i="2"/>
  <c r="Y584" i="2" s="1"/>
  <c r="X14" i="2"/>
  <c r="X584" i="2" s="1"/>
  <c r="W14" i="2"/>
  <c r="W584" i="2" s="1"/>
  <c r="V14" i="2"/>
  <c r="V584" i="2" s="1"/>
  <c r="U14" i="2"/>
  <c r="U584" i="2" s="1"/>
  <c r="T14" i="2"/>
  <c r="T584" i="2" s="1"/>
  <c r="S14" i="2"/>
  <c r="S584" i="2" s="1"/>
  <c r="R14" i="2"/>
  <c r="R584" i="2" s="1"/>
  <c r="Q14" i="2"/>
  <c r="Q584" i="2" s="1"/>
  <c r="P14" i="2"/>
  <c r="P584" i="2" s="1"/>
  <c r="O14" i="2"/>
  <c r="O584" i="2" s="1"/>
  <c r="N14" i="2"/>
  <c r="N584" i="2" s="1"/>
  <c r="M14" i="2"/>
  <c r="M584" i="2" s="1"/>
  <c r="L14" i="2"/>
  <c r="L584" i="2" s="1"/>
  <c r="K14" i="2"/>
  <c r="K584" i="2" s="1"/>
  <c r="J14" i="2"/>
  <c r="J584" i="2" s="1"/>
  <c r="E14" i="2"/>
  <c r="I13" i="2"/>
  <c r="G13" i="2" s="1"/>
  <c r="H13" i="2"/>
  <c r="F13" i="2" s="1"/>
  <c r="I12" i="2"/>
  <c r="G12" i="2" s="1"/>
  <c r="H12" i="2"/>
  <c r="F12" i="2" s="1"/>
  <c r="I11" i="2"/>
  <c r="G11" i="2" s="1"/>
  <c r="H11" i="2"/>
  <c r="F11" i="2" s="1"/>
  <c r="AJ10" i="2"/>
  <c r="AJ583" i="2" s="1"/>
  <c r="AI10" i="2"/>
  <c r="AI583" i="2" s="1"/>
  <c r="AH10" i="2"/>
  <c r="AH583" i="2" s="1"/>
  <c r="AG10" i="2"/>
  <c r="AF10" i="2"/>
  <c r="AF583" i="2" s="1"/>
  <c r="AE10" i="2"/>
  <c r="AE583" i="2" s="1"/>
  <c r="AD10" i="2"/>
  <c r="AD583" i="2" s="1"/>
  <c r="AC10" i="2"/>
  <c r="AB10" i="2"/>
  <c r="AB583" i="2" s="1"/>
  <c r="AA10" i="2"/>
  <c r="AA583" i="2" s="1"/>
  <c r="Z10" i="2"/>
  <c r="Z583" i="2" s="1"/>
  <c r="Y10" i="2"/>
  <c r="X10" i="2"/>
  <c r="X583" i="2" s="1"/>
  <c r="W10" i="2"/>
  <c r="W583" i="2" s="1"/>
  <c r="V10" i="2"/>
  <c r="V583" i="2" s="1"/>
  <c r="U10" i="2"/>
  <c r="T10" i="2"/>
  <c r="T583" i="2" s="1"/>
  <c r="S10" i="2"/>
  <c r="S583" i="2" s="1"/>
  <c r="R10" i="2"/>
  <c r="R583" i="2" s="1"/>
  <c r="Q10" i="2"/>
  <c r="P10" i="2"/>
  <c r="P583" i="2" s="1"/>
  <c r="O10" i="2"/>
  <c r="O583" i="2" s="1"/>
  <c r="N10" i="2"/>
  <c r="N583" i="2" s="1"/>
  <c r="M10" i="2"/>
  <c r="L10" i="2"/>
  <c r="L583" i="2" s="1"/>
  <c r="K10" i="2"/>
  <c r="K583" i="2" s="1"/>
  <c r="J10" i="2"/>
  <c r="J583" i="2" s="1"/>
  <c r="E10" i="2"/>
  <c r="I9" i="2"/>
  <c r="G9" i="2" s="1"/>
  <c r="H9" i="2"/>
  <c r="F9" i="2" s="1"/>
  <c r="I8" i="2"/>
  <c r="G8" i="2" s="1"/>
  <c r="H8" i="2"/>
  <c r="F8" i="2" s="1"/>
  <c r="I7" i="2"/>
  <c r="G7" i="2" s="1"/>
  <c r="H7" i="2"/>
  <c r="F7" i="2" s="1"/>
  <c r="I6" i="2"/>
  <c r="H6" i="2"/>
  <c r="F6" i="2" s="1"/>
  <c r="AJ5" i="2"/>
  <c r="AJ582" i="2" s="1"/>
  <c r="AI5" i="2"/>
  <c r="AH5" i="2"/>
  <c r="AG5" i="2"/>
  <c r="AG582" i="2" s="1"/>
  <c r="AF5" i="2"/>
  <c r="AF582" i="2" s="1"/>
  <c r="AE5" i="2"/>
  <c r="AE582" i="2" s="1"/>
  <c r="AD5" i="2"/>
  <c r="AC5" i="2"/>
  <c r="AC582" i="2" s="1"/>
  <c r="AB5" i="2"/>
  <c r="AB582" i="2" s="1"/>
  <c r="AA5" i="2"/>
  <c r="AA582" i="2" s="1"/>
  <c r="Z5" i="2"/>
  <c r="Y5" i="2"/>
  <c r="Y582" i="2" s="1"/>
  <c r="X5" i="2"/>
  <c r="X582" i="2" s="1"/>
  <c r="W5" i="2"/>
  <c r="W582" i="2" s="1"/>
  <c r="V5" i="2"/>
  <c r="U5" i="2"/>
  <c r="U582" i="2" s="1"/>
  <c r="T5" i="2"/>
  <c r="T582" i="2" s="1"/>
  <c r="S5" i="2"/>
  <c r="R5" i="2"/>
  <c r="Q5" i="2"/>
  <c r="Q582" i="2" s="1"/>
  <c r="P5" i="2"/>
  <c r="P582" i="2" s="1"/>
  <c r="O5" i="2"/>
  <c r="O582" i="2" s="1"/>
  <c r="N5" i="2"/>
  <c r="M5" i="2"/>
  <c r="M582" i="2" s="1"/>
  <c r="L5" i="2"/>
  <c r="L582" i="2" s="1"/>
  <c r="K5" i="2"/>
  <c r="K582" i="2" s="1"/>
  <c r="J5" i="2"/>
  <c r="E5" i="2"/>
  <c r="E195" i="2" l="1"/>
  <c r="J231" i="2"/>
  <c r="S704" i="2"/>
  <c r="F687" i="2"/>
  <c r="P688" i="2"/>
  <c r="T688" i="2"/>
  <c r="X688" i="2"/>
  <c r="U685" i="2"/>
  <c r="W701" i="2"/>
  <c r="Q685" i="2"/>
  <c r="S701" i="2"/>
  <c r="H459" i="2"/>
  <c r="P685" i="2"/>
  <c r="T685" i="2"/>
  <c r="X685" i="2"/>
  <c r="U103" i="2"/>
  <c r="S689" i="2"/>
  <c r="G689" i="2" s="1"/>
  <c r="M492" i="2"/>
  <c r="AA346" i="2"/>
  <c r="AF25" i="2"/>
  <c r="K107" i="2"/>
  <c r="AE492" i="2"/>
  <c r="H521" i="2"/>
  <c r="AE529" i="2"/>
  <c r="H552" i="2"/>
  <c r="F552" i="2"/>
  <c r="E4" i="2"/>
  <c r="G18" i="2"/>
  <c r="AE111" i="2"/>
  <c r="S311" i="2"/>
  <c r="E492" i="2"/>
  <c r="W706" i="2"/>
  <c r="V107" i="2"/>
  <c r="V699" i="2"/>
  <c r="G201" i="2"/>
  <c r="G209" i="2"/>
  <c r="G228" i="2"/>
  <c r="F337" i="2"/>
  <c r="H388" i="2"/>
  <c r="F388" i="2"/>
  <c r="H405" i="2"/>
  <c r="F405" i="2"/>
  <c r="H445" i="2"/>
  <c r="Y492" i="2"/>
  <c r="J662" i="2"/>
  <c r="R662" i="2"/>
  <c r="V662" i="2"/>
  <c r="N669" i="2"/>
  <c r="V669" i="2"/>
  <c r="AD669" i="2"/>
  <c r="H546" i="2"/>
  <c r="H557" i="2"/>
  <c r="Y103" i="2"/>
  <c r="W372" i="2"/>
  <c r="U492" i="2"/>
  <c r="O4" i="2"/>
  <c r="T706" i="2"/>
  <c r="E25" i="2"/>
  <c r="F100" i="2"/>
  <c r="AC103" i="2"/>
  <c r="Z107" i="2"/>
  <c r="R684" i="2"/>
  <c r="V684" i="2"/>
  <c r="V689" i="2"/>
  <c r="AE4" i="2"/>
  <c r="T25" i="2"/>
  <c r="M103" i="2"/>
  <c r="AG103" i="2"/>
  <c r="Z111" i="2"/>
  <c r="S684" i="2"/>
  <c r="W684" i="2"/>
  <c r="S685" i="2"/>
  <c r="W685" i="2"/>
  <c r="Q688" i="2"/>
  <c r="U688" i="2"/>
  <c r="F150" i="2"/>
  <c r="Q690" i="2"/>
  <c r="U690" i="2"/>
  <c r="H373" i="2"/>
  <c r="M643" i="2"/>
  <c r="AC643" i="2"/>
  <c r="AG643" i="2"/>
  <c r="F373" i="2"/>
  <c r="H399" i="2"/>
  <c r="F399" i="2"/>
  <c r="H409" i="2"/>
  <c r="Q415" i="2"/>
  <c r="H431" i="2"/>
  <c r="H452" i="2"/>
  <c r="E415" i="2"/>
  <c r="H483" i="2"/>
  <c r="J492" i="2"/>
  <c r="AC492" i="2"/>
  <c r="G10" i="2"/>
  <c r="U598" i="2"/>
  <c r="U722" i="2" s="1"/>
  <c r="U723" i="2" s="1"/>
  <c r="U107" i="2"/>
  <c r="AG598" i="2"/>
  <c r="AG597" i="2" s="1"/>
  <c r="AG107" i="2"/>
  <c r="K111" i="2"/>
  <c r="AC611" i="2"/>
  <c r="AC610" i="2" s="1"/>
  <c r="AC195" i="2"/>
  <c r="Q644" i="2"/>
  <c r="Q643" i="2" s="1"/>
  <c r="Q372" i="2"/>
  <c r="Z646" i="2"/>
  <c r="Z643" i="2" s="1"/>
  <c r="Z372" i="2"/>
  <c r="AH646" i="2"/>
  <c r="AH372" i="2"/>
  <c r="Z655" i="2"/>
  <c r="Z415" i="2"/>
  <c r="AG656" i="2"/>
  <c r="AG653" i="2" s="1"/>
  <c r="AG415" i="2"/>
  <c r="N663" i="2"/>
  <c r="N662" i="2" s="1"/>
  <c r="N492" i="2"/>
  <c r="Z663" i="2"/>
  <c r="Z662" i="2" s="1"/>
  <c r="Z492" i="2"/>
  <c r="AD663" i="2"/>
  <c r="AD662" i="2" s="1"/>
  <c r="AD492" i="2"/>
  <c r="AH663" i="2"/>
  <c r="AH662" i="2" s="1"/>
  <c r="AH492" i="2"/>
  <c r="F562" i="2"/>
  <c r="F560" i="2" s="1"/>
  <c r="H560" i="2"/>
  <c r="P4" i="2"/>
  <c r="P700" i="2"/>
  <c r="T700" i="2"/>
  <c r="X700" i="2"/>
  <c r="Q706" i="2"/>
  <c r="U706" i="2"/>
  <c r="L25" i="2"/>
  <c r="X25" i="2"/>
  <c r="AG25" i="2"/>
  <c r="M590" i="2"/>
  <c r="M588" i="2" s="1"/>
  <c r="M25" i="2"/>
  <c r="U590" i="2"/>
  <c r="U588" i="2" s="1"/>
  <c r="U25" i="2"/>
  <c r="AC590" i="2"/>
  <c r="AC588" i="2" s="1"/>
  <c r="AC25" i="2"/>
  <c r="AA596" i="2"/>
  <c r="AA595" i="2" s="1"/>
  <c r="AA103" i="2"/>
  <c r="M107" i="2"/>
  <c r="O111" i="2"/>
  <c r="AH611" i="2"/>
  <c r="AH610" i="2" s="1"/>
  <c r="AH195" i="2"/>
  <c r="U231" i="2"/>
  <c r="U638" i="2"/>
  <c r="U698" i="2" s="1"/>
  <c r="U346" i="2"/>
  <c r="K372" i="2"/>
  <c r="AE372" i="2"/>
  <c r="J644" i="2"/>
  <c r="J643" i="2" s="1"/>
  <c r="J372" i="2"/>
  <c r="O671" i="2"/>
  <c r="O669" i="2" s="1"/>
  <c r="O529" i="2"/>
  <c r="S671" i="2"/>
  <c r="S669" i="2" s="1"/>
  <c r="S529" i="2"/>
  <c r="W671" i="2"/>
  <c r="W669" i="2" s="1"/>
  <c r="W529" i="2"/>
  <c r="AI671" i="2"/>
  <c r="AI669" i="2" s="1"/>
  <c r="AI529" i="2"/>
  <c r="F538" i="2"/>
  <c r="F536" i="2" s="1"/>
  <c r="H536" i="2"/>
  <c r="AC673" i="2"/>
  <c r="AC669" i="2" s="1"/>
  <c r="AC529" i="2"/>
  <c r="W4" i="2"/>
  <c r="P25" i="2"/>
  <c r="Y25" i="2"/>
  <c r="AJ25" i="2"/>
  <c r="S103" i="2"/>
  <c r="Q107" i="2"/>
  <c r="AC107" i="2"/>
  <c r="H112" i="2"/>
  <c r="Q600" i="2"/>
  <c r="Q599" i="2" s="1"/>
  <c r="Q111" i="2"/>
  <c r="F112" i="2"/>
  <c r="Q683" i="2"/>
  <c r="U683" i="2"/>
  <c r="Q684" i="2"/>
  <c r="F126" i="2"/>
  <c r="W690" i="2"/>
  <c r="Q689" i="2"/>
  <c r="R195" i="2"/>
  <c r="AB630" i="2"/>
  <c r="AB629" i="2" s="1"/>
  <c r="AB311" i="2"/>
  <c r="M372" i="2"/>
  <c r="AG372" i="2"/>
  <c r="R492" i="2"/>
  <c r="M529" i="2"/>
  <c r="J670" i="2"/>
  <c r="J669" i="2" s="1"/>
  <c r="J529" i="2"/>
  <c r="R670" i="2"/>
  <c r="R669" i="2" s="1"/>
  <c r="R529" i="2"/>
  <c r="Z670" i="2"/>
  <c r="Z669" i="2" s="1"/>
  <c r="Z529" i="2"/>
  <c r="AH670" i="2"/>
  <c r="AH669" i="2" s="1"/>
  <c r="AH529" i="2"/>
  <c r="K4" i="2"/>
  <c r="AA4" i="2"/>
  <c r="S582" i="2"/>
  <c r="S581" i="2" s="1"/>
  <c r="S4" i="2"/>
  <c r="AI582" i="2"/>
  <c r="AI581" i="2" s="1"/>
  <c r="AI4" i="2"/>
  <c r="S706" i="2"/>
  <c r="Q25" i="2"/>
  <c r="AB25" i="2"/>
  <c r="Q596" i="2"/>
  <c r="Q595" i="2" s="1"/>
  <c r="Q103" i="2"/>
  <c r="J107" i="2"/>
  <c r="R107" i="2"/>
  <c r="AH107" i="2"/>
  <c r="AA111" i="2"/>
  <c r="R685" i="2"/>
  <c r="V685" i="2"/>
  <c r="X195" i="2"/>
  <c r="AF621" i="2"/>
  <c r="AF619" i="2" s="1"/>
  <c r="AF231" i="2"/>
  <c r="F359" i="2"/>
  <c r="F357" i="2" s="1"/>
  <c r="H357" i="2"/>
  <c r="F368" i="2"/>
  <c r="F366" i="2" s="1"/>
  <c r="H366" i="2"/>
  <c r="U372" i="2"/>
  <c r="O664" i="2"/>
  <c r="O662" i="2" s="1"/>
  <c r="O492" i="2"/>
  <c r="S664" i="2"/>
  <c r="S662" i="2" s="1"/>
  <c r="S492" i="2"/>
  <c r="W664" i="2"/>
  <c r="W662" i="2" s="1"/>
  <c r="W492" i="2"/>
  <c r="AI664" i="2"/>
  <c r="AI662" i="2" s="1"/>
  <c r="AI492" i="2"/>
  <c r="F503" i="2"/>
  <c r="F501" i="2" s="1"/>
  <c r="H501" i="2"/>
  <c r="U529" i="2"/>
  <c r="AH643" i="2"/>
  <c r="R415" i="2"/>
  <c r="H416" i="2"/>
  <c r="M653" i="2"/>
  <c r="Q653" i="2"/>
  <c r="U653" i="2"/>
  <c r="AC653" i="2"/>
  <c r="F416" i="2"/>
  <c r="F459" i="2"/>
  <c r="K662" i="2"/>
  <c r="AA662" i="2"/>
  <c r="AE662" i="2"/>
  <c r="K669" i="2"/>
  <c r="R653" i="2"/>
  <c r="Z653" i="2"/>
  <c r="W689" i="2"/>
  <c r="AI610" i="2"/>
  <c r="G238" i="2"/>
  <c r="G256" i="2"/>
  <c r="G261" i="2"/>
  <c r="G312" i="2"/>
  <c r="R706" i="2"/>
  <c r="E111" i="2"/>
  <c r="L599" i="2"/>
  <c r="AB599" i="2"/>
  <c r="AF599" i="2"/>
  <c r="AJ599" i="2"/>
  <c r="P683" i="2"/>
  <c r="T683" i="2"/>
  <c r="X683" i="2"/>
  <c r="P684" i="2"/>
  <c r="X684" i="2"/>
  <c r="V688" i="2"/>
  <c r="V690" i="2"/>
  <c r="P689" i="2"/>
  <c r="X689" i="2"/>
  <c r="P691" i="2"/>
  <c r="T691" i="2"/>
  <c r="X691" i="2"/>
  <c r="R701" i="2"/>
  <c r="V701" i="2"/>
  <c r="E231" i="2"/>
  <c r="AA637" i="2"/>
  <c r="AI637" i="2"/>
  <c r="R372" i="2"/>
  <c r="AA372" i="2"/>
  <c r="E372" i="2"/>
  <c r="E529" i="2"/>
  <c r="J582" i="2"/>
  <c r="J581" i="2" s="1"/>
  <c r="J4" i="2"/>
  <c r="N582" i="2"/>
  <c r="N581" i="2" s="1"/>
  <c r="N4" i="2"/>
  <c r="R582" i="2"/>
  <c r="R4" i="2"/>
  <c r="V582" i="2"/>
  <c r="V698" i="2" s="1"/>
  <c r="V4" i="2"/>
  <c r="Z582" i="2"/>
  <c r="Z581" i="2" s="1"/>
  <c r="Z4" i="2"/>
  <c r="AD582" i="2"/>
  <c r="AD581" i="2" s="1"/>
  <c r="AD4" i="2"/>
  <c r="AH582" i="2"/>
  <c r="AH581" i="2" s="1"/>
  <c r="AH4" i="2"/>
  <c r="I26" i="2"/>
  <c r="G27" i="2"/>
  <c r="G26" i="2" s="1"/>
  <c r="X586" i="2"/>
  <c r="X703" i="2" s="1"/>
  <c r="X4" i="2"/>
  <c r="K589" i="2"/>
  <c r="K588" i="2" s="1"/>
  <c r="K25" i="2"/>
  <c r="O589" i="2"/>
  <c r="O588" i="2" s="1"/>
  <c r="O25" i="2"/>
  <c r="S589" i="2"/>
  <c r="S588" i="2" s="1"/>
  <c r="S25" i="2"/>
  <c r="W589" i="2"/>
  <c r="W588" i="2" s="1"/>
  <c r="W25" i="2"/>
  <c r="AA589" i="2"/>
  <c r="AA588" i="2" s="1"/>
  <c r="AA25" i="2"/>
  <c r="AE589" i="2"/>
  <c r="AE588" i="2" s="1"/>
  <c r="AE25" i="2"/>
  <c r="AI589" i="2"/>
  <c r="AI588" i="2" s="1"/>
  <c r="AI25" i="2"/>
  <c r="T586" i="2"/>
  <c r="T581" i="2" s="1"/>
  <c r="T4" i="2"/>
  <c r="AF586" i="2"/>
  <c r="AF581" i="2" s="1"/>
  <c r="AF4" i="2"/>
  <c r="M583" i="2"/>
  <c r="M581" i="2" s="1"/>
  <c r="M4" i="2"/>
  <c r="Q583" i="2"/>
  <c r="Q581" i="2" s="1"/>
  <c r="Q4" i="2"/>
  <c r="U583" i="2"/>
  <c r="U581" i="2" s="1"/>
  <c r="U4" i="2"/>
  <c r="Y583" i="2"/>
  <c r="Y581" i="2" s="1"/>
  <c r="Y4" i="2"/>
  <c r="AC583" i="2"/>
  <c r="AC581" i="2" s="1"/>
  <c r="AC4" i="2"/>
  <c r="AG583" i="2"/>
  <c r="AG581" i="2" s="1"/>
  <c r="AG4" i="2"/>
  <c r="I14" i="2"/>
  <c r="G15" i="2"/>
  <c r="G14" i="2" s="1"/>
  <c r="J590" i="2"/>
  <c r="J588" i="2" s="1"/>
  <c r="J25" i="2"/>
  <c r="N590" i="2"/>
  <c r="N588" i="2" s="1"/>
  <c r="N25" i="2"/>
  <c r="R590" i="2"/>
  <c r="R588" i="2" s="1"/>
  <c r="R25" i="2"/>
  <c r="V590" i="2"/>
  <c r="V700" i="2" s="1"/>
  <c r="V25" i="2"/>
  <c r="Z590" i="2"/>
  <c r="Z588" i="2" s="1"/>
  <c r="Z25" i="2"/>
  <c r="AD590" i="2"/>
  <c r="AD588" i="2" s="1"/>
  <c r="AD25" i="2"/>
  <c r="AH590" i="2"/>
  <c r="AH588" i="2" s="1"/>
  <c r="AH25" i="2"/>
  <c r="G31" i="2"/>
  <c r="AJ586" i="2"/>
  <c r="AJ581" i="2" s="1"/>
  <c r="AJ4" i="2"/>
  <c r="L4" i="2"/>
  <c r="G35" i="2"/>
  <c r="I40" i="2"/>
  <c r="G41" i="2"/>
  <c r="G40" i="2" s="1"/>
  <c r="AB4" i="2"/>
  <c r="K581" i="2"/>
  <c r="O581" i="2"/>
  <c r="AA581" i="2"/>
  <c r="AE581" i="2"/>
  <c r="I5" i="2"/>
  <c r="I22" i="2"/>
  <c r="L588" i="2"/>
  <c r="X588" i="2"/>
  <c r="AJ588" i="2"/>
  <c r="G6" i="2"/>
  <c r="G5" i="2" s="1"/>
  <c r="F14" i="2"/>
  <c r="I18" i="2"/>
  <c r="G23" i="2"/>
  <c r="G22" i="2" s="1"/>
  <c r="F26" i="2"/>
  <c r="I35" i="2"/>
  <c r="F40" i="2"/>
  <c r="H96" i="2"/>
  <c r="F96" i="2"/>
  <c r="K103" i="2"/>
  <c r="R103" i="2"/>
  <c r="W103" i="2"/>
  <c r="AD103" i="2"/>
  <c r="W107" i="2"/>
  <c r="AE107" i="2"/>
  <c r="N598" i="2"/>
  <c r="N597" i="2" s="1"/>
  <c r="N107" i="2"/>
  <c r="AD598" i="2"/>
  <c r="AD597" i="2" s="1"/>
  <c r="AD107" i="2"/>
  <c r="V111" i="2"/>
  <c r="AG111" i="2"/>
  <c r="S604" i="2"/>
  <c r="S686" i="2" s="1"/>
  <c r="G686" i="2" s="1"/>
  <c r="F686" i="2" s="1"/>
  <c r="S111" i="2"/>
  <c r="AI604" i="2"/>
  <c r="AI599" i="2" s="1"/>
  <c r="AI111" i="2"/>
  <c r="F146" i="2"/>
  <c r="F144" i="2" s="1"/>
  <c r="H144" i="2"/>
  <c r="L616" i="2"/>
  <c r="L610" i="2" s="1"/>
  <c r="L195" i="2"/>
  <c r="P616" i="2"/>
  <c r="P707" i="2" s="1"/>
  <c r="P195" i="2"/>
  <c r="AB616" i="2"/>
  <c r="AB610" i="2" s="1"/>
  <c r="AB195" i="2"/>
  <c r="AF616" i="2"/>
  <c r="AF610" i="2" s="1"/>
  <c r="AF195" i="2"/>
  <c r="V618" i="2"/>
  <c r="V706" i="2" s="1"/>
  <c r="V195" i="2"/>
  <c r="P231" i="2"/>
  <c r="M620" i="2"/>
  <c r="M619" i="2" s="1"/>
  <c r="M231" i="2"/>
  <c r="Q620" i="2"/>
  <c r="Q619" i="2" s="1"/>
  <c r="Q231" i="2"/>
  <c r="Y620" i="2"/>
  <c r="Y619" i="2" s="1"/>
  <c r="Y231" i="2"/>
  <c r="AC620" i="2"/>
  <c r="AC619" i="2" s="1"/>
  <c r="AC231" i="2"/>
  <c r="AG620" i="2"/>
  <c r="AG619" i="2" s="1"/>
  <c r="AG231" i="2"/>
  <c r="AA632" i="2"/>
  <c r="AA629" i="2" s="1"/>
  <c r="AA311" i="2"/>
  <c r="AI632" i="2"/>
  <c r="AI629" i="2" s="1"/>
  <c r="AI311" i="2"/>
  <c r="G324" i="2"/>
  <c r="G323" i="2" s="1"/>
  <c r="I323" i="2"/>
  <c r="N346" i="2"/>
  <c r="Z596" i="2"/>
  <c r="Z595" i="2" s="1"/>
  <c r="Z103" i="2"/>
  <c r="S598" i="2"/>
  <c r="S597" i="2" s="1"/>
  <c r="S107" i="2"/>
  <c r="AI598" i="2"/>
  <c r="AI597" i="2" s="1"/>
  <c r="AI107" i="2"/>
  <c r="N606" i="2"/>
  <c r="N599" i="2" s="1"/>
  <c r="N111" i="2"/>
  <c r="R606" i="2"/>
  <c r="R688" i="2" s="1"/>
  <c r="G688" i="2" s="1"/>
  <c r="F688" i="2" s="1"/>
  <c r="R111" i="2"/>
  <c r="AD606" i="2"/>
  <c r="AD599" i="2" s="1"/>
  <c r="AD111" i="2"/>
  <c r="AH606" i="2"/>
  <c r="AH599" i="2" s="1"/>
  <c r="AH111" i="2"/>
  <c r="Q613" i="2"/>
  <c r="Q610" i="2" s="1"/>
  <c r="Q195" i="2"/>
  <c r="U613" i="2"/>
  <c r="U610" i="2" s="1"/>
  <c r="U195" i="2"/>
  <c r="AG613" i="2"/>
  <c r="AG610" i="2" s="1"/>
  <c r="AG195" i="2"/>
  <c r="G308" i="2"/>
  <c r="G307" i="2" s="1"/>
  <c r="I307" i="2"/>
  <c r="O655" i="2"/>
  <c r="O653" i="2" s="1"/>
  <c r="O415" i="2"/>
  <c r="S655" i="2"/>
  <c r="S683" i="2" s="1"/>
  <c r="S415" i="2"/>
  <c r="W655" i="2"/>
  <c r="W653" i="2" s="1"/>
  <c r="W415" i="2"/>
  <c r="AA655" i="2"/>
  <c r="AA653" i="2" s="1"/>
  <c r="AA415" i="2"/>
  <c r="AE655" i="2"/>
  <c r="AE653" i="2" s="1"/>
  <c r="AE415" i="2"/>
  <c r="AI655" i="2"/>
  <c r="AI653" i="2" s="1"/>
  <c r="AI415" i="2"/>
  <c r="F424" i="2"/>
  <c r="F422" i="2" s="1"/>
  <c r="H422" i="2"/>
  <c r="T588" i="2"/>
  <c r="I31" i="2"/>
  <c r="N103" i="2"/>
  <c r="AH103" i="2"/>
  <c r="O596" i="2"/>
  <c r="O595" i="2" s="1"/>
  <c r="O103" i="2"/>
  <c r="AE596" i="2"/>
  <c r="AE595" i="2" s="1"/>
  <c r="AE103" i="2"/>
  <c r="AA107" i="2"/>
  <c r="M600" i="2"/>
  <c r="M599" i="2" s="1"/>
  <c r="M111" i="2"/>
  <c r="Y600" i="2"/>
  <c r="Y111" i="2"/>
  <c r="AC600" i="2"/>
  <c r="AC599" i="2" s="1"/>
  <c r="AC111" i="2"/>
  <c r="M195" i="2"/>
  <c r="Z231" i="2"/>
  <c r="K638" i="2"/>
  <c r="K637" i="2" s="1"/>
  <c r="K346" i="2"/>
  <c r="O638" i="2"/>
  <c r="O637" i="2" s="1"/>
  <c r="O346" i="2"/>
  <c r="S638" i="2"/>
  <c r="S637" i="2" s="1"/>
  <c r="S346" i="2"/>
  <c r="W638" i="2"/>
  <c r="W637" i="2" s="1"/>
  <c r="W346" i="2"/>
  <c r="AE638" i="2"/>
  <c r="AE637" i="2" s="1"/>
  <c r="AE346" i="2"/>
  <c r="F349" i="2"/>
  <c r="F347" i="2" s="1"/>
  <c r="H347" i="2"/>
  <c r="F352" i="2"/>
  <c r="F350" i="2" s="1"/>
  <c r="H350" i="2"/>
  <c r="Z640" i="2"/>
  <c r="Z637" i="2" s="1"/>
  <c r="Z346" i="2"/>
  <c r="AG641" i="2"/>
  <c r="AG637" i="2" s="1"/>
  <c r="AG346" i="2"/>
  <c r="J654" i="2"/>
  <c r="J653" i="2" s="1"/>
  <c r="J415" i="2"/>
  <c r="N654" i="2"/>
  <c r="N653" i="2" s="1"/>
  <c r="N415" i="2"/>
  <c r="V654" i="2"/>
  <c r="V653" i="2" s="1"/>
  <c r="V415" i="2"/>
  <c r="AD654" i="2"/>
  <c r="AD653" i="2" s="1"/>
  <c r="AD415" i="2"/>
  <c r="AH654" i="2"/>
  <c r="AH653" i="2" s="1"/>
  <c r="AH415" i="2"/>
  <c r="P588" i="2"/>
  <c r="AB588" i="2"/>
  <c r="AF588" i="2"/>
  <c r="S700" i="2"/>
  <c r="W700" i="2"/>
  <c r="I10" i="2"/>
  <c r="P706" i="2"/>
  <c r="X706" i="2"/>
  <c r="Q588" i="2"/>
  <c r="Y588" i="2"/>
  <c r="AG588" i="2"/>
  <c r="J103" i="2"/>
  <c r="V103" i="2"/>
  <c r="AI103" i="2"/>
  <c r="O107" i="2"/>
  <c r="J111" i="2"/>
  <c r="U111" i="2"/>
  <c r="N621" i="2"/>
  <c r="N619" i="2" s="1"/>
  <c r="N231" i="2"/>
  <c r="R621" i="2"/>
  <c r="R683" i="2" s="1"/>
  <c r="R231" i="2"/>
  <c r="V621" i="2"/>
  <c r="V683" i="2" s="1"/>
  <c r="V231" i="2"/>
  <c r="AD621" i="2"/>
  <c r="AD619" i="2" s="1"/>
  <c r="AD231" i="2"/>
  <c r="AH621" i="2"/>
  <c r="AH619" i="2" s="1"/>
  <c r="AH231" i="2"/>
  <c r="T622" i="2"/>
  <c r="T684" i="2" s="1"/>
  <c r="T231" i="2"/>
  <c r="AJ622" i="2"/>
  <c r="AJ619" i="2" s="1"/>
  <c r="AJ231" i="2"/>
  <c r="L631" i="2"/>
  <c r="L629" i="2" s="1"/>
  <c r="L311" i="2"/>
  <c r="P631" i="2"/>
  <c r="P699" i="2" s="1"/>
  <c r="P311" i="2"/>
  <c r="T631" i="2"/>
  <c r="T699" i="2" s="1"/>
  <c r="T311" i="2"/>
  <c r="X631" i="2"/>
  <c r="X629" i="2" s="1"/>
  <c r="X311" i="2"/>
  <c r="AF631" i="2"/>
  <c r="AF629" i="2" s="1"/>
  <c r="AF311" i="2"/>
  <c r="AJ631" i="2"/>
  <c r="AJ629" i="2" s="1"/>
  <c r="AJ311" i="2"/>
  <c r="AI346" i="2"/>
  <c r="K415" i="2"/>
  <c r="F104" i="2"/>
  <c r="F103" i="2" s="1"/>
  <c r="Y107" i="2"/>
  <c r="W111" i="2"/>
  <c r="N195" i="2"/>
  <c r="T195" i="2"/>
  <c r="Y195" i="2"/>
  <c r="AD195" i="2"/>
  <c r="AJ195" i="2"/>
  <c r="T610" i="2"/>
  <c r="X610" i="2"/>
  <c r="AJ610" i="2"/>
  <c r="G196" i="2"/>
  <c r="G218" i="2"/>
  <c r="G221" i="2"/>
  <c r="L231" i="2"/>
  <c r="AB231" i="2"/>
  <c r="J619" i="2"/>
  <c r="Z619" i="2"/>
  <c r="G232" i="2"/>
  <c r="K311" i="2"/>
  <c r="K629" i="2"/>
  <c r="O629" i="2"/>
  <c r="S629" i="2"/>
  <c r="W629" i="2"/>
  <c r="AE629" i="2"/>
  <c r="E311" i="2"/>
  <c r="H316" i="2"/>
  <c r="F317" i="2"/>
  <c r="F316" i="2" s="1"/>
  <c r="V346" i="2"/>
  <c r="AD346" i="2"/>
  <c r="E346" i="2"/>
  <c r="H369" i="2"/>
  <c r="F369" i="2"/>
  <c r="O372" i="2"/>
  <c r="V372" i="2"/>
  <c r="AC372" i="2"/>
  <c r="H379" i="2"/>
  <c r="F379" i="2"/>
  <c r="F414" i="2"/>
  <c r="F412" i="2" s="1"/>
  <c r="H412" i="2"/>
  <c r="M415" i="2"/>
  <c r="U415" i="2"/>
  <c r="R643" i="2"/>
  <c r="F108" i="2"/>
  <c r="F107" i="2" s="1"/>
  <c r="K599" i="2"/>
  <c r="P690" i="2"/>
  <c r="F690" i="2" s="1"/>
  <c r="X690" i="2"/>
  <c r="G175" i="2"/>
  <c r="R691" i="2"/>
  <c r="V691" i="2"/>
  <c r="G192" i="2"/>
  <c r="J195" i="2"/>
  <c r="Z195" i="2"/>
  <c r="M610" i="2"/>
  <c r="Y610" i="2"/>
  <c r="X231" i="2"/>
  <c r="G246" i="2"/>
  <c r="G265" i="2"/>
  <c r="G290" i="2"/>
  <c r="G317" i="2"/>
  <c r="G316" i="2" s="1"/>
  <c r="I316" i="2"/>
  <c r="F323" i="2"/>
  <c r="J346" i="2"/>
  <c r="Q346" i="2"/>
  <c r="Y346" i="2"/>
  <c r="M638" i="2"/>
  <c r="M637" i="2" s="1"/>
  <c r="M346" i="2"/>
  <c r="Q637" i="2"/>
  <c r="Y637" i="2"/>
  <c r="AC638" i="2"/>
  <c r="AC637" i="2" s="1"/>
  <c r="AC346" i="2"/>
  <c r="Y644" i="2"/>
  <c r="Y643" i="2" s="1"/>
  <c r="Y372" i="2"/>
  <c r="P738" i="2"/>
  <c r="T738" i="2"/>
  <c r="X738" i="2"/>
  <c r="AC415" i="2"/>
  <c r="J610" i="2"/>
  <c r="N610" i="2"/>
  <c r="Z610" i="2"/>
  <c r="AD610" i="2"/>
  <c r="L619" i="2"/>
  <c r="P619" i="2"/>
  <c r="X619" i="2"/>
  <c r="AB619" i="2"/>
  <c r="R639" i="2"/>
  <c r="R699" i="2" s="1"/>
  <c r="R346" i="2"/>
  <c r="AH639" i="2"/>
  <c r="AH637" i="2" s="1"/>
  <c r="AH346" i="2"/>
  <c r="N644" i="2"/>
  <c r="N643" i="2" s="1"/>
  <c r="N372" i="2"/>
  <c r="AD644" i="2"/>
  <c r="AD643" i="2" s="1"/>
  <c r="AD372" i="2"/>
  <c r="S645" i="2"/>
  <c r="S730" i="2" s="1"/>
  <c r="S372" i="2"/>
  <c r="AI645" i="2"/>
  <c r="AI643" i="2" s="1"/>
  <c r="AI372" i="2"/>
  <c r="Y654" i="2"/>
  <c r="Y653" i="2" s="1"/>
  <c r="Y415" i="2"/>
  <c r="N529" i="2"/>
  <c r="Y529" i="2"/>
  <c r="AD529" i="2"/>
  <c r="AA669" i="2"/>
  <c r="AE669" i="2"/>
  <c r="H323" i="2"/>
  <c r="F332" i="2"/>
  <c r="J637" i="2"/>
  <c r="N637" i="2"/>
  <c r="V637" i="2"/>
  <c r="AD637" i="2"/>
  <c r="K643" i="2"/>
  <c r="O643" i="2"/>
  <c r="AA643" i="2"/>
  <c r="AE643" i="2"/>
  <c r="K653" i="2"/>
  <c r="K492" i="2"/>
  <c r="Q492" i="2"/>
  <c r="V492" i="2"/>
  <c r="AA492" i="2"/>
  <c r="AG492" i="2"/>
  <c r="H493" i="2"/>
  <c r="M662" i="2"/>
  <c r="Q662" i="2"/>
  <c r="U662" i="2"/>
  <c r="Y662" i="2"/>
  <c r="AC662" i="2"/>
  <c r="AG662" i="2"/>
  <c r="F493" i="2"/>
  <c r="H510" i="2"/>
  <c r="F510" i="2"/>
  <c r="H525" i="2"/>
  <c r="F525" i="2"/>
  <c r="K529" i="2"/>
  <c r="Q529" i="2"/>
  <c r="V529" i="2"/>
  <c r="AA529" i="2"/>
  <c r="AG529" i="2"/>
  <c r="H530" i="2"/>
  <c r="M669" i="2"/>
  <c r="Q669" i="2"/>
  <c r="U669" i="2"/>
  <c r="Y669" i="2"/>
  <c r="AG669" i="2"/>
  <c r="F530" i="2"/>
  <c r="F5" i="2"/>
  <c r="F22" i="2"/>
  <c r="F31" i="2"/>
  <c r="F10" i="2"/>
  <c r="F18" i="2"/>
  <c r="F35" i="2"/>
  <c r="S703" i="2"/>
  <c r="S707" i="2"/>
  <c r="H100" i="2"/>
  <c r="H108" i="2"/>
  <c r="H107" i="2" s="1"/>
  <c r="H150" i="2"/>
  <c r="F239" i="2"/>
  <c r="F238" i="2" s="1"/>
  <c r="H238" i="2"/>
  <c r="Q631" i="2"/>
  <c r="Q699" i="2" s="1"/>
  <c r="Q311" i="2"/>
  <c r="L638" i="2"/>
  <c r="L637" i="2" s="1"/>
  <c r="L346" i="2"/>
  <c r="T638" i="2"/>
  <c r="T637" i="2" s="1"/>
  <c r="T346" i="2"/>
  <c r="X638" i="2"/>
  <c r="X637" i="2" s="1"/>
  <c r="X346" i="2"/>
  <c r="AB638" i="2"/>
  <c r="AB637" i="2" s="1"/>
  <c r="AB346" i="2"/>
  <c r="AF638" i="2"/>
  <c r="AF637" i="2" s="1"/>
  <c r="AF346" i="2"/>
  <c r="AJ638" i="2"/>
  <c r="AJ637" i="2" s="1"/>
  <c r="AJ346" i="2"/>
  <c r="G410" i="2"/>
  <c r="G409" i="2" s="1"/>
  <c r="I409" i="2"/>
  <c r="L581" i="2"/>
  <c r="AB581" i="2"/>
  <c r="H10" i="2"/>
  <c r="H18" i="2"/>
  <c r="H22" i="2"/>
  <c r="H26" i="2"/>
  <c r="H31" i="2"/>
  <c r="H35" i="2"/>
  <c r="H40" i="2"/>
  <c r="G97" i="2"/>
  <c r="G96" i="2" s="1"/>
  <c r="I96" i="2"/>
  <c r="G101" i="2"/>
  <c r="G100" i="2" s="1"/>
  <c r="I100" i="2"/>
  <c r="L103" i="2"/>
  <c r="P103" i="2"/>
  <c r="T103" i="2"/>
  <c r="X103" i="2"/>
  <c r="AB103" i="2"/>
  <c r="AF103" i="2"/>
  <c r="AJ103" i="2"/>
  <c r="G105" i="2"/>
  <c r="G104" i="2" s="1"/>
  <c r="G103" i="2" s="1"/>
  <c r="I104" i="2"/>
  <c r="I103" i="2" s="1"/>
  <c r="L107" i="2"/>
  <c r="P107" i="2"/>
  <c r="T107" i="2"/>
  <c r="X107" i="2"/>
  <c r="AB107" i="2"/>
  <c r="AF107" i="2"/>
  <c r="AJ107" i="2"/>
  <c r="V722" i="2"/>
  <c r="V723" i="2" s="1"/>
  <c r="V597" i="2"/>
  <c r="G109" i="2"/>
  <c r="G108" i="2" s="1"/>
  <c r="G107" i="2" s="1"/>
  <c r="I108" i="2"/>
  <c r="I107" i="2" s="1"/>
  <c r="L111" i="2"/>
  <c r="P111" i="2"/>
  <c r="T111" i="2"/>
  <c r="X111" i="2"/>
  <c r="AB111" i="2"/>
  <c r="AF111" i="2"/>
  <c r="AJ111" i="2"/>
  <c r="G113" i="2"/>
  <c r="G112" i="2" s="1"/>
  <c r="I112" i="2"/>
  <c r="G127" i="2"/>
  <c r="G126" i="2" s="1"/>
  <c r="I126" i="2"/>
  <c r="G145" i="2"/>
  <c r="G144" i="2" s="1"/>
  <c r="I144" i="2"/>
  <c r="G151" i="2"/>
  <c r="G150" i="2" s="1"/>
  <c r="I150" i="2"/>
  <c r="S691" i="2"/>
  <c r="W691" i="2"/>
  <c r="F197" i="2"/>
  <c r="F196" i="2" s="1"/>
  <c r="H196" i="2"/>
  <c r="F210" i="2"/>
  <c r="F209" i="2" s="1"/>
  <c r="H209" i="2"/>
  <c r="F233" i="2"/>
  <c r="F232" i="2" s="1"/>
  <c r="H232" i="2"/>
  <c r="K627" i="2"/>
  <c r="K619" i="2" s="1"/>
  <c r="K576" i="2"/>
  <c r="F308" i="2"/>
  <c r="F307" i="2" s="1"/>
  <c r="H307" i="2"/>
  <c r="F312" i="2"/>
  <c r="G389" i="2"/>
  <c r="G388" i="2" s="1"/>
  <c r="I388" i="2"/>
  <c r="W581" i="2"/>
  <c r="W703" i="2"/>
  <c r="W707" i="2"/>
  <c r="U631" i="2"/>
  <c r="U699" i="2" s="1"/>
  <c r="U311" i="2"/>
  <c r="AC631" i="2"/>
  <c r="AC629" i="2" s="1"/>
  <c r="AC311" i="2"/>
  <c r="G343" i="2"/>
  <c r="G342" i="2" s="1"/>
  <c r="I342" i="2"/>
  <c r="P638" i="2"/>
  <c r="P637" i="2" s="1"/>
  <c r="P346" i="2"/>
  <c r="H5" i="2"/>
  <c r="P581" i="2"/>
  <c r="X581" i="2"/>
  <c r="H14" i="2"/>
  <c r="Q698" i="2"/>
  <c r="Q703" i="2"/>
  <c r="Q707" i="2"/>
  <c r="U703" i="2"/>
  <c r="U707" i="2"/>
  <c r="W722" i="2"/>
  <c r="W723" i="2" s="1"/>
  <c r="W597" i="2"/>
  <c r="O599" i="2"/>
  <c r="S682" i="2"/>
  <c r="W682" i="2"/>
  <c r="W599" i="2"/>
  <c r="AA599" i="2"/>
  <c r="AE599" i="2"/>
  <c r="H119" i="2"/>
  <c r="F119" i="2"/>
  <c r="H139" i="2"/>
  <c r="F139" i="2"/>
  <c r="H153" i="2"/>
  <c r="F153" i="2"/>
  <c r="H175" i="2"/>
  <c r="F175" i="2"/>
  <c r="K195" i="2"/>
  <c r="O195" i="2"/>
  <c r="S195" i="2"/>
  <c r="W195" i="2"/>
  <c r="AA195" i="2"/>
  <c r="AE195" i="2"/>
  <c r="AI195" i="2"/>
  <c r="F202" i="2"/>
  <c r="F201" i="2" s="1"/>
  <c r="H201" i="2"/>
  <c r="F219" i="2"/>
  <c r="F218" i="2" s="1"/>
  <c r="H218" i="2"/>
  <c r="K231" i="2"/>
  <c r="O231" i="2"/>
  <c r="S231" i="2"/>
  <c r="W231" i="2"/>
  <c r="AA231" i="2"/>
  <c r="AE231" i="2"/>
  <c r="AI231" i="2"/>
  <c r="F257" i="2"/>
  <c r="F256" i="2" s="1"/>
  <c r="H256" i="2"/>
  <c r="F266" i="2"/>
  <c r="F265" i="2" s="1"/>
  <c r="H265" i="2"/>
  <c r="O311" i="2"/>
  <c r="W311" i="2"/>
  <c r="AE311" i="2"/>
  <c r="I332" i="2"/>
  <c r="G332" i="2"/>
  <c r="J634" i="2"/>
  <c r="J629" i="2" s="1"/>
  <c r="J311" i="2"/>
  <c r="N634" i="2"/>
  <c r="N629" i="2" s="1"/>
  <c r="N311" i="2"/>
  <c r="R634" i="2"/>
  <c r="R629" i="2" s="1"/>
  <c r="R311" i="2"/>
  <c r="V634" i="2"/>
  <c r="V707" i="2" s="1"/>
  <c r="V311" i="2"/>
  <c r="Z634" i="2"/>
  <c r="Z629" i="2" s="1"/>
  <c r="Z311" i="2"/>
  <c r="AD634" i="2"/>
  <c r="AD629" i="2" s="1"/>
  <c r="AD311" i="2"/>
  <c r="AH634" i="2"/>
  <c r="AH629" i="2" s="1"/>
  <c r="AH311" i="2"/>
  <c r="G338" i="2"/>
  <c r="G337" i="2" s="1"/>
  <c r="I337" i="2"/>
  <c r="G367" i="2"/>
  <c r="G366" i="2" s="1"/>
  <c r="I366" i="2"/>
  <c r="L644" i="2"/>
  <c r="L643" i="2" s="1"/>
  <c r="L372" i="2"/>
  <c r="P644" i="2"/>
  <c r="P372" i="2"/>
  <c r="T644" i="2"/>
  <c r="T372" i="2"/>
  <c r="X644" i="2"/>
  <c r="X372" i="2"/>
  <c r="AB644" i="2"/>
  <c r="AB643" i="2" s="1"/>
  <c r="AB372" i="2"/>
  <c r="AF644" i="2"/>
  <c r="AF643" i="2" s="1"/>
  <c r="AF372" i="2"/>
  <c r="AJ644" i="2"/>
  <c r="AJ643" i="2" s="1"/>
  <c r="AJ372" i="2"/>
  <c r="O576" i="2"/>
  <c r="H104" i="2"/>
  <c r="H103" i="2" s="1"/>
  <c r="H126" i="2"/>
  <c r="F227" i="2"/>
  <c r="F226" i="2" s="1"/>
  <c r="H226" i="2"/>
  <c r="M631" i="2"/>
  <c r="M629" i="2" s="1"/>
  <c r="M311" i="2"/>
  <c r="Y631" i="2"/>
  <c r="Y629" i="2" s="1"/>
  <c r="Y311" i="2"/>
  <c r="AG631" i="2"/>
  <c r="AG629" i="2" s="1"/>
  <c r="AG311" i="2"/>
  <c r="P722" i="2"/>
  <c r="P723" i="2" s="1"/>
  <c r="P597" i="2"/>
  <c r="T722" i="2"/>
  <c r="T723" i="2" s="1"/>
  <c r="T597" i="2"/>
  <c r="X722" i="2"/>
  <c r="X723" i="2" s="1"/>
  <c r="X597" i="2"/>
  <c r="P599" i="2"/>
  <c r="T599" i="2"/>
  <c r="X599" i="2"/>
  <c r="G120" i="2"/>
  <c r="G119" i="2" s="1"/>
  <c r="I119" i="2"/>
  <c r="G140" i="2"/>
  <c r="G139" i="2" s="1"/>
  <c r="I139" i="2"/>
  <c r="G154" i="2"/>
  <c r="G153" i="2" s="1"/>
  <c r="I153" i="2"/>
  <c r="F193" i="2"/>
  <c r="F192" i="2" s="1"/>
  <c r="H192" i="2"/>
  <c r="K610" i="2"/>
  <c r="O610" i="2"/>
  <c r="S610" i="2"/>
  <c r="W610" i="2"/>
  <c r="AA610" i="2"/>
  <c r="AE610" i="2"/>
  <c r="F222" i="2"/>
  <c r="F221" i="2" s="1"/>
  <c r="H221" i="2"/>
  <c r="F229" i="2"/>
  <c r="F228" i="2" s="1"/>
  <c r="H228" i="2"/>
  <c r="O619" i="2"/>
  <c r="S619" i="2"/>
  <c r="W619" i="2"/>
  <c r="AA619" i="2"/>
  <c r="AE619" i="2"/>
  <c r="AI619" i="2"/>
  <c r="F247" i="2"/>
  <c r="F246" i="2" s="1"/>
  <c r="H246" i="2"/>
  <c r="F262" i="2"/>
  <c r="F261" i="2" s="1"/>
  <c r="H261" i="2"/>
  <c r="F291" i="2"/>
  <c r="F290" i="2" s="1"/>
  <c r="H290" i="2"/>
  <c r="G351" i="2"/>
  <c r="G350" i="2" s="1"/>
  <c r="I350" i="2"/>
  <c r="L654" i="2"/>
  <c r="L653" i="2" s="1"/>
  <c r="L415" i="2"/>
  <c r="P654" i="2"/>
  <c r="P653" i="2" s="1"/>
  <c r="P415" i="2"/>
  <c r="T654" i="2"/>
  <c r="T653" i="2" s="1"/>
  <c r="T415" i="2"/>
  <c r="X654" i="2"/>
  <c r="X653" i="2" s="1"/>
  <c r="X415" i="2"/>
  <c r="AB654" i="2"/>
  <c r="AB653" i="2" s="1"/>
  <c r="AB415" i="2"/>
  <c r="AF654" i="2"/>
  <c r="AF653" i="2" s="1"/>
  <c r="AF415" i="2"/>
  <c r="AJ654" i="2"/>
  <c r="AJ653" i="2" s="1"/>
  <c r="AJ415" i="2"/>
  <c r="G460" i="2"/>
  <c r="G459" i="2" s="1"/>
  <c r="I459" i="2"/>
  <c r="G502" i="2"/>
  <c r="G501" i="2" s="1"/>
  <c r="I501" i="2"/>
  <c r="L666" i="2"/>
  <c r="L662" i="2" s="1"/>
  <c r="L492" i="2"/>
  <c r="P666" i="2"/>
  <c r="P492" i="2"/>
  <c r="T666" i="2"/>
  <c r="T662" i="2" s="1"/>
  <c r="T492" i="2"/>
  <c r="X666" i="2"/>
  <c r="X662" i="2" s="1"/>
  <c r="X492" i="2"/>
  <c r="AB666" i="2"/>
  <c r="AB662" i="2" s="1"/>
  <c r="AB492" i="2"/>
  <c r="AF666" i="2"/>
  <c r="AF662" i="2" s="1"/>
  <c r="AF492" i="2"/>
  <c r="AJ666" i="2"/>
  <c r="AJ662" i="2" s="1"/>
  <c r="AJ492" i="2"/>
  <c r="G537" i="2"/>
  <c r="G536" i="2" s="1"/>
  <c r="I536" i="2"/>
  <c r="L673" i="2"/>
  <c r="L529" i="2"/>
  <c r="P673" i="2"/>
  <c r="P529" i="2"/>
  <c r="T673" i="2"/>
  <c r="T669" i="2" s="1"/>
  <c r="T529" i="2"/>
  <c r="X673" i="2"/>
  <c r="X701" i="2" s="1"/>
  <c r="X529" i="2"/>
  <c r="AB673" i="2"/>
  <c r="AB669" i="2" s="1"/>
  <c r="AB529" i="2"/>
  <c r="AF673" i="2"/>
  <c r="AF669" i="2" s="1"/>
  <c r="AF529" i="2"/>
  <c r="AJ673" i="2"/>
  <c r="AJ669" i="2" s="1"/>
  <c r="AJ529" i="2"/>
  <c r="G561" i="2"/>
  <c r="G560" i="2" s="1"/>
  <c r="I560" i="2"/>
  <c r="T701" i="2"/>
  <c r="U738" i="2"/>
  <c r="F445" i="2"/>
  <c r="G494" i="2"/>
  <c r="G493" i="2" s="1"/>
  <c r="I493" i="2"/>
  <c r="G511" i="2"/>
  <c r="G510" i="2" s="1"/>
  <c r="I510" i="2"/>
  <c r="F521" i="2"/>
  <c r="G526" i="2"/>
  <c r="G525" i="2" s="1"/>
  <c r="I525" i="2"/>
  <c r="G531" i="2"/>
  <c r="G530" i="2" s="1"/>
  <c r="I530" i="2"/>
  <c r="Q597" i="2"/>
  <c r="Y722" i="2"/>
  <c r="Y723" i="2" s="1"/>
  <c r="Y597" i="2"/>
  <c r="U682" i="2"/>
  <c r="U599" i="2"/>
  <c r="Y599" i="2"/>
  <c r="AG599" i="2"/>
  <c r="U684" i="2"/>
  <c r="I175" i="2"/>
  <c r="I192" i="2"/>
  <c r="I196" i="2"/>
  <c r="I201" i="2"/>
  <c r="I209" i="2"/>
  <c r="I218" i="2"/>
  <c r="Q701" i="2"/>
  <c r="U701" i="2"/>
  <c r="I221" i="2"/>
  <c r="I226" i="2"/>
  <c r="I228" i="2"/>
  <c r="I232" i="2"/>
  <c r="U619" i="2"/>
  <c r="I238" i="2"/>
  <c r="I246" i="2"/>
  <c r="I256" i="2"/>
  <c r="I261" i="2"/>
  <c r="I265" i="2"/>
  <c r="I290" i="2"/>
  <c r="G348" i="2"/>
  <c r="G347" i="2" s="1"/>
  <c r="I347" i="2"/>
  <c r="G358" i="2"/>
  <c r="G357" i="2" s="1"/>
  <c r="I357" i="2"/>
  <c r="G370" i="2"/>
  <c r="G369" i="2" s="1"/>
  <c r="I369" i="2"/>
  <c r="G374" i="2"/>
  <c r="G373" i="2" s="1"/>
  <c r="I373" i="2"/>
  <c r="G380" i="2"/>
  <c r="G379" i="2" s="1"/>
  <c r="I379" i="2"/>
  <c r="G400" i="2"/>
  <c r="G399" i="2" s="1"/>
  <c r="I399" i="2"/>
  <c r="G406" i="2"/>
  <c r="G405" i="2" s="1"/>
  <c r="I405" i="2"/>
  <c r="G413" i="2"/>
  <c r="G412" i="2" s="1"/>
  <c r="I412" i="2"/>
  <c r="G417" i="2"/>
  <c r="G416" i="2" s="1"/>
  <c r="I416" i="2"/>
  <c r="G423" i="2"/>
  <c r="G422" i="2" s="1"/>
  <c r="I422" i="2"/>
  <c r="F431" i="2"/>
  <c r="G446" i="2"/>
  <c r="G445" i="2" s="1"/>
  <c r="I445" i="2"/>
  <c r="F452" i="2"/>
  <c r="F483" i="2"/>
  <c r="G522" i="2"/>
  <c r="G521" i="2" s="1"/>
  <c r="I521" i="2"/>
  <c r="F546" i="2"/>
  <c r="G553" i="2"/>
  <c r="G552" i="2" s="1"/>
  <c r="I552" i="2"/>
  <c r="F557" i="2"/>
  <c r="L675" i="2"/>
  <c r="L576" i="2"/>
  <c r="P675" i="2"/>
  <c r="P704" i="2" s="1"/>
  <c r="P576" i="2"/>
  <c r="R722" i="2"/>
  <c r="R723" i="2" s="1"/>
  <c r="R597" i="2"/>
  <c r="J599" i="2"/>
  <c r="R682" i="2"/>
  <c r="V599" i="2"/>
  <c r="Z599" i="2"/>
  <c r="R610" i="2"/>
  <c r="H332" i="2"/>
  <c r="H337" i="2"/>
  <c r="H342" i="2"/>
  <c r="F342" i="2"/>
  <c r="S729" i="2"/>
  <c r="W643" i="2"/>
  <c r="W729" i="2"/>
  <c r="F409" i="2"/>
  <c r="S738" i="2"/>
  <c r="W738" i="2"/>
  <c r="G432" i="2"/>
  <c r="G431" i="2" s="1"/>
  <c r="I431" i="2"/>
  <c r="G453" i="2"/>
  <c r="G452" i="2" s="1"/>
  <c r="I452" i="2"/>
  <c r="G484" i="2"/>
  <c r="G483" i="2" s="1"/>
  <c r="I483" i="2"/>
  <c r="G547" i="2"/>
  <c r="G546" i="2" s="1"/>
  <c r="I546" i="2"/>
  <c r="G558" i="2"/>
  <c r="G557" i="2" s="1"/>
  <c r="I557" i="2"/>
  <c r="U729" i="2"/>
  <c r="U643" i="2"/>
  <c r="Y738" i="2"/>
  <c r="Q704" i="2"/>
  <c r="V729" i="2"/>
  <c r="V643" i="2"/>
  <c r="R738" i="2"/>
  <c r="R739" i="2" s="1"/>
  <c r="V738" i="2"/>
  <c r="M576" i="2"/>
  <c r="J576" i="2"/>
  <c r="N576" i="2"/>
  <c r="J109" i="1"/>
  <c r="Y726" i="1"/>
  <c r="Y725" i="1"/>
  <c r="Y695" i="1"/>
  <c r="Y694" i="1"/>
  <c r="Y679" i="1"/>
  <c r="Y678" i="1"/>
  <c r="W726" i="1"/>
  <c r="W725" i="1"/>
  <c r="W695" i="1"/>
  <c r="W694" i="1"/>
  <c r="W679" i="1"/>
  <c r="W678" i="1"/>
  <c r="U687" i="1"/>
  <c r="I687" i="1" s="1"/>
  <c r="H681" i="1"/>
  <c r="I679" i="1"/>
  <c r="H679" i="1" s="1"/>
  <c r="I680" i="1"/>
  <c r="H680" i="1" s="1"/>
  <c r="I681" i="1"/>
  <c r="I690" i="1"/>
  <c r="I678" i="1"/>
  <c r="H678" i="1" s="1"/>
  <c r="U587" i="1"/>
  <c r="U594" i="1"/>
  <c r="V594" i="1"/>
  <c r="X707" i="2" l="1"/>
  <c r="R599" i="2"/>
  <c r="F689" i="2"/>
  <c r="Y729" i="2"/>
  <c r="Y739" i="2" s="1"/>
  <c r="Y741" i="2" s="1"/>
  <c r="R700" i="2"/>
  <c r="U637" i="2"/>
  <c r="R698" i="2"/>
  <c r="G685" i="2"/>
  <c r="F685" i="2" s="1"/>
  <c r="T703" i="2"/>
  <c r="R581" i="2"/>
  <c r="Q729" i="2"/>
  <c r="W698" i="2"/>
  <c r="T707" i="2"/>
  <c r="T629" i="2"/>
  <c r="S722" i="2"/>
  <c r="S723" i="2" s="1"/>
  <c r="R637" i="2"/>
  <c r="S643" i="2"/>
  <c r="G684" i="2"/>
  <c r="F684" i="2" s="1"/>
  <c r="H372" i="2"/>
  <c r="V588" i="2"/>
  <c r="P629" i="2"/>
  <c r="L669" i="2"/>
  <c r="L580" i="2" s="1"/>
  <c r="S653" i="2"/>
  <c r="R619" i="2"/>
  <c r="R707" i="2"/>
  <c r="T619" i="2"/>
  <c r="P701" i="2"/>
  <c r="V610" i="2"/>
  <c r="V682" i="2"/>
  <c r="V692" i="2" s="1"/>
  <c r="AC3" i="2"/>
  <c r="X699" i="2"/>
  <c r="X669" i="2"/>
  <c r="V629" i="2"/>
  <c r="U692" i="2"/>
  <c r="V619" i="2"/>
  <c r="G231" i="2"/>
  <c r="P662" i="2"/>
  <c r="H576" i="2"/>
  <c r="G691" i="2"/>
  <c r="F691" i="2" s="1"/>
  <c r="W683" i="2"/>
  <c r="W692" i="2" s="1"/>
  <c r="F346" i="2"/>
  <c r="Q738" i="2"/>
  <c r="U739" i="2"/>
  <c r="AD580" i="2"/>
  <c r="U597" i="2"/>
  <c r="V581" i="2"/>
  <c r="X698" i="2"/>
  <c r="G683" i="2"/>
  <c r="F683" i="2" s="1"/>
  <c r="U629" i="2"/>
  <c r="H415" i="2"/>
  <c r="F492" i="2"/>
  <c r="Q682" i="2"/>
  <c r="Q692" i="2" s="1"/>
  <c r="S698" i="2"/>
  <c r="P669" i="2"/>
  <c r="AG3" i="2"/>
  <c r="M3" i="2"/>
  <c r="P698" i="2"/>
  <c r="G195" i="2"/>
  <c r="N580" i="2"/>
  <c r="W699" i="2"/>
  <c r="AH580" i="2"/>
  <c r="F372" i="2"/>
  <c r="Q629" i="2"/>
  <c r="Q580" i="2" s="1"/>
  <c r="AE580" i="2"/>
  <c r="R703" i="2"/>
  <c r="AD3" i="2"/>
  <c r="V3" i="2"/>
  <c r="N3" i="2"/>
  <c r="P703" i="2"/>
  <c r="H529" i="2"/>
  <c r="E3" i="2"/>
  <c r="P610" i="2"/>
  <c r="S699" i="2"/>
  <c r="AC580" i="2"/>
  <c r="K580" i="2"/>
  <c r="AI3" i="2"/>
  <c r="S599" i="2"/>
  <c r="U3" i="2"/>
  <c r="I25" i="2"/>
  <c r="H311" i="2"/>
  <c r="M580" i="2"/>
  <c r="Y3" i="2"/>
  <c r="F529" i="2"/>
  <c r="AH3" i="2"/>
  <c r="Z3" i="2"/>
  <c r="R3" i="2"/>
  <c r="J3" i="2"/>
  <c r="S692" i="2"/>
  <c r="T698" i="2"/>
  <c r="Q3" i="2"/>
  <c r="F415" i="2"/>
  <c r="AF580" i="2"/>
  <c r="AA3" i="2"/>
  <c r="K3" i="2"/>
  <c r="H111" i="2"/>
  <c r="O580" i="2"/>
  <c r="AI580" i="2"/>
  <c r="I4" i="2"/>
  <c r="Q700" i="2"/>
  <c r="Q708" i="2" s="1"/>
  <c r="W739" i="2"/>
  <c r="Z580" i="2"/>
  <c r="I311" i="2"/>
  <c r="F25" i="2"/>
  <c r="H492" i="2"/>
  <c r="G4" i="2"/>
  <c r="U700" i="2"/>
  <c r="U708" i="2" s="1"/>
  <c r="J580" i="2"/>
  <c r="Y580" i="2"/>
  <c r="AJ580" i="2"/>
  <c r="F111" i="2"/>
  <c r="AA580" i="2"/>
  <c r="H346" i="2"/>
  <c r="R692" i="2"/>
  <c r="I372" i="2"/>
  <c r="I195" i="2"/>
  <c r="G529" i="2"/>
  <c r="I576" i="2"/>
  <c r="G311" i="2"/>
  <c r="AE3" i="2"/>
  <c r="O3" i="2"/>
  <c r="W580" i="2"/>
  <c r="H231" i="2"/>
  <c r="H195" i="2"/>
  <c r="I111" i="2"/>
  <c r="AB3" i="2"/>
  <c r="L3" i="2"/>
  <c r="G25" i="2"/>
  <c r="H25" i="2"/>
  <c r="V703" i="2"/>
  <c r="V708" i="2" s="1"/>
  <c r="G372" i="2"/>
  <c r="I231" i="2"/>
  <c r="X682" i="2"/>
  <c r="X692" i="2" s="1"/>
  <c r="P682" i="2"/>
  <c r="X729" i="2"/>
  <c r="X739" i="2" s="1"/>
  <c r="X643" i="2"/>
  <c r="P729" i="2"/>
  <c r="P739" i="2" s="1"/>
  <c r="P643" i="2"/>
  <c r="F231" i="2"/>
  <c r="F195" i="2"/>
  <c r="G111" i="2"/>
  <c r="X3" i="2"/>
  <c r="I415" i="2"/>
  <c r="I346" i="2"/>
  <c r="I492" i="2"/>
  <c r="W3" i="2"/>
  <c r="AG580" i="2"/>
  <c r="H4" i="2"/>
  <c r="AJ3" i="2"/>
  <c r="T3" i="2"/>
  <c r="V739" i="2"/>
  <c r="S739" i="2"/>
  <c r="G415" i="2"/>
  <c r="G346" i="2"/>
  <c r="I529" i="2"/>
  <c r="G492" i="2"/>
  <c r="T682" i="2"/>
  <c r="T692" i="2" s="1"/>
  <c r="T729" i="2"/>
  <c r="T739" i="2" s="1"/>
  <c r="T643" i="2"/>
  <c r="S3" i="2"/>
  <c r="F311" i="2"/>
  <c r="AF3" i="2"/>
  <c r="P3" i="2"/>
  <c r="AB580" i="2"/>
  <c r="F4" i="2"/>
  <c r="T594" i="1"/>
  <c r="S736" i="1"/>
  <c r="T736" i="1"/>
  <c r="U736" i="1"/>
  <c r="V736" i="1"/>
  <c r="S734" i="1"/>
  <c r="T734" i="1"/>
  <c r="U734" i="1"/>
  <c r="V734" i="1"/>
  <c r="T560" i="1"/>
  <c r="U560" i="1"/>
  <c r="V560" i="1"/>
  <c r="T557" i="1"/>
  <c r="T674" i="1" s="1"/>
  <c r="U557" i="1"/>
  <c r="U674" i="1" s="1"/>
  <c r="V557" i="1"/>
  <c r="V674" i="1" s="1"/>
  <c r="T552" i="1"/>
  <c r="T673" i="1" s="1"/>
  <c r="U552" i="1"/>
  <c r="U673" i="1" s="1"/>
  <c r="V552" i="1"/>
  <c r="V673" i="1" s="1"/>
  <c r="T546" i="1"/>
  <c r="T672" i="1" s="1"/>
  <c r="U546" i="1"/>
  <c r="U672" i="1" s="1"/>
  <c r="V546" i="1"/>
  <c r="V672" i="1" s="1"/>
  <c r="T536" i="1"/>
  <c r="T671" i="1" s="1"/>
  <c r="U536" i="1"/>
  <c r="U671" i="1" s="1"/>
  <c r="V536" i="1"/>
  <c r="V671" i="1" s="1"/>
  <c r="T530" i="1"/>
  <c r="T670" i="1" s="1"/>
  <c r="U530" i="1"/>
  <c r="U670" i="1" s="1"/>
  <c r="V530" i="1"/>
  <c r="V670" i="1" s="1"/>
  <c r="T525" i="1"/>
  <c r="T668" i="1" s="1"/>
  <c r="U525" i="1"/>
  <c r="U668" i="1" s="1"/>
  <c r="V525" i="1"/>
  <c r="V668" i="1" s="1"/>
  <c r="T521" i="1"/>
  <c r="T666" i="1" s="1"/>
  <c r="U521" i="1"/>
  <c r="U666" i="1" s="1"/>
  <c r="V521" i="1"/>
  <c r="V666" i="1" s="1"/>
  <c r="T510" i="1"/>
  <c r="T665" i="1" s="1"/>
  <c r="U510" i="1"/>
  <c r="U665" i="1" s="1"/>
  <c r="V510" i="1"/>
  <c r="V665" i="1" s="1"/>
  <c r="T501" i="1"/>
  <c r="T664" i="1" s="1"/>
  <c r="U501" i="1"/>
  <c r="U664" i="1" s="1"/>
  <c r="V501" i="1"/>
  <c r="V664" i="1" s="1"/>
  <c r="T493" i="1"/>
  <c r="T663" i="1" s="1"/>
  <c r="U493" i="1"/>
  <c r="U663" i="1" s="1"/>
  <c r="V493" i="1"/>
  <c r="V663" i="1" s="1"/>
  <c r="V483" i="1"/>
  <c r="V661" i="1" s="1"/>
  <c r="T483" i="1"/>
  <c r="T661" i="1" s="1"/>
  <c r="U483" i="1"/>
  <c r="U661" i="1" s="1"/>
  <c r="T459" i="1"/>
  <c r="T660" i="1" s="1"/>
  <c r="U459" i="1"/>
  <c r="U660" i="1" s="1"/>
  <c r="V459" i="1"/>
  <c r="V660" i="1" s="1"/>
  <c r="T452" i="1"/>
  <c r="T659" i="1" s="1"/>
  <c r="U452" i="1"/>
  <c r="U659" i="1" s="1"/>
  <c r="V452" i="1"/>
  <c r="V659" i="1" s="1"/>
  <c r="T445" i="1"/>
  <c r="T657" i="1" s="1"/>
  <c r="U445" i="1"/>
  <c r="U657" i="1" s="1"/>
  <c r="V445" i="1"/>
  <c r="V657" i="1" s="1"/>
  <c r="T431" i="1"/>
  <c r="T656" i="1" s="1"/>
  <c r="U431" i="1"/>
  <c r="U656" i="1" s="1"/>
  <c r="V431" i="1"/>
  <c r="V656" i="1" s="1"/>
  <c r="T422" i="1"/>
  <c r="T655" i="1" s="1"/>
  <c r="U422" i="1"/>
  <c r="U655" i="1" s="1"/>
  <c r="V422" i="1"/>
  <c r="V655" i="1" s="1"/>
  <c r="T416" i="1"/>
  <c r="T654" i="1" s="1"/>
  <c r="U416" i="1"/>
  <c r="U654" i="1" s="1"/>
  <c r="V416" i="1"/>
  <c r="V654" i="1" s="1"/>
  <c r="T412" i="1"/>
  <c r="T652" i="1" s="1"/>
  <c r="U412" i="1"/>
  <c r="U652" i="1" s="1"/>
  <c r="V412" i="1"/>
  <c r="V652" i="1" s="1"/>
  <c r="T409" i="1"/>
  <c r="T651" i="1" s="1"/>
  <c r="U409" i="1"/>
  <c r="U651" i="1" s="1"/>
  <c r="V409" i="1"/>
  <c r="V651" i="1" s="1"/>
  <c r="T405" i="1"/>
  <c r="T648" i="1" s="1"/>
  <c r="T733" i="1" s="1"/>
  <c r="U405" i="1"/>
  <c r="U648" i="1" s="1"/>
  <c r="U733" i="1" s="1"/>
  <c r="V405" i="1"/>
  <c r="V648" i="1" s="1"/>
  <c r="V733" i="1" s="1"/>
  <c r="T399" i="1"/>
  <c r="T647" i="1" s="1"/>
  <c r="T732" i="1" s="1"/>
  <c r="U399" i="1"/>
  <c r="U647" i="1" s="1"/>
  <c r="U732" i="1" s="1"/>
  <c r="V399" i="1"/>
  <c r="V647" i="1" s="1"/>
  <c r="V732" i="1" s="1"/>
  <c r="T388" i="1"/>
  <c r="T646" i="1" s="1"/>
  <c r="T731" i="1" s="1"/>
  <c r="U388" i="1"/>
  <c r="U646" i="1" s="1"/>
  <c r="V388" i="1"/>
  <c r="V646" i="1" s="1"/>
  <c r="T379" i="1"/>
  <c r="T645" i="1" s="1"/>
  <c r="T730" i="1" s="1"/>
  <c r="U379" i="1"/>
  <c r="U645" i="1" s="1"/>
  <c r="U730" i="1" s="1"/>
  <c r="V379" i="1"/>
  <c r="V645" i="1" s="1"/>
  <c r="V730" i="1" s="1"/>
  <c r="T373" i="1"/>
  <c r="T644" i="1" s="1"/>
  <c r="U373" i="1"/>
  <c r="U644" i="1" s="1"/>
  <c r="U729" i="1" s="1"/>
  <c r="V373" i="1"/>
  <c r="V644" i="1" s="1"/>
  <c r="V729" i="1" s="1"/>
  <c r="T369" i="1"/>
  <c r="T642" i="1" s="1"/>
  <c r="U369" i="1"/>
  <c r="U642" i="1" s="1"/>
  <c r="V369" i="1"/>
  <c r="V642" i="1" s="1"/>
  <c r="T366" i="1"/>
  <c r="T641" i="1" s="1"/>
  <c r="U366" i="1"/>
  <c r="U641" i="1" s="1"/>
  <c r="V366" i="1"/>
  <c r="V641" i="1" s="1"/>
  <c r="T357" i="1"/>
  <c r="T640" i="1" s="1"/>
  <c r="U357" i="1"/>
  <c r="U640" i="1" s="1"/>
  <c r="V357" i="1"/>
  <c r="V640" i="1" s="1"/>
  <c r="T350" i="1"/>
  <c r="T639" i="1" s="1"/>
  <c r="U350" i="1"/>
  <c r="U639" i="1" s="1"/>
  <c r="V350" i="1"/>
  <c r="V639" i="1" s="1"/>
  <c r="T347" i="1"/>
  <c r="T638" i="1" s="1"/>
  <c r="U347" i="1"/>
  <c r="U638" i="1" s="1"/>
  <c r="V347" i="1"/>
  <c r="V638" i="1" s="1"/>
  <c r="T342" i="1"/>
  <c r="T636" i="1" s="1"/>
  <c r="U342" i="1"/>
  <c r="U636" i="1" s="1"/>
  <c r="V342" i="1"/>
  <c r="V636" i="1" s="1"/>
  <c r="T337" i="1"/>
  <c r="T634" i="1" s="1"/>
  <c r="U337" i="1"/>
  <c r="U634" i="1" s="1"/>
  <c r="V337" i="1"/>
  <c r="V634" i="1" s="1"/>
  <c r="T332" i="1"/>
  <c r="T633" i="1" s="1"/>
  <c r="U332" i="1"/>
  <c r="U633" i="1" s="1"/>
  <c r="V332" i="1"/>
  <c r="V633" i="1" s="1"/>
  <c r="T323" i="1"/>
  <c r="T632" i="1" s="1"/>
  <c r="U323" i="1"/>
  <c r="U632" i="1" s="1"/>
  <c r="V323" i="1"/>
  <c r="V632" i="1" s="1"/>
  <c r="T316" i="1"/>
  <c r="T631" i="1" s="1"/>
  <c r="U316" i="1"/>
  <c r="U631" i="1" s="1"/>
  <c r="V316" i="1"/>
  <c r="V631" i="1" s="1"/>
  <c r="T312" i="1"/>
  <c r="T630" i="1" s="1"/>
  <c r="U312" i="1"/>
  <c r="U630" i="1" s="1"/>
  <c r="V312" i="1"/>
  <c r="V630" i="1" s="1"/>
  <c r="S307" i="1"/>
  <c r="T307" i="1"/>
  <c r="T628" i="1" s="1"/>
  <c r="U307" i="1"/>
  <c r="U628" i="1" s="1"/>
  <c r="V307" i="1"/>
  <c r="V628" i="1" s="1"/>
  <c r="T290" i="1"/>
  <c r="T627" i="1" s="1"/>
  <c r="U290" i="1"/>
  <c r="U627" i="1" s="1"/>
  <c r="V290" i="1"/>
  <c r="V627" i="1" s="1"/>
  <c r="T265" i="1"/>
  <c r="T626" i="1" s="1"/>
  <c r="U265" i="1"/>
  <c r="U626" i="1" s="1"/>
  <c r="V265" i="1"/>
  <c r="V626" i="1" s="1"/>
  <c r="T261" i="1"/>
  <c r="T625" i="1" s="1"/>
  <c r="U261" i="1"/>
  <c r="U625" i="1" s="1"/>
  <c r="V261" i="1"/>
  <c r="V625" i="1" s="1"/>
  <c r="T256" i="1"/>
  <c r="T623" i="1" s="1"/>
  <c r="U256" i="1"/>
  <c r="U623" i="1" s="1"/>
  <c r="V256" i="1"/>
  <c r="V623" i="1" s="1"/>
  <c r="T246" i="1"/>
  <c r="T622" i="1" s="1"/>
  <c r="U246" i="1"/>
  <c r="U622" i="1" s="1"/>
  <c r="V246" i="1"/>
  <c r="V622" i="1" s="1"/>
  <c r="T238" i="1"/>
  <c r="T621" i="1" s="1"/>
  <c r="U238" i="1"/>
  <c r="U621" i="1" s="1"/>
  <c r="V238" i="1"/>
  <c r="V621" i="1" s="1"/>
  <c r="T232" i="1"/>
  <c r="T620" i="1" s="1"/>
  <c r="U232" i="1"/>
  <c r="U620" i="1" s="1"/>
  <c r="V232" i="1"/>
  <c r="V620" i="1" s="1"/>
  <c r="T228" i="1"/>
  <c r="T618" i="1" s="1"/>
  <c r="U228" i="1"/>
  <c r="U618" i="1" s="1"/>
  <c r="V228" i="1"/>
  <c r="V618" i="1" s="1"/>
  <c r="T226" i="1"/>
  <c r="T616" i="1" s="1"/>
  <c r="U226" i="1"/>
  <c r="U616" i="1" s="1"/>
  <c r="V226" i="1"/>
  <c r="V616" i="1" s="1"/>
  <c r="T221" i="1"/>
  <c r="T615" i="1" s="1"/>
  <c r="T702" i="1" s="1"/>
  <c r="U221" i="1"/>
  <c r="U615" i="1" s="1"/>
  <c r="U702" i="1" s="1"/>
  <c r="V221" i="1"/>
  <c r="V615" i="1" s="1"/>
  <c r="V702" i="1" s="1"/>
  <c r="T218" i="1"/>
  <c r="T614" i="1" s="1"/>
  <c r="U218" i="1"/>
  <c r="U614" i="1" s="1"/>
  <c r="V218" i="1"/>
  <c r="V614" i="1" s="1"/>
  <c r="T209" i="1"/>
  <c r="T613" i="1" s="1"/>
  <c r="U209" i="1"/>
  <c r="U613" i="1" s="1"/>
  <c r="V209" i="1"/>
  <c r="V613" i="1" s="1"/>
  <c r="T201" i="1"/>
  <c r="T612" i="1" s="1"/>
  <c r="U201" i="1"/>
  <c r="U612" i="1" s="1"/>
  <c r="V201" i="1"/>
  <c r="V612" i="1" s="1"/>
  <c r="S196" i="1"/>
  <c r="T196" i="1"/>
  <c r="T611" i="1" s="1"/>
  <c r="U196" i="1"/>
  <c r="U611" i="1" s="1"/>
  <c r="V196" i="1"/>
  <c r="V611" i="1" s="1"/>
  <c r="S192" i="1"/>
  <c r="T192" i="1"/>
  <c r="T609" i="1" s="1"/>
  <c r="U192" i="1"/>
  <c r="U609" i="1" s="1"/>
  <c r="V192" i="1"/>
  <c r="V609" i="1" s="1"/>
  <c r="T175" i="1"/>
  <c r="U175" i="1"/>
  <c r="V175" i="1"/>
  <c r="T153" i="1"/>
  <c r="T608" i="1" s="1"/>
  <c r="U153" i="1"/>
  <c r="U608" i="1" s="1"/>
  <c r="V153" i="1"/>
  <c r="V608" i="1" s="1"/>
  <c r="T150" i="1"/>
  <c r="T606" i="1" s="1"/>
  <c r="U150" i="1"/>
  <c r="U606" i="1" s="1"/>
  <c r="V150" i="1"/>
  <c r="V606" i="1" s="1"/>
  <c r="T144" i="1"/>
  <c r="T604" i="1" s="1"/>
  <c r="T686" i="1" s="1"/>
  <c r="U144" i="1"/>
  <c r="U604" i="1" s="1"/>
  <c r="U686" i="1" s="1"/>
  <c r="V144" i="1"/>
  <c r="V604" i="1" s="1"/>
  <c r="V686" i="1" s="1"/>
  <c r="T139" i="1"/>
  <c r="T603" i="1" s="1"/>
  <c r="U139" i="1"/>
  <c r="U603" i="1" s="1"/>
  <c r="V139" i="1"/>
  <c r="V603" i="1" s="1"/>
  <c r="T126" i="1"/>
  <c r="T602" i="1" s="1"/>
  <c r="U126" i="1"/>
  <c r="U602" i="1" s="1"/>
  <c r="V126" i="1"/>
  <c r="V602" i="1" s="1"/>
  <c r="T119" i="1"/>
  <c r="T601" i="1" s="1"/>
  <c r="U119" i="1"/>
  <c r="U601" i="1" s="1"/>
  <c r="V119" i="1"/>
  <c r="V601" i="1" s="1"/>
  <c r="T112" i="1"/>
  <c r="T600" i="1" s="1"/>
  <c r="U112" i="1"/>
  <c r="U600" i="1" s="1"/>
  <c r="V112" i="1"/>
  <c r="V600" i="1" s="1"/>
  <c r="T108" i="1"/>
  <c r="T107" i="1" s="1"/>
  <c r="U108" i="1"/>
  <c r="V108" i="1"/>
  <c r="T104" i="1"/>
  <c r="T103" i="1" s="1"/>
  <c r="U104" i="1"/>
  <c r="V104" i="1"/>
  <c r="T100" i="1"/>
  <c r="U100" i="1"/>
  <c r="V100" i="1"/>
  <c r="T96" i="1"/>
  <c r="T593" i="1" s="1"/>
  <c r="U96" i="1"/>
  <c r="U593" i="1" s="1"/>
  <c r="V96" i="1"/>
  <c r="V593" i="1" s="1"/>
  <c r="T40" i="1"/>
  <c r="U40" i="1"/>
  <c r="V40" i="1"/>
  <c r="T35" i="1"/>
  <c r="U35" i="1"/>
  <c r="U591" i="1" s="1"/>
  <c r="V35" i="1"/>
  <c r="V591" i="1" s="1"/>
  <c r="T31" i="1"/>
  <c r="T590" i="1" s="1"/>
  <c r="U31" i="1"/>
  <c r="U590" i="1" s="1"/>
  <c r="V31" i="1"/>
  <c r="V590" i="1" s="1"/>
  <c r="S26" i="1"/>
  <c r="S589" i="1" s="1"/>
  <c r="T26" i="1"/>
  <c r="T589" i="1" s="1"/>
  <c r="U26" i="1"/>
  <c r="U589" i="1" s="1"/>
  <c r="V26" i="1"/>
  <c r="V589" i="1" s="1"/>
  <c r="T22" i="1"/>
  <c r="T585" i="1" s="1"/>
  <c r="U22" i="1"/>
  <c r="V22" i="1"/>
  <c r="T18" i="1"/>
  <c r="T586" i="1" s="1"/>
  <c r="U18" i="1"/>
  <c r="U586" i="1" s="1"/>
  <c r="V18" i="1"/>
  <c r="V586" i="1" s="1"/>
  <c r="R14" i="1"/>
  <c r="T14" i="1"/>
  <c r="T584" i="1" s="1"/>
  <c r="U14" i="1"/>
  <c r="U584" i="1" s="1"/>
  <c r="V14" i="1"/>
  <c r="V584" i="1" s="1"/>
  <c r="T10" i="1"/>
  <c r="T583" i="1" s="1"/>
  <c r="U10" i="1"/>
  <c r="U583" i="1" s="1"/>
  <c r="V10" i="1"/>
  <c r="V583" i="1" s="1"/>
  <c r="S5" i="1"/>
  <c r="S582" i="1" s="1"/>
  <c r="T5" i="1"/>
  <c r="T582" i="1" s="1"/>
  <c r="U5" i="1"/>
  <c r="U582" i="1" s="1"/>
  <c r="V5" i="1"/>
  <c r="V582" i="1" s="1"/>
  <c r="U585" i="1"/>
  <c r="R734" i="1"/>
  <c r="R687" i="1"/>
  <c r="H687" i="1" s="1"/>
  <c r="X708" i="2" l="1"/>
  <c r="X741" i="2" s="1"/>
  <c r="T708" i="2"/>
  <c r="T741" i="2" s="1"/>
  <c r="P708" i="2"/>
  <c r="U580" i="2"/>
  <c r="X580" i="2"/>
  <c r="R580" i="2"/>
  <c r="Q739" i="2"/>
  <c r="Q741" i="2" s="1"/>
  <c r="W708" i="2"/>
  <c r="W741" i="2" s="1"/>
  <c r="S708" i="2"/>
  <c r="S741" i="2" s="1"/>
  <c r="R708" i="2"/>
  <c r="R741" i="2" s="1"/>
  <c r="S580" i="2"/>
  <c r="U741" i="2"/>
  <c r="T580" i="2"/>
  <c r="V580" i="2"/>
  <c r="V741" i="2"/>
  <c r="P580" i="2"/>
  <c r="P742" i="2" s="1"/>
  <c r="F3" i="2"/>
  <c r="H3" i="2"/>
  <c r="I3" i="2"/>
  <c r="P692" i="2"/>
  <c r="G682" i="2"/>
  <c r="F682" i="2" s="1"/>
  <c r="P693" i="2"/>
  <c r="G692" i="2"/>
  <c r="G3" i="2"/>
  <c r="U685" i="1"/>
  <c r="U691" i="1"/>
  <c r="V684" i="1"/>
  <c r="T699" i="1"/>
  <c r="V701" i="1"/>
  <c r="V683" i="1"/>
  <c r="U684" i="1"/>
  <c r="T685" i="1"/>
  <c r="V691" i="1"/>
  <c r="V703" i="1"/>
  <c r="U682" i="1"/>
  <c r="T683" i="1"/>
  <c r="V685" i="1"/>
  <c r="T688" i="1"/>
  <c r="U699" i="1"/>
  <c r="V653" i="1"/>
  <c r="V698" i="1"/>
  <c r="U703" i="1"/>
  <c r="T610" i="1"/>
  <c r="V619" i="1"/>
  <c r="T684" i="1"/>
  <c r="V699" i="1"/>
  <c r="V637" i="1"/>
  <c r="T643" i="1"/>
  <c r="U653" i="1"/>
  <c r="V662" i="1"/>
  <c r="U701" i="1"/>
  <c r="U688" i="1"/>
  <c r="U643" i="1"/>
  <c r="V700" i="1"/>
  <c r="T599" i="1"/>
  <c r="U683" i="1"/>
  <c r="V688" i="1"/>
  <c r="U637" i="1"/>
  <c r="V643" i="1"/>
  <c r="T701" i="1"/>
  <c r="I686" i="1"/>
  <c r="V103" i="1"/>
  <c r="V596" i="1"/>
  <c r="V595" i="1" s="1"/>
  <c r="U107" i="1"/>
  <c r="U598" i="1"/>
  <c r="V588" i="1"/>
  <c r="U103" i="1"/>
  <c r="U596" i="1"/>
  <c r="U595" i="1" s="1"/>
  <c r="U662" i="1"/>
  <c r="T698" i="1"/>
  <c r="T700" i="1"/>
  <c r="U588" i="1"/>
  <c r="T25" i="1"/>
  <c r="T591" i="1"/>
  <c r="T703" i="1" s="1"/>
  <c r="V599" i="1"/>
  <c r="V610" i="1"/>
  <c r="T619" i="1"/>
  <c r="U629" i="1"/>
  <c r="T662" i="1"/>
  <c r="U731" i="1"/>
  <c r="U698" i="1"/>
  <c r="U619" i="1"/>
  <c r="V629" i="1"/>
  <c r="T637" i="1"/>
  <c r="T653" i="1"/>
  <c r="V682" i="1"/>
  <c r="T729" i="1"/>
  <c r="V731" i="1"/>
  <c r="V107" i="1"/>
  <c r="V598" i="1"/>
  <c r="U599" i="1"/>
  <c r="U610" i="1"/>
  <c r="T629" i="1"/>
  <c r="T682" i="1"/>
  <c r="T372" i="1"/>
  <c r="T596" i="1"/>
  <c r="T595" i="1" s="1"/>
  <c r="T231" i="1"/>
  <c r="T415" i="1"/>
  <c r="T691" i="1"/>
  <c r="U195" i="1"/>
  <c r="U581" i="1"/>
  <c r="V4" i="1"/>
  <c r="U25" i="1"/>
  <c r="T111" i="1"/>
  <c r="T195" i="1"/>
  <c r="T311" i="1"/>
  <c r="U346" i="1"/>
  <c r="T492" i="1"/>
  <c r="T598" i="1"/>
  <c r="T4" i="1"/>
  <c r="U372" i="1"/>
  <c r="U415" i="1"/>
  <c r="U4" i="1"/>
  <c r="T346" i="1"/>
  <c r="U529" i="1"/>
  <c r="T529" i="1"/>
  <c r="V585" i="1"/>
  <c r="V581" i="1" s="1"/>
  <c r="U231" i="1"/>
  <c r="V346" i="1"/>
  <c r="U492" i="1"/>
  <c r="U700" i="1"/>
  <c r="T581" i="1"/>
  <c r="U111" i="1"/>
  <c r="U311" i="1"/>
  <c r="V372" i="1"/>
  <c r="V529" i="1"/>
  <c r="V492" i="1"/>
  <c r="V415" i="1"/>
  <c r="V311" i="1"/>
  <c r="V231" i="1"/>
  <c r="V195" i="1"/>
  <c r="V111" i="1"/>
  <c r="V25" i="1"/>
  <c r="U675" i="1"/>
  <c r="U704" i="1" s="1"/>
  <c r="T675" i="1"/>
  <c r="T704" i="1" s="1"/>
  <c r="V675" i="1"/>
  <c r="V704" i="1" s="1"/>
  <c r="F692" i="2" l="1"/>
  <c r="P741" i="2"/>
  <c r="I684" i="1"/>
  <c r="I683" i="1"/>
  <c r="I685" i="1"/>
  <c r="I691" i="1"/>
  <c r="I682" i="1"/>
  <c r="V692" i="1"/>
  <c r="I688" i="1"/>
  <c r="V669" i="1"/>
  <c r="V597" i="1"/>
  <c r="V722" i="1"/>
  <c r="V723" i="1" s="1"/>
  <c r="U669" i="1"/>
  <c r="U597" i="1"/>
  <c r="U722" i="1"/>
  <c r="U723" i="1" s="1"/>
  <c r="T722" i="1"/>
  <c r="T723" i="1" s="1"/>
  <c r="T597" i="1"/>
  <c r="T588" i="1"/>
  <c r="T669" i="1"/>
  <c r="T3" i="1"/>
  <c r="U3" i="1"/>
  <c r="V3" i="1"/>
  <c r="R736" i="1"/>
  <c r="V580" i="1" l="1"/>
  <c r="AA741" i="2"/>
  <c r="P743" i="2"/>
  <c r="T580" i="1"/>
  <c r="U580" i="1"/>
  <c r="T738" i="1"/>
  <c r="U738" i="1"/>
  <c r="V738" i="1"/>
  <c r="T735" i="1"/>
  <c r="U735" i="1"/>
  <c r="V735" i="1"/>
  <c r="T707" i="1"/>
  <c r="U707" i="1"/>
  <c r="V707" i="1"/>
  <c r="T706" i="1"/>
  <c r="U706" i="1"/>
  <c r="V706" i="1"/>
  <c r="T705" i="1"/>
  <c r="U705" i="1"/>
  <c r="V705" i="1"/>
  <c r="Y704" i="1"/>
  <c r="T692" i="1"/>
  <c r="U689" i="1"/>
  <c r="V708" i="1" l="1"/>
  <c r="V739" i="1"/>
  <c r="V741" i="1" s="1"/>
  <c r="U692" i="1"/>
  <c r="I692" i="1" s="1"/>
  <c r="I689" i="1"/>
  <c r="T708" i="1"/>
  <c r="U739" i="1"/>
  <c r="T739" i="1"/>
  <c r="U708" i="1"/>
  <c r="H313" i="1"/>
  <c r="I313" i="1"/>
  <c r="H314" i="1"/>
  <c r="I314" i="1"/>
  <c r="H315" i="1"/>
  <c r="I315" i="1"/>
  <c r="K199" i="1"/>
  <c r="I199" i="1" s="1"/>
  <c r="J199" i="1"/>
  <c r="H199" i="1" s="1"/>
  <c r="K197" i="1"/>
  <c r="I197" i="1" s="1"/>
  <c r="J197" i="1"/>
  <c r="H197" i="1" s="1"/>
  <c r="K194" i="1"/>
  <c r="I194" i="1" s="1"/>
  <c r="J194" i="1"/>
  <c r="H194" i="1" s="1"/>
  <c r="K193" i="1"/>
  <c r="I193" i="1" s="1"/>
  <c r="J193" i="1"/>
  <c r="H193" i="1" s="1"/>
  <c r="K191" i="1"/>
  <c r="I191" i="1" s="1"/>
  <c r="J191" i="1"/>
  <c r="H191" i="1" s="1"/>
  <c r="K190" i="1"/>
  <c r="I190" i="1" s="1"/>
  <c r="J190" i="1"/>
  <c r="H190" i="1" s="1"/>
  <c r="K189" i="1"/>
  <c r="I189" i="1" s="1"/>
  <c r="J189" i="1"/>
  <c r="H189" i="1" s="1"/>
  <c r="K188" i="1"/>
  <c r="I188" i="1" s="1"/>
  <c r="J188" i="1"/>
  <c r="H188" i="1" s="1"/>
  <c r="K187" i="1"/>
  <c r="I187" i="1" s="1"/>
  <c r="J187" i="1"/>
  <c r="H187" i="1" s="1"/>
  <c r="K185" i="1"/>
  <c r="I185" i="1" s="1"/>
  <c r="J185" i="1"/>
  <c r="H185" i="1" s="1"/>
  <c r="K186" i="1"/>
  <c r="I186" i="1" s="1"/>
  <c r="J186" i="1"/>
  <c r="H186" i="1" s="1"/>
  <c r="K184" i="1"/>
  <c r="I184" i="1" s="1"/>
  <c r="J184" i="1"/>
  <c r="H184" i="1" s="1"/>
  <c r="K183" i="1"/>
  <c r="I183" i="1" s="1"/>
  <c r="J183" i="1"/>
  <c r="H183" i="1" s="1"/>
  <c r="K182" i="1"/>
  <c r="I182" i="1" s="1"/>
  <c r="J182" i="1"/>
  <c r="H182" i="1" s="1"/>
  <c r="K181" i="1"/>
  <c r="I181" i="1" s="1"/>
  <c r="J181" i="1"/>
  <c r="H181" i="1" s="1"/>
  <c r="K180" i="1"/>
  <c r="I180" i="1" s="1"/>
  <c r="J180" i="1"/>
  <c r="H180" i="1" s="1"/>
  <c r="K178" i="1"/>
  <c r="I178" i="1" s="1"/>
  <c r="J178" i="1"/>
  <c r="H178" i="1" s="1"/>
  <c r="K179" i="1"/>
  <c r="I179" i="1" s="1"/>
  <c r="J179" i="1"/>
  <c r="H179" i="1" s="1"/>
  <c r="K177" i="1"/>
  <c r="I177" i="1" s="1"/>
  <c r="J177" i="1"/>
  <c r="H177" i="1" s="1"/>
  <c r="K176" i="1"/>
  <c r="I176" i="1" s="1"/>
  <c r="J176" i="1"/>
  <c r="H176" i="1" s="1"/>
  <c r="K174" i="1"/>
  <c r="I174" i="1" s="1"/>
  <c r="J174" i="1"/>
  <c r="H174" i="1" s="1"/>
  <c r="K173" i="1"/>
  <c r="I173" i="1" s="1"/>
  <c r="J173" i="1"/>
  <c r="H173" i="1" s="1"/>
  <c r="K172" i="1"/>
  <c r="I172" i="1" s="1"/>
  <c r="J172" i="1"/>
  <c r="H172" i="1" s="1"/>
  <c r="K171" i="1"/>
  <c r="I171" i="1" s="1"/>
  <c r="J171" i="1"/>
  <c r="H171" i="1" s="1"/>
  <c r="K170" i="1"/>
  <c r="I170" i="1" s="1"/>
  <c r="J170" i="1"/>
  <c r="H170" i="1" s="1"/>
  <c r="K169" i="1"/>
  <c r="I169" i="1" s="1"/>
  <c r="J169" i="1"/>
  <c r="H169" i="1" s="1"/>
  <c r="K168" i="1"/>
  <c r="I168" i="1" s="1"/>
  <c r="J168" i="1"/>
  <c r="H168" i="1" s="1"/>
  <c r="K167" i="1"/>
  <c r="I167" i="1" s="1"/>
  <c r="J167" i="1"/>
  <c r="H167" i="1" s="1"/>
  <c r="K166" i="1"/>
  <c r="I166" i="1" s="1"/>
  <c r="J166" i="1"/>
  <c r="H166" i="1" s="1"/>
  <c r="K165" i="1"/>
  <c r="I165" i="1" s="1"/>
  <c r="J165" i="1"/>
  <c r="H165" i="1" s="1"/>
  <c r="K164" i="1"/>
  <c r="I164" i="1" s="1"/>
  <c r="J164" i="1"/>
  <c r="H164" i="1" s="1"/>
  <c r="K163" i="1"/>
  <c r="I163" i="1" s="1"/>
  <c r="J163" i="1"/>
  <c r="H163" i="1" s="1"/>
  <c r="K162" i="1"/>
  <c r="I162" i="1" s="1"/>
  <c r="J162" i="1"/>
  <c r="H162" i="1" s="1"/>
  <c r="K161" i="1"/>
  <c r="I161" i="1" s="1"/>
  <c r="J161" i="1"/>
  <c r="H161" i="1" s="1"/>
  <c r="K160" i="1"/>
  <c r="I160" i="1" s="1"/>
  <c r="J160" i="1"/>
  <c r="H160" i="1" s="1"/>
  <c r="K159" i="1"/>
  <c r="I159" i="1" s="1"/>
  <c r="J159" i="1"/>
  <c r="H159" i="1" s="1"/>
  <c r="K158" i="1"/>
  <c r="I158" i="1" s="1"/>
  <c r="J158" i="1"/>
  <c r="H158" i="1" s="1"/>
  <c r="K157" i="1"/>
  <c r="I157" i="1" s="1"/>
  <c r="J157" i="1"/>
  <c r="H157" i="1" s="1"/>
  <c r="K156" i="1"/>
  <c r="I156" i="1" s="1"/>
  <c r="J156" i="1"/>
  <c r="H156" i="1" s="1"/>
  <c r="K155" i="1"/>
  <c r="I155" i="1" s="1"/>
  <c r="J155" i="1"/>
  <c r="H155" i="1" s="1"/>
  <c r="K154" i="1"/>
  <c r="I154" i="1" s="1"/>
  <c r="J154" i="1"/>
  <c r="H154" i="1" s="1"/>
  <c r="K152" i="1"/>
  <c r="I152" i="1" s="1"/>
  <c r="J152" i="1"/>
  <c r="H152" i="1" s="1"/>
  <c r="K151" i="1"/>
  <c r="I151" i="1" s="1"/>
  <c r="J151" i="1"/>
  <c r="H151" i="1" s="1"/>
  <c r="K149" i="1"/>
  <c r="I149" i="1" s="1"/>
  <c r="J149" i="1"/>
  <c r="H149" i="1" s="1"/>
  <c r="K148" i="1"/>
  <c r="I148" i="1" s="1"/>
  <c r="J148" i="1"/>
  <c r="H148" i="1" s="1"/>
  <c r="K147" i="1"/>
  <c r="I147" i="1" s="1"/>
  <c r="J147" i="1"/>
  <c r="H147" i="1" s="1"/>
  <c r="K146" i="1"/>
  <c r="I146" i="1" s="1"/>
  <c r="J146" i="1"/>
  <c r="H146" i="1" s="1"/>
  <c r="K145" i="1"/>
  <c r="I145" i="1" s="1"/>
  <c r="J145" i="1"/>
  <c r="H145" i="1" s="1"/>
  <c r="K143" i="1"/>
  <c r="I143" i="1" s="1"/>
  <c r="J143" i="1"/>
  <c r="H143" i="1" s="1"/>
  <c r="K142" i="1"/>
  <c r="I142" i="1" s="1"/>
  <c r="J142" i="1"/>
  <c r="H142" i="1" s="1"/>
  <c r="K141" i="1"/>
  <c r="I141" i="1" s="1"/>
  <c r="J141" i="1"/>
  <c r="H141" i="1" s="1"/>
  <c r="K140" i="1"/>
  <c r="I140" i="1" s="1"/>
  <c r="J140" i="1"/>
  <c r="H140" i="1" s="1"/>
  <c r="K138" i="1"/>
  <c r="I138" i="1" s="1"/>
  <c r="J138" i="1"/>
  <c r="H138" i="1" s="1"/>
  <c r="K137" i="1"/>
  <c r="I137" i="1" s="1"/>
  <c r="J137" i="1"/>
  <c r="H137" i="1" s="1"/>
  <c r="K136" i="1"/>
  <c r="I136" i="1" s="1"/>
  <c r="J136" i="1"/>
  <c r="H136" i="1" s="1"/>
  <c r="K135" i="1"/>
  <c r="I135" i="1" s="1"/>
  <c r="J135" i="1"/>
  <c r="H135" i="1" s="1"/>
  <c r="K134" i="1"/>
  <c r="I134" i="1" s="1"/>
  <c r="J134" i="1"/>
  <c r="H134" i="1" s="1"/>
  <c r="K133" i="1"/>
  <c r="I133" i="1" s="1"/>
  <c r="J133" i="1"/>
  <c r="H133" i="1" s="1"/>
  <c r="K132" i="1"/>
  <c r="I132" i="1" s="1"/>
  <c r="J132" i="1"/>
  <c r="H132" i="1" s="1"/>
  <c r="K131" i="1"/>
  <c r="I131" i="1" s="1"/>
  <c r="J131" i="1"/>
  <c r="H131" i="1" s="1"/>
  <c r="K130" i="1"/>
  <c r="I130" i="1" s="1"/>
  <c r="J130" i="1"/>
  <c r="H130" i="1" s="1"/>
  <c r="K129" i="1"/>
  <c r="I129" i="1" s="1"/>
  <c r="J129" i="1"/>
  <c r="H129" i="1" s="1"/>
  <c r="K128" i="1"/>
  <c r="I128" i="1" s="1"/>
  <c r="J128" i="1"/>
  <c r="H128" i="1" s="1"/>
  <c r="K127" i="1"/>
  <c r="I127" i="1" s="1"/>
  <c r="J127" i="1"/>
  <c r="H127" i="1" s="1"/>
  <c r="K125" i="1"/>
  <c r="I125" i="1" s="1"/>
  <c r="J125" i="1"/>
  <c r="H125" i="1" s="1"/>
  <c r="K124" i="1"/>
  <c r="I124" i="1" s="1"/>
  <c r="J124" i="1"/>
  <c r="H124" i="1" s="1"/>
  <c r="K123" i="1"/>
  <c r="I123" i="1" s="1"/>
  <c r="J123" i="1"/>
  <c r="H123" i="1" s="1"/>
  <c r="K122" i="1"/>
  <c r="I122" i="1" s="1"/>
  <c r="J122" i="1"/>
  <c r="H122" i="1" s="1"/>
  <c r="K121" i="1"/>
  <c r="I121" i="1" s="1"/>
  <c r="J121" i="1"/>
  <c r="H121" i="1" s="1"/>
  <c r="K120" i="1"/>
  <c r="I120" i="1" s="1"/>
  <c r="J120" i="1"/>
  <c r="H120" i="1" s="1"/>
  <c r="K118" i="1"/>
  <c r="I118" i="1" s="1"/>
  <c r="J118" i="1"/>
  <c r="H118" i="1" s="1"/>
  <c r="K117" i="1"/>
  <c r="I117" i="1" s="1"/>
  <c r="J117" i="1"/>
  <c r="H117" i="1" s="1"/>
  <c r="K116" i="1"/>
  <c r="I116" i="1" s="1"/>
  <c r="J116" i="1"/>
  <c r="H116" i="1" s="1"/>
  <c r="K114" i="1"/>
  <c r="I114" i="1" s="1"/>
  <c r="J114" i="1"/>
  <c r="H114" i="1" s="1"/>
  <c r="K115" i="1"/>
  <c r="I115" i="1" s="1"/>
  <c r="J115" i="1"/>
  <c r="H115" i="1" s="1"/>
  <c r="K113" i="1"/>
  <c r="I113" i="1" s="1"/>
  <c r="J113" i="1"/>
  <c r="H113" i="1" s="1"/>
  <c r="K574" i="1"/>
  <c r="I574" i="1" s="1"/>
  <c r="K573" i="1"/>
  <c r="I573" i="1" s="1"/>
  <c r="K572" i="1"/>
  <c r="I572" i="1" s="1"/>
  <c r="K571" i="1"/>
  <c r="I571" i="1" s="1"/>
  <c r="K570" i="1"/>
  <c r="I570" i="1" s="1"/>
  <c r="K569" i="1"/>
  <c r="I569" i="1" s="1"/>
  <c r="K568" i="1"/>
  <c r="I568" i="1" s="1"/>
  <c r="K567" i="1"/>
  <c r="I567" i="1" s="1"/>
  <c r="K566" i="1"/>
  <c r="I566" i="1" s="1"/>
  <c r="K565" i="1"/>
  <c r="I565" i="1" s="1"/>
  <c r="K564" i="1"/>
  <c r="I564" i="1" s="1"/>
  <c r="K563" i="1"/>
  <c r="I563" i="1" s="1"/>
  <c r="K562" i="1"/>
  <c r="I562" i="1" s="1"/>
  <c r="K561" i="1"/>
  <c r="I561" i="1" s="1"/>
  <c r="K559" i="1"/>
  <c r="I559" i="1" s="1"/>
  <c r="K558" i="1"/>
  <c r="I558" i="1" s="1"/>
  <c r="K556" i="1"/>
  <c r="I556" i="1" s="1"/>
  <c r="K555" i="1"/>
  <c r="I555" i="1" s="1"/>
  <c r="K554" i="1"/>
  <c r="I554" i="1" s="1"/>
  <c r="K553" i="1"/>
  <c r="I553" i="1" s="1"/>
  <c r="K551" i="1"/>
  <c r="I551" i="1" s="1"/>
  <c r="K550" i="1"/>
  <c r="I550" i="1" s="1"/>
  <c r="K549" i="1"/>
  <c r="I549" i="1" s="1"/>
  <c r="K548" i="1"/>
  <c r="I548" i="1" s="1"/>
  <c r="K547" i="1"/>
  <c r="I547" i="1" s="1"/>
  <c r="K545" i="1"/>
  <c r="I545" i="1" s="1"/>
  <c r="K544" i="1"/>
  <c r="I544" i="1" s="1"/>
  <c r="K543" i="1"/>
  <c r="I543" i="1" s="1"/>
  <c r="K542" i="1"/>
  <c r="I542" i="1" s="1"/>
  <c r="K541" i="1"/>
  <c r="I541" i="1" s="1"/>
  <c r="K540" i="1"/>
  <c r="I540" i="1" s="1"/>
  <c r="K539" i="1"/>
  <c r="I539" i="1" s="1"/>
  <c r="K538" i="1"/>
  <c r="I538" i="1" s="1"/>
  <c r="K537" i="1"/>
  <c r="I537" i="1" s="1"/>
  <c r="K535" i="1"/>
  <c r="I535" i="1" s="1"/>
  <c r="K534" i="1"/>
  <c r="I534" i="1" s="1"/>
  <c r="K533" i="1"/>
  <c r="I533" i="1" s="1"/>
  <c r="K532" i="1"/>
  <c r="I532" i="1" s="1"/>
  <c r="K531" i="1"/>
  <c r="I531" i="1" s="1"/>
  <c r="K528" i="1"/>
  <c r="I528" i="1" s="1"/>
  <c r="K527" i="1"/>
  <c r="I527" i="1" s="1"/>
  <c r="K526" i="1"/>
  <c r="I526" i="1" s="1"/>
  <c r="K524" i="1"/>
  <c r="I524" i="1" s="1"/>
  <c r="K523" i="1"/>
  <c r="I523" i="1" s="1"/>
  <c r="K522" i="1"/>
  <c r="I522" i="1" s="1"/>
  <c r="K520" i="1"/>
  <c r="I520" i="1" s="1"/>
  <c r="K519" i="1"/>
  <c r="I519" i="1" s="1"/>
  <c r="K518" i="1"/>
  <c r="I518" i="1" s="1"/>
  <c r="K517" i="1"/>
  <c r="I517" i="1" s="1"/>
  <c r="K516" i="1"/>
  <c r="I516" i="1" s="1"/>
  <c r="K515" i="1"/>
  <c r="I515" i="1" s="1"/>
  <c r="K514" i="1"/>
  <c r="I514" i="1" s="1"/>
  <c r="K513" i="1"/>
  <c r="I513" i="1" s="1"/>
  <c r="K512" i="1"/>
  <c r="I512" i="1" s="1"/>
  <c r="K511" i="1"/>
  <c r="I511" i="1" s="1"/>
  <c r="K509" i="1"/>
  <c r="I509" i="1" s="1"/>
  <c r="K508" i="1"/>
  <c r="I508" i="1" s="1"/>
  <c r="K507" i="1"/>
  <c r="I507" i="1" s="1"/>
  <c r="K506" i="1"/>
  <c r="I506" i="1" s="1"/>
  <c r="K505" i="1"/>
  <c r="I505" i="1" s="1"/>
  <c r="K504" i="1"/>
  <c r="I504" i="1" s="1"/>
  <c r="K503" i="1"/>
  <c r="I503" i="1" s="1"/>
  <c r="K502" i="1"/>
  <c r="I502" i="1" s="1"/>
  <c r="K500" i="1"/>
  <c r="I500" i="1" s="1"/>
  <c r="K499" i="1"/>
  <c r="I499" i="1" s="1"/>
  <c r="K498" i="1"/>
  <c r="I498" i="1" s="1"/>
  <c r="K497" i="1"/>
  <c r="I497" i="1" s="1"/>
  <c r="K496" i="1"/>
  <c r="I496" i="1" s="1"/>
  <c r="K495" i="1"/>
  <c r="I495" i="1" s="1"/>
  <c r="K494" i="1"/>
  <c r="I494" i="1" s="1"/>
  <c r="K491" i="1"/>
  <c r="I491" i="1" s="1"/>
  <c r="K490" i="1"/>
  <c r="I490" i="1" s="1"/>
  <c r="K489" i="1"/>
  <c r="I489" i="1" s="1"/>
  <c r="K488" i="1"/>
  <c r="I488" i="1" s="1"/>
  <c r="K487" i="1"/>
  <c r="I487" i="1" s="1"/>
  <c r="K486" i="1"/>
  <c r="I486" i="1" s="1"/>
  <c r="K485" i="1"/>
  <c r="I485" i="1" s="1"/>
  <c r="K484" i="1"/>
  <c r="I484" i="1" s="1"/>
  <c r="K482" i="1"/>
  <c r="I482" i="1" s="1"/>
  <c r="K481" i="1"/>
  <c r="I481" i="1" s="1"/>
  <c r="K480" i="1"/>
  <c r="I480" i="1" s="1"/>
  <c r="K479" i="1"/>
  <c r="I479" i="1" s="1"/>
  <c r="K478" i="1"/>
  <c r="I478" i="1" s="1"/>
  <c r="K477" i="1"/>
  <c r="I477" i="1" s="1"/>
  <c r="K476" i="1"/>
  <c r="I476" i="1" s="1"/>
  <c r="K475" i="1"/>
  <c r="I475" i="1" s="1"/>
  <c r="K474" i="1"/>
  <c r="I474" i="1" s="1"/>
  <c r="K473" i="1"/>
  <c r="I473" i="1" s="1"/>
  <c r="K472" i="1"/>
  <c r="I472" i="1" s="1"/>
  <c r="K471" i="1"/>
  <c r="I471" i="1" s="1"/>
  <c r="K470" i="1"/>
  <c r="I470" i="1" s="1"/>
  <c r="K469" i="1"/>
  <c r="I469" i="1" s="1"/>
  <c r="K468" i="1"/>
  <c r="I468" i="1" s="1"/>
  <c r="K467" i="1"/>
  <c r="I467" i="1" s="1"/>
  <c r="K466" i="1"/>
  <c r="I466" i="1" s="1"/>
  <c r="K465" i="1"/>
  <c r="I465" i="1" s="1"/>
  <c r="K464" i="1"/>
  <c r="I464" i="1" s="1"/>
  <c r="K463" i="1"/>
  <c r="I463" i="1" s="1"/>
  <c r="K462" i="1"/>
  <c r="I462" i="1" s="1"/>
  <c r="K461" i="1"/>
  <c r="I461" i="1" s="1"/>
  <c r="K460" i="1"/>
  <c r="I460" i="1" s="1"/>
  <c r="K458" i="1"/>
  <c r="I458" i="1" s="1"/>
  <c r="K457" i="1"/>
  <c r="I457" i="1" s="1"/>
  <c r="K456" i="1"/>
  <c r="I456" i="1" s="1"/>
  <c r="K455" i="1"/>
  <c r="I455" i="1" s="1"/>
  <c r="K454" i="1"/>
  <c r="I454" i="1" s="1"/>
  <c r="K453" i="1"/>
  <c r="I453" i="1" s="1"/>
  <c r="K451" i="1"/>
  <c r="I451" i="1" s="1"/>
  <c r="K450" i="1"/>
  <c r="I450" i="1" s="1"/>
  <c r="K449" i="1"/>
  <c r="I449" i="1" s="1"/>
  <c r="K448" i="1"/>
  <c r="I448" i="1" s="1"/>
  <c r="K447" i="1"/>
  <c r="I447" i="1" s="1"/>
  <c r="K446" i="1"/>
  <c r="I446" i="1" s="1"/>
  <c r="K444" i="1"/>
  <c r="I444" i="1" s="1"/>
  <c r="K443" i="1"/>
  <c r="I443" i="1" s="1"/>
  <c r="K442" i="1"/>
  <c r="I442" i="1" s="1"/>
  <c r="K441" i="1"/>
  <c r="I441" i="1" s="1"/>
  <c r="K440" i="1"/>
  <c r="I440" i="1" s="1"/>
  <c r="K439" i="1"/>
  <c r="I439" i="1" s="1"/>
  <c r="K438" i="1"/>
  <c r="I438" i="1" s="1"/>
  <c r="K437" i="1"/>
  <c r="I437" i="1" s="1"/>
  <c r="K436" i="1"/>
  <c r="I436" i="1" s="1"/>
  <c r="K435" i="1"/>
  <c r="I435" i="1" s="1"/>
  <c r="K434" i="1"/>
  <c r="I434" i="1" s="1"/>
  <c r="K433" i="1"/>
  <c r="I433" i="1" s="1"/>
  <c r="K432" i="1"/>
  <c r="I432" i="1" s="1"/>
  <c r="K430" i="1"/>
  <c r="I430" i="1" s="1"/>
  <c r="K429" i="1"/>
  <c r="I429" i="1" s="1"/>
  <c r="K428" i="1"/>
  <c r="I428" i="1" s="1"/>
  <c r="K427" i="1"/>
  <c r="I427" i="1" s="1"/>
  <c r="K426" i="1"/>
  <c r="I426" i="1" s="1"/>
  <c r="K425" i="1"/>
  <c r="I425" i="1" s="1"/>
  <c r="K424" i="1"/>
  <c r="I424" i="1" s="1"/>
  <c r="K423" i="1"/>
  <c r="I423" i="1" s="1"/>
  <c r="K421" i="1"/>
  <c r="I421" i="1" s="1"/>
  <c r="K420" i="1"/>
  <c r="I420" i="1" s="1"/>
  <c r="K419" i="1"/>
  <c r="I419" i="1" s="1"/>
  <c r="K418" i="1"/>
  <c r="I418" i="1" s="1"/>
  <c r="K417" i="1"/>
  <c r="I417" i="1" s="1"/>
  <c r="K414" i="1"/>
  <c r="I414" i="1" s="1"/>
  <c r="K413" i="1"/>
  <c r="I413" i="1" s="1"/>
  <c r="K411" i="1"/>
  <c r="I411" i="1" s="1"/>
  <c r="K410" i="1"/>
  <c r="I410" i="1" s="1"/>
  <c r="K407" i="1"/>
  <c r="I407" i="1" s="1"/>
  <c r="K406" i="1"/>
  <c r="I406" i="1" s="1"/>
  <c r="K404" i="1"/>
  <c r="I404" i="1" s="1"/>
  <c r="K403" i="1"/>
  <c r="I403" i="1" s="1"/>
  <c r="K402" i="1"/>
  <c r="I402" i="1" s="1"/>
  <c r="K401" i="1"/>
  <c r="I401" i="1" s="1"/>
  <c r="K400" i="1"/>
  <c r="I400" i="1" s="1"/>
  <c r="K398" i="1"/>
  <c r="I398" i="1" s="1"/>
  <c r="K397" i="1"/>
  <c r="I397" i="1" s="1"/>
  <c r="K396" i="1"/>
  <c r="I396" i="1" s="1"/>
  <c r="K395" i="1"/>
  <c r="I395" i="1" s="1"/>
  <c r="K394" i="1"/>
  <c r="I394" i="1" s="1"/>
  <c r="K393" i="1"/>
  <c r="I393" i="1" s="1"/>
  <c r="K392" i="1"/>
  <c r="I392" i="1" s="1"/>
  <c r="K391" i="1"/>
  <c r="I391" i="1" s="1"/>
  <c r="K390" i="1"/>
  <c r="I390" i="1" s="1"/>
  <c r="K389" i="1"/>
  <c r="I389" i="1" s="1"/>
  <c r="K387" i="1"/>
  <c r="I387" i="1" s="1"/>
  <c r="K386" i="1"/>
  <c r="I386" i="1" s="1"/>
  <c r="K385" i="1"/>
  <c r="I385" i="1" s="1"/>
  <c r="K384" i="1"/>
  <c r="I384" i="1" s="1"/>
  <c r="K383" i="1"/>
  <c r="I383" i="1" s="1"/>
  <c r="K382" i="1"/>
  <c r="I382" i="1" s="1"/>
  <c r="K381" i="1"/>
  <c r="I381" i="1" s="1"/>
  <c r="K380" i="1"/>
  <c r="I380" i="1" s="1"/>
  <c r="K378" i="1"/>
  <c r="I378" i="1" s="1"/>
  <c r="K377" i="1"/>
  <c r="I377" i="1" s="1"/>
  <c r="K376" i="1"/>
  <c r="I376" i="1" s="1"/>
  <c r="K375" i="1"/>
  <c r="I375" i="1" s="1"/>
  <c r="K374" i="1"/>
  <c r="I374" i="1" s="1"/>
  <c r="K371" i="1"/>
  <c r="I371" i="1" s="1"/>
  <c r="K370" i="1"/>
  <c r="I370" i="1" s="1"/>
  <c r="K368" i="1"/>
  <c r="I368" i="1" s="1"/>
  <c r="K367" i="1"/>
  <c r="I367" i="1" s="1"/>
  <c r="K365" i="1"/>
  <c r="I365" i="1" s="1"/>
  <c r="K364" i="1"/>
  <c r="I364" i="1" s="1"/>
  <c r="K363" i="1"/>
  <c r="I363" i="1" s="1"/>
  <c r="K362" i="1"/>
  <c r="I362" i="1" s="1"/>
  <c r="K361" i="1"/>
  <c r="I361" i="1" s="1"/>
  <c r="K360" i="1"/>
  <c r="I360" i="1" s="1"/>
  <c r="K359" i="1"/>
  <c r="I359" i="1" s="1"/>
  <c r="K358" i="1"/>
  <c r="I358" i="1" s="1"/>
  <c r="K356" i="1"/>
  <c r="I356" i="1" s="1"/>
  <c r="K355" i="1"/>
  <c r="I355" i="1" s="1"/>
  <c r="K354" i="1"/>
  <c r="I354" i="1" s="1"/>
  <c r="K353" i="1"/>
  <c r="I353" i="1" s="1"/>
  <c r="K352" i="1"/>
  <c r="I352" i="1" s="1"/>
  <c r="K351" i="1"/>
  <c r="I351" i="1" s="1"/>
  <c r="K349" i="1"/>
  <c r="I349" i="1" s="1"/>
  <c r="K348" i="1"/>
  <c r="I348" i="1" s="1"/>
  <c r="K345" i="1"/>
  <c r="I345" i="1" s="1"/>
  <c r="K344" i="1"/>
  <c r="I344" i="1" s="1"/>
  <c r="K343" i="1"/>
  <c r="I343" i="1" s="1"/>
  <c r="K340" i="1"/>
  <c r="I340" i="1" s="1"/>
  <c r="K339" i="1"/>
  <c r="I339" i="1" s="1"/>
  <c r="K338" i="1"/>
  <c r="I338" i="1" s="1"/>
  <c r="K336" i="1"/>
  <c r="I336" i="1" s="1"/>
  <c r="K335" i="1"/>
  <c r="I335" i="1" s="1"/>
  <c r="K334" i="1"/>
  <c r="I334" i="1" s="1"/>
  <c r="K333" i="1"/>
  <c r="I333" i="1" s="1"/>
  <c r="K331" i="1"/>
  <c r="I331" i="1" s="1"/>
  <c r="K330" i="1"/>
  <c r="I330" i="1" s="1"/>
  <c r="K329" i="1"/>
  <c r="I329" i="1" s="1"/>
  <c r="K328" i="1"/>
  <c r="I328" i="1" s="1"/>
  <c r="K327" i="1"/>
  <c r="I327" i="1" s="1"/>
  <c r="K326" i="1"/>
  <c r="I326" i="1" s="1"/>
  <c r="K325" i="1"/>
  <c r="I325" i="1" s="1"/>
  <c r="K324" i="1"/>
  <c r="I324" i="1" s="1"/>
  <c r="K322" i="1"/>
  <c r="I322" i="1" s="1"/>
  <c r="K321" i="1"/>
  <c r="I321" i="1" s="1"/>
  <c r="K320" i="1"/>
  <c r="I320" i="1" s="1"/>
  <c r="K319" i="1"/>
  <c r="I319" i="1" s="1"/>
  <c r="K318" i="1"/>
  <c r="I318" i="1" s="1"/>
  <c r="K317" i="1"/>
  <c r="I317" i="1" s="1"/>
  <c r="K310" i="1"/>
  <c r="I310" i="1" s="1"/>
  <c r="K309" i="1"/>
  <c r="I309" i="1" s="1"/>
  <c r="K308" i="1"/>
  <c r="I308" i="1" s="1"/>
  <c r="K306" i="1"/>
  <c r="I306" i="1" s="1"/>
  <c r="K305" i="1"/>
  <c r="I305" i="1" s="1"/>
  <c r="K304" i="1"/>
  <c r="I304" i="1" s="1"/>
  <c r="K303" i="1"/>
  <c r="I303" i="1" s="1"/>
  <c r="K302" i="1"/>
  <c r="I302" i="1" s="1"/>
  <c r="K301" i="1"/>
  <c r="I301" i="1" s="1"/>
  <c r="K300" i="1"/>
  <c r="I300" i="1" s="1"/>
  <c r="K299" i="1"/>
  <c r="I299" i="1" s="1"/>
  <c r="K298" i="1"/>
  <c r="I298" i="1" s="1"/>
  <c r="K297" i="1"/>
  <c r="I297" i="1" s="1"/>
  <c r="K296" i="1"/>
  <c r="I296" i="1" s="1"/>
  <c r="K295" i="1"/>
  <c r="I295" i="1" s="1"/>
  <c r="K294" i="1"/>
  <c r="I294" i="1" s="1"/>
  <c r="K293" i="1"/>
  <c r="I293" i="1" s="1"/>
  <c r="K292" i="1"/>
  <c r="I292" i="1" s="1"/>
  <c r="K291" i="1"/>
  <c r="I291" i="1" s="1"/>
  <c r="K289" i="1"/>
  <c r="I289" i="1" s="1"/>
  <c r="K288" i="1"/>
  <c r="I288" i="1" s="1"/>
  <c r="K287" i="1"/>
  <c r="I287" i="1" s="1"/>
  <c r="K286" i="1"/>
  <c r="I286" i="1" s="1"/>
  <c r="K285" i="1"/>
  <c r="I285" i="1" s="1"/>
  <c r="K284" i="1"/>
  <c r="I284" i="1" s="1"/>
  <c r="K283" i="1"/>
  <c r="I283" i="1" s="1"/>
  <c r="K282" i="1"/>
  <c r="I282" i="1" s="1"/>
  <c r="K281" i="1"/>
  <c r="I281" i="1" s="1"/>
  <c r="K280" i="1"/>
  <c r="I280" i="1" s="1"/>
  <c r="K279" i="1"/>
  <c r="I279" i="1" s="1"/>
  <c r="K278" i="1"/>
  <c r="I278" i="1" s="1"/>
  <c r="K277" i="1"/>
  <c r="I277" i="1" s="1"/>
  <c r="K276" i="1"/>
  <c r="I276" i="1" s="1"/>
  <c r="K275" i="1"/>
  <c r="I275" i="1" s="1"/>
  <c r="K274" i="1"/>
  <c r="I274" i="1" s="1"/>
  <c r="K273" i="1"/>
  <c r="I273" i="1" s="1"/>
  <c r="K272" i="1"/>
  <c r="I272" i="1" s="1"/>
  <c r="K271" i="1"/>
  <c r="I271" i="1" s="1"/>
  <c r="K270" i="1"/>
  <c r="I270" i="1" s="1"/>
  <c r="K269" i="1"/>
  <c r="I269" i="1" s="1"/>
  <c r="K268" i="1"/>
  <c r="I268" i="1" s="1"/>
  <c r="K267" i="1"/>
  <c r="I267" i="1" s="1"/>
  <c r="K266" i="1"/>
  <c r="I266" i="1" s="1"/>
  <c r="K264" i="1"/>
  <c r="I264" i="1" s="1"/>
  <c r="K263" i="1"/>
  <c r="I263" i="1" s="1"/>
  <c r="K262" i="1"/>
  <c r="I262" i="1" s="1"/>
  <c r="K260" i="1"/>
  <c r="I260" i="1" s="1"/>
  <c r="K259" i="1"/>
  <c r="I259" i="1" s="1"/>
  <c r="K258" i="1"/>
  <c r="I258" i="1" s="1"/>
  <c r="K257" i="1"/>
  <c r="I257" i="1" s="1"/>
  <c r="K255" i="1"/>
  <c r="I255" i="1" s="1"/>
  <c r="K254" i="1"/>
  <c r="I254" i="1" s="1"/>
  <c r="K253" i="1"/>
  <c r="I253" i="1" s="1"/>
  <c r="K252" i="1"/>
  <c r="I252" i="1" s="1"/>
  <c r="K251" i="1"/>
  <c r="I251" i="1" s="1"/>
  <c r="K250" i="1"/>
  <c r="I250" i="1" s="1"/>
  <c r="K249" i="1"/>
  <c r="I249" i="1" s="1"/>
  <c r="K248" i="1"/>
  <c r="I248" i="1" s="1"/>
  <c r="K247" i="1"/>
  <c r="I247" i="1" s="1"/>
  <c r="K245" i="1"/>
  <c r="I245" i="1" s="1"/>
  <c r="K244" i="1"/>
  <c r="I244" i="1" s="1"/>
  <c r="K243" i="1"/>
  <c r="I243" i="1" s="1"/>
  <c r="K242" i="1"/>
  <c r="I242" i="1" s="1"/>
  <c r="K241" i="1"/>
  <c r="I241" i="1" s="1"/>
  <c r="K240" i="1"/>
  <c r="I240" i="1" s="1"/>
  <c r="K239" i="1"/>
  <c r="I239" i="1" s="1"/>
  <c r="K237" i="1"/>
  <c r="I237" i="1" s="1"/>
  <c r="K236" i="1"/>
  <c r="I236" i="1" s="1"/>
  <c r="K235" i="1"/>
  <c r="I235" i="1" s="1"/>
  <c r="K234" i="1"/>
  <c r="I234" i="1" s="1"/>
  <c r="K233" i="1"/>
  <c r="I233" i="1" s="1"/>
  <c r="K230" i="1"/>
  <c r="I230" i="1" s="1"/>
  <c r="K229" i="1"/>
  <c r="I229" i="1" s="1"/>
  <c r="K227" i="1"/>
  <c r="I227" i="1" s="1"/>
  <c r="I226" i="1" s="1"/>
  <c r="K225" i="1"/>
  <c r="I225" i="1" s="1"/>
  <c r="K224" i="1"/>
  <c r="I224" i="1" s="1"/>
  <c r="K223" i="1"/>
  <c r="I223" i="1" s="1"/>
  <c r="K222" i="1"/>
  <c r="I222" i="1" s="1"/>
  <c r="K220" i="1"/>
  <c r="I220" i="1" s="1"/>
  <c r="K219" i="1"/>
  <c r="I219" i="1" s="1"/>
  <c r="K217" i="1"/>
  <c r="I217" i="1" s="1"/>
  <c r="K216" i="1"/>
  <c r="I216" i="1" s="1"/>
  <c r="K215" i="1"/>
  <c r="I215" i="1" s="1"/>
  <c r="K214" i="1"/>
  <c r="I214" i="1" s="1"/>
  <c r="K213" i="1"/>
  <c r="I213" i="1" s="1"/>
  <c r="K212" i="1"/>
  <c r="I212" i="1" s="1"/>
  <c r="K211" i="1"/>
  <c r="I211" i="1" s="1"/>
  <c r="K210" i="1"/>
  <c r="I210" i="1" s="1"/>
  <c r="K208" i="1"/>
  <c r="I208" i="1" s="1"/>
  <c r="K207" i="1"/>
  <c r="I207" i="1" s="1"/>
  <c r="K206" i="1"/>
  <c r="I206" i="1" s="1"/>
  <c r="K205" i="1"/>
  <c r="I205" i="1" s="1"/>
  <c r="K204" i="1"/>
  <c r="I204" i="1" s="1"/>
  <c r="K203" i="1"/>
  <c r="I203" i="1" s="1"/>
  <c r="K202" i="1"/>
  <c r="I202" i="1" s="1"/>
  <c r="K200" i="1"/>
  <c r="I200" i="1" s="1"/>
  <c r="K198" i="1"/>
  <c r="I198" i="1" s="1"/>
  <c r="K110" i="1"/>
  <c r="I110" i="1" s="1"/>
  <c r="K109" i="1"/>
  <c r="I109" i="1" s="1"/>
  <c r="K106" i="1"/>
  <c r="I106" i="1" s="1"/>
  <c r="K105" i="1"/>
  <c r="I105" i="1" s="1"/>
  <c r="K102" i="1"/>
  <c r="I102" i="1" s="1"/>
  <c r="K101" i="1"/>
  <c r="I101" i="1" s="1"/>
  <c r="K99" i="1"/>
  <c r="I99" i="1" s="1"/>
  <c r="K98" i="1"/>
  <c r="I98" i="1" s="1"/>
  <c r="K97" i="1"/>
  <c r="I97" i="1" s="1"/>
  <c r="K95" i="1"/>
  <c r="I95" i="1" s="1"/>
  <c r="K94" i="1"/>
  <c r="I94" i="1" s="1"/>
  <c r="K93" i="1"/>
  <c r="I93" i="1" s="1"/>
  <c r="K92" i="1"/>
  <c r="I92" i="1" s="1"/>
  <c r="K91" i="1"/>
  <c r="I91" i="1" s="1"/>
  <c r="K90" i="1"/>
  <c r="I90" i="1" s="1"/>
  <c r="K89" i="1"/>
  <c r="I89" i="1" s="1"/>
  <c r="K88" i="1"/>
  <c r="I88" i="1" s="1"/>
  <c r="K87" i="1"/>
  <c r="I87" i="1" s="1"/>
  <c r="K86" i="1"/>
  <c r="I86" i="1" s="1"/>
  <c r="K85" i="1"/>
  <c r="I85" i="1" s="1"/>
  <c r="K84" i="1"/>
  <c r="I84" i="1" s="1"/>
  <c r="K83" i="1"/>
  <c r="I83" i="1" s="1"/>
  <c r="K82" i="1"/>
  <c r="I82" i="1" s="1"/>
  <c r="K81" i="1"/>
  <c r="I81" i="1" s="1"/>
  <c r="K80" i="1"/>
  <c r="I80" i="1" s="1"/>
  <c r="K79" i="1"/>
  <c r="I79" i="1" s="1"/>
  <c r="K78" i="1"/>
  <c r="I78" i="1" s="1"/>
  <c r="K77" i="1"/>
  <c r="I77" i="1" s="1"/>
  <c r="K76" i="1"/>
  <c r="I76" i="1" s="1"/>
  <c r="K75" i="1"/>
  <c r="I75" i="1" s="1"/>
  <c r="K74" i="1"/>
  <c r="I74" i="1" s="1"/>
  <c r="K73" i="1"/>
  <c r="I73" i="1" s="1"/>
  <c r="K72" i="1"/>
  <c r="I72" i="1" s="1"/>
  <c r="K71" i="1"/>
  <c r="I71" i="1" s="1"/>
  <c r="K70" i="1"/>
  <c r="I70" i="1" s="1"/>
  <c r="K69" i="1"/>
  <c r="I69" i="1" s="1"/>
  <c r="K68" i="1"/>
  <c r="I68" i="1" s="1"/>
  <c r="K67" i="1"/>
  <c r="I67" i="1" s="1"/>
  <c r="K66" i="1"/>
  <c r="I66" i="1" s="1"/>
  <c r="K65" i="1"/>
  <c r="I65" i="1" s="1"/>
  <c r="K64" i="1"/>
  <c r="I64" i="1" s="1"/>
  <c r="K63" i="1"/>
  <c r="I63" i="1" s="1"/>
  <c r="K62" i="1"/>
  <c r="I62" i="1" s="1"/>
  <c r="K61" i="1"/>
  <c r="I61" i="1" s="1"/>
  <c r="K60" i="1"/>
  <c r="I60" i="1" s="1"/>
  <c r="K59" i="1"/>
  <c r="I59" i="1" s="1"/>
  <c r="K58" i="1"/>
  <c r="I58" i="1" s="1"/>
  <c r="K57" i="1"/>
  <c r="I57" i="1" s="1"/>
  <c r="K56" i="1"/>
  <c r="I56" i="1" s="1"/>
  <c r="K55" i="1"/>
  <c r="I55" i="1" s="1"/>
  <c r="K54" i="1"/>
  <c r="I54" i="1" s="1"/>
  <c r="K53" i="1"/>
  <c r="I53" i="1" s="1"/>
  <c r="K52" i="1"/>
  <c r="I52" i="1" s="1"/>
  <c r="K51" i="1"/>
  <c r="I51" i="1" s="1"/>
  <c r="K50" i="1"/>
  <c r="I50" i="1" s="1"/>
  <c r="K49" i="1"/>
  <c r="I49" i="1" s="1"/>
  <c r="K48" i="1"/>
  <c r="I48" i="1" s="1"/>
  <c r="K47" i="1"/>
  <c r="I47" i="1" s="1"/>
  <c r="K46" i="1"/>
  <c r="I46" i="1" s="1"/>
  <c r="K45" i="1"/>
  <c r="I45" i="1" s="1"/>
  <c r="K44" i="1"/>
  <c r="I44" i="1" s="1"/>
  <c r="K43" i="1"/>
  <c r="I43" i="1" s="1"/>
  <c r="K42" i="1"/>
  <c r="I42" i="1" s="1"/>
  <c r="K41" i="1"/>
  <c r="I41" i="1" s="1"/>
  <c r="K39" i="1"/>
  <c r="I39" i="1" s="1"/>
  <c r="K38" i="1"/>
  <c r="I38" i="1" s="1"/>
  <c r="K37" i="1"/>
  <c r="I37" i="1" s="1"/>
  <c r="K36" i="1"/>
  <c r="I36" i="1" s="1"/>
  <c r="K34" i="1"/>
  <c r="I34" i="1" s="1"/>
  <c r="K33" i="1"/>
  <c r="I33" i="1" s="1"/>
  <c r="K32" i="1"/>
  <c r="I32" i="1" s="1"/>
  <c r="K30" i="1"/>
  <c r="I30" i="1" s="1"/>
  <c r="K29" i="1"/>
  <c r="I29" i="1" s="1"/>
  <c r="K28" i="1"/>
  <c r="I28" i="1" s="1"/>
  <c r="K27" i="1"/>
  <c r="I27" i="1" s="1"/>
  <c r="K24" i="1"/>
  <c r="I24" i="1" s="1"/>
  <c r="K23" i="1"/>
  <c r="I23" i="1" s="1"/>
  <c r="K21" i="1"/>
  <c r="I21" i="1" s="1"/>
  <c r="K20" i="1"/>
  <c r="I20" i="1" s="1"/>
  <c r="K19" i="1"/>
  <c r="I19" i="1" s="1"/>
  <c r="K16" i="1"/>
  <c r="I16" i="1" s="1"/>
  <c r="K15" i="1"/>
  <c r="I15" i="1" s="1"/>
  <c r="K13" i="1"/>
  <c r="I13" i="1" s="1"/>
  <c r="K12" i="1"/>
  <c r="I12" i="1" s="1"/>
  <c r="K11" i="1"/>
  <c r="I11" i="1" s="1"/>
  <c r="K9" i="1"/>
  <c r="I9" i="1" s="1"/>
  <c r="K8" i="1"/>
  <c r="I8" i="1" s="1"/>
  <c r="K7" i="1"/>
  <c r="I7" i="1" s="1"/>
  <c r="K6" i="1"/>
  <c r="I6" i="1" s="1"/>
  <c r="J574" i="1"/>
  <c r="H574" i="1" s="1"/>
  <c r="J573" i="1"/>
  <c r="H573" i="1" s="1"/>
  <c r="J572" i="1"/>
  <c r="H572" i="1" s="1"/>
  <c r="J571" i="1"/>
  <c r="H571" i="1" s="1"/>
  <c r="J570" i="1"/>
  <c r="H570" i="1" s="1"/>
  <c r="J569" i="1"/>
  <c r="H569" i="1" s="1"/>
  <c r="J568" i="1"/>
  <c r="H568" i="1" s="1"/>
  <c r="J567" i="1"/>
  <c r="H567" i="1" s="1"/>
  <c r="J566" i="1"/>
  <c r="H566" i="1" s="1"/>
  <c r="J565" i="1"/>
  <c r="H565" i="1" s="1"/>
  <c r="J564" i="1"/>
  <c r="H564" i="1" s="1"/>
  <c r="J563" i="1"/>
  <c r="H563" i="1" s="1"/>
  <c r="J562" i="1"/>
  <c r="H562" i="1" s="1"/>
  <c r="J561" i="1"/>
  <c r="H561" i="1" s="1"/>
  <c r="J559" i="1"/>
  <c r="H559" i="1" s="1"/>
  <c r="J558" i="1"/>
  <c r="H558" i="1" s="1"/>
  <c r="J556" i="1"/>
  <c r="H556" i="1" s="1"/>
  <c r="J555" i="1"/>
  <c r="H555" i="1" s="1"/>
  <c r="J554" i="1"/>
  <c r="H554" i="1" s="1"/>
  <c r="J553" i="1"/>
  <c r="H553" i="1" s="1"/>
  <c r="J551" i="1"/>
  <c r="H551" i="1" s="1"/>
  <c r="J550" i="1"/>
  <c r="H550" i="1" s="1"/>
  <c r="J549" i="1"/>
  <c r="H549" i="1" s="1"/>
  <c r="J548" i="1"/>
  <c r="H548" i="1" s="1"/>
  <c r="J547" i="1"/>
  <c r="H547" i="1" s="1"/>
  <c r="J545" i="1"/>
  <c r="H545" i="1" s="1"/>
  <c r="J544" i="1"/>
  <c r="H544" i="1" s="1"/>
  <c r="J543" i="1"/>
  <c r="H543" i="1" s="1"/>
  <c r="J542" i="1"/>
  <c r="H542" i="1" s="1"/>
  <c r="J541" i="1"/>
  <c r="H541" i="1" s="1"/>
  <c r="J540" i="1"/>
  <c r="H540" i="1" s="1"/>
  <c r="J539" i="1"/>
  <c r="H539" i="1" s="1"/>
  <c r="J538" i="1"/>
  <c r="H538" i="1" s="1"/>
  <c r="J537" i="1"/>
  <c r="H537" i="1" s="1"/>
  <c r="J535" i="1"/>
  <c r="H535" i="1" s="1"/>
  <c r="J534" i="1"/>
  <c r="H534" i="1" s="1"/>
  <c r="J533" i="1"/>
  <c r="H533" i="1" s="1"/>
  <c r="J532" i="1"/>
  <c r="H532" i="1" s="1"/>
  <c r="J531" i="1"/>
  <c r="H531" i="1" s="1"/>
  <c r="J528" i="1"/>
  <c r="H528" i="1" s="1"/>
  <c r="J527" i="1"/>
  <c r="H527" i="1" s="1"/>
  <c r="J526" i="1"/>
  <c r="H526" i="1" s="1"/>
  <c r="J524" i="1"/>
  <c r="H524" i="1" s="1"/>
  <c r="J523" i="1"/>
  <c r="H523" i="1" s="1"/>
  <c r="J522" i="1"/>
  <c r="H522" i="1" s="1"/>
  <c r="J520" i="1"/>
  <c r="H520" i="1" s="1"/>
  <c r="J519" i="1"/>
  <c r="H519" i="1" s="1"/>
  <c r="J518" i="1"/>
  <c r="H518" i="1" s="1"/>
  <c r="J517" i="1"/>
  <c r="H517" i="1" s="1"/>
  <c r="J516" i="1"/>
  <c r="H516" i="1" s="1"/>
  <c r="J515" i="1"/>
  <c r="H515" i="1" s="1"/>
  <c r="J514" i="1"/>
  <c r="H514" i="1" s="1"/>
  <c r="J513" i="1"/>
  <c r="H513" i="1" s="1"/>
  <c r="J512" i="1"/>
  <c r="H512" i="1" s="1"/>
  <c r="J511" i="1"/>
  <c r="H511" i="1" s="1"/>
  <c r="J509" i="1"/>
  <c r="H509" i="1" s="1"/>
  <c r="J508" i="1"/>
  <c r="H508" i="1" s="1"/>
  <c r="J507" i="1"/>
  <c r="H507" i="1" s="1"/>
  <c r="J506" i="1"/>
  <c r="H506" i="1" s="1"/>
  <c r="J505" i="1"/>
  <c r="H505" i="1" s="1"/>
  <c r="J504" i="1"/>
  <c r="H504" i="1" s="1"/>
  <c r="J503" i="1"/>
  <c r="H503" i="1" s="1"/>
  <c r="J502" i="1"/>
  <c r="H502" i="1" s="1"/>
  <c r="H501" i="1" s="1"/>
  <c r="J500" i="1"/>
  <c r="H500" i="1" s="1"/>
  <c r="J499" i="1"/>
  <c r="H499" i="1" s="1"/>
  <c r="J498" i="1"/>
  <c r="H498" i="1" s="1"/>
  <c r="J497" i="1"/>
  <c r="H497" i="1" s="1"/>
  <c r="J496" i="1"/>
  <c r="H496" i="1" s="1"/>
  <c r="J495" i="1"/>
  <c r="H495" i="1" s="1"/>
  <c r="J494" i="1"/>
  <c r="H494" i="1" s="1"/>
  <c r="J491" i="1"/>
  <c r="H491" i="1" s="1"/>
  <c r="J490" i="1"/>
  <c r="H490" i="1" s="1"/>
  <c r="J489" i="1"/>
  <c r="H489" i="1" s="1"/>
  <c r="J488" i="1"/>
  <c r="H488" i="1" s="1"/>
  <c r="J487" i="1"/>
  <c r="H487" i="1" s="1"/>
  <c r="J486" i="1"/>
  <c r="H486" i="1" s="1"/>
  <c r="J485" i="1"/>
  <c r="H485" i="1" s="1"/>
  <c r="J484" i="1"/>
  <c r="H484" i="1" s="1"/>
  <c r="J482" i="1"/>
  <c r="H482" i="1" s="1"/>
  <c r="J481" i="1"/>
  <c r="H481" i="1" s="1"/>
  <c r="J480" i="1"/>
  <c r="H480" i="1" s="1"/>
  <c r="J479" i="1"/>
  <c r="H479" i="1" s="1"/>
  <c r="J478" i="1"/>
  <c r="H478" i="1" s="1"/>
  <c r="J477" i="1"/>
  <c r="H477" i="1" s="1"/>
  <c r="J476" i="1"/>
  <c r="H476" i="1" s="1"/>
  <c r="J475" i="1"/>
  <c r="H475" i="1" s="1"/>
  <c r="J474" i="1"/>
  <c r="H474" i="1" s="1"/>
  <c r="J473" i="1"/>
  <c r="H473" i="1" s="1"/>
  <c r="J472" i="1"/>
  <c r="H472" i="1" s="1"/>
  <c r="J471" i="1"/>
  <c r="H471" i="1" s="1"/>
  <c r="J470" i="1"/>
  <c r="H470" i="1" s="1"/>
  <c r="J469" i="1"/>
  <c r="H469" i="1" s="1"/>
  <c r="J468" i="1"/>
  <c r="H468" i="1" s="1"/>
  <c r="J467" i="1"/>
  <c r="H467" i="1" s="1"/>
  <c r="J466" i="1"/>
  <c r="H466" i="1" s="1"/>
  <c r="J465" i="1"/>
  <c r="H465" i="1" s="1"/>
  <c r="J464" i="1"/>
  <c r="H464" i="1" s="1"/>
  <c r="J463" i="1"/>
  <c r="H463" i="1" s="1"/>
  <c r="J462" i="1"/>
  <c r="H462" i="1" s="1"/>
  <c r="J461" i="1"/>
  <c r="H461" i="1" s="1"/>
  <c r="J460" i="1"/>
  <c r="H460" i="1" s="1"/>
  <c r="J458" i="1"/>
  <c r="H458" i="1" s="1"/>
  <c r="J457" i="1"/>
  <c r="H457" i="1" s="1"/>
  <c r="J456" i="1"/>
  <c r="H456" i="1" s="1"/>
  <c r="J455" i="1"/>
  <c r="H455" i="1" s="1"/>
  <c r="J454" i="1"/>
  <c r="H454" i="1" s="1"/>
  <c r="J453" i="1"/>
  <c r="H453" i="1" s="1"/>
  <c r="H452" i="1" s="1"/>
  <c r="J451" i="1"/>
  <c r="H451" i="1" s="1"/>
  <c r="J450" i="1"/>
  <c r="H450" i="1" s="1"/>
  <c r="J449" i="1"/>
  <c r="H449" i="1" s="1"/>
  <c r="J448" i="1"/>
  <c r="H448" i="1" s="1"/>
  <c r="J447" i="1"/>
  <c r="H447" i="1" s="1"/>
  <c r="J446" i="1"/>
  <c r="H446" i="1" s="1"/>
  <c r="J444" i="1"/>
  <c r="H444" i="1" s="1"/>
  <c r="J443" i="1"/>
  <c r="H443" i="1" s="1"/>
  <c r="J442" i="1"/>
  <c r="H442" i="1" s="1"/>
  <c r="J441" i="1"/>
  <c r="H441" i="1" s="1"/>
  <c r="J440" i="1"/>
  <c r="H440" i="1" s="1"/>
  <c r="J439" i="1"/>
  <c r="H439" i="1" s="1"/>
  <c r="J438" i="1"/>
  <c r="H438" i="1" s="1"/>
  <c r="J437" i="1"/>
  <c r="H437" i="1" s="1"/>
  <c r="J436" i="1"/>
  <c r="H436" i="1" s="1"/>
  <c r="J435" i="1"/>
  <c r="H435" i="1" s="1"/>
  <c r="J434" i="1"/>
  <c r="H434" i="1" s="1"/>
  <c r="J433" i="1"/>
  <c r="H433" i="1" s="1"/>
  <c r="J432" i="1"/>
  <c r="H432" i="1" s="1"/>
  <c r="J430" i="1"/>
  <c r="H430" i="1" s="1"/>
  <c r="J429" i="1"/>
  <c r="H429" i="1" s="1"/>
  <c r="J428" i="1"/>
  <c r="H428" i="1" s="1"/>
  <c r="J427" i="1"/>
  <c r="H427" i="1" s="1"/>
  <c r="J426" i="1"/>
  <c r="H426" i="1" s="1"/>
  <c r="J425" i="1"/>
  <c r="H425" i="1" s="1"/>
  <c r="J424" i="1"/>
  <c r="H424" i="1" s="1"/>
  <c r="J423" i="1"/>
  <c r="H423" i="1" s="1"/>
  <c r="J421" i="1"/>
  <c r="H421" i="1" s="1"/>
  <c r="J420" i="1"/>
  <c r="H420" i="1" s="1"/>
  <c r="J419" i="1"/>
  <c r="H419" i="1" s="1"/>
  <c r="J418" i="1"/>
  <c r="H418" i="1" s="1"/>
  <c r="J417" i="1"/>
  <c r="H417" i="1" s="1"/>
  <c r="J414" i="1"/>
  <c r="H414" i="1" s="1"/>
  <c r="J413" i="1"/>
  <c r="H413" i="1" s="1"/>
  <c r="J411" i="1"/>
  <c r="H411" i="1" s="1"/>
  <c r="J410" i="1"/>
  <c r="H410" i="1" s="1"/>
  <c r="J407" i="1"/>
  <c r="H407" i="1" s="1"/>
  <c r="J406" i="1"/>
  <c r="H406" i="1" s="1"/>
  <c r="J404" i="1"/>
  <c r="H404" i="1" s="1"/>
  <c r="J403" i="1"/>
  <c r="H403" i="1" s="1"/>
  <c r="J402" i="1"/>
  <c r="H402" i="1" s="1"/>
  <c r="J401" i="1"/>
  <c r="H401" i="1" s="1"/>
  <c r="J400" i="1"/>
  <c r="H400" i="1" s="1"/>
  <c r="J398" i="1"/>
  <c r="H398" i="1" s="1"/>
  <c r="J397" i="1"/>
  <c r="H397" i="1" s="1"/>
  <c r="J396" i="1"/>
  <c r="H396" i="1" s="1"/>
  <c r="J395" i="1"/>
  <c r="H395" i="1" s="1"/>
  <c r="J394" i="1"/>
  <c r="H394" i="1" s="1"/>
  <c r="J393" i="1"/>
  <c r="H393" i="1" s="1"/>
  <c r="J392" i="1"/>
  <c r="H392" i="1" s="1"/>
  <c r="J391" i="1"/>
  <c r="H391" i="1" s="1"/>
  <c r="J390" i="1"/>
  <c r="H390" i="1" s="1"/>
  <c r="J389" i="1"/>
  <c r="H389" i="1" s="1"/>
  <c r="J387" i="1"/>
  <c r="H387" i="1" s="1"/>
  <c r="J386" i="1"/>
  <c r="H386" i="1" s="1"/>
  <c r="J385" i="1"/>
  <c r="H385" i="1" s="1"/>
  <c r="J384" i="1"/>
  <c r="H384" i="1" s="1"/>
  <c r="J383" i="1"/>
  <c r="H383" i="1" s="1"/>
  <c r="J382" i="1"/>
  <c r="H382" i="1" s="1"/>
  <c r="J381" i="1"/>
  <c r="H381" i="1" s="1"/>
  <c r="J380" i="1"/>
  <c r="H380" i="1" s="1"/>
  <c r="J378" i="1"/>
  <c r="H378" i="1" s="1"/>
  <c r="J377" i="1"/>
  <c r="H377" i="1" s="1"/>
  <c r="J376" i="1"/>
  <c r="H376" i="1" s="1"/>
  <c r="J375" i="1"/>
  <c r="H375" i="1" s="1"/>
  <c r="J374" i="1"/>
  <c r="H374" i="1" s="1"/>
  <c r="J371" i="1"/>
  <c r="H371" i="1" s="1"/>
  <c r="J370" i="1"/>
  <c r="H370" i="1" s="1"/>
  <c r="J368" i="1"/>
  <c r="H368" i="1" s="1"/>
  <c r="J367" i="1"/>
  <c r="H367" i="1" s="1"/>
  <c r="J365" i="1"/>
  <c r="H365" i="1" s="1"/>
  <c r="J364" i="1"/>
  <c r="H364" i="1" s="1"/>
  <c r="J363" i="1"/>
  <c r="H363" i="1" s="1"/>
  <c r="J362" i="1"/>
  <c r="H362" i="1" s="1"/>
  <c r="J361" i="1"/>
  <c r="H361" i="1" s="1"/>
  <c r="J360" i="1"/>
  <c r="H360" i="1" s="1"/>
  <c r="J359" i="1"/>
  <c r="H359" i="1" s="1"/>
  <c r="J358" i="1"/>
  <c r="H358" i="1" s="1"/>
  <c r="J356" i="1"/>
  <c r="H356" i="1" s="1"/>
  <c r="J355" i="1"/>
  <c r="H355" i="1" s="1"/>
  <c r="J354" i="1"/>
  <c r="H354" i="1" s="1"/>
  <c r="J353" i="1"/>
  <c r="H353" i="1" s="1"/>
  <c r="J352" i="1"/>
  <c r="H352" i="1" s="1"/>
  <c r="J351" i="1"/>
  <c r="H351" i="1" s="1"/>
  <c r="J349" i="1"/>
  <c r="H349" i="1" s="1"/>
  <c r="J348" i="1"/>
  <c r="H348" i="1" s="1"/>
  <c r="J345" i="1"/>
  <c r="H345" i="1" s="1"/>
  <c r="J344" i="1"/>
  <c r="H344" i="1" s="1"/>
  <c r="J343" i="1"/>
  <c r="H343" i="1" s="1"/>
  <c r="J340" i="1"/>
  <c r="H340" i="1" s="1"/>
  <c r="J339" i="1"/>
  <c r="H339" i="1" s="1"/>
  <c r="J338" i="1"/>
  <c r="H338" i="1" s="1"/>
  <c r="J336" i="1"/>
  <c r="H336" i="1" s="1"/>
  <c r="J335" i="1"/>
  <c r="H335" i="1" s="1"/>
  <c r="J334" i="1"/>
  <c r="H334" i="1" s="1"/>
  <c r="J333" i="1"/>
  <c r="H333" i="1" s="1"/>
  <c r="J331" i="1"/>
  <c r="H331" i="1" s="1"/>
  <c r="J330" i="1"/>
  <c r="H330" i="1" s="1"/>
  <c r="J329" i="1"/>
  <c r="H329" i="1" s="1"/>
  <c r="J328" i="1"/>
  <c r="H328" i="1" s="1"/>
  <c r="J327" i="1"/>
  <c r="H327" i="1" s="1"/>
  <c r="J326" i="1"/>
  <c r="H326" i="1" s="1"/>
  <c r="J325" i="1"/>
  <c r="H325" i="1" s="1"/>
  <c r="J324" i="1"/>
  <c r="H324" i="1" s="1"/>
  <c r="J322" i="1"/>
  <c r="H322" i="1" s="1"/>
  <c r="J321" i="1"/>
  <c r="H321" i="1" s="1"/>
  <c r="J320" i="1"/>
  <c r="H320" i="1" s="1"/>
  <c r="J319" i="1"/>
  <c r="H319" i="1" s="1"/>
  <c r="J318" i="1"/>
  <c r="H318" i="1" s="1"/>
  <c r="J317" i="1"/>
  <c r="H317" i="1" s="1"/>
  <c r="J310" i="1"/>
  <c r="H310" i="1" s="1"/>
  <c r="J309" i="1"/>
  <c r="H309" i="1" s="1"/>
  <c r="J308" i="1"/>
  <c r="H308" i="1" s="1"/>
  <c r="J306" i="1"/>
  <c r="H306" i="1" s="1"/>
  <c r="J305" i="1"/>
  <c r="H305" i="1" s="1"/>
  <c r="J304" i="1"/>
  <c r="H304" i="1" s="1"/>
  <c r="J303" i="1"/>
  <c r="H303" i="1" s="1"/>
  <c r="J302" i="1"/>
  <c r="H302" i="1" s="1"/>
  <c r="J301" i="1"/>
  <c r="H301" i="1" s="1"/>
  <c r="J300" i="1"/>
  <c r="H300" i="1" s="1"/>
  <c r="J299" i="1"/>
  <c r="H299" i="1" s="1"/>
  <c r="J298" i="1"/>
  <c r="H298" i="1" s="1"/>
  <c r="J297" i="1"/>
  <c r="H297" i="1" s="1"/>
  <c r="J296" i="1"/>
  <c r="H296" i="1" s="1"/>
  <c r="J295" i="1"/>
  <c r="H295" i="1" s="1"/>
  <c r="J294" i="1"/>
  <c r="H294" i="1" s="1"/>
  <c r="J293" i="1"/>
  <c r="H293" i="1" s="1"/>
  <c r="J292" i="1"/>
  <c r="H292" i="1" s="1"/>
  <c r="J291" i="1"/>
  <c r="H291" i="1" s="1"/>
  <c r="J289" i="1"/>
  <c r="H289" i="1" s="1"/>
  <c r="J288" i="1"/>
  <c r="H288" i="1" s="1"/>
  <c r="J287" i="1"/>
  <c r="H287" i="1" s="1"/>
  <c r="J286" i="1"/>
  <c r="H286" i="1" s="1"/>
  <c r="J285" i="1"/>
  <c r="H285" i="1" s="1"/>
  <c r="J284" i="1"/>
  <c r="H284" i="1" s="1"/>
  <c r="J283" i="1"/>
  <c r="H283" i="1" s="1"/>
  <c r="J282" i="1"/>
  <c r="H282" i="1" s="1"/>
  <c r="J281" i="1"/>
  <c r="H281" i="1" s="1"/>
  <c r="J280" i="1"/>
  <c r="H280" i="1" s="1"/>
  <c r="J279" i="1"/>
  <c r="H279" i="1" s="1"/>
  <c r="J278" i="1"/>
  <c r="H278" i="1" s="1"/>
  <c r="J277" i="1"/>
  <c r="H277" i="1" s="1"/>
  <c r="J276" i="1"/>
  <c r="H276" i="1" s="1"/>
  <c r="J275" i="1"/>
  <c r="H275" i="1" s="1"/>
  <c r="J274" i="1"/>
  <c r="H274" i="1" s="1"/>
  <c r="J273" i="1"/>
  <c r="H273" i="1" s="1"/>
  <c r="J272" i="1"/>
  <c r="H272" i="1" s="1"/>
  <c r="J271" i="1"/>
  <c r="H271" i="1" s="1"/>
  <c r="J270" i="1"/>
  <c r="H270" i="1" s="1"/>
  <c r="J269" i="1"/>
  <c r="H269" i="1" s="1"/>
  <c r="J268" i="1"/>
  <c r="H268" i="1" s="1"/>
  <c r="J267" i="1"/>
  <c r="H267" i="1" s="1"/>
  <c r="J266" i="1"/>
  <c r="H266" i="1" s="1"/>
  <c r="J264" i="1"/>
  <c r="H264" i="1" s="1"/>
  <c r="J263" i="1"/>
  <c r="H263" i="1" s="1"/>
  <c r="J262" i="1"/>
  <c r="H262" i="1" s="1"/>
  <c r="J260" i="1"/>
  <c r="H260" i="1" s="1"/>
  <c r="J259" i="1"/>
  <c r="H259" i="1" s="1"/>
  <c r="J258" i="1"/>
  <c r="H258" i="1" s="1"/>
  <c r="J257" i="1"/>
  <c r="H257" i="1" s="1"/>
  <c r="J255" i="1"/>
  <c r="H255" i="1" s="1"/>
  <c r="J254" i="1"/>
  <c r="H254" i="1" s="1"/>
  <c r="J253" i="1"/>
  <c r="H253" i="1" s="1"/>
  <c r="J252" i="1"/>
  <c r="H252" i="1" s="1"/>
  <c r="J251" i="1"/>
  <c r="H251" i="1" s="1"/>
  <c r="J250" i="1"/>
  <c r="H250" i="1" s="1"/>
  <c r="J249" i="1"/>
  <c r="H249" i="1" s="1"/>
  <c r="J248" i="1"/>
  <c r="H248" i="1" s="1"/>
  <c r="J247" i="1"/>
  <c r="H247" i="1" s="1"/>
  <c r="J245" i="1"/>
  <c r="H245" i="1" s="1"/>
  <c r="J244" i="1"/>
  <c r="H244" i="1" s="1"/>
  <c r="J243" i="1"/>
  <c r="H243" i="1" s="1"/>
  <c r="J242" i="1"/>
  <c r="H242" i="1" s="1"/>
  <c r="J241" i="1"/>
  <c r="H241" i="1" s="1"/>
  <c r="J240" i="1"/>
  <c r="H240" i="1" s="1"/>
  <c r="J239" i="1"/>
  <c r="H239" i="1" s="1"/>
  <c r="J237" i="1"/>
  <c r="H237" i="1" s="1"/>
  <c r="J236" i="1"/>
  <c r="H236" i="1" s="1"/>
  <c r="J235" i="1"/>
  <c r="H235" i="1" s="1"/>
  <c r="J234" i="1"/>
  <c r="H234" i="1" s="1"/>
  <c r="J233" i="1"/>
  <c r="H233" i="1" s="1"/>
  <c r="J230" i="1"/>
  <c r="H230" i="1" s="1"/>
  <c r="J229" i="1"/>
  <c r="H229" i="1" s="1"/>
  <c r="J227" i="1"/>
  <c r="H227" i="1" s="1"/>
  <c r="H226" i="1" s="1"/>
  <c r="J225" i="1"/>
  <c r="H225" i="1" s="1"/>
  <c r="J224" i="1"/>
  <c r="H224" i="1" s="1"/>
  <c r="J223" i="1"/>
  <c r="H223" i="1" s="1"/>
  <c r="J222" i="1"/>
  <c r="H222" i="1" s="1"/>
  <c r="J220" i="1"/>
  <c r="H220" i="1" s="1"/>
  <c r="J219" i="1"/>
  <c r="H219" i="1" s="1"/>
  <c r="J217" i="1"/>
  <c r="H217" i="1" s="1"/>
  <c r="J216" i="1"/>
  <c r="H216" i="1" s="1"/>
  <c r="J215" i="1"/>
  <c r="H215" i="1" s="1"/>
  <c r="J214" i="1"/>
  <c r="H214" i="1" s="1"/>
  <c r="J213" i="1"/>
  <c r="H213" i="1" s="1"/>
  <c r="J212" i="1"/>
  <c r="H212" i="1" s="1"/>
  <c r="J211" i="1"/>
  <c r="H211" i="1" s="1"/>
  <c r="J210" i="1"/>
  <c r="H210" i="1" s="1"/>
  <c r="J208" i="1"/>
  <c r="H208" i="1" s="1"/>
  <c r="J207" i="1"/>
  <c r="H207" i="1" s="1"/>
  <c r="J206" i="1"/>
  <c r="H206" i="1" s="1"/>
  <c r="J205" i="1"/>
  <c r="H205" i="1" s="1"/>
  <c r="J204" i="1"/>
  <c r="H204" i="1" s="1"/>
  <c r="J203" i="1"/>
  <c r="H203" i="1" s="1"/>
  <c r="J202" i="1"/>
  <c r="H202" i="1" s="1"/>
  <c r="J200" i="1"/>
  <c r="H200" i="1" s="1"/>
  <c r="J198" i="1"/>
  <c r="H198" i="1" s="1"/>
  <c r="J110" i="1"/>
  <c r="H110" i="1" s="1"/>
  <c r="H109" i="1"/>
  <c r="J106" i="1"/>
  <c r="H106" i="1" s="1"/>
  <c r="J105" i="1"/>
  <c r="H105" i="1" s="1"/>
  <c r="J102" i="1"/>
  <c r="H102" i="1" s="1"/>
  <c r="J101" i="1"/>
  <c r="H101" i="1" s="1"/>
  <c r="J99" i="1"/>
  <c r="H99" i="1" s="1"/>
  <c r="J98" i="1"/>
  <c r="H98" i="1" s="1"/>
  <c r="J97" i="1"/>
  <c r="H97" i="1" s="1"/>
  <c r="J95" i="1"/>
  <c r="H95" i="1" s="1"/>
  <c r="J94" i="1"/>
  <c r="H94" i="1" s="1"/>
  <c r="J93" i="1"/>
  <c r="H93" i="1" s="1"/>
  <c r="J92" i="1"/>
  <c r="H92" i="1" s="1"/>
  <c r="J91" i="1"/>
  <c r="H91" i="1" s="1"/>
  <c r="J90" i="1"/>
  <c r="H90" i="1" s="1"/>
  <c r="J89" i="1"/>
  <c r="H89" i="1" s="1"/>
  <c r="J88" i="1"/>
  <c r="H88" i="1" s="1"/>
  <c r="J87" i="1"/>
  <c r="H87" i="1" s="1"/>
  <c r="J86" i="1"/>
  <c r="H86" i="1" s="1"/>
  <c r="J85" i="1"/>
  <c r="H85" i="1" s="1"/>
  <c r="J84" i="1"/>
  <c r="H84" i="1" s="1"/>
  <c r="J83" i="1"/>
  <c r="H83" i="1" s="1"/>
  <c r="J82" i="1"/>
  <c r="H82" i="1" s="1"/>
  <c r="J81" i="1"/>
  <c r="H81" i="1" s="1"/>
  <c r="J80" i="1"/>
  <c r="H80" i="1" s="1"/>
  <c r="J79" i="1"/>
  <c r="H79" i="1" s="1"/>
  <c r="J78" i="1"/>
  <c r="H78" i="1" s="1"/>
  <c r="J77" i="1"/>
  <c r="H77" i="1" s="1"/>
  <c r="J76" i="1"/>
  <c r="H76" i="1" s="1"/>
  <c r="J75" i="1"/>
  <c r="H75" i="1" s="1"/>
  <c r="J74" i="1"/>
  <c r="H74" i="1" s="1"/>
  <c r="J73" i="1"/>
  <c r="H73" i="1" s="1"/>
  <c r="J72" i="1"/>
  <c r="H72" i="1" s="1"/>
  <c r="J71" i="1"/>
  <c r="H71" i="1" s="1"/>
  <c r="J70" i="1"/>
  <c r="H70" i="1" s="1"/>
  <c r="J69" i="1"/>
  <c r="H69" i="1" s="1"/>
  <c r="J68" i="1"/>
  <c r="H68" i="1" s="1"/>
  <c r="J67" i="1"/>
  <c r="H67" i="1" s="1"/>
  <c r="J66" i="1"/>
  <c r="H66" i="1" s="1"/>
  <c r="J65" i="1"/>
  <c r="H65" i="1" s="1"/>
  <c r="J64" i="1"/>
  <c r="H64" i="1" s="1"/>
  <c r="J63" i="1"/>
  <c r="H63" i="1" s="1"/>
  <c r="J62" i="1"/>
  <c r="H62" i="1" s="1"/>
  <c r="J61" i="1"/>
  <c r="H61" i="1" s="1"/>
  <c r="J60" i="1"/>
  <c r="H60" i="1" s="1"/>
  <c r="J59" i="1"/>
  <c r="H59" i="1" s="1"/>
  <c r="J58" i="1"/>
  <c r="H58" i="1" s="1"/>
  <c r="J57" i="1"/>
  <c r="H57" i="1" s="1"/>
  <c r="J56" i="1"/>
  <c r="H56" i="1" s="1"/>
  <c r="J55" i="1"/>
  <c r="H55" i="1" s="1"/>
  <c r="J54" i="1"/>
  <c r="H54" i="1" s="1"/>
  <c r="J53" i="1"/>
  <c r="H53" i="1" s="1"/>
  <c r="J52" i="1"/>
  <c r="H52" i="1" s="1"/>
  <c r="J51" i="1"/>
  <c r="H51" i="1" s="1"/>
  <c r="J50" i="1"/>
  <c r="H50" i="1" s="1"/>
  <c r="J49" i="1"/>
  <c r="H49" i="1" s="1"/>
  <c r="J48" i="1"/>
  <c r="H48" i="1" s="1"/>
  <c r="J47" i="1"/>
  <c r="H47" i="1" s="1"/>
  <c r="J46" i="1"/>
  <c r="H46" i="1" s="1"/>
  <c r="J45" i="1"/>
  <c r="H45" i="1" s="1"/>
  <c r="J44" i="1"/>
  <c r="H44" i="1" s="1"/>
  <c r="J43" i="1"/>
  <c r="H43" i="1" s="1"/>
  <c r="J42" i="1"/>
  <c r="H42" i="1" s="1"/>
  <c r="J41" i="1"/>
  <c r="H41" i="1" s="1"/>
  <c r="J39" i="1"/>
  <c r="H39" i="1" s="1"/>
  <c r="J38" i="1"/>
  <c r="H38" i="1" s="1"/>
  <c r="J37" i="1"/>
  <c r="H37" i="1" s="1"/>
  <c r="J36" i="1"/>
  <c r="H36" i="1" s="1"/>
  <c r="J34" i="1"/>
  <c r="H34" i="1" s="1"/>
  <c r="J33" i="1"/>
  <c r="H33" i="1" s="1"/>
  <c r="J32" i="1"/>
  <c r="H32" i="1" s="1"/>
  <c r="J30" i="1"/>
  <c r="H30" i="1" s="1"/>
  <c r="J29" i="1"/>
  <c r="H29" i="1" s="1"/>
  <c r="J28" i="1"/>
  <c r="H28" i="1" s="1"/>
  <c r="J27" i="1"/>
  <c r="H27" i="1" s="1"/>
  <c r="J24" i="1"/>
  <c r="H24" i="1" s="1"/>
  <c r="J23" i="1"/>
  <c r="H23" i="1" s="1"/>
  <c r="J21" i="1"/>
  <c r="H21" i="1" s="1"/>
  <c r="J20" i="1"/>
  <c r="H20" i="1" s="1"/>
  <c r="J19" i="1"/>
  <c r="H19" i="1" s="1"/>
  <c r="J16" i="1"/>
  <c r="H16" i="1" s="1"/>
  <c r="J15" i="1"/>
  <c r="H15" i="1" s="1"/>
  <c r="J13" i="1"/>
  <c r="H13" i="1" s="1"/>
  <c r="J12" i="1"/>
  <c r="H12" i="1" s="1"/>
  <c r="J11" i="1"/>
  <c r="H11" i="1" s="1"/>
  <c r="J9" i="1"/>
  <c r="H9" i="1" s="1"/>
  <c r="J8" i="1"/>
  <c r="H8" i="1" s="1"/>
  <c r="J7" i="1"/>
  <c r="H7" i="1" s="1"/>
  <c r="J6" i="1"/>
  <c r="H6" i="1" s="1"/>
  <c r="AL560" i="1"/>
  <c r="AL675" i="1" s="1"/>
  <c r="AK560" i="1"/>
  <c r="AK675" i="1" s="1"/>
  <c r="AJ560" i="1"/>
  <c r="AJ675" i="1" s="1"/>
  <c r="AI560" i="1"/>
  <c r="AI675" i="1" s="1"/>
  <c r="AH560" i="1"/>
  <c r="AH675" i="1" s="1"/>
  <c r="AG560" i="1"/>
  <c r="AG675" i="1" s="1"/>
  <c r="AF560" i="1"/>
  <c r="AF675" i="1" s="1"/>
  <c r="AE560" i="1"/>
  <c r="AE675" i="1" s="1"/>
  <c r="AD560" i="1"/>
  <c r="AD675" i="1" s="1"/>
  <c r="AC560" i="1"/>
  <c r="AC675" i="1" s="1"/>
  <c r="AB560" i="1"/>
  <c r="AB675" i="1" s="1"/>
  <c r="AA560" i="1"/>
  <c r="AA675" i="1" s="1"/>
  <c r="Z560" i="1"/>
  <c r="Z675" i="1" s="1"/>
  <c r="Z704" i="1" s="1"/>
  <c r="Y560" i="1"/>
  <c r="X560" i="1"/>
  <c r="X675" i="1" s="1"/>
  <c r="X704" i="1" s="1"/>
  <c r="W560" i="1"/>
  <c r="W675" i="1" s="1"/>
  <c r="S560" i="1"/>
  <c r="S675" i="1" s="1"/>
  <c r="R560" i="1"/>
  <c r="Q560" i="1"/>
  <c r="P560" i="1"/>
  <c r="O560" i="1"/>
  <c r="N560" i="1"/>
  <c r="M560" i="1"/>
  <c r="L560" i="1"/>
  <c r="AL557" i="1"/>
  <c r="AL674" i="1" s="1"/>
  <c r="AK557" i="1"/>
  <c r="AK674" i="1" s="1"/>
  <c r="AJ557" i="1"/>
  <c r="AJ674" i="1" s="1"/>
  <c r="AI557" i="1"/>
  <c r="AI674" i="1" s="1"/>
  <c r="AH557" i="1"/>
  <c r="AH674" i="1" s="1"/>
  <c r="AG557" i="1"/>
  <c r="AG674" i="1" s="1"/>
  <c r="AF557" i="1"/>
  <c r="AF674" i="1" s="1"/>
  <c r="AE557" i="1"/>
  <c r="AE674" i="1" s="1"/>
  <c r="AD557" i="1"/>
  <c r="AD674" i="1" s="1"/>
  <c r="AC557" i="1"/>
  <c r="AC674" i="1" s="1"/>
  <c r="AB557" i="1"/>
  <c r="AB674" i="1" s="1"/>
  <c r="AA557" i="1"/>
  <c r="AA674" i="1" s="1"/>
  <c r="Z557" i="1"/>
  <c r="Z674" i="1" s="1"/>
  <c r="Y557" i="1"/>
  <c r="Y674" i="1" s="1"/>
  <c r="X557" i="1"/>
  <c r="X674" i="1" s="1"/>
  <c r="W557" i="1"/>
  <c r="W674" i="1" s="1"/>
  <c r="S557" i="1"/>
  <c r="S674" i="1" s="1"/>
  <c r="R557" i="1"/>
  <c r="R674" i="1" s="1"/>
  <c r="Q557" i="1"/>
  <c r="Q674" i="1" s="1"/>
  <c r="P557" i="1"/>
  <c r="P674" i="1" s="1"/>
  <c r="O557" i="1"/>
  <c r="O674" i="1" s="1"/>
  <c r="N557" i="1"/>
  <c r="N674" i="1" s="1"/>
  <c r="M557" i="1"/>
  <c r="M674" i="1" s="1"/>
  <c r="L557" i="1"/>
  <c r="L674" i="1" s="1"/>
  <c r="AL552" i="1"/>
  <c r="AL673" i="1" s="1"/>
  <c r="AK552" i="1"/>
  <c r="AK673" i="1" s="1"/>
  <c r="AJ552" i="1"/>
  <c r="AJ673" i="1" s="1"/>
  <c r="AI552" i="1"/>
  <c r="AI673" i="1" s="1"/>
  <c r="AH552" i="1"/>
  <c r="AH673" i="1" s="1"/>
  <c r="AG552" i="1"/>
  <c r="AG673" i="1" s="1"/>
  <c r="AF552" i="1"/>
  <c r="AF673" i="1" s="1"/>
  <c r="AE552" i="1"/>
  <c r="AE673" i="1" s="1"/>
  <c r="AD552" i="1"/>
  <c r="AD673" i="1" s="1"/>
  <c r="AC552" i="1"/>
  <c r="AC673" i="1" s="1"/>
  <c r="AB552" i="1"/>
  <c r="AB673" i="1" s="1"/>
  <c r="AA552" i="1"/>
  <c r="AA673" i="1" s="1"/>
  <c r="Z552" i="1"/>
  <c r="Z673" i="1" s="1"/>
  <c r="Y552" i="1"/>
  <c r="Y673" i="1" s="1"/>
  <c r="X552" i="1"/>
  <c r="X673" i="1" s="1"/>
  <c r="W552" i="1"/>
  <c r="W673" i="1" s="1"/>
  <c r="S552" i="1"/>
  <c r="S673" i="1" s="1"/>
  <c r="R552" i="1"/>
  <c r="R673" i="1" s="1"/>
  <c r="Q552" i="1"/>
  <c r="Q673" i="1" s="1"/>
  <c r="P552" i="1"/>
  <c r="P673" i="1" s="1"/>
  <c r="O552" i="1"/>
  <c r="O673" i="1" s="1"/>
  <c r="N552" i="1"/>
  <c r="N673" i="1" s="1"/>
  <c r="M552" i="1"/>
  <c r="M673" i="1" s="1"/>
  <c r="L552" i="1"/>
  <c r="L673" i="1" s="1"/>
  <c r="AL546" i="1"/>
  <c r="AL672" i="1" s="1"/>
  <c r="AK546" i="1"/>
  <c r="AK672" i="1" s="1"/>
  <c r="AJ546" i="1"/>
  <c r="AJ672" i="1" s="1"/>
  <c r="AI546" i="1"/>
  <c r="AI672" i="1" s="1"/>
  <c r="AH546" i="1"/>
  <c r="AH672" i="1" s="1"/>
  <c r="AG546" i="1"/>
  <c r="AG672" i="1" s="1"/>
  <c r="AF546" i="1"/>
  <c r="AF672" i="1" s="1"/>
  <c r="AE546" i="1"/>
  <c r="AE672" i="1" s="1"/>
  <c r="AD546" i="1"/>
  <c r="AD672" i="1" s="1"/>
  <c r="AC546" i="1"/>
  <c r="AC672" i="1" s="1"/>
  <c r="AB546" i="1"/>
  <c r="AB672" i="1" s="1"/>
  <c r="AA546" i="1"/>
  <c r="AA672" i="1" s="1"/>
  <c r="Z546" i="1"/>
  <c r="Z672" i="1" s="1"/>
  <c r="Y546" i="1"/>
  <c r="Y672" i="1" s="1"/>
  <c r="X546" i="1"/>
  <c r="X672" i="1" s="1"/>
  <c r="W546" i="1"/>
  <c r="W672" i="1" s="1"/>
  <c r="S546" i="1"/>
  <c r="S672" i="1" s="1"/>
  <c r="R546" i="1"/>
  <c r="R672" i="1" s="1"/>
  <c r="Q546" i="1"/>
  <c r="Q672" i="1" s="1"/>
  <c r="P546" i="1"/>
  <c r="P672" i="1" s="1"/>
  <c r="O546" i="1"/>
  <c r="O672" i="1" s="1"/>
  <c r="N546" i="1"/>
  <c r="N672" i="1" s="1"/>
  <c r="M546" i="1"/>
  <c r="M672" i="1" s="1"/>
  <c r="L546" i="1"/>
  <c r="L672" i="1" s="1"/>
  <c r="AL536" i="1"/>
  <c r="AL671" i="1" s="1"/>
  <c r="AK536" i="1"/>
  <c r="AK671" i="1" s="1"/>
  <c r="AJ536" i="1"/>
  <c r="AJ671" i="1" s="1"/>
  <c r="AI536" i="1"/>
  <c r="AI671" i="1" s="1"/>
  <c r="AH536" i="1"/>
  <c r="AH671" i="1" s="1"/>
  <c r="AG536" i="1"/>
  <c r="AG671" i="1" s="1"/>
  <c r="AF536" i="1"/>
  <c r="AF671" i="1" s="1"/>
  <c r="AE536" i="1"/>
  <c r="AE671" i="1" s="1"/>
  <c r="AD536" i="1"/>
  <c r="AD671" i="1" s="1"/>
  <c r="AC536" i="1"/>
  <c r="AC671" i="1" s="1"/>
  <c r="AB536" i="1"/>
  <c r="AB671" i="1" s="1"/>
  <c r="AA536" i="1"/>
  <c r="AA671" i="1" s="1"/>
  <c r="Z536" i="1"/>
  <c r="Z671" i="1" s="1"/>
  <c r="Y536" i="1"/>
  <c r="Y671" i="1" s="1"/>
  <c r="X536" i="1"/>
  <c r="X671" i="1" s="1"/>
  <c r="W536" i="1"/>
  <c r="W671" i="1" s="1"/>
  <c r="S536" i="1"/>
  <c r="S671" i="1" s="1"/>
  <c r="R536" i="1"/>
  <c r="R671" i="1" s="1"/>
  <c r="Q536" i="1"/>
  <c r="Q671" i="1" s="1"/>
  <c r="P536" i="1"/>
  <c r="P671" i="1" s="1"/>
  <c r="O536" i="1"/>
  <c r="O671" i="1" s="1"/>
  <c r="N536" i="1"/>
  <c r="N671" i="1" s="1"/>
  <c r="M536" i="1"/>
  <c r="M671" i="1" s="1"/>
  <c r="L536" i="1"/>
  <c r="L671" i="1" s="1"/>
  <c r="AL530" i="1"/>
  <c r="AL670" i="1" s="1"/>
  <c r="AK530" i="1"/>
  <c r="AK670" i="1" s="1"/>
  <c r="AJ530" i="1"/>
  <c r="AJ670" i="1" s="1"/>
  <c r="AI530" i="1"/>
  <c r="AI670" i="1" s="1"/>
  <c r="AH530" i="1"/>
  <c r="AH670" i="1" s="1"/>
  <c r="AG530" i="1"/>
  <c r="AG670" i="1" s="1"/>
  <c r="AF530" i="1"/>
  <c r="AF670" i="1" s="1"/>
  <c r="AE530" i="1"/>
  <c r="AE670" i="1" s="1"/>
  <c r="AD530" i="1"/>
  <c r="AD670" i="1" s="1"/>
  <c r="AC530" i="1"/>
  <c r="AC670" i="1" s="1"/>
  <c r="AB530" i="1"/>
  <c r="AB670" i="1" s="1"/>
  <c r="AA530" i="1"/>
  <c r="AA670" i="1" s="1"/>
  <c r="Z530" i="1"/>
  <c r="Z670" i="1" s="1"/>
  <c r="Y530" i="1"/>
  <c r="Y670" i="1" s="1"/>
  <c r="X530" i="1"/>
  <c r="X670" i="1" s="1"/>
  <c r="W530" i="1"/>
  <c r="W670" i="1" s="1"/>
  <c r="S530" i="1"/>
  <c r="S670" i="1" s="1"/>
  <c r="R530" i="1"/>
  <c r="R670" i="1" s="1"/>
  <c r="Q530" i="1"/>
  <c r="Q670" i="1" s="1"/>
  <c r="P530" i="1"/>
  <c r="P670" i="1" s="1"/>
  <c r="O530" i="1"/>
  <c r="O670" i="1" s="1"/>
  <c r="N530" i="1"/>
  <c r="N670" i="1" s="1"/>
  <c r="M530" i="1"/>
  <c r="M670" i="1" s="1"/>
  <c r="L530" i="1"/>
  <c r="L670" i="1" s="1"/>
  <c r="AL525" i="1"/>
  <c r="AL668" i="1" s="1"/>
  <c r="AK525" i="1"/>
  <c r="AK668" i="1" s="1"/>
  <c r="AJ525" i="1"/>
  <c r="AJ668" i="1" s="1"/>
  <c r="AI525" i="1"/>
  <c r="AI668" i="1" s="1"/>
  <c r="AH525" i="1"/>
  <c r="AH668" i="1" s="1"/>
  <c r="AG525" i="1"/>
  <c r="AG668" i="1" s="1"/>
  <c r="AF525" i="1"/>
  <c r="AF668" i="1" s="1"/>
  <c r="AE525" i="1"/>
  <c r="AE668" i="1" s="1"/>
  <c r="AD525" i="1"/>
  <c r="AD668" i="1" s="1"/>
  <c r="AC525" i="1"/>
  <c r="AC668" i="1" s="1"/>
  <c r="AB525" i="1"/>
  <c r="AB668" i="1" s="1"/>
  <c r="AA525" i="1"/>
  <c r="AA668" i="1" s="1"/>
  <c r="Z525" i="1"/>
  <c r="Z668" i="1" s="1"/>
  <c r="Y525" i="1"/>
  <c r="Y668" i="1" s="1"/>
  <c r="X525" i="1"/>
  <c r="X668" i="1" s="1"/>
  <c r="W525" i="1"/>
  <c r="W668" i="1" s="1"/>
  <c r="S525" i="1"/>
  <c r="S668" i="1" s="1"/>
  <c r="R525" i="1"/>
  <c r="R668" i="1" s="1"/>
  <c r="Q525" i="1"/>
  <c r="Q668" i="1" s="1"/>
  <c r="P525" i="1"/>
  <c r="P668" i="1" s="1"/>
  <c r="O525" i="1"/>
  <c r="O668" i="1" s="1"/>
  <c r="N525" i="1"/>
  <c r="N668" i="1" s="1"/>
  <c r="M525" i="1"/>
  <c r="M668" i="1" s="1"/>
  <c r="L525" i="1"/>
  <c r="L668" i="1" s="1"/>
  <c r="AL521" i="1"/>
  <c r="AL666" i="1" s="1"/>
  <c r="AK521" i="1"/>
  <c r="AK666" i="1" s="1"/>
  <c r="AJ521" i="1"/>
  <c r="AJ666" i="1" s="1"/>
  <c r="AI521" i="1"/>
  <c r="AI666" i="1" s="1"/>
  <c r="AH521" i="1"/>
  <c r="AH666" i="1" s="1"/>
  <c r="AG521" i="1"/>
  <c r="AG666" i="1" s="1"/>
  <c r="AF521" i="1"/>
  <c r="AF666" i="1" s="1"/>
  <c r="AE521" i="1"/>
  <c r="AE666" i="1" s="1"/>
  <c r="AD521" i="1"/>
  <c r="AD666" i="1" s="1"/>
  <c r="AC521" i="1"/>
  <c r="AC666" i="1" s="1"/>
  <c r="AB521" i="1"/>
  <c r="AB666" i="1" s="1"/>
  <c r="AA521" i="1"/>
  <c r="AA666" i="1" s="1"/>
  <c r="Z521" i="1"/>
  <c r="Z666" i="1" s="1"/>
  <c r="Y521" i="1"/>
  <c r="Y666" i="1" s="1"/>
  <c r="X521" i="1"/>
  <c r="X666" i="1" s="1"/>
  <c r="W521" i="1"/>
  <c r="W666" i="1" s="1"/>
  <c r="S521" i="1"/>
  <c r="S666" i="1" s="1"/>
  <c r="R521" i="1"/>
  <c r="R666" i="1" s="1"/>
  <c r="Q521" i="1"/>
  <c r="Q666" i="1" s="1"/>
  <c r="P521" i="1"/>
  <c r="P666" i="1" s="1"/>
  <c r="O521" i="1"/>
  <c r="O666" i="1" s="1"/>
  <c r="N521" i="1"/>
  <c r="N666" i="1" s="1"/>
  <c r="M521" i="1"/>
  <c r="M666" i="1" s="1"/>
  <c r="L521" i="1"/>
  <c r="L666" i="1" s="1"/>
  <c r="AL510" i="1"/>
  <c r="AL665" i="1" s="1"/>
  <c r="AK510" i="1"/>
  <c r="AK665" i="1" s="1"/>
  <c r="AJ510" i="1"/>
  <c r="AJ665" i="1" s="1"/>
  <c r="AI510" i="1"/>
  <c r="AI665" i="1" s="1"/>
  <c r="AH510" i="1"/>
  <c r="AH665" i="1" s="1"/>
  <c r="AG510" i="1"/>
  <c r="AG665" i="1" s="1"/>
  <c r="AF510" i="1"/>
  <c r="AF665" i="1" s="1"/>
  <c r="AE510" i="1"/>
  <c r="AE665" i="1" s="1"/>
  <c r="AD510" i="1"/>
  <c r="AD665" i="1" s="1"/>
  <c r="AC510" i="1"/>
  <c r="AC665" i="1" s="1"/>
  <c r="AB510" i="1"/>
  <c r="AB665" i="1" s="1"/>
  <c r="AA510" i="1"/>
  <c r="AA665" i="1" s="1"/>
  <c r="Z510" i="1"/>
  <c r="Z665" i="1" s="1"/>
  <c r="Y510" i="1"/>
  <c r="Y665" i="1" s="1"/>
  <c r="X510" i="1"/>
  <c r="X665" i="1" s="1"/>
  <c r="W510" i="1"/>
  <c r="W665" i="1" s="1"/>
  <c r="S510" i="1"/>
  <c r="S665" i="1" s="1"/>
  <c r="R510" i="1"/>
  <c r="R665" i="1" s="1"/>
  <c r="Q510" i="1"/>
  <c r="Q665" i="1" s="1"/>
  <c r="P510" i="1"/>
  <c r="P665" i="1" s="1"/>
  <c r="O510" i="1"/>
  <c r="O665" i="1" s="1"/>
  <c r="N510" i="1"/>
  <c r="N665" i="1" s="1"/>
  <c r="M510" i="1"/>
  <c r="M665" i="1" s="1"/>
  <c r="L510" i="1"/>
  <c r="L665" i="1" s="1"/>
  <c r="AL501" i="1"/>
  <c r="AL664" i="1" s="1"/>
  <c r="AK501" i="1"/>
  <c r="AK664" i="1" s="1"/>
  <c r="AJ501" i="1"/>
  <c r="AJ664" i="1" s="1"/>
  <c r="AI501" i="1"/>
  <c r="AI664" i="1" s="1"/>
  <c r="AH501" i="1"/>
  <c r="AH664" i="1" s="1"/>
  <c r="AG501" i="1"/>
  <c r="AG664" i="1" s="1"/>
  <c r="AF501" i="1"/>
  <c r="AF664" i="1" s="1"/>
  <c r="AE501" i="1"/>
  <c r="AE664" i="1" s="1"/>
  <c r="AD501" i="1"/>
  <c r="AD664" i="1" s="1"/>
  <c r="AC501" i="1"/>
  <c r="AC664" i="1" s="1"/>
  <c r="AB501" i="1"/>
  <c r="AB664" i="1" s="1"/>
  <c r="AA501" i="1"/>
  <c r="AA664" i="1" s="1"/>
  <c r="Z501" i="1"/>
  <c r="Z664" i="1" s="1"/>
  <c r="Y501" i="1"/>
  <c r="Y664" i="1" s="1"/>
  <c r="X501" i="1"/>
  <c r="X664" i="1" s="1"/>
  <c r="W501" i="1"/>
  <c r="W664" i="1" s="1"/>
  <c r="S501" i="1"/>
  <c r="S664" i="1" s="1"/>
  <c r="R501" i="1"/>
  <c r="R664" i="1" s="1"/>
  <c r="Q501" i="1"/>
  <c r="Q664" i="1" s="1"/>
  <c r="P501" i="1"/>
  <c r="P664" i="1" s="1"/>
  <c r="O501" i="1"/>
  <c r="O664" i="1" s="1"/>
  <c r="N501" i="1"/>
  <c r="N664" i="1" s="1"/>
  <c r="M501" i="1"/>
  <c r="M664" i="1" s="1"/>
  <c r="L501" i="1"/>
  <c r="L664" i="1" s="1"/>
  <c r="AL493" i="1"/>
  <c r="AL663" i="1" s="1"/>
  <c r="AL662" i="1" s="1"/>
  <c r="AK493" i="1"/>
  <c r="AK663" i="1" s="1"/>
  <c r="AJ493" i="1"/>
  <c r="AJ663" i="1" s="1"/>
  <c r="AI493" i="1"/>
  <c r="AI663" i="1" s="1"/>
  <c r="AH493" i="1"/>
  <c r="AH663" i="1" s="1"/>
  <c r="AG493" i="1"/>
  <c r="AG663" i="1" s="1"/>
  <c r="AF493" i="1"/>
  <c r="AF663" i="1" s="1"/>
  <c r="AE493" i="1"/>
  <c r="AE663" i="1" s="1"/>
  <c r="AD493" i="1"/>
  <c r="AD663" i="1" s="1"/>
  <c r="AC493" i="1"/>
  <c r="AC663" i="1" s="1"/>
  <c r="AB493" i="1"/>
  <c r="AB663" i="1" s="1"/>
  <c r="AA493" i="1"/>
  <c r="AA663" i="1" s="1"/>
  <c r="Z493" i="1"/>
  <c r="Z663" i="1" s="1"/>
  <c r="Y493" i="1"/>
  <c r="Y663" i="1" s="1"/>
  <c r="X493" i="1"/>
  <c r="X663" i="1" s="1"/>
  <c r="W493" i="1"/>
  <c r="W663" i="1" s="1"/>
  <c r="S493" i="1"/>
  <c r="S663" i="1" s="1"/>
  <c r="R493" i="1"/>
  <c r="R663" i="1" s="1"/>
  <c r="Q493" i="1"/>
  <c r="Q663" i="1" s="1"/>
  <c r="P493" i="1"/>
  <c r="P663" i="1" s="1"/>
  <c r="O493" i="1"/>
  <c r="O663" i="1" s="1"/>
  <c r="N493" i="1"/>
  <c r="N663" i="1" s="1"/>
  <c r="M493" i="1"/>
  <c r="M663" i="1" s="1"/>
  <c r="L493" i="1"/>
  <c r="L663" i="1" s="1"/>
  <c r="AL483" i="1"/>
  <c r="AL661" i="1" s="1"/>
  <c r="AK483" i="1"/>
  <c r="AK661" i="1" s="1"/>
  <c r="AJ483" i="1"/>
  <c r="AJ661" i="1" s="1"/>
  <c r="AI483" i="1"/>
  <c r="AI661" i="1" s="1"/>
  <c r="AH483" i="1"/>
  <c r="AH661" i="1" s="1"/>
  <c r="AG483" i="1"/>
  <c r="AG661" i="1" s="1"/>
  <c r="AF483" i="1"/>
  <c r="AF661" i="1" s="1"/>
  <c r="AE483" i="1"/>
  <c r="AE661" i="1" s="1"/>
  <c r="AD483" i="1"/>
  <c r="AD661" i="1" s="1"/>
  <c r="AC483" i="1"/>
  <c r="AC661" i="1" s="1"/>
  <c r="AB483" i="1"/>
  <c r="AB661" i="1" s="1"/>
  <c r="AA483" i="1"/>
  <c r="AA661" i="1" s="1"/>
  <c r="Z483" i="1"/>
  <c r="Z661" i="1" s="1"/>
  <c r="Y483" i="1"/>
  <c r="X483" i="1"/>
  <c r="X661" i="1" s="1"/>
  <c r="W483" i="1"/>
  <c r="S483" i="1"/>
  <c r="S661" i="1" s="1"/>
  <c r="R483" i="1"/>
  <c r="R661" i="1" s="1"/>
  <c r="Q483" i="1"/>
  <c r="Q661" i="1" s="1"/>
  <c r="P483" i="1"/>
  <c r="P661" i="1" s="1"/>
  <c r="O483" i="1"/>
  <c r="O661" i="1" s="1"/>
  <c r="N483" i="1"/>
  <c r="N661" i="1" s="1"/>
  <c r="M483" i="1"/>
  <c r="M661" i="1" s="1"/>
  <c r="L483" i="1"/>
  <c r="L661" i="1" s="1"/>
  <c r="AL459" i="1"/>
  <c r="AL660" i="1" s="1"/>
  <c r="AK459" i="1"/>
  <c r="AK660" i="1" s="1"/>
  <c r="AJ459" i="1"/>
  <c r="AJ660" i="1" s="1"/>
  <c r="AI459" i="1"/>
  <c r="AI660" i="1" s="1"/>
  <c r="AH459" i="1"/>
  <c r="AH660" i="1" s="1"/>
  <c r="AG459" i="1"/>
  <c r="AG660" i="1" s="1"/>
  <c r="AF459" i="1"/>
  <c r="AF660" i="1" s="1"/>
  <c r="AE459" i="1"/>
  <c r="AE660" i="1" s="1"/>
  <c r="AD459" i="1"/>
  <c r="AD660" i="1" s="1"/>
  <c r="AC459" i="1"/>
  <c r="AC660" i="1" s="1"/>
  <c r="AB459" i="1"/>
  <c r="AB660" i="1" s="1"/>
  <c r="AA459" i="1"/>
  <c r="AA660" i="1" s="1"/>
  <c r="Z459" i="1"/>
  <c r="Z660" i="1" s="1"/>
  <c r="Y459" i="1"/>
  <c r="Y660" i="1" s="1"/>
  <c r="X459" i="1"/>
  <c r="X660" i="1" s="1"/>
  <c r="W459" i="1"/>
  <c r="W660" i="1" s="1"/>
  <c r="S459" i="1"/>
  <c r="S660" i="1" s="1"/>
  <c r="R459" i="1"/>
  <c r="R660" i="1" s="1"/>
  <c r="Q459" i="1"/>
  <c r="Q660" i="1" s="1"/>
  <c r="P459" i="1"/>
  <c r="P660" i="1" s="1"/>
  <c r="O459" i="1"/>
  <c r="O660" i="1" s="1"/>
  <c r="N459" i="1"/>
  <c r="N660" i="1" s="1"/>
  <c r="M459" i="1"/>
  <c r="M660" i="1" s="1"/>
  <c r="L459" i="1"/>
  <c r="L660" i="1" s="1"/>
  <c r="AL452" i="1"/>
  <c r="AL659" i="1" s="1"/>
  <c r="AK452" i="1"/>
  <c r="AK659" i="1" s="1"/>
  <c r="AJ452" i="1"/>
  <c r="AJ659" i="1" s="1"/>
  <c r="AI452" i="1"/>
  <c r="AI659" i="1" s="1"/>
  <c r="AH452" i="1"/>
  <c r="AH659" i="1" s="1"/>
  <c r="AG452" i="1"/>
  <c r="AG659" i="1" s="1"/>
  <c r="AF452" i="1"/>
  <c r="AF659" i="1" s="1"/>
  <c r="AE452" i="1"/>
  <c r="AE659" i="1" s="1"/>
  <c r="AD452" i="1"/>
  <c r="AD659" i="1" s="1"/>
  <c r="AC452" i="1"/>
  <c r="AC659" i="1" s="1"/>
  <c r="AB452" i="1"/>
  <c r="AB659" i="1" s="1"/>
  <c r="AA452" i="1"/>
  <c r="AA659" i="1" s="1"/>
  <c r="Z452" i="1"/>
  <c r="Z659" i="1" s="1"/>
  <c r="Y452" i="1"/>
  <c r="Y659" i="1" s="1"/>
  <c r="X452" i="1"/>
  <c r="X659" i="1" s="1"/>
  <c r="W452" i="1"/>
  <c r="W659" i="1" s="1"/>
  <c r="S452" i="1"/>
  <c r="S659" i="1" s="1"/>
  <c r="R452" i="1"/>
  <c r="R659" i="1" s="1"/>
  <c r="Q452" i="1"/>
  <c r="Q659" i="1" s="1"/>
  <c r="P452" i="1"/>
  <c r="P659" i="1" s="1"/>
  <c r="O452" i="1"/>
  <c r="O659" i="1" s="1"/>
  <c r="N452" i="1"/>
  <c r="N659" i="1" s="1"/>
  <c r="M452" i="1"/>
  <c r="M659" i="1" s="1"/>
  <c r="L452" i="1"/>
  <c r="L659" i="1" s="1"/>
  <c r="AL445" i="1"/>
  <c r="AL657" i="1" s="1"/>
  <c r="AK445" i="1"/>
  <c r="AK657" i="1" s="1"/>
  <c r="AJ445" i="1"/>
  <c r="AJ657" i="1" s="1"/>
  <c r="AI445" i="1"/>
  <c r="AI657" i="1" s="1"/>
  <c r="AH445" i="1"/>
  <c r="AH657" i="1" s="1"/>
  <c r="AG445" i="1"/>
  <c r="AG657" i="1" s="1"/>
  <c r="AF445" i="1"/>
  <c r="AF657" i="1" s="1"/>
  <c r="AE445" i="1"/>
  <c r="AE657" i="1" s="1"/>
  <c r="AD445" i="1"/>
  <c r="AD657" i="1" s="1"/>
  <c r="AC445" i="1"/>
  <c r="AC657" i="1" s="1"/>
  <c r="AB445" i="1"/>
  <c r="AB657" i="1" s="1"/>
  <c r="AA445" i="1"/>
  <c r="AA657" i="1" s="1"/>
  <c r="Z445" i="1"/>
  <c r="Z657" i="1" s="1"/>
  <c r="Y445" i="1"/>
  <c r="Y657" i="1" s="1"/>
  <c r="X445" i="1"/>
  <c r="X657" i="1" s="1"/>
  <c r="W445" i="1"/>
  <c r="W657" i="1" s="1"/>
  <c r="S445" i="1"/>
  <c r="S657" i="1" s="1"/>
  <c r="R445" i="1"/>
  <c r="R657" i="1" s="1"/>
  <c r="Q445" i="1"/>
  <c r="Q657" i="1" s="1"/>
  <c r="P445" i="1"/>
  <c r="P657" i="1" s="1"/>
  <c r="O445" i="1"/>
  <c r="O657" i="1" s="1"/>
  <c r="N445" i="1"/>
  <c r="N657" i="1" s="1"/>
  <c r="M445" i="1"/>
  <c r="M657" i="1" s="1"/>
  <c r="L445" i="1"/>
  <c r="L657" i="1" s="1"/>
  <c r="AL431" i="1"/>
  <c r="AL656" i="1" s="1"/>
  <c r="AK431" i="1"/>
  <c r="AK656" i="1" s="1"/>
  <c r="AJ431" i="1"/>
  <c r="AJ656" i="1" s="1"/>
  <c r="AI431" i="1"/>
  <c r="AI656" i="1" s="1"/>
  <c r="AH431" i="1"/>
  <c r="AH656" i="1" s="1"/>
  <c r="AG431" i="1"/>
  <c r="AG656" i="1" s="1"/>
  <c r="AF431" i="1"/>
  <c r="AF656" i="1" s="1"/>
  <c r="AE431" i="1"/>
  <c r="AE656" i="1" s="1"/>
  <c r="AD431" i="1"/>
  <c r="AD656" i="1" s="1"/>
  <c r="AC431" i="1"/>
  <c r="AC656" i="1" s="1"/>
  <c r="AB431" i="1"/>
  <c r="AB656" i="1" s="1"/>
  <c r="AA431" i="1"/>
  <c r="AA656" i="1" s="1"/>
  <c r="Z431" i="1"/>
  <c r="Z656" i="1" s="1"/>
  <c r="Y431" i="1"/>
  <c r="Y656" i="1" s="1"/>
  <c r="X431" i="1"/>
  <c r="X656" i="1" s="1"/>
  <c r="W431" i="1"/>
  <c r="W656" i="1" s="1"/>
  <c r="S431" i="1"/>
  <c r="S656" i="1" s="1"/>
  <c r="R431" i="1"/>
  <c r="R656" i="1" s="1"/>
  <c r="Q431" i="1"/>
  <c r="Q656" i="1" s="1"/>
  <c r="P431" i="1"/>
  <c r="P656" i="1" s="1"/>
  <c r="O431" i="1"/>
  <c r="O656" i="1" s="1"/>
  <c r="N431" i="1"/>
  <c r="N656" i="1" s="1"/>
  <c r="M431" i="1"/>
  <c r="M656" i="1" s="1"/>
  <c r="L431" i="1"/>
  <c r="L656" i="1" s="1"/>
  <c r="AL422" i="1"/>
  <c r="AL655" i="1" s="1"/>
  <c r="AK422" i="1"/>
  <c r="AK655" i="1" s="1"/>
  <c r="AJ422" i="1"/>
  <c r="AJ655" i="1" s="1"/>
  <c r="AI422" i="1"/>
  <c r="AI655" i="1" s="1"/>
  <c r="AH422" i="1"/>
  <c r="AH655" i="1" s="1"/>
  <c r="AG422" i="1"/>
  <c r="AG655" i="1" s="1"/>
  <c r="AF422" i="1"/>
  <c r="AF655" i="1" s="1"/>
  <c r="AE422" i="1"/>
  <c r="AE655" i="1" s="1"/>
  <c r="AD422" i="1"/>
  <c r="AD655" i="1" s="1"/>
  <c r="AC422" i="1"/>
  <c r="AC655" i="1" s="1"/>
  <c r="AB422" i="1"/>
  <c r="AB655" i="1" s="1"/>
  <c r="AA422" i="1"/>
  <c r="AA655" i="1" s="1"/>
  <c r="Z422" i="1"/>
  <c r="Z655" i="1" s="1"/>
  <c r="Y422" i="1"/>
  <c r="Y655" i="1" s="1"/>
  <c r="X422" i="1"/>
  <c r="X655" i="1" s="1"/>
  <c r="W422" i="1"/>
  <c r="W655" i="1" s="1"/>
  <c r="S422" i="1"/>
  <c r="S655" i="1" s="1"/>
  <c r="R422" i="1"/>
  <c r="R655" i="1" s="1"/>
  <c r="Q422" i="1"/>
  <c r="Q655" i="1" s="1"/>
  <c r="P422" i="1"/>
  <c r="P655" i="1" s="1"/>
  <c r="O422" i="1"/>
  <c r="O655" i="1" s="1"/>
  <c r="N422" i="1"/>
  <c r="N655" i="1" s="1"/>
  <c r="M422" i="1"/>
  <c r="M655" i="1" s="1"/>
  <c r="L422" i="1"/>
  <c r="L655" i="1" s="1"/>
  <c r="AL416" i="1"/>
  <c r="AL654" i="1" s="1"/>
  <c r="AK416" i="1"/>
  <c r="AK654" i="1" s="1"/>
  <c r="AJ416" i="1"/>
  <c r="AJ654" i="1" s="1"/>
  <c r="AI416" i="1"/>
  <c r="AI654" i="1" s="1"/>
  <c r="AH416" i="1"/>
  <c r="AH654" i="1" s="1"/>
  <c r="AG416" i="1"/>
  <c r="AG654" i="1" s="1"/>
  <c r="AF416" i="1"/>
  <c r="AF654" i="1" s="1"/>
  <c r="AE416" i="1"/>
  <c r="AE654" i="1" s="1"/>
  <c r="AD416" i="1"/>
  <c r="AD654" i="1" s="1"/>
  <c r="AC416" i="1"/>
  <c r="AC654" i="1" s="1"/>
  <c r="AB416" i="1"/>
  <c r="AB654" i="1" s="1"/>
  <c r="AA416" i="1"/>
  <c r="AA654" i="1" s="1"/>
  <c r="Z416" i="1"/>
  <c r="Z654" i="1" s="1"/>
  <c r="Y416" i="1"/>
  <c r="Y654" i="1" s="1"/>
  <c r="X416" i="1"/>
  <c r="X654" i="1" s="1"/>
  <c r="W416" i="1"/>
  <c r="W654" i="1" s="1"/>
  <c r="S416" i="1"/>
  <c r="S654" i="1" s="1"/>
  <c r="R416" i="1"/>
  <c r="R654" i="1" s="1"/>
  <c r="Q416" i="1"/>
  <c r="Q654" i="1" s="1"/>
  <c r="P416" i="1"/>
  <c r="P654" i="1" s="1"/>
  <c r="O416" i="1"/>
  <c r="O654" i="1" s="1"/>
  <c r="N416" i="1"/>
  <c r="N654" i="1" s="1"/>
  <c r="M416" i="1"/>
  <c r="M654" i="1" s="1"/>
  <c r="L416" i="1"/>
  <c r="L654" i="1" s="1"/>
  <c r="AL412" i="1"/>
  <c r="AL652" i="1" s="1"/>
  <c r="AK412" i="1"/>
  <c r="AK652" i="1" s="1"/>
  <c r="AJ412" i="1"/>
  <c r="AJ652" i="1" s="1"/>
  <c r="AI412" i="1"/>
  <c r="AI652" i="1" s="1"/>
  <c r="AH412" i="1"/>
  <c r="AH652" i="1" s="1"/>
  <c r="AG412" i="1"/>
  <c r="AG652" i="1" s="1"/>
  <c r="AF412" i="1"/>
  <c r="AF652" i="1" s="1"/>
  <c r="AE412" i="1"/>
  <c r="AE652" i="1" s="1"/>
  <c r="AD412" i="1"/>
  <c r="AD652" i="1" s="1"/>
  <c r="AC412" i="1"/>
  <c r="AC652" i="1" s="1"/>
  <c r="AB412" i="1"/>
  <c r="AB652" i="1" s="1"/>
  <c r="AA412" i="1"/>
  <c r="AA652" i="1" s="1"/>
  <c r="Z412" i="1"/>
  <c r="Z652" i="1" s="1"/>
  <c r="Y412" i="1"/>
  <c r="Y652" i="1" s="1"/>
  <c r="X412" i="1"/>
  <c r="X652" i="1" s="1"/>
  <c r="W412" i="1"/>
  <c r="W652" i="1" s="1"/>
  <c r="S412" i="1"/>
  <c r="S652" i="1" s="1"/>
  <c r="R412" i="1"/>
  <c r="R652" i="1" s="1"/>
  <c r="Q412" i="1"/>
  <c r="Q652" i="1" s="1"/>
  <c r="P412" i="1"/>
  <c r="P652" i="1" s="1"/>
  <c r="O412" i="1"/>
  <c r="O652" i="1" s="1"/>
  <c r="N412" i="1"/>
  <c r="N652" i="1" s="1"/>
  <c r="M412" i="1"/>
  <c r="M652" i="1" s="1"/>
  <c r="L412" i="1"/>
  <c r="L652" i="1" s="1"/>
  <c r="AL409" i="1"/>
  <c r="AL651" i="1" s="1"/>
  <c r="AK409" i="1"/>
  <c r="AK651" i="1" s="1"/>
  <c r="AJ409" i="1"/>
  <c r="AJ651" i="1" s="1"/>
  <c r="AI409" i="1"/>
  <c r="AI651" i="1" s="1"/>
  <c r="AH409" i="1"/>
  <c r="AH651" i="1" s="1"/>
  <c r="AG409" i="1"/>
  <c r="AG651" i="1" s="1"/>
  <c r="AF409" i="1"/>
  <c r="AF651" i="1" s="1"/>
  <c r="AE409" i="1"/>
  <c r="AE651" i="1" s="1"/>
  <c r="AD409" i="1"/>
  <c r="AD651" i="1" s="1"/>
  <c r="AC409" i="1"/>
  <c r="AC651" i="1" s="1"/>
  <c r="AB409" i="1"/>
  <c r="AB651" i="1" s="1"/>
  <c r="AA409" i="1"/>
  <c r="AA651" i="1" s="1"/>
  <c r="AA735" i="1" s="1"/>
  <c r="Z409" i="1"/>
  <c r="Z651" i="1" s="1"/>
  <c r="Z735" i="1" s="1"/>
  <c r="Y409" i="1"/>
  <c r="Y651" i="1" s="1"/>
  <c r="Y735" i="1" s="1"/>
  <c r="X409" i="1"/>
  <c r="X651" i="1" s="1"/>
  <c r="X735" i="1" s="1"/>
  <c r="W409" i="1"/>
  <c r="W651" i="1" s="1"/>
  <c r="W735" i="1" s="1"/>
  <c r="S409" i="1"/>
  <c r="S651" i="1" s="1"/>
  <c r="S735" i="1" s="1"/>
  <c r="R409" i="1"/>
  <c r="R651" i="1" s="1"/>
  <c r="R735" i="1" s="1"/>
  <c r="Q409" i="1"/>
  <c r="Q651" i="1" s="1"/>
  <c r="P409" i="1"/>
  <c r="P651" i="1" s="1"/>
  <c r="O409" i="1"/>
  <c r="O651" i="1" s="1"/>
  <c r="N409" i="1"/>
  <c r="N651" i="1" s="1"/>
  <c r="M409" i="1"/>
  <c r="M651" i="1" s="1"/>
  <c r="L409" i="1"/>
  <c r="L651" i="1" s="1"/>
  <c r="AL405" i="1"/>
  <c r="AL648" i="1" s="1"/>
  <c r="AK405" i="1"/>
  <c r="AK648" i="1" s="1"/>
  <c r="AJ405" i="1"/>
  <c r="AJ648" i="1" s="1"/>
  <c r="AI405" i="1"/>
  <c r="AI648" i="1" s="1"/>
  <c r="AH405" i="1"/>
  <c r="AH648" i="1" s="1"/>
  <c r="AG405" i="1"/>
  <c r="AG648" i="1" s="1"/>
  <c r="AF405" i="1"/>
  <c r="AF648" i="1" s="1"/>
  <c r="AE405" i="1"/>
  <c r="AE648" i="1" s="1"/>
  <c r="AD405" i="1"/>
  <c r="AD648" i="1" s="1"/>
  <c r="AC405" i="1"/>
  <c r="AC648" i="1" s="1"/>
  <c r="AB405" i="1"/>
  <c r="AB648" i="1" s="1"/>
  <c r="AA405" i="1"/>
  <c r="AA648" i="1" s="1"/>
  <c r="AA733" i="1" s="1"/>
  <c r="Z405" i="1"/>
  <c r="Z648" i="1" s="1"/>
  <c r="Z733" i="1" s="1"/>
  <c r="Y405" i="1"/>
  <c r="Y648" i="1" s="1"/>
  <c r="Y733" i="1" s="1"/>
  <c r="X405" i="1"/>
  <c r="X648" i="1" s="1"/>
  <c r="X733" i="1" s="1"/>
  <c r="W405" i="1"/>
  <c r="W648" i="1" s="1"/>
  <c r="W733" i="1" s="1"/>
  <c r="S405" i="1"/>
  <c r="S648" i="1" s="1"/>
  <c r="S733" i="1" s="1"/>
  <c r="R405" i="1"/>
  <c r="R648" i="1" s="1"/>
  <c r="R733" i="1" s="1"/>
  <c r="Q405" i="1"/>
  <c r="Q648" i="1" s="1"/>
  <c r="P405" i="1"/>
  <c r="P648" i="1" s="1"/>
  <c r="O405" i="1"/>
  <c r="O648" i="1" s="1"/>
  <c r="N405" i="1"/>
  <c r="N648" i="1" s="1"/>
  <c r="M405" i="1"/>
  <c r="M648" i="1" s="1"/>
  <c r="L405" i="1"/>
  <c r="L648" i="1" s="1"/>
  <c r="AL399" i="1"/>
  <c r="AL647" i="1" s="1"/>
  <c r="AK399" i="1"/>
  <c r="AK647" i="1" s="1"/>
  <c r="AJ399" i="1"/>
  <c r="AJ647" i="1" s="1"/>
  <c r="AI399" i="1"/>
  <c r="AI647" i="1" s="1"/>
  <c r="AH399" i="1"/>
  <c r="AH647" i="1" s="1"/>
  <c r="AG399" i="1"/>
  <c r="AG647" i="1" s="1"/>
  <c r="AF399" i="1"/>
  <c r="AF647" i="1" s="1"/>
  <c r="AE399" i="1"/>
  <c r="AE647" i="1" s="1"/>
  <c r="AD399" i="1"/>
  <c r="AD647" i="1" s="1"/>
  <c r="AC399" i="1"/>
  <c r="AC647" i="1" s="1"/>
  <c r="AB399" i="1"/>
  <c r="AB647" i="1" s="1"/>
  <c r="AA399" i="1"/>
  <c r="AA647" i="1" s="1"/>
  <c r="AA732" i="1" s="1"/>
  <c r="Z399" i="1"/>
  <c r="Z647" i="1" s="1"/>
  <c r="Z732" i="1" s="1"/>
  <c r="Y399" i="1"/>
  <c r="Y647" i="1" s="1"/>
  <c r="Y732" i="1" s="1"/>
  <c r="X399" i="1"/>
  <c r="X647" i="1" s="1"/>
  <c r="X732" i="1" s="1"/>
  <c r="W399" i="1"/>
  <c r="W647" i="1" s="1"/>
  <c r="W732" i="1" s="1"/>
  <c r="S399" i="1"/>
  <c r="S647" i="1" s="1"/>
  <c r="S732" i="1" s="1"/>
  <c r="R399" i="1"/>
  <c r="R647" i="1" s="1"/>
  <c r="R732" i="1" s="1"/>
  <c r="Q399" i="1"/>
  <c r="Q647" i="1" s="1"/>
  <c r="P399" i="1"/>
  <c r="P647" i="1" s="1"/>
  <c r="O399" i="1"/>
  <c r="O647" i="1" s="1"/>
  <c r="N399" i="1"/>
  <c r="N647" i="1" s="1"/>
  <c r="M399" i="1"/>
  <c r="M647" i="1" s="1"/>
  <c r="L399" i="1"/>
  <c r="L647" i="1" s="1"/>
  <c r="AL388" i="1"/>
  <c r="AL646" i="1" s="1"/>
  <c r="AK388" i="1"/>
  <c r="AK646" i="1" s="1"/>
  <c r="AJ388" i="1"/>
  <c r="AJ646" i="1" s="1"/>
  <c r="AI388" i="1"/>
  <c r="AI646" i="1" s="1"/>
  <c r="AH388" i="1"/>
  <c r="AH646" i="1" s="1"/>
  <c r="AG388" i="1"/>
  <c r="AG646" i="1" s="1"/>
  <c r="AF388" i="1"/>
  <c r="AF646" i="1" s="1"/>
  <c r="AE388" i="1"/>
  <c r="AE646" i="1" s="1"/>
  <c r="AD388" i="1"/>
  <c r="AD646" i="1" s="1"/>
  <c r="AC388" i="1"/>
  <c r="AC646" i="1" s="1"/>
  <c r="AB388" i="1"/>
  <c r="AB646" i="1" s="1"/>
  <c r="AA388" i="1"/>
  <c r="AA646" i="1" s="1"/>
  <c r="AA731" i="1" s="1"/>
  <c r="Z388" i="1"/>
  <c r="Z646" i="1" s="1"/>
  <c r="Z731" i="1" s="1"/>
  <c r="Y388" i="1"/>
  <c r="Y646" i="1" s="1"/>
  <c r="Y731" i="1" s="1"/>
  <c r="X388" i="1"/>
  <c r="X646" i="1" s="1"/>
  <c r="X731" i="1" s="1"/>
  <c r="W388" i="1"/>
  <c r="W646" i="1" s="1"/>
  <c r="W731" i="1" s="1"/>
  <c r="S388" i="1"/>
  <c r="S646" i="1" s="1"/>
  <c r="S731" i="1" s="1"/>
  <c r="R388" i="1"/>
  <c r="R646" i="1" s="1"/>
  <c r="R731" i="1" s="1"/>
  <c r="Q388" i="1"/>
  <c r="Q646" i="1" s="1"/>
  <c r="P388" i="1"/>
  <c r="P646" i="1" s="1"/>
  <c r="O388" i="1"/>
  <c r="O646" i="1" s="1"/>
  <c r="N388" i="1"/>
  <c r="N646" i="1" s="1"/>
  <c r="M388" i="1"/>
  <c r="M646" i="1" s="1"/>
  <c r="L388" i="1"/>
  <c r="L646" i="1" s="1"/>
  <c r="AL379" i="1"/>
  <c r="AL645" i="1" s="1"/>
  <c r="AK379" i="1"/>
  <c r="AK645" i="1" s="1"/>
  <c r="AJ379" i="1"/>
  <c r="AJ645" i="1" s="1"/>
  <c r="AI379" i="1"/>
  <c r="AI645" i="1" s="1"/>
  <c r="AH379" i="1"/>
  <c r="AH645" i="1" s="1"/>
  <c r="AG379" i="1"/>
  <c r="AG645" i="1" s="1"/>
  <c r="AF379" i="1"/>
  <c r="AF645" i="1" s="1"/>
  <c r="AE379" i="1"/>
  <c r="AE645" i="1" s="1"/>
  <c r="AD379" i="1"/>
  <c r="AD645" i="1" s="1"/>
  <c r="AC379" i="1"/>
  <c r="AC645" i="1" s="1"/>
  <c r="AB379" i="1"/>
  <c r="AB645" i="1" s="1"/>
  <c r="AA379" i="1"/>
  <c r="AA645" i="1" s="1"/>
  <c r="AA730" i="1" s="1"/>
  <c r="Z379" i="1"/>
  <c r="Z645" i="1" s="1"/>
  <c r="Z730" i="1" s="1"/>
  <c r="Y379" i="1"/>
  <c r="Y645" i="1" s="1"/>
  <c r="Y730" i="1" s="1"/>
  <c r="X379" i="1"/>
  <c r="X645" i="1" s="1"/>
  <c r="X730" i="1" s="1"/>
  <c r="W379" i="1"/>
  <c r="W645" i="1" s="1"/>
  <c r="W730" i="1" s="1"/>
  <c r="S379" i="1"/>
  <c r="R379" i="1"/>
  <c r="R645" i="1" s="1"/>
  <c r="R730" i="1" s="1"/>
  <c r="Q379" i="1"/>
  <c r="Q645" i="1" s="1"/>
  <c r="P379" i="1"/>
  <c r="P645" i="1" s="1"/>
  <c r="O379" i="1"/>
  <c r="O645" i="1" s="1"/>
  <c r="N379" i="1"/>
  <c r="N645" i="1" s="1"/>
  <c r="M379" i="1"/>
  <c r="M645" i="1" s="1"/>
  <c r="L379" i="1"/>
  <c r="L645" i="1" s="1"/>
  <c r="AL373" i="1"/>
  <c r="AL644" i="1" s="1"/>
  <c r="AK373" i="1"/>
  <c r="AK644" i="1" s="1"/>
  <c r="AJ373" i="1"/>
  <c r="AJ644" i="1" s="1"/>
  <c r="AI373" i="1"/>
  <c r="AI644" i="1" s="1"/>
  <c r="AH373" i="1"/>
  <c r="AH644" i="1" s="1"/>
  <c r="AG373" i="1"/>
  <c r="AG644" i="1" s="1"/>
  <c r="AF373" i="1"/>
  <c r="AF644" i="1" s="1"/>
  <c r="AE373" i="1"/>
  <c r="AE644" i="1" s="1"/>
  <c r="AD373" i="1"/>
  <c r="AD644" i="1" s="1"/>
  <c r="AC373" i="1"/>
  <c r="AC644" i="1" s="1"/>
  <c r="AB373" i="1"/>
  <c r="AB644" i="1" s="1"/>
  <c r="AA373" i="1"/>
  <c r="AA644" i="1" s="1"/>
  <c r="AA729" i="1" s="1"/>
  <c r="Z373" i="1"/>
  <c r="Z644" i="1" s="1"/>
  <c r="Z729" i="1" s="1"/>
  <c r="Y373" i="1"/>
  <c r="Y644" i="1" s="1"/>
  <c r="Y729" i="1" s="1"/>
  <c r="X373" i="1"/>
  <c r="X644" i="1" s="1"/>
  <c r="X729" i="1" s="1"/>
  <c r="W373" i="1"/>
  <c r="W644" i="1" s="1"/>
  <c r="W729" i="1" s="1"/>
  <c r="S373" i="1"/>
  <c r="R373" i="1"/>
  <c r="Q373" i="1"/>
  <c r="Q644" i="1" s="1"/>
  <c r="P373" i="1"/>
  <c r="P644" i="1" s="1"/>
  <c r="P643" i="1" s="1"/>
  <c r="O373" i="1"/>
  <c r="O644" i="1" s="1"/>
  <c r="N373" i="1"/>
  <c r="N644" i="1" s="1"/>
  <c r="M373" i="1"/>
  <c r="M644" i="1" s="1"/>
  <c r="L373" i="1"/>
  <c r="L644" i="1" s="1"/>
  <c r="AL369" i="1"/>
  <c r="AL642" i="1" s="1"/>
  <c r="AK369" i="1"/>
  <c r="AK642" i="1" s="1"/>
  <c r="AJ369" i="1"/>
  <c r="AJ642" i="1" s="1"/>
  <c r="AI369" i="1"/>
  <c r="AI642" i="1" s="1"/>
  <c r="AH369" i="1"/>
  <c r="AH642" i="1" s="1"/>
  <c r="AG369" i="1"/>
  <c r="AG642" i="1" s="1"/>
  <c r="AF369" i="1"/>
  <c r="AF642" i="1" s="1"/>
  <c r="AE369" i="1"/>
  <c r="AE642" i="1" s="1"/>
  <c r="AD369" i="1"/>
  <c r="AD642" i="1" s="1"/>
  <c r="AC369" i="1"/>
  <c r="AC642" i="1" s="1"/>
  <c r="AB369" i="1"/>
  <c r="AB642" i="1" s="1"/>
  <c r="AA369" i="1"/>
  <c r="AA642" i="1" s="1"/>
  <c r="Z369" i="1"/>
  <c r="Z642" i="1" s="1"/>
  <c r="Y369" i="1"/>
  <c r="Y642" i="1" s="1"/>
  <c r="X369" i="1"/>
  <c r="X642" i="1" s="1"/>
  <c r="W369" i="1"/>
  <c r="W642" i="1" s="1"/>
  <c r="S369" i="1"/>
  <c r="S642" i="1" s="1"/>
  <c r="R369" i="1"/>
  <c r="R642" i="1" s="1"/>
  <c r="Q369" i="1"/>
  <c r="Q642" i="1" s="1"/>
  <c r="P369" i="1"/>
  <c r="P642" i="1" s="1"/>
  <c r="O369" i="1"/>
  <c r="O642" i="1" s="1"/>
  <c r="N369" i="1"/>
  <c r="N642" i="1" s="1"/>
  <c r="M369" i="1"/>
  <c r="M642" i="1" s="1"/>
  <c r="L369" i="1"/>
  <c r="L642" i="1" s="1"/>
  <c r="AL366" i="1"/>
  <c r="AL641" i="1" s="1"/>
  <c r="AK366" i="1"/>
  <c r="AK641" i="1" s="1"/>
  <c r="AJ366" i="1"/>
  <c r="AJ641" i="1" s="1"/>
  <c r="AI366" i="1"/>
  <c r="AI641" i="1" s="1"/>
  <c r="AH366" i="1"/>
  <c r="AH641" i="1" s="1"/>
  <c r="AG366" i="1"/>
  <c r="AG641" i="1" s="1"/>
  <c r="AF366" i="1"/>
  <c r="AF641" i="1" s="1"/>
  <c r="AE366" i="1"/>
  <c r="AE641" i="1" s="1"/>
  <c r="AD366" i="1"/>
  <c r="AD641" i="1" s="1"/>
  <c r="AC366" i="1"/>
  <c r="AC641" i="1" s="1"/>
  <c r="AB366" i="1"/>
  <c r="AB641" i="1" s="1"/>
  <c r="AA366" i="1"/>
  <c r="AA641" i="1" s="1"/>
  <c r="Z366" i="1"/>
  <c r="Z641" i="1" s="1"/>
  <c r="Y366" i="1"/>
  <c r="Y641" i="1" s="1"/>
  <c r="X366" i="1"/>
  <c r="X641" i="1" s="1"/>
  <c r="W366" i="1"/>
  <c r="W641" i="1" s="1"/>
  <c r="S366" i="1"/>
  <c r="S641" i="1" s="1"/>
  <c r="R366" i="1"/>
  <c r="R641" i="1" s="1"/>
  <c r="Q366" i="1"/>
  <c r="Q641" i="1" s="1"/>
  <c r="P366" i="1"/>
  <c r="P641" i="1" s="1"/>
  <c r="O366" i="1"/>
  <c r="O641" i="1" s="1"/>
  <c r="N366" i="1"/>
  <c r="N641" i="1" s="1"/>
  <c r="M366" i="1"/>
  <c r="M641" i="1" s="1"/>
  <c r="L366" i="1"/>
  <c r="L641" i="1" s="1"/>
  <c r="AL357" i="1"/>
  <c r="AL640" i="1" s="1"/>
  <c r="AK357" i="1"/>
  <c r="AK640" i="1" s="1"/>
  <c r="AJ357" i="1"/>
  <c r="AJ640" i="1" s="1"/>
  <c r="AI357" i="1"/>
  <c r="AI640" i="1" s="1"/>
  <c r="AH357" i="1"/>
  <c r="AH640" i="1" s="1"/>
  <c r="AG357" i="1"/>
  <c r="AG640" i="1" s="1"/>
  <c r="AF357" i="1"/>
  <c r="AF640" i="1" s="1"/>
  <c r="AE357" i="1"/>
  <c r="AE640" i="1" s="1"/>
  <c r="AD357" i="1"/>
  <c r="AD640" i="1" s="1"/>
  <c r="AC357" i="1"/>
  <c r="AC640" i="1" s="1"/>
  <c r="AB357" i="1"/>
  <c r="AB640" i="1" s="1"/>
  <c r="AA357" i="1"/>
  <c r="AA640" i="1" s="1"/>
  <c r="Z357" i="1"/>
  <c r="Z640" i="1" s="1"/>
  <c r="Y357" i="1"/>
  <c r="Y640" i="1" s="1"/>
  <c r="X357" i="1"/>
  <c r="X640" i="1" s="1"/>
  <c r="W357" i="1"/>
  <c r="W640" i="1" s="1"/>
  <c r="S357" i="1"/>
  <c r="S640" i="1" s="1"/>
  <c r="R357" i="1"/>
  <c r="R640" i="1" s="1"/>
  <c r="Q357" i="1"/>
  <c r="Q640" i="1" s="1"/>
  <c r="P357" i="1"/>
  <c r="P640" i="1" s="1"/>
  <c r="O357" i="1"/>
  <c r="O640" i="1" s="1"/>
  <c r="N357" i="1"/>
  <c r="N640" i="1" s="1"/>
  <c r="M357" i="1"/>
  <c r="M640" i="1" s="1"/>
  <c r="L357" i="1"/>
  <c r="L640" i="1" s="1"/>
  <c r="AL350" i="1"/>
  <c r="AL639" i="1" s="1"/>
  <c r="AK350" i="1"/>
  <c r="AK639" i="1" s="1"/>
  <c r="AJ350" i="1"/>
  <c r="AJ639" i="1" s="1"/>
  <c r="AI350" i="1"/>
  <c r="AI639" i="1" s="1"/>
  <c r="AH350" i="1"/>
  <c r="AH639" i="1" s="1"/>
  <c r="AG350" i="1"/>
  <c r="AG639" i="1" s="1"/>
  <c r="AF350" i="1"/>
  <c r="AF639" i="1" s="1"/>
  <c r="AE350" i="1"/>
  <c r="AE639" i="1" s="1"/>
  <c r="AD350" i="1"/>
  <c r="AD639" i="1" s="1"/>
  <c r="AC350" i="1"/>
  <c r="AC639" i="1" s="1"/>
  <c r="AB350" i="1"/>
  <c r="AB639" i="1" s="1"/>
  <c r="AA350" i="1"/>
  <c r="AA639" i="1" s="1"/>
  <c r="Z350" i="1"/>
  <c r="Z639" i="1" s="1"/>
  <c r="Y350" i="1"/>
  <c r="Y639" i="1" s="1"/>
  <c r="X350" i="1"/>
  <c r="X639" i="1" s="1"/>
  <c r="W350" i="1"/>
  <c r="W639" i="1" s="1"/>
  <c r="S350" i="1"/>
  <c r="S639" i="1" s="1"/>
  <c r="R350" i="1"/>
  <c r="R639" i="1" s="1"/>
  <c r="Q350" i="1"/>
  <c r="Q639" i="1" s="1"/>
  <c r="P350" i="1"/>
  <c r="P639" i="1" s="1"/>
  <c r="O350" i="1"/>
  <c r="O639" i="1" s="1"/>
  <c r="N350" i="1"/>
  <c r="N639" i="1" s="1"/>
  <c r="M350" i="1"/>
  <c r="M639" i="1" s="1"/>
  <c r="L350" i="1"/>
  <c r="L639" i="1" s="1"/>
  <c r="AL347" i="1"/>
  <c r="AL638" i="1" s="1"/>
  <c r="AK347" i="1"/>
  <c r="AK638" i="1" s="1"/>
  <c r="AJ347" i="1"/>
  <c r="AJ638" i="1" s="1"/>
  <c r="AI347" i="1"/>
  <c r="AI638" i="1" s="1"/>
  <c r="AH347" i="1"/>
  <c r="AH638" i="1" s="1"/>
  <c r="AG347" i="1"/>
  <c r="AG638" i="1" s="1"/>
  <c r="AF347" i="1"/>
  <c r="AF638" i="1" s="1"/>
  <c r="AE347" i="1"/>
  <c r="AE638" i="1" s="1"/>
  <c r="AD347" i="1"/>
  <c r="AD638" i="1" s="1"/>
  <c r="AC347" i="1"/>
  <c r="AC638" i="1" s="1"/>
  <c r="AB347" i="1"/>
  <c r="AB638" i="1" s="1"/>
  <c r="AA347" i="1"/>
  <c r="AA638" i="1" s="1"/>
  <c r="Z347" i="1"/>
  <c r="Z638" i="1" s="1"/>
  <c r="Y347" i="1"/>
  <c r="Y638" i="1" s="1"/>
  <c r="X347" i="1"/>
  <c r="X638" i="1" s="1"/>
  <c r="W347" i="1"/>
  <c r="W638" i="1" s="1"/>
  <c r="S347" i="1"/>
  <c r="S638" i="1" s="1"/>
  <c r="R347" i="1"/>
  <c r="R638" i="1" s="1"/>
  <c r="Q347" i="1"/>
  <c r="Q638" i="1" s="1"/>
  <c r="P347" i="1"/>
  <c r="P638" i="1" s="1"/>
  <c r="O347" i="1"/>
  <c r="O638" i="1" s="1"/>
  <c r="N347" i="1"/>
  <c r="N638" i="1" s="1"/>
  <c r="M347" i="1"/>
  <c r="M638" i="1" s="1"/>
  <c r="L347" i="1"/>
  <c r="L638" i="1" s="1"/>
  <c r="AL342" i="1"/>
  <c r="AL636" i="1" s="1"/>
  <c r="AK342" i="1"/>
  <c r="AK636" i="1" s="1"/>
  <c r="AJ342" i="1"/>
  <c r="AJ636" i="1" s="1"/>
  <c r="AI342" i="1"/>
  <c r="AI636" i="1" s="1"/>
  <c r="AH342" i="1"/>
  <c r="AH636" i="1" s="1"/>
  <c r="AG342" i="1"/>
  <c r="AG636" i="1" s="1"/>
  <c r="AF342" i="1"/>
  <c r="AF636" i="1" s="1"/>
  <c r="AE342" i="1"/>
  <c r="AE636" i="1" s="1"/>
  <c r="AD342" i="1"/>
  <c r="AD636" i="1" s="1"/>
  <c r="AC342" i="1"/>
  <c r="AC636" i="1" s="1"/>
  <c r="AB342" i="1"/>
  <c r="AB636" i="1" s="1"/>
  <c r="AA342" i="1"/>
  <c r="AA636" i="1" s="1"/>
  <c r="Z342" i="1"/>
  <c r="Z636" i="1" s="1"/>
  <c r="Y342" i="1"/>
  <c r="Y636" i="1" s="1"/>
  <c r="X342" i="1"/>
  <c r="X636" i="1" s="1"/>
  <c r="W342" i="1"/>
  <c r="W636" i="1" s="1"/>
  <c r="S342" i="1"/>
  <c r="S636" i="1" s="1"/>
  <c r="R342" i="1"/>
  <c r="R636" i="1" s="1"/>
  <c r="Q342" i="1"/>
  <c r="Q636" i="1" s="1"/>
  <c r="P342" i="1"/>
  <c r="P636" i="1" s="1"/>
  <c r="O342" i="1"/>
  <c r="O636" i="1" s="1"/>
  <c r="N342" i="1"/>
  <c r="N636" i="1" s="1"/>
  <c r="M342" i="1"/>
  <c r="M636" i="1" s="1"/>
  <c r="L342" i="1"/>
  <c r="L636" i="1" s="1"/>
  <c r="AL337" i="1"/>
  <c r="AL634" i="1" s="1"/>
  <c r="AK337" i="1"/>
  <c r="AK634" i="1" s="1"/>
  <c r="AJ337" i="1"/>
  <c r="AJ634" i="1" s="1"/>
  <c r="AI337" i="1"/>
  <c r="AI634" i="1" s="1"/>
  <c r="AH337" i="1"/>
  <c r="AH634" i="1" s="1"/>
  <c r="AG337" i="1"/>
  <c r="AG634" i="1" s="1"/>
  <c r="AF337" i="1"/>
  <c r="AF634" i="1" s="1"/>
  <c r="AE337" i="1"/>
  <c r="AE634" i="1" s="1"/>
  <c r="AD337" i="1"/>
  <c r="AD634" i="1" s="1"/>
  <c r="AC337" i="1"/>
  <c r="AC634" i="1" s="1"/>
  <c r="AB337" i="1"/>
  <c r="AB634" i="1" s="1"/>
  <c r="AA337" i="1"/>
  <c r="AA634" i="1" s="1"/>
  <c r="Z337" i="1"/>
  <c r="Z634" i="1" s="1"/>
  <c r="Y337" i="1"/>
  <c r="Y634" i="1" s="1"/>
  <c r="X337" i="1"/>
  <c r="X634" i="1" s="1"/>
  <c r="W337" i="1"/>
  <c r="W634" i="1" s="1"/>
  <c r="S337" i="1"/>
  <c r="S634" i="1" s="1"/>
  <c r="R337" i="1"/>
  <c r="R634" i="1" s="1"/>
  <c r="Q337" i="1"/>
  <c r="Q634" i="1" s="1"/>
  <c r="P337" i="1"/>
  <c r="P634" i="1" s="1"/>
  <c r="O337" i="1"/>
  <c r="O634" i="1" s="1"/>
  <c r="N337" i="1"/>
  <c r="N634" i="1" s="1"/>
  <c r="M337" i="1"/>
  <c r="M634" i="1" s="1"/>
  <c r="L337" i="1"/>
  <c r="L634" i="1" s="1"/>
  <c r="AL332" i="1"/>
  <c r="AL633" i="1" s="1"/>
  <c r="AK332" i="1"/>
  <c r="AK633" i="1" s="1"/>
  <c r="AJ332" i="1"/>
  <c r="AJ633" i="1" s="1"/>
  <c r="AI332" i="1"/>
  <c r="AI633" i="1" s="1"/>
  <c r="AH332" i="1"/>
  <c r="AH633" i="1" s="1"/>
  <c r="AG332" i="1"/>
  <c r="AG633" i="1" s="1"/>
  <c r="AF332" i="1"/>
  <c r="AF633" i="1" s="1"/>
  <c r="AE332" i="1"/>
  <c r="AE633" i="1" s="1"/>
  <c r="AD332" i="1"/>
  <c r="AD633" i="1" s="1"/>
  <c r="AC332" i="1"/>
  <c r="AC633" i="1" s="1"/>
  <c r="AB332" i="1"/>
  <c r="AB633" i="1" s="1"/>
  <c r="AA332" i="1"/>
  <c r="AA633" i="1" s="1"/>
  <c r="Z332" i="1"/>
  <c r="Z633" i="1" s="1"/>
  <c r="Y332" i="1"/>
  <c r="Y633" i="1" s="1"/>
  <c r="X332" i="1"/>
  <c r="X633" i="1" s="1"/>
  <c r="W332" i="1"/>
  <c r="W633" i="1" s="1"/>
  <c r="S332" i="1"/>
  <c r="S633" i="1" s="1"/>
  <c r="R332" i="1"/>
  <c r="R633" i="1" s="1"/>
  <c r="Q332" i="1"/>
  <c r="Q633" i="1" s="1"/>
  <c r="P332" i="1"/>
  <c r="P633" i="1" s="1"/>
  <c r="O332" i="1"/>
  <c r="O633" i="1" s="1"/>
  <c r="N332" i="1"/>
  <c r="N633" i="1" s="1"/>
  <c r="M332" i="1"/>
  <c r="M633" i="1" s="1"/>
  <c r="L332" i="1"/>
  <c r="L633" i="1" s="1"/>
  <c r="AL323" i="1"/>
  <c r="AL632" i="1" s="1"/>
  <c r="AK323" i="1"/>
  <c r="AK632" i="1" s="1"/>
  <c r="AJ323" i="1"/>
  <c r="AJ632" i="1" s="1"/>
  <c r="AI323" i="1"/>
  <c r="AI632" i="1" s="1"/>
  <c r="AH323" i="1"/>
  <c r="AH632" i="1" s="1"/>
  <c r="AG323" i="1"/>
  <c r="AG632" i="1" s="1"/>
  <c r="AF323" i="1"/>
  <c r="AF632" i="1" s="1"/>
  <c r="AE323" i="1"/>
  <c r="AE632" i="1" s="1"/>
  <c r="AD323" i="1"/>
  <c r="AD632" i="1" s="1"/>
  <c r="AC323" i="1"/>
  <c r="AC632" i="1" s="1"/>
  <c r="AB323" i="1"/>
  <c r="AB632" i="1" s="1"/>
  <c r="AA323" i="1"/>
  <c r="AA632" i="1" s="1"/>
  <c r="Z323" i="1"/>
  <c r="Z632" i="1" s="1"/>
  <c r="Y323" i="1"/>
  <c r="Y632" i="1" s="1"/>
  <c r="X323" i="1"/>
  <c r="X632" i="1" s="1"/>
  <c r="W323" i="1"/>
  <c r="W632" i="1" s="1"/>
  <c r="S323" i="1"/>
  <c r="S632" i="1" s="1"/>
  <c r="R323" i="1"/>
  <c r="R632" i="1" s="1"/>
  <c r="Q323" i="1"/>
  <c r="Q632" i="1" s="1"/>
  <c r="P323" i="1"/>
  <c r="P632" i="1" s="1"/>
  <c r="O323" i="1"/>
  <c r="O632" i="1" s="1"/>
  <c r="N323" i="1"/>
  <c r="N632" i="1" s="1"/>
  <c r="M323" i="1"/>
  <c r="M632" i="1" s="1"/>
  <c r="L323" i="1"/>
  <c r="L632" i="1" s="1"/>
  <c r="AL316" i="1"/>
  <c r="AL631" i="1" s="1"/>
  <c r="AK316" i="1"/>
  <c r="AK631" i="1" s="1"/>
  <c r="AJ316" i="1"/>
  <c r="AJ631" i="1" s="1"/>
  <c r="AI316" i="1"/>
  <c r="AI631" i="1" s="1"/>
  <c r="AH316" i="1"/>
  <c r="AH631" i="1" s="1"/>
  <c r="AG316" i="1"/>
  <c r="AG631" i="1" s="1"/>
  <c r="AF316" i="1"/>
  <c r="AF631" i="1" s="1"/>
  <c r="AE316" i="1"/>
  <c r="AE631" i="1" s="1"/>
  <c r="AD316" i="1"/>
  <c r="AD631" i="1" s="1"/>
  <c r="AC316" i="1"/>
  <c r="AC631" i="1" s="1"/>
  <c r="AB316" i="1"/>
  <c r="AB631" i="1" s="1"/>
  <c r="AA316" i="1"/>
  <c r="AA631" i="1" s="1"/>
  <c r="Z316" i="1"/>
  <c r="Z631" i="1" s="1"/>
  <c r="Y316" i="1"/>
  <c r="Y631" i="1" s="1"/>
  <c r="X316" i="1"/>
  <c r="X631" i="1" s="1"/>
  <c r="W316" i="1"/>
  <c r="W631" i="1" s="1"/>
  <c r="S316" i="1"/>
  <c r="S631" i="1" s="1"/>
  <c r="R316" i="1"/>
  <c r="R631" i="1" s="1"/>
  <c r="Q316" i="1"/>
  <c r="Q631" i="1" s="1"/>
  <c r="P316" i="1"/>
  <c r="P631" i="1" s="1"/>
  <c r="O316" i="1"/>
  <c r="O631" i="1" s="1"/>
  <c r="N316" i="1"/>
  <c r="N631" i="1" s="1"/>
  <c r="M316" i="1"/>
  <c r="M631" i="1" s="1"/>
  <c r="L316" i="1"/>
  <c r="L631" i="1" s="1"/>
  <c r="AL312" i="1"/>
  <c r="AL630" i="1" s="1"/>
  <c r="AK312" i="1"/>
  <c r="AK630" i="1" s="1"/>
  <c r="AJ312" i="1"/>
  <c r="AJ630" i="1" s="1"/>
  <c r="AI312" i="1"/>
  <c r="AI630" i="1" s="1"/>
  <c r="AH312" i="1"/>
  <c r="AH630" i="1" s="1"/>
  <c r="AG312" i="1"/>
  <c r="AG630" i="1" s="1"/>
  <c r="AF312" i="1"/>
  <c r="AF630" i="1" s="1"/>
  <c r="AE312" i="1"/>
  <c r="AE630" i="1" s="1"/>
  <c r="AD312" i="1"/>
  <c r="AD630" i="1" s="1"/>
  <c r="AC312" i="1"/>
  <c r="AC630" i="1" s="1"/>
  <c r="AB312" i="1"/>
  <c r="AB630" i="1" s="1"/>
  <c r="AA312" i="1"/>
  <c r="AA630" i="1" s="1"/>
  <c r="Z312" i="1"/>
  <c r="Z630" i="1" s="1"/>
  <c r="Y312" i="1"/>
  <c r="Y630" i="1" s="1"/>
  <c r="X312" i="1"/>
  <c r="X630" i="1" s="1"/>
  <c r="W312" i="1"/>
  <c r="W630" i="1" s="1"/>
  <c r="S312" i="1"/>
  <c r="S630" i="1" s="1"/>
  <c r="R312" i="1"/>
  <c r="Q312" i="1"/>
  <c r="Q630" i="1" s="1"/>
  <c r="P312" i="1"/>
  <c r="P630" i="1" s="1"/>
  <c r="O312" i="1"/>
  <c r="O630" i="1" s="1"/>
  <c r="N312" i="1"/>
  <c r="N630" i="1" s="1"/>
  <c r="M312" i="1"/>
  <c r="M630" i="1" s="1"/>
  <c r="L312" i="1"/>
  <c r="L630" i="1" s="1"/>
  <c r="K312" i="1"/>
  <c r="J312" i="1"/>
  <c r="AL307" i="1"/>
  <c r="AL628" i="1" s="1"/>
  <c r="AK307" i="1"/>
  <c r="AK628" i="1" s="1"/>
  <c r="AJ307" i="1"/>
  <c r="AJ628" i="1" s="1"/>
  <c r="AI307" i="1"/>
  <c r="AI628" i="1" s="1"/>
  <c r="AH307" i="1"/>
  <c r="AH628" i="1" s="1"/>
  <c r="AG307" i="1"/>
  <c r="AG628" i="1" s="1"/>
  <c r="AF307" i="1"/>
  <c r="AF628" i="1" s="1"/>
  <c r="AE307" i="1"/>
  <c r="AE628" i="1" s="1"/>
  <c r="AD307" i="1"/>
  <c r="AD628" i="1" s="1"/>
  <c r="AC307" i="1"/>
  <c r="AC628" i="1" s="1"/>
  <c r="AB307" i="1"/>
  <c r="AB628" i="1" s="1"/>
  <c r="AA307" i="1"/>
  <c r="AA628" i="1" s="1"/>
  <c r="Z307" i="1"/>
  <c r="Z628" i="1" s="1"/>
  <c r="Y307" i="1"/>
  <c r="Y628" i="1" s="1"/>
  <c r="X307" i="1"/>
  <c r="X628" i="1" s="1"/>
  <c r="W307" i="1"/>
  <c r="W628" i="1" s="1"/>
  <c r="S628" i="1"/>
  <c r="R307" i="1"/>
  <c r="R628" i="1" s="1"/>
  <c r="Q307" i="1"/>
  <c r="Q628" i="1" s="1"/>
  <c r="P307" i="1"/>
  <c r="P628" i="1" s="1"/>
  <c r="O307" i="1"/>
  <c r="O628" i="1" s="1"/>
  <c r="N307" i="1"/>
  <c r="N628" i="1" s="1"/>
  <c r="M307" i="1"/>
  <c r="M628" i="1" s="1"/>
  <c r="L307" i="1"/>
  <c r="L628" i="1" s="1"/>
  <c r="AL290" i="1"/>
  <c r="AL627" i="1" s="1"/>
  <c r="AK290" i="1"/>
  <c r="AK627" i="1" s="1"/>
  <c r="AJ290" i="1"/>
  <c r="AJ627" i="1" s="1"/>
  <c r="AI290" i="1"/>
  <c r="AI627" i="1" s="1"/>
  <c r="AH290" i="1"/>
  <c r="AH627" i="1" s="1"/>
  <c r="AG290" i="1"/>
  <c r="AG627" i="1" s="1"/>
  <c r="AF290" i="1"/>
  <c r="AF627" i="1" s="1"/>
  <c r="AE290" i="1"/>
  <c r="AE627" i="1" s="1"/>
  <c r="AD290" i="1"/>
  <c r="AD627" i="1" s="1"/>
  <c r="AC290" i="1"/>
  <c r="AC627" i="1" s="1"/>
  <c r="AB290" i="1"/>
  <c r="AB627" i="1" s="1"/>
  <c r="AA290" i="1"/>
  <c r="AA627" i="1" s="1"/>
  <c r="Z290" i="1"/>
  <c r="Z627" i="1" s="1"/>
  <c r="Y290" i="1"/>
  <c r="Y627" i="1" s="1"/>
  <c r="X290" i="1"/>
  <c r="X627" i="1" s="1"/>
  <c r="W290" i="1"/>
  <c r="W627" i="1" s="1"/>
  <c r="S290" i="1"/>
  <c r="S627" i="1" s="1"/>
  <c r="R290" i="1"/>
  <c r="R627" i="1" s="1"/>
  <c r="Q290" i="1"/>
  <c r="Q627" i="1" s="1"/>
  <c r="P290" i="1"/>
  <c r="P627" i="1" s="1"/>
  <c r="O290" i="1"/>
  <c r="O627" i="1" s="1"/>
  <c r="N290" i="1"/>
  <c r="N627" i="1" s="1"/>
  <c r="M290" i="1"/>
  <c r="M627" i="1" s="1"/>
  <c r="L290" i="1"/>
  <c r="L627" i="1" s="1"/>
  <c r="AL265" i="1"/>
  <c r="AL626" i="1" s="1"/>
  <c r="AK265" i="1"/>
  <c r="AK626" i="1" s="1"/>
  <c r="AJ265" i="1"/>
  <c r="AJ626" i="1" s="1"/>
  <c r="AI265" i="1"/>
  <c r="AI626" i="1" s="1"/>
  <c r="AH265" i="1"/>
  <c r="AH626" i="1" s="1"/>
  <c r="AG265" i="1"/>
  <c r="AG626" i="1" s="1"/>
  <c r="AF265" i="1"/>
  <c r="AF626" i="1" s="1"/>
  <c r="AE265" i="1"/>
  <c r="AE626" i="1" s="1"/>
  <c r="AD265" i="1"/>
  <c r="AD626" i="1" s="1"/>
  <c r="AC265" i="1"/>
  <c r="AC626" i="1" s="1"/>
  <c r="AB265" i="1"/>
  <c r="AB626" i="1" s="1"/>
  <c r="AA265" i="1"/>
  <c r="AA626" i="1" s="1"/>
  <c r="Z265" i="1"/>
  <c r="Z626" i="1" s="1"/>
  <c r="Y265" i="1"/>
  <c r="Y626" i="1" s="1"/>
  <c r="X265" i="1"/>
  <c r="X626" i="1" s="1"/>
  <c r="W265" i="1"/>
  <c r="W626" i="1" s="1"/>
  <c r="S265" i="1"/>
  <c r="S626" i="1" s="1"/>
  <c r="R265" i="1"/>
  <c r="R626" i="1" s="1"/>
  <c r="Q265" i="1"/>
  <c r="Q626" i="1" s="1"/>
  <c r="P265" i="1"/>
  <c r="P626" i="1" s="1"/>
  <c r="O265" i="1"/>
  <c r="O626" i="1" s="1"/>
  <c r="N265" i="1"/>
  <c r="N626" i="1" s="1"/>
  <c r="M265" i="1"/>
  <c r="M626" i="1" s="1"/>
  <c r="L265" i="1"/>
  <c r="L626" i="1" s="1"/>
  <c r="AL261" i="1"/>
  <c r="AL625" i="1" s="1"/>
  <c r="AK261" i="1"/>
  <c r="AK625" i="1" s="1"/>
  <c r="AJ261" i="1"/>
  <c r="AJ625" i="1" s="1"/>
  <c r="AI261" i="1"/>
  <c r="AI625" i="1" s="1"/>
  <c r="AH261" i="1"/>
  <c r="AH625" i="1" s="1"/>
  <c r="AG261" i="1"/>
  <c r="AG625" i="1" s="1"/>
  <c r="AF261" i="1"/>
  <c r="AF625" i="1" s="1"/>
  <c r="AE261" i="1"/>
  <c r="AE625" i="1" s="1"/>
  <c r="AD261" i="1"/>
  <c r="AD625" i="1" s="1"/>
  <c r="AC261" i="1"/>
  <c r="AC625" i="1" s="1"/>
  <c r="AB261" i="1"/>
  <c r="AB625" i="1" s="1"/>
  <c r="AA261" i="1"/>
  <c r="AA625" i="1" s="1"/>
  <c r="Z261" i="1"/>
  <c r="Z625" i="1" s="1"/>
  <c r="Y261" i="1"/>
  <c r="Y625" i="1" s="1"/>
  <c r="X261" i="1"/>
  <c r="X625" i="1" s="1"/>
  <c r="W261" i="1"/>
  <c r="W625" i="1" s="1"/>
  <c r="S261" i="1"/>
  <c r="S625" i="1" s="1"/>
  <c r="R261" i="1"/>
  <c r="R625" i="1" s="1"/>
  <c r="Q261" i="1"/>
  <c r="Q625" i="1" s="1"/>
  <c r="P261" i="1"/>
  <c r="P625" i="1" s="1"/>
  <c r="O261" i="1"/>
  <c r="O625" i="1" s="1"/>
  <c r="N261" i="1"/>
  <c r="N625" i="1" s="1"/>
  <c r="M261" i="1"/>
  <c r="M625" i="1" s="1"/>
  <c r="L261" i="1"/>
  <c r="L625" i="1" s="1"/>
  <c r="AL256" i="1"/>
  <c r="AL623" i="1" s="1"/>
  <c r="AK256" i="1"/>
  <c r="AK623" i="1" s="1"/>
  <c r="AJ256" i="1"/>
  <c r="AJ623" i="1" s="1"/>
  <c r="AI256" i="1"/>
  <c r="AI623" i="1" s="1"/>
  <c r="AH256" i="1"/>
  <c r="AH623" i="1" s="1"/>
  <c r="AG256" i="1"/>
  <c r="AG623" i="1" s="1"/>
  <c r="AF256" i="1"/>
  <c r="AF623" i="1" s="1"/>
  <c r="AE256" i="1"/>
  <c r="AE623" i="1" s="1"/>
  <c r="AD256" i="1"/>
  <c r="AD623" i="1" s="1"/>
  <c r="AC256" i="1"/>
  <c r="AC623" i="1" s="1"/>
  <c r="AB256" i="1"/>
  <c r="AB623" i="1" s="1"/>
  <c r="AA256" i="1"/>
  <c r="AA623" i="1" s="1"/>
  <c r="Z256" i="1"/>
  <c r="Z623" i="1" s="1"/>
  <c r="Y256" i="1"/>
  <c r="Y623" i="1" s="1"/>
  <c r="X256" i="1"/>
  <c r="X623" i="1" s="1"/>
  <c r="W256" i="1"/>
  <c r="W623" i="1" s="1"/>
  <c r="S256" i="1"/>
  <c r="S623" i="1" s="1"/>
  <c r="R256" i="1"/>
  <c r="R623" i="1" s="1"/>
  <c r="Q256" i="1"/>
  <c r="Q623" i="1" s="1"/>
  <c r="P256" i="1"/>
  <c r="P623" i="1" s="1"/>
  <c r="O256" i="1"/>
  <c r="O623" i="1" s="1"/>
  <c r="N256" i="1"/>
  <c r="N623" i="1" s="1"/>
  <c r="M256" i="1"/>
  <c r="M623" i="1" s="1"/>
  <c r="L256" i="1"/>
  <c r="L623" i="1" s="1"/>
  <c r="AL246" i="1"/>
  <c r="AL622" i="1" s="1"/>
  <c r="AK246" i="1"/>
  <c r="AK622" i="1" s="1"/>
  <c r="AJ246" i="1"/>
  <c r="AJ622" i="1" s="1"/>
  <c r="AI246" i="1"/>
  <c r="AI622" i="1" s="1"/>
  <c r="AH246" i="1"/>
  <c r="AH622" i="1" s="1"/>
  <c r="AG246" i="1"/>
  <c r="AG622" i="1" s="1"/>
  <c r="AF246" i="1"/>
  <c r="AF622" i="1" s="1"/>
  <c r="AE246" i="1"/>
  <c r="AE622" i="1" s="1"/>
  <c r="AD246" i="1"/>
  <c r="AD622" i="1" s="1"/>
  <c r="AC246" i="1"/>
  <c r="AC622" i="1" s="1"/>
  <c r="AB246" i="1"/>
  <c r="AB622" i="1" s="1"/>
  <c r="AA246" i="1"/>
  <c r="AA622" i="1" s="1"/>
  <c r="Z246" i="1"/>
  <c r="Z622" i="1" s="1"/>
  <c r="Y246" i="1"/>
  <c r="Y622" i="1" s="1"/>
  <c r="X246" i="1"/>
  <c r="X622" i="1" s="1"/>
  <c r="W246" i="1"/>
  <c r="W622" i="1" s="1"/>
  <c r="S246" i="1"/>
  <c r="S622" i="1" s="1"/>
  <c r="R246" i="1"/>
  <c r="R622" i="1" s="1"/>
  <c r="Q246" i="1"/>
  <c r="Q622" i="1" s="1"/>
  <c r="P246" i="1"/>
  <c r="P622" i="1" s="1"/>
  <c r="O246" i="1"/>
  <c r="O622" i="1" s="1"/>
  <c r="N246" i="1"/>
  <c r="N622" i="1" s="1"/>
  <c r="M246" i="1"/>
  <c r="M622" i="1" s="1"/>
  <c r="L246" i="1"/>
  <c r="L622" i="1" s="1"/>
  <c r="AL238" i="1"/>
  <c r="AL621" i="1" s="1"/>
  <c r="AK238" i="1"/>
  <c r="AK621" i="1" s="1"/>
  <c r="AJ238" i="1"/>
  <c r="AJ621" i="1" s="1"/>
  <c r="AI238" i="1"/>
  <c r="AI621" i="1" s="1"/>
  <c r="AH238" i="1"/>
  <c r="AH621" i="1" s="1"/>
  <c r="AG238" i="1"/>
  <c r="AG621" i="1" s="1"/>
  <c r="AF238" i="1"/>
  <c r="AF621" i="1" s="1"/>
  <c r="AE238" i="1"/>
  <c r="AE621" i="1" s="1"/>
  <c r="AD238" i="1"/>
  <c r="AD621" i="1" s="1"/>
  <c r="AC238" i="1"/>
  <c r="AC621" i="1" s="1"/>
  <c r="AB238" i="1"/>
  <c r="AB621" i="1" s="1"/>
  <c r="AA238" i="1"/>
  <c r="AA621" i="1" s="1"/>
  <c r="Z238" i="1"/>
  <c r="Z621" i="1" s="1"/>
  <c r="Y238" i="1"/>
  <c r="Y621" i="1" s="1"/>
  <c r="X238" i="1"/>
  <c r="X621" i="1" s="1"/>
  <c r="W238" i="1"/>
  <c r="W621" i="1" s="1"/>
  <c r="S238" i="1"/>
  <c r="S621" i="1" s="1"/>
  <c r="R238" i="1"/>
  <c r="R621" i="1" s="1"/>
  <c r="Q238" i="1"/>
  <c r="Q621" i="1" s="1"/>
  <c r="P238" i="1"/>
  <c r="P621" i="1" s="1"/>
  <c r="O238" i="1"/>
  <c r="O621" i="1" s="1"/>
  <c r="N238" i="1"/>
  <c r="N621" i="1" s="1"/>
  <c r="M238" i="1"/>
  <c r="M621" i="1" s="1"/>
  <c r="L238" i="1"/>
  <c r="L621" i="1" s="1"/>
  <c r="AL232" i="1"/>
  <c r="AL620" i="1" s="1"/>
  <c r="AK232" i="1"/>
  <c r="AK620" i="1" s="1"/>
  <c r="AJ232" i="1"/>
  <c r="AJ620" i="1" s="1"/>
  <c r="AI232" i="1"/>
  <c r="AI620" i="1" s="1"/>
  <c r="AH232" i="1"/>
  <c r="AH620" i="1" s="1"/>
  <c r="AG232" i="1"/>
  <c r="AG620" i="1" s="1"/>
  <c r="AF232" i="1"/>
  <c r="AF620" i="1" s="1"/>
  <c r="AE232" i="1"/>
  <c r="AE620" i="1" s="1"/>
  <c r="AD232" i="1"/>
  <c r="AD620" i="1" s="1"/>
  <c r="AC232" i="1"/>
  <c r="AC620" i="1" s="1"/>
  <c r="AB232" i="1"/>
  <c r="AB620" i="1" s="1"/>
  <c r="AA232" i="1"/>
  <c r="AA620" i="1" s="1"/>
  <c r="Z232" i="1"/>
  <c r="Z620" i="1" s="1"/>
  <c r="Y232" i="1"/>
  <c r="Y620" i="1" s="1"/>
  <c r="X232" i="1"/>
  <c r="X620" i="1" s="1"/>
  <c r="W232" i="1"/>
  <c r="W620" i="1" s="1"/>
  <c r="S232" i="1"/>
  <c r="S620" i="1" s="1"/>
  <c r="R232" i="1"/>
  <c r="R620" i="1" s="1"/>
  <c r="Q232" i="1"/>
  <c r="Q620" i="1" s="1"/>
  <c r="P232" i="1"/>
  <c r="P620" i="1" s="1"/>
  <c r="O232" i="1"/>
  <c r="O620" i="1" s="1"/>
  <c r="N232" i="1"/>
  <c r="N620" i="1" s="1"/>
  <c r="M232" i="1"/>
  <c r="M620" i="1" s="1"/>
  <c r="L232" i="1"/>
  <c r="L620" i="1" s="1"/>
  <c r="AL228" i="1"/>
  <c r="AL618" i="1" s="1"/>
  <c r="AK228" i="1"/>
  <c r="AK618" i="1" s="1"/>
  <c r="AJ228" i="1"/>
  <c r="AJ618" i="1" s="1"/>
  <c r="AI228" i="1"/>
  <c r="AI618" i="1" s="1"/>
  <c r="AH228" i="1"/>
  <c r="AH618" i="1" s="1"/>
  <c r="AG228" i="1"/>
  <c r="AG618" i="1" s="1"/>
  <c r="AF228" i="1"/>
  <c r="AF618" i="1" s="1"/>
  <c r="AE228" i="1"/>
  <c r="AE618" i="1" s="1"/>
  <c r="AD228" i="1"/>
  <c r="AD618" i="1" s="1"/>
  <c r="AC228" i="1"/>
  <c r="AC618" i="1" s="1"/>
  <c r="AB228" i="1"/>
  <c r="AB618" i="1" s="1"/>
  <c r="AA228" i="1"/>
  <c r="AA618" i="1" s="1"/>
  <c r="Z228" i="1"/>
  <c r="Z618" i="1" s="1"/>
  <c r="Y228" i="1"/>
  <c r="Y618" i="1" s="1"/>
  <c r="X228" i="1"/>
  <c r="X618" i="1" s="1"/>
  <c r="W228" i="1"/>
  <c r="W618" i="1" s="1"/>
  <c r="S228" i="1"/>
  <c r="S618" i="1" s="1"/>
  <c r="R228" i="1"/>
  <c r="R618" i="1" s="1"/>
  <c r="Q228" i="1"/>
  <c r="Q618" i="1" s="1"/>
  <c r="P228" i="1"/>
  <c r="P618" i="1" s="1"/>
  <c r="O228" i="1"/>
  <c r="O618" i="1" s="1"/>
  <c r="N228" i="1"/>
  <c r="N618" i="1" s="1"/>
  <c r="M228" i="1"/>
  <c r="M618" i="1" s="1"/>
  <c r="L228" i="1"/>
  <c r="L618" i="1" s="1"/>
  <c r="AL226" i="1"/>
  <c r="AL616" i="1" s="1"/>
  <c r="AK226" i="1"/>
  <c r="AK616" i="1" s="1"/>
  <c r="AJ226" i="1"/>
  <c r="AJ616" i="1" s="1"/>
  <c r="AI226" i="1"/>
  <c r="AI616" i="1" s="1"/>
  <c r="AH226" i="1"/>
  <c r="AH616" i="1" s="1"/>
  <c r="AG226" i="1"/>
  <c r="AG616" i="1" s="1"/>
  <c r="AF226" i="1"/>
  <c r="AF616" i="1" s="1"/>
  <c r="AE226" i="1"/>
  <c r="AE616" i="1" s="1"/>
  <c r="AD226" i="1"/>
  <c r="AD616" i="1" s="1"/>
  <c r="AC226" i="1"/>
  <c r="AC616" i="1" s="1"/>
  <c r="AB226" i="1"/>
  <c r="AB616" i="1" s="1"/>
  <c r="AA226" i="1"/>
  <c r="AA616" i="1" s="1"/>
  <c r="Z226" i="1"/>
  <c r="Z616" i="1" s="1"/>
  <c r="Y226" i="1"/>
  <c r="Y616" i="1" s="1"/>
  <c r="X226" i="1"/>
  <c r="X616" i="1" s="1"/>
  <c r="W226" i="1"/>
  <c r="W616" i="1" s="1"/>
  <c r="S226" i="1"/>
  <c r="S616" i="1" s="1"/>
  <c r="R226" i="1"/>
  <c r="R616" i="1" s="1"/>
  <c r="Q226" i="1"/>
  <c r="Q616" i="1" s="1"/>
  <c r="P226" i="1"/>
  <c r="P616" i="1" s="1"/>
  <c r="O226" i="1"/>
  <c r="O616" i="1" s="1"/>
  <c r="N226" i="1"/>
  <c r="N616" i="1" s="1"/>
  <c r="M226" i="1"/>
  <c r="M616" i="1" s="1"/>
  <c r="L226" i="1"/>
  <c r="L616" i="1" s="1"/>
  <c r="AL221" i="1"/>
  <c r="AL615" i="1" s="1"/>
  <c r="AK221" i="1"/>
  <c r="AK615" i="1" s="1"/>
  <c r="AJ221" i="1"/>
  <c r="AJ615" i="1" s="1"/>
  <c r="AI221" i="1"/>
  <c r="AI615" i="1" s="1"/>
  <c r="AH221" i="1"/>
  <c r="AH615" i="1" s="1"/>
  <c r="AG221" i="1"/>
  <c r="AG615" i="1" s="1"/>
  <c r="AF221" i="1"/>
  <c r="AF615" i="1" s="1"/>
  <c r="AE221" i="1"/>
  <c r="AE615" i="1" s="1"/>
  <c r="AD221" i="1"/>
  <c r="AD615" i="1" s="1"/>
  <c r="AC221" i="1"/>
  <c r="AC615" i="1" s="1"/>
  <c r="AB221" i="1"/>
  <c r="AB615" i="1" s="1"/>
  <c r="AA221" i="1"/>
  <c r="AA615" i="1" s="1"/>
  <c r="Z221" i="1"/>
  <c r="Z615" i="1" s="1"/>
  <c r="Z702" i="1" s="1"/>
  <c r="Y221" i="1"/>
  <c r="Y615" i="1" s="1"/>
  <c r="Y702" i="1" s="1"/>
  <c r="X221" i="1"/>
  <c r="X615" i="1" s="1"/>
  <c r="X702" i="1" s="1"/>
  <c r="W221" i="1"/>
  <c r="W615" i="1" s="1"/>
  <c r="W702" i="1" s="1"/>
  <c r="S221" i="1"/>
  <c r="S615" i="1" s="1"/>
  <c r="S702" i="1" s="1"/>
  <c r="R221" i="1"/>
  <c r="R615" i="1" s="1"/>
  <c r="R702" i="1" s="1"/>
  <c r="Q221" i="1"/>
  <c r="Q615" i="1" s="1"/>
  <c r="P221" i="1"/>
  <c r="P615" i="1" s="1"/>
  <c r="O221" i="1"/>
  <c r="O615" i="1" s="1"/>
  <c r="N221" i="1"/>
  <c r="N615" i="1" s="1"/>
  <c r="M221" i="1"/>
  <c r="M615" i="1" s="1"/>
  <c r="L221" i="1"/>
  <c r="L615" i="1" s="1"/>
  <c r="AL218" i="1"/>
  <c r="AL614" i="1" s="1"/>
  <c r="AK218" i="1"/>
  <c r="AK614" i="1" s="1"/>
  <c r="AJ218" i="1"/>
  <c r="AJ614" i="1" s="1"/>
  <c r="AI218" i="1"/>
  <c r="AI614" i="1" s="1"/>
  <c r="AH218" i="1"/>
  <c r="AH614" i="1" s="1"/>
  <c r="AG218" i="1"/>
  <c r="AG614" i="1" s="1"/>
  <c r="AF218" i="1"/>
  <c r="AF614" i="1" s="1"/>
  <c r="AE218" i="1"/>
  <c r="AE614" i="1" s="1"/>
  <c r="AD218" i="1"/>
  <c r="AD614" i="1" s="1"/>
  <c r="AC218" i="1"/>
  <c r="AC614" i="1" s="1"/>
  <c r="AB218" i="1"/>
  <c r="AB614" i="1" s="1"/>
  <c r="AA218" i="1"/>
  <c r="AA614" i="1" s="1"/>
  <c r="Z218" i="1"/>
  <c r="Z614" i="1" s="1"/>
  <c r="Y218" i="1"/>
  <c r="Y614" i="1" s="1"/>
  <c r="X218" i="1"/>
  <c r="X614" i="1" s="1"/>
  <c r="W218" i="1"/>
  <c r="W614" i="1" s="1"/>
  <c r="S218" i="1"/>
  <c r="S614" i="1" s="1"/>
  <c r="R218" i="1"/>
  <c r="R614" i="1" s="1"/>
  <c r="Q218" i="1"/>
  <c r="Q614" i="1" s="1"/>
  <c r="P218" i="1"/>
  <c r="P614" i="1" s="1"/>
  <c r="O218" i="1"/>
  <c r="O614" i="1" s="1"/>
  <c r="N218" i="1"/>
  <c r="N614" i="1" s="1"/>
  <c r="M218" i="1"/>
  <c r="M614" i="1" s="1"/>
  <c r="L218" i="1"/>
  <c r="L614" i="1" s="1"/>
  <c r="AL209" i="1"/>
  <c r="AL613" i="1" s="1"/>
  <c r="AK209" i="1"/>
  <c r="AK613" i="1" s="1"/>
  <c r="AJ209" i="1"/>
  <c r="AJ613" i="1" s="1"/>
  <c r="AI209" i="1"/>
  <c r="AI613" i="1" s="1"/>
  <c r="AH209" i="1"/>
  <c r="AH613" i="1" s="1"/>
  <c r="AG209" i="1"/>
  <c r="AG613" i="1" s="1"/>
  <c r="AF209" i="1"/>
  <c r="AF613" i="1" s="1"/>
  <c r="AE209" i="1"/>
  <c r="AE613" i="1" s="1"/>
  <c r="AD209" i="1"/>
  <c r="AD613" i="1" s="1"/>
  <c r="AC209" i="1"/>
  <c r="AC613" i="1" s="1"/>
  <c r="AB209" i="1"/>
  <c r="AB613" i="1" s="1"/>
  <c r="AA209" i="1"/>
  <c r="AA613" i="1" s="1"/>
  <c r="Z209" i="1"/>
  <c r="Z613" i="1" s="1"/>
  <c r="Y209" i="1"/>
  <c r="Y613" i="1" s="1"/>
  <c r="X209" i="1"/>
  <c r="X613" i="1" s="1"/>
  <c r="W209" i="1"/>
  <c r="W613" i="1" s="1"/>
  <c r="S209" i="1"/>
  <c r="S613" i="1" s="1"/>
  <c r="R209" i="1"/>
  <c r="R613" i="1" s="1"/>
  <c r="Q209" i="1"/>
  <c r="Q613" i="1" s="1"/>
  <c r="P209" i="1"/>
  <c r="P613" i="1" s="1"/>
  <c r="O209" i="1"/>
  <c r="O613" i="1" s="1"/>
  <c r="N209" i="1"/>
  <c r="N613" i="1" s="1"/>
  <c r="M209" i="1"/>
  <c r="M613" i="1" s="1"/>
  <c r="L209" i="1"/>
  <c r="L613" i="1" s="1"/>
  <c r="AL201" i="1"/>
  <c r="AL612" i="1" s="1"/>
  <c r="AK201" i="1"/>
  <c r="AK612" i="1" s="1"/>
  <c r="AJ201" i="1"/>
  <c r="AJ612" i="1" s="1"/>
  <c r="AI201" i="1"/>
  <c r="AI612" i="1" s="1"/>
  <c r="AH201" i="1"/>
  <c r="AH612" i="1" s="1"/>
  <c r="AG201" i="1"/>
  <c r="AG612" i="1" s="1"/>
  <c r="AF201" i="1"/>
  <c r="AF612" i="1" s="1"/>
  <c r="AE201" i="1"/>
  <c r="AE612" i="1" s="1"/>
  <c r="AD201" i="1"/>
  <c r="AD612" i="1" s="1"/>
  <c r="AC201" i="1"/>
  <c r="AC612" i="1" s="1"/>
  <c r="AB201" i="1"/>
  <c r="AB612" i="1" s="1"/>
  <c r="AA201" i="1"/>
  <c r="AA612" i="1" s="1"/>
  <c r="Z201" i="1"/>
  <c r="Z612" i="1" s="1"/>
  <c r="Y201" i="1"/>
  <c r="Y612" i="1" s="1"/>
  <c r="X201" i="1"/>
  <c r="X612" i="1" s="1"/>
  <c r="W201" i="1"/>
  <c r="W612" i="1" s="1"/>
  <c r="S201" i="1"/>
  <c r="R201" i="1"/>
  <c r="R612" i="1" s="1"/>
  <c r="Q201" i="1"/>
  <c r="Q612" i="1" s="1"/>
  <c r="P201" i="1"/>
  <c r="P612" i="1" s="1"/>
  <c r="O201" i="1"/>
  <c r="O612" i="1" s="1"/>
  <c r="N201" i="1"/>
  <c r="N612" i="1" s="1"/>
  <c r="M201" i="1"/>
  <c r="M612" i="1" s="1"/>
  <c r="L201" i="1"/>
  <c r="L612" i="1" s="1"/>
  <c r="AL196" i="1"/>
  <c r="AL611" i="1" s="1"/>
  <c r="AK196" i="1"/>
  <c r="AK611" i="1" s="1"/>
  <c r="AJ196" i="1"/>
  <c r="AJ611" i="1" s="1"/>
  <c r="AI196" i="1"/>
  <c r="AI611" i="1" s="1"/>
  <c r="AH196" i="1"/>
  <c r="AH611" i="1" s="1"/>
  <c r="AG196" i="1"/>
  <c r="AG611" i="1" s="1"/>
  <c r="AF196" i="1"/>
  <c r="AF611" i="1" s="1"/>
  <c r="AE196" i="1"/>
  <c r="AE611" i="1" s="1"/>
  <c r="AD196" i="1"/>
  <c r="AD611" i="1" s="1"/>
  <c r="AC196" i="1"/>
  <c r="AC611" i="1" s="1"/>
  <c r="AB196" i="1"/>
  <c r="AB611" i="1" s="1"/>
  <c r="AA196" i="1"/>
  <c r="AA611" i="1" s="1"/>
  <c r="Z196" i="1"/>
  <c r="Z611" i="1" s="1"/>
  <c r="Y196" i="1"/>
  <c r="Y611" i="1" s="1"/>
  <c r="X196" i="1"/>
  <c r="X611" i="1" s="1"/>
  <c r="W196" i="1"/>
  <c r="W611" i="1" s="1"/>
  <c r="S611" i="1"/>
  <c r="R196" i="1"/>
  <c r="R611" i="1" s="1"/>
  <c r="Q196" i="1"/>
  <c r="Q611" i="1" s="1"/>
  <c r="P196" i="1"/>
  <c r="P611" i="1" s="1"/>
  <c r="O196" i="1"/>
  <c r="O611" i="1" s="1"/>
  <c r="N196" i="1"/>
  <c r="N611" i="1" s="1"/>
  <c r="M196" i="1"/>
  <c r="M611" i="1" s="1"/>
  <c r="L196" i="1"/>
  <c r="L611" i="1" s="1"/>
  <c r="AL192" i="1"/>
  <c r="AL609" i="1" s="1"/>
  <c r="AK192" i="1"/>
  <c r="AK609" i="1" s="1"/>
  <c r="AJ192" i="1"/>
  <c r="AJ609" i="1" s="1"/>
  <c r="AI192" i="1"/>
  <c r="AI609" i="1" s="1"/>
  <c r="AH192" i="1"/>
  <c r="AH609" i="1" s="1"/>
  <c r="AG192" i="1"/>
  <c r="AG609" i="1" s="1"/>
  <c r="AF192" i="1"/>
  <c r="AF609" i="1" s="1"/>
  <c r="AE192" i="1"/>
  <c r="AE609" i="1" s="1"/>
  <c r="AD192" i="1"/>
  <c r="AD609" i="1" s="1"/>
  <c r="AC192" i="1"/>
  <c r="AC609" i="1" s="1"/>
  <c r="AB192" i="1"/>
  <c r="AB609" i="1" s="1"/>
  <c r="AA192" i="1"/>
  <c r="AA609" i="1" s="1"/>
  <c r="Z192" i="1"/>
  <c r="Z609" i="1" s="1"/>
  <c r="Z691" i="1" s="1"/>
  <c r="Y192" i="1"/>
  <c r="Y609" i="1" s="1"/>
  <c r="Y691" i="1" s="1"/>
  <c r="X192" i="1"/>
  <c r="X609" i="1" s="1"/>
  <c r="X691" i="1" s="1"/>
  <c r="W192" i="1"/>
  <c r="W609" i="1" s="1"/>
  <c r="W691" i="1" s="1"/>
  <c r="S609" i="1"/>
  <c r="S691" i="1" s="1"/>
  <c r="R192" i="1"/>
  <c r="R609" i="1" s="1"/>
  <c r="Q192" i="1"/>
  <c r="Q609" i="1" s="1"/>
  <c r="P192" i="1"/>
  <c r="P609" i="1" s="1"/>
  <c r="O192" i="1"/>
  <c r="O609" i="1" s="1"/>
  <c r="N192" i="1"/>
  <c r="N609" i="1" s="1"/>
  <c r="M192" i="1"/>
  <c r="M609" i="1" s="1"/>
  <c r="L192" i="1"/>
  <c r="L609" i="1" s="1"/>
  <c r="AL175" i="1"/>
  <c r="AL607" i="1" s="1"/>
  <c r="AK175" i="1"/>
  <c r="AK607" i="1" s="1"/>
  <c r="AJ175" i="1"/>
  <c r="AJ607" i="1" s="1"/>
  <c r="AI175" i="1"/>
  <c r="AI607" i="1" s="1"/>
  <c r="AH175" i="1"/>
  <c r="AH607" i="1" s="1"/>
  <c r="AG175" i="1"/>
  <c r="AG607" i="1" s="1"/>
  <c r="AF175" i="1"/>
  <c r="AF607" i="1" s="1"/>
  <c r="AE175" i="1"/>
  <c r="AE607" i="1" s="1"/>
  <c r="AD175" i="1"/>
  <c r="AD607" i="1" s="1"/>
  <c r="AC175" i="1"/>
  <c r="AC607" i="1" s="1"/>
  <c r="AB175" i="1"/>
  <c r="AB607" i="1" s="1"/>
  <c r="AA175" i="1"/>
  <c r="AA607" i="1" s="1"/>
  <c r="Z175" i="1"/>
  <c r="Z607" i="1" s="1"/>
  <c r="Y175" i="1"/>
  <c r="Y607" i="1" s="1"/>
  <c r="Y689" i="1" s="1"/>
  <c r="X175" i="1"/>
  <c r="X607" i="1" s="1"/>
  <c r="W175" i="1"/>
  <c r="W607" i="1" s="1"/>
  <c r="W689" i="1" s="1"/>
  <c r="S175" i="1"/>
  <c r="S607" i="1" s="1"/>
  <c r="R175" i="1"/>
  <c r="R607" i="1" s="1"/>
  <c r="Q175" i="1"/>
  <c r="Q607" i="1" s="1"/>
  <c r="P175" i="1"/>
  <c r="P607" i="1" s="1"/>
  <c r="O175" i="1"/>
  <c r="O607" i="1" s="1"/>
  <c r="N175" i="1"/>
  <c r="N607" i="1" s="1"/>
  <c r="M175" i="1"/>
  <c r="M607" i="1" s="1"/>
  <c r="L175" i="1"/>
  <c r="L607" i="1" s="1"/>
  <c r="AL153" i="1"/>
  <c r="AL608" i="1" s="1"/>
  <c r="AK153" i="1"/>
  <c r="AK608" i="1" s="1"/>
  <c r="AJ153" i="1"/>
  <c r="AJ608" i="1" s="1"/>
  <c r="AI153" i="1"/>
  <c r="AI608" i="1" s="1"/>
  <c r="AH153" i="1"/>
  <c r="AH608" i="1" s="1"/>
  <c r="AG153" i="1"/>
  <c r="AG608" i="1" s="1"/>
  <c r="AF153" i="1"/>
  <c r="AF608" i="1" s="1"/>
  <c r="AE153" i="1"/>
  <c r="AE608" i="1" s="1"/>
  <c r="AD153" i="1"/>
  <c r="AD608" i="1" s="1"/>
  <c r="AC153" i="1"/>
  <c r="AC608" i="1" s="1"/>
  <c r="AB153" i="1"/>
  <c r="AB608" i="1" s="1"/>
  <c r="AA153" i="1"/>
  <c r="AA608" i="1" s="1"/>
  <c r="Z153" i="1"/>
  <c r="Z608" i="1" s="1"/>
  <c r="Y153" i="1"/>
  <c r="Y608" i="1" s="1"/>
  <c r="X153" i="1"/>
  <c r="X608" i="1" s="1"/>
  <c r="W153" i="1"/>
  <c r="W608" i="1" s="1"/>
  <c r="S153" i="1"/>
  <c r="S608" i="1" s="1"/>
  <c r="R153" i="1"/>
  <c r="R608" i="1" s="1"/>
  <c r="Q153" i="1"/>
  <c r="Q608" i="1" s="1"/>
  <c r="P153" i="1"/>
  <c r="P608" i="1" s="1"/>
  <c r="O153" i="1"/>
  <c r="O608" i="1" s="1"/>
  <c r="N153" i="1"/>
  <c r="N608" i="1" s="1"/>
  <c r="M153" i="1"/>
  <c r="M608" i="1" s="1"/>
  <c r="L153" i="1"/>
  <c r="L608" i="1" s="1"/>
  <c r="AL150" i="1"/>
  <c r="AL606" i="1" s="1"/>
  <c r="AK150" i="1"/>
  <c r="AK606" i="1" s="1"/>
  <c r="AJ150" i="1"/>
  <c r="AJ606" i="1" s="1"/>
  <c r="AI150" i="1"/>
  <c r="AI606" i="1" s="1"/>
  <c r="AH150" i="1"/>
  <c r="AH606" i="1" s="1"/>
  <c r="AG150" i="1"/>
  <c r="AG606" i="1" s="1"/>
  <c r="AF150" i="1"/>
  <c r="AF606" i="1" s="1"/>
  <c r="AE150" i="1"/>
  <c r="AE606" i="1" s="1"/>
  <c r="AD150" i="1"/>
  <c r="AD606" i="1" s="1"/>
  <c r="AC150" i="1"/>
  <c r="AC606" i="1" s="1"/>
  <c r="AB150" i="1"/>
  <c r="AB606" i="1" s="1"/>
  <c r="AA150" i="1"/>
  <c r="AA606" i="1" s="1"/>
  <c r="Z150" i="1"/>
  <c r="Z606" i="1" s="1"/>
  <c r="Y150" i="1"/>
  <c r="Y606" i="1" s="1"/>
  <c r="X150" i="1"/>
  <c r="X606" i="1" s="1"/>
  <c r="W150" i="1"/>
  <c r="W606" i="1" s="1"/>
  <c r="S150" i="1"/>
  <c r="S606" i="1" s="1"/>
  <c r="R150" i="1"/>
  <c r="R606" i="1" s="1"/>
  <c r="Q150" i="1"/>
  <c r="Q606" i="1" s="1"/>
  <c r="P150" i="1"/>
  <c r="P606" i="1" s="1"/>
  <c r="O150" i="1"/>
  <c r="O606" i="1" s="1"/>
  <c r="N150" i="1"/>
  <c r="N606" i="1" s="1"/>
  <c r="M150" i="1"/>
  <c r="M606" i="1" s="1"/>
  <c r="L150" i="1"/>
  <c r="L606" i="1" s="1"/>
  <c r="AL144" i="1"/>
  <c r="AL604" i="1" s="1"/>
  <c r="AK144" i="1"/>
  <c r="AK604" i="1" s="1"/>
  <c r="AJ144" i="1"/>
  <c r="AJ604" i="1" s="1"/>
  <c r="AI144" i="1"/>
  <c r="AI604" i="1" s="1"/>
  <c r="AH144" i="1"/>
  <c r="AH604" i="1" s="1"/>
  <c r="AG144" i="1"/>
  <c r="AG604" i="1" s="1"/>
  <c r="AF144" i="1"/>
  <c r="AF604" i="1" s="1"/>
  <c r="AE144" i="1"/>
  <c r="AE604" i="1" s="1"/>
  <c r="AD144" i="1"/>
  <c r="AD604" i="1" s="1"/>
  <c r="AC144" i="1"/>
  <c r="AC604" i="1" s="1"/>
  <c r="AB144" i="1"/>
  <c r="AB604" i="1" s="1"/>
  <c r="AA144" i="1"/>
  <c r="AA604" i="1" s="1"/>
  <c r="Z144" i="1"/>
  <c r="Z604" i="1" s="1"/>
  <c r="Z686" i="1" s="1"/>
  <c r="Y144" i="1"/>
  <c r="Y604" i="1" s="1"/>
  <c r="Y686" i="1" s="1"/>
  <c r="X144" i="1"/>
  <c r="X604" i="1" s="1"/>
  <c r="X686" i="1" s="1"/>
  <c r="W144" i="1"/>
  <c r="W604" i="1" s="1"/>
  <c r="W686" i="1" s="1"/>
  <c r="S144" i="1"/>
  <c r="R144" i="1"/>
  <c r="R604" i="1" s="1"/>
  <c r="R686" i="1" s="1"/>
  <c r="H686" i="1" s="1"/>
  <c r="Q144" i="1"/>
  <c r="Q604" i="1" s="1"/>
  <c r="P144" i="1"/>
  <c r="P604" i="1" s="1"/>
  <c r="O144" i="1"/>
  <c r="O604" i="1" s="1"/>
  <c r="N144" i="1"/>
  <c r="N604" i="1" s="1"/>
  <c r="M144" i="1"/>
  <c r="M604" i="1" s="1"/>
  <c r="L144" i="1"/>
  <c r="L604" i="1" s="1"/>
  <c r="AL139" i="1"/>
  <c r="AL603" i="1" s="1"/>
  <c r="AK139" i="1"/>
  <c r="AK603" i="1" s="1"/>
  <c r="AJ139" i="1"/>
  <c r="AJ603" i="1" s="1"/>
  <c r="AI139" i="1"/>
  <c r="AI603" i="1" s="1"/>
  <c r="AH139" i="1"/>
  <c r="AH603" i="1" s="1"/>
  <c r="AG139" i="1"/>
  <c r="AG603" i="1" s="1"/>
  <c r="AF139" i="1"/>
  <c r="AF603" i="1" s="1"/>
  <c r="AE139" i="1"/>
  <c r="AE603" i="1" s="1"/>
  <c r="AD139" i="1"/>
  <c r="AD603" i="1" s="1"/>
  <c r="AC139" i="1"/>
  <c r="AC603" i="1" s="1"/>
  <c r="AB139" i="1"/>
  <c r="AB603" i="1" s="1"/>
  <c r="AA139" i="1"/>
  <c r="AA603" i="1" s="1"/>
  <c r="Z139" i="1"/>
  <c r="Z603" i="1" s="1"/>
  <c r="Y139" i="1"/>
  <c r="Y603" i="1" s="1"/>
  <c r="X139" i="1"/>
  <c r="X603" i="1" s="1"/>
  <c r="W139" i="1"/>
  <c r="W603" i="1" s="1"/>
  <c r="S139" i="1"/>
  <c r="R139" i="1"/>
  <c r="R603" i="1" s="1"/>
  <c r="Q139" i="1"/>
  <c r="Q603" i="1" s="1"/>
  <c r="P139" i="1"/>
  <c r="P603" i="1" s="1"/>
  <c r="O139" i="1"/>
  <c r="O603" i="1" s="1"/>
  <c r="N139" i="1"/>
  <c r="N603" i="1" s="1"/>
  <c r="M139" i="1"/>
  <c r="M603" i="1" s="1"/>
  <c r="L139" i="1"/>
  <c r="L603" i="1" s="1"/>
  <c r="AL126" i="1"/>
  <c r="AL602" i="1" s="1"/>
  <c r="AK126" i="1"/>
  <c r="AK602" i="1" s="1"/>
  <c r="AJ126" i="1"/>
  <c r="AJ602" i="1" s="1"/>
  <c r="AI126" i="1"/>
  <c r="AI602" i="1" s="1"/>
  <c r="AH126" i="1"/>
  <c r="AH602" i="1" s="1"/>
  <c r="AG126" i="1"/>
  <c r="AG602" i="1" s="1"/>
  <c r="AF126" i="1"/>
  <c r="AF602" i="1" s="1"/>
  <c r="AE126" i="1"/>
  <c r="AE602" i="1" s="1"/>
  <c r="AD126" i="1"/>
  <c r="AD602" i="1" s="1"/>
  <c r="AC126" i="1"/>
  <c r="AC602" i="1" s="1"/>
  <c r="AB126" i="1"/>
  <c r="AB602" i="1" s="1"/>
  <c r="AA126" i="1"/>
  <c r="AA602" i="1" s="1"/>
  <c r="Z126" i="1"/>
  <c r="Z602" i="1" s="1"/>
  <c r="Y126" i="1"/>
  <c r="Y602" i="1" s="1"/>
  <c r="X126" i="1"/>
  <c r="X602" i="1" s="1"/>
  <c r="W126" i="1"/>
  <c r="W602" i="1" s="1"/>
  <c r="S126" i="1"/>
  <c r="R126" i="1"/>
  <c r="R602" i="1" s="1"/>
  <c r="Q126" i="1"/>
  <c r="Q602" i="1" s="1"/>
  <c r="P126" i="1"/>
  <c r="P602" i="1" s="1"/>
  <c r="O126" i="1"/>
  <c r="O602" i="1" s="1"/>
  <c r="N126" i="1"/>
  <c r="N602" i="1" s="1"/>
  <c r="M126" i="1"/>
  <c r="M602" i="1" s="1"/>
  <c r="L126" i="1"/>
  <c r="L602" i="1" s="1"/>
  <c r="AL119" i="1"/>
  <c r="AL601" i="1" s="1"/>
  <c r="AK119" i="1"/>
  <c r="AK601" i="1" s="1"/>
  <c r="AJ119" i="1"/>
  <c r="AJ601" i="1" s="1"/>
  <c r="AI119" i="1"/>
  <c r="AI601" i="1" s="1"/>
  <c r="AH119" i="1"/>
  <c r="AH601" i="1" s="1"/>
  <c r="AG119" i="1"/>
  <c r="AG601" i="1" s="1"/>
  <c r="AF119" i="1"/>
  <c r="AF601" i="1" s="1"/>
  <c r="AE119" i="1"/>
  <c r="AE601" i="1" s="1"/>
  <c r="AD119" i="1"/>
  <c r="AD601" i="1" s="1"/>
  <c r="AC119" i="1"/>
  <c r="AC601" i="1" s="1"/>
  <c r="AB119" i="1"/>
  <c r="AB601" i="1" s="1"/>
  <c r="AA119" i="1"/>
  <c r="AA601" i="1" s="1"/>
  <c r="Z119" i="1"/>
  <c r="Z601" i="1" s="1"/>
  <c r="Y119" i="1"/>
  <c r="Y601" i="1" s="1"/>
  <c r="X119" i="1"/>
  <c r="X601" i="1" s="1"/>
  <c r="W119" i="1"/>
  <c r="W601" i="1" s="1"/>
  <c r="S119" i="1"/>
  <c r="R119" i="1"/>
  <c r="R601" i="1" s="1"/>
  <c r="Q119" i="1"/>
  <c r="Q601" i="1" s="1"/>
  <c r="P119" i="1"/>
  <c r="P601" i="1" s="1"/>
  <c r="O119" i="1"/>
  <c r="O601" i="1" s="1"/>
  <c r="N119" i="1"/>
  <c r="N601" i="1" s="1"/>
  <c r="M119" i="1"/>
  <c r="M601" i="1" s="1"/>
  <c r="L119" i="1"/>
  <c r="L601" i="1" s="1"/>
  <c r="AL112" i="1"/>
  <c r="AL600" i="1" s="1"/>
  <c r="AK112" i="1"/>
  <c r="AK600" i="1" s="1"/>
  <c r="AJ112" i="1"/>
  <c r="AJ600" i="1" s="1"/>
  <c r="AI112" i="1"/>
  <c r="AI600" i="1" s="1"/>
  <c r="AH112" i="1"/>
  <c r="AH600" i="1" s="1"/>
  <c r="AG112" i="1"/>
  <c r="AG600" i="1" s="1"/>
  <c r="AF112" i="1"/>
  <c r="AF600" i="1" s="1"/>
  <c r="AE112" i="1"/>
  <c r="AE600" i="1" s="1"/>
  <c r="AD112" i="1"/>
  <c r="AD600" i="1" s="1"/>
  <c r="AC112" i="1"/>
  <c r="AC600" i="1" s="1"/>
  <c r="AB112" i="1"/>
  <c r="AB600" i="1" s="1"/>
  <c r="AA112" i="1"/>
  <c r="AA600" i="1" s="1"/>
  <c r="Z112" i="1"/>
  <c r="Z600" i="1" s="1"/>
  <c r="Y112" i="1"/>
  <c r="Y600" i="1" s="1"/>
  <c r="X112" i="1"/>
  <c r="X600" i="1" s="1"/>
  <c r="W112" i="1"/>
  <c r="W600" i="1" s="1"/>
  <c r="S112" i="1"/>
  <c r="R112" i="1"/>
  <c r="R600" i="1" s="1"/>
  <c r="Q112" i="1"/>
  <c r="Q600" i="1" s="1"/>
  <c r="P112" i="1"/>
  <c r="P600" i="1" s="1"/>
  <c r="O112" i="1"/>
  <c r="O600" i="1" s="1"/>
  <c r="N112" i="1"/>
  <c r="N600" i="1" s="1"/>
  <c r="M112" i="1"/>
  <c r="M600" i="1" s="1"/>
  <c r="L112" i="1"/>
  <c r="L600" i="1" s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S108" i="1"/>
  <c r="R108" i="1"/>
  <c r="Q108" i="1"/>
  <c r="P108" i="1"/>
  <c r="O108" i="1"/>
  <c r="N108" i="1"/>
  <c r="M108" i="1"/>
  <c r="L108" i="1"/>
  <c r="L598" i="1" s="1"/>
  <c r="L597" i="1" s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S104" i="1"/>
  <c r="R104" i="1"/>
  <c r="Q104" i="1"/>
  <c r="P104" i="1"/>
  <c r="O104" i="1"/>
  <c r="N104" i="1"/>
  <c r="M104" i="1"/>
  <c r="L104" i="1"/>
  <c r="AL100" i="1"/>
  <c r="AL594" i="1" s="1"/>
  <c r="AK100" i="1"/>
  <c r="AK594" i="1" s="1"/>
  <c r="AJ100" i="1"/>
  <c r="AJ594" i="1" s="1"/>
  <c r="AI100" i="1"/>
  <c r="AI594" i="1" s="1"/>
  <c r="AH100" i="1"/>
  <c r="AH594" i="1" s="1"/>
  <c r="AG100" i="1"/>
  <c r="AG594" i="1" s="1"/>
  <c r="AF100" i="1"/>
  <c r="AF594" i="1" s="1"/>
  <c r="AE100" i="1"/>
  <c r="AE594" i="1" s="1"/>
  <c r="AD100" i="1"/>
  <c r="AD594" i="1" s="1"/>
  <c r="AC100" i="1"/>
  <c r="AC594" i="1" s="1"/>
  <c r="AB100" i="1"/>
  <c r="AB594" i="1" s="1"/>
  <c r="AA100" i="1"/>
  <c r="AA594" i="1" s="1"/>
  <c r="Z100" i="1"/>
  <c r="Z594" i="1" s="1"/>
  <c r="Y100" i="1"/>
  <c r="Y594" i="1" s="1"/>
  <c r="X100" i="1"/>
  <c r="X594" i="1" s="1"/>
  <c r="W100" i="1"/>
  <c r="W594" i="1" s="1"/>
  <c r="S100" i="1"/>
  <c r="S594" i="1" s="1"/>
  <c r="R100" i="1"/>
  <c r="R594" i="1" s="1"/>
  <c r="Q100" i="1"/>
  <c r="Q594" i="1" s="1"/>
  <c r="P100" i="1"/>
  <c r="P594" i="1" s="1"/>
  <c r="O100" i="1"/>
  <c r="O594" i="1" s="1"/>
  <c r="N100" i="1"/>
  <c r="N594" i="1" s="1"/>
  <c r="M100" i="1"/>
  <c r="M594" i="1" s="1"/>
  <c r="L100" i="1"/>
  <c r="L594" i="1" s="1"/>
  <c r="AL96" i="1"/>
  <c r="AL593" i="1" s="1"/>
  <c r="AK96" i="1"/>
  <c r="AK593" i="1" s="1"/>
  <c r="AJ96" i="1"/>
  <c r="AJ593" i="1" s="1"/>
  <c r="AI96" i="1"/>
  <c r="AI593" i="1" s="1"/>
  <c r="AH96" i="1"/>
  <c r="AH593" i="1" s="1"/>
  <c r="AG96" i="1"/>
  <c r="AG593" i="1" s="1"/>
  <c r="AF96" i="1"/>
  <c r="AF593" i="1" s="1"/>
  <c r="AE96" i="1"/>
  <c r="AE593" i="1" s="1"/>
  <c r="AD96" i="1"/>
  <c r="AD593" i="1" s="1"/>
  <c r="AC96" i="1"/>
  <c r="AC593" i="1" s="1"/>
  <c r="AB96" i="1"/>
  <c r="AB593" i="1" s="1"/>
  <c r="AA96" i="1"/>
  <c r="AA593" i="1" s="1"/>
  <c r="Z96" i="1"/>
  <c r="Z593" i="1" s="1"/>
  <c r="Z705" i="1" s="1"/>
  <c r="Y96" i="1"/>
  <c r="Y593" i="1" s="1"/>
  <c r="Y705" i="1" s="1"/>
  <c r="X96" i="1"/>
  <c r="X593" i="1" s="1"/>
  <c r="X705" i="1" s="1"/>
  <c r="W96" i="1"/>
  <c r="W593" i="1" s="1"/>
  <c r="W705" i="1" s="1"/>
  <c r="S96" i="1"/>
  <c r="R96" i="1"/>
  <c r="R593" i="1" s="1"/>
  <c r="R705" i="1" s="1"/>
  <c r="Q96" i="1"/>
  <c r="Q593" i="1" s="1"/>
  <c r="P96" i="1"/>
  <c r="P593" i="1" s="1"/>
  <c r="O96" i="1"/>
  <c r="O593" i="1" s="1"/>
  <c r="N96" i="1"/>
  <c r="N593" i="1" s="1"/>
  <c r="M96" i="1"/>
  <c r="M593" i="1" s="1"/>
  <c r="L96" i="1"/>
  <c r="L593" i="1" s="1"/>
  <c r="AL40" i="1"/>
  <c r="AL592" i="1" s="1"/>
  <c r="AK40" i="1"/>
  <c r="AK592" i="1" s="1"/>
  <c r="AJ40" i="1"/>
  <c r="AJ592" i="1" s="1"/>
  <c r="AI40" i="1"/>
  <c r="AI592" i="1" s="1"/>
  <c r="AH40" i="1"/>
  <c r="AH592" i="1" s="1"/>
  <c r="AG40" i="1"/>
  <c r="AG592" i="1" s="1"/>
  <c r="AF40" i="1"/>
  <c r="AF592" i="1" s="1"/>
  <c r="AE40" i="1"/>
  <c r="AE592" i="1" s="1"/>
  <c r="AD40" i="1"/>
  <c r="AD592" i="1" s="1"/>
  <c r="AC40" i="1"/>
  <c r="AC592" i="1" s="1"/>
  <c r="AB40" i="1"/>
  <c r="AB592" i="1" s="1"/>
  <c r="AA40" i="1"/>
  <c r="AA592" i="1" s="1"/>
  <c r="Z40" i="1"/>
  <c r="Z592" i="1" s="1"/>
  <c r="Y40" i="1"/>
  <c r="Y592" i="1" s="1"/>
  <c r="X40" i="1"/>
  <c r="X592" i="1" s="1"/>
  <c r="W40" i="1"/>
  <c r="W592" i="1" s="1"/>
  <c r="S40" i="1"/>
  <c r="S592" i="1" s="1"/>
  <c r="R40" i="1"/>
  <c r="R592" i="1" s="1"/>
  <c r="Q40" i="1"/>
  <c r="Q592" i="1" s="1"/>
  <c r="P40" i="1"/>
  <c r="P592" i="1" s="1"/>
  <c r="O40" i="1"/>
  <c r="O592" i="1" s="1"/>
  <c r="N40" i="1"/>
  <c r="N592" i="1" s="1"/>
  <c r="M40" i="1"/>
  <c r="M592" i="1" s="1"/>
  <c r="L40" i="1"/>
  <c r="L592" i="1" s="1"/>
  <c r="AL35" i="1"/>
  <c r="AL591" i="1" s="1"/>
  <c r="AK35" i="1"/>
  <c r="AK591" i="1" s="1"/>
  <c r="AJ35" i="1"/>
  <c r="AJ591" i="1" s="1"/>
  <c r="AI35" i="1"/>
  <c r="AI591" i="1" s="1"/>
  <c r="AH35" i="1"/>
  <c r="AH591" i="1" s="1"/>
  <c r="AG35" i="1"/>
  <c r="AG591" i="1" s="1"/>
  <c r="AF35" i="1"/>
  <c r="AF591" i="1" s="1"/>
  <c r="AE35" i="1"/>
  <c r="AE591" i="1" s="1"/>
  <c r="AD35" i="1"/>
  <c r="AD591" i="1" s="1"/>
  <c r="AC35" i="1"/>
  <c r="AC591" i="1" s="1"/>
  <c r="AB35" i="1"/>
  <c r="AB591" i="1" s="1"/>
  <c r="AA35" i="1"/>
  <c r="AA591" i="1" s="1"/>
  <c r="Z35" i="1"/>
  <c r="Z591" i="1" s="1"/>
  <c r="Y35" i="1"/>
  <c r="Y591" i="1" s="1"/>
  <c r="X35" i="1"/>
  <c r="X591" i="1" s="1"/>
  <c r="W35" i="1"/>
  <c r="W591" i="1" s="1"/>
  <c r="S35" i="1"/>
  <c r="S591" i="1" s="1"/>
  <c r="R35" i="1"/>
  <c r="R591" i="1" s="1"/>
  <c r="Q35" i="1"/>
  <c r="Q591" i="1" s="1"/>
  <c r="P35" i="1"/>
  <c r="P591" i="1" s="1"/>
  <c r="O35" i="1"/>
  <c r="O591" i="1" s="1"/>
  <c r="N35" i="1"/>
  <c r="N591" i="1" s="1"/>
  <c r="M35" i="1"/>
  <c r="M591" i="1" s="1"/>
  <c r="L35" i="1"/>
  <c r="L591" i="1" s="1"/>
  <c r="AL31" i="1"/>
  <c r="AL590" i="1" s="1"/>
  <c r="AK31" i="1"/>
  <c r="AK590" i="1" s="1"/>
  <c r="AJ31" i="1"/>
  <c r="AJ590" i="1" s="1"/>
  <c r="AI31" i="1"/>
  <c r="AI590" i="1" s="1"/>
  <c r="AH31" i="1"/>
  <c r="AH590" i="1" s="1"/>
  <c r="AG31" i="1"/>
  <c r="AG590" i="1" s="1"/>
  <c r="AF31" i="1"/>
  <c r="AF590" i="1" s="1"/>
  <c r="AE31" i="1"/>
  <c r="AE590" i="1" s="1"/>
  <c r="AD31" i="1"/>
  <c r="AD590" i="1" s="1"/>
  <c r="AC31" i="1"/>
  <c r="AC590" i="1" s="1"/>
  <c r="AB31" i="1"/>
  <c r="AB590" i="1" s="1"/>
  <c r="AA31" i="1"/>
  <c r="AA590" i="1" s="1"/>
  <c r="Z31" i="1"/>
  <c r="Z590" i="1" s="1"/>
  <c r="Y31" i="1"/>
  <c r="Y590" i="1" s="1"/>
  <c r="X31" i="1"/>
  <c r="X590" i="1" s="1"/>
  <c r="W31" i="1"/>
  <c r="W590" i="1" s="1"/>
  <c r="S31" i="1"/>
  <c r="S590" i="1" s="1"/>
  <c r="R31" i="1"/>
  <c r="R590" i="1" s="1"/>
  <c r="Q31" i="1"/>
  <c r="Q590" i="1" s="1"/>
  <c r="P31" i="1"/>
  <c r="P590" i="1" s="1"/>
  <c r="O31" i="1"/>
  <c r="O590" i="1" s="1"/>
  <c r="N31" i="1"/>
  <c r="N590" i="1" s="1"/>
  <c r="M31" i="1"/>
  <c r="M590" i="1" s="1"/>
  <c r="L31" i="1"/>
  <c r="L590" i="1" s="1"/>
  <c r="AL26" i="1"/>
  <c r="AL589" i="1" s="1"/>
  <c r="AK26" i="1"/>
  <c r="AK589" i="1" s="1"/>
  <c r="AK588" i="1" s="1"/>
  <c r="AJ26" i="1"/>
  <c r="AJ589" i="1" s="1"/>
  <c r="AJ588" i="1" s="1"/>
  <c r="AI26" i="1"/>
  <c r="AI589" i="1" s="1"/>
  <c r="AI588" i="1" s="1"/>
  <c r="AH26" i="1"/>
  <c r="AH589" i="1" s="1"/>
  <c r="AG26" i="1"/>
  <c r="AG589" i="1" s="1"/>
  <c r="AF26" i="1"/>
  <c r="AF589" i="1" s="1"/>
  <c r="AE26" i="1"/>
  <c r="AE589" i="1" s="1"/>
  <c r="AD26" i="1"/>
  <c r="AD589" i="1" s="1"/>
  <c r="AD588" i="1" s="1"/>
  <c r="AC26" i="1"/>
  <c r="AC589" i="1" s="1"/>
  <c r="AB26" i="1"/>
  <c r="AB589" i="1" s="1"/>
  <c r="AB588" i="1" s="1"/>
  <c r="AA26" i="1"/>
  <c r="AA589" i="1" s="1"/>
  <c r="AA588" i="1" s="1"/>
  <c r="Z26" i="1"/>
  <c r="Z589" i="1" s="1"/>
  <c r="Z588" i="1" s="1"/>
  <c r="Y26" i="1"/>
  <c r="Y589" i="1" s="1"/>
  <c r="X26" i="1"/>
  <c r="X589" i="1" s="1"/>
  <c r="X588" i="1" s="1"/>
  <c r="W26" i="1"/>
  <c r="W589" i="1" s="1"/>
  <c r="R26" i="1"/>
  <c r="R589" i="1" s="1"/>
  <c r="Q26" i="1"/>
  <c r="Q589" i="1" s="1"/>
  <c r="P26" i="1"/>
  <c r="P589" i="1" s="1"/>
  <c r="O26" i="1"/>
  <c r="O589" i="1" s="1"/>
  <c r="N26" i="1"/>
  <c r="N589" i="1" s="1"/>
  <c r="M26" i="1"/>
  <c r="M589" i="1" s="1"/>
  <c r="M588" i="1" s="1"/>
  <c r="L26" i="1"/>
  <c r="L589" i="1" s="1"/>
  <c r="AL22" i="1"/>
  <c r="AL585" i="1" s="1"/>
  <c r="AK22" i="1"/>
  <c r="AK585" i="1" s="1"/>
  <c r="AJ22" i="1"/>
  <c r="AJ585" i="1" s="1"/>
  <c r="AI22" i="1"/>
  <c r="AI585" i="1" s="1"/>
  <c r="AH22" i="1"/>
  <c r="AH585" i="1" s="1"/>
  <c r="AG22" i="1"/>
  <c r="AG585" i="1" s="1"/>
  <c r="AF22" i="1"/>
  <c r="AF585" i="1" s="1"/>
  <c r="AE22" i="1"/>
  <c r="AE585" i="1" s="1"/>
  <c r="AD22" i="1"/>
  <c r="AD585" i="1" s="1"/>
  <c r="AC22" i="1"/>
  <c r="AC585" i="1" s="1"/>
  <c r="AB22" i="1"/>
  <c r="AB585" i="1" s="1"/>
  <c r="AA22" i="1"/>
  <c r="AA585" i="1" s="1"/>
  <c r="Z22" i="1"/>
  <c r="Z585" i="1" s="1"/>
  <c r="Y22" i="1"/>
  <c r="Y585" i="1" s="1"/>
  <c r="X22" i="1"/>
  <c r="X585" i="1" s="1"/>
  <c r="W22" i="1"/>
  <c r="W585" i="1" s="1"/>
  <c r="S22" i="1"/>
  <c r="S585" i="1" s="1"/>
  <c r="R22" i="1"/>
  <c r="R585" i="1" s="1"/>
  <c r="Q22" i="1"/>
  <c r="Q585" i="1" s="1"/>
  <c r="P22" i="1"/>
  <c r="P585" i="1" s="1"/>
  <c r="O22" i="1"/>
  <c r="O585" i="1" s="1"/>
  <c r="N22" i="1"/>
  <c r="N585" i="1" s="1"/>
  <c r="M22" i="1"/>
  <c r="M585" i="1" s="1"/>
  <c r="L22" i="1"/>
  <c r="L585" i="1" s="1"/>
  <c r="AL18" i="1"/>
  <c r="AL586" i="1" s="1"/>
  <c r="AK18" i="1"/>
  <c r="AK586" i="1" s="1"/>
  <c r="AJ18" i="1"/>
  <c r="AJ586" i="1" s="1"/>
  <c r="AI18" i="1"/>
  <c r="AI586" i="1" s="1"/>
  <c r="AH18" i="1"/>
  <c r="AH586" i="1" s="1"/>
  <c r="AG18" i="1"/>
  <c r="AG586" i="1" s="1"/>
  <c r="AF18" i="1"/>
  <c r="AF586" i="1" s="1"/>
  <c r="AE18" i="1"/>
  <c r="AE586" i="1" s="1"/>
  <c r="AD18" i="1"/>
  <c r="AD586" i="1" s="1"/>
  <c r="AC18" i="1"/>
  <c r="AC586" i="1" s="1"/>
  <c r="AB18" i="1"/>
  <c r="AB586" i="1" s="1"/>
  <c r="AA18" i="1"/>
  <c r="AA586" i="1" s="1"/>
  <c r="Z18" i="1"/>
  <c r="Z586" i="1" s="1"/>
  <c r="Y18" i="1"/>
  <c r="Y586" i="1" s="1"/>
  <c r="X18" i="1"/>
  <c r="X586" i="1" s="1"/>
  <c r="W18" i="1"/>
  <c r="W586" i="1" s="1"/>
  <c r="S18" i="1"/>
  <c r="S586" i="1" s="1"/>
  <c r="R18" i="1"/>
  <c r="R586" i="1" s="1"/>
  <c r="Q18" i="1"/>
  <c r="Q586" i="1" s="1"/>
  <c r="P18" i="1"/>
  <c r="P586" i="1" s="1"/>
  <c r="O18" i="1"/>
  <c r="O586" i="1" s="1"/>
  <c r="N18" i="1"/>
  <c r="N586" i="1" s="1"/>
  <c r="M18" i="1"/>
  <c r="M586" i="1" s="1"/>
  <c r="L18" i="1"/>
  <c r="L586" i="1" s="1"/>
  <c r="AL14" i="1"/>
  <c r="AL584" i="1" s="1"/>
  <c r="AK14" i="1"/>
  <c r="AK584" i="1" s="1"/>
  <c r="AJ14" i="1"/>
  <c r="AJ584" i="1" s="1"/>
  <c r="AI14" i="1"/>
  <c r="AI584" i="1" s="1"/>
  <c r="AH14" i="1"/>
  <c r="AH584" i="1" s="1"/>
  <c r="AG14" i="1"/>
  <c r="AG584" i="1" s="1"/>
  <c r="AF14" i="1"/>
  <c r="AF584" i="1" s="1"/>
  <c r="AE14" i="1"/>
  <c r="AE584" i="1" s="1"/>
  <c r="AD14" i="1"/>
  <c r="AD584" i="1" s="1"/>
  <c r="AC14" i="1"/>
  <c r="AC584" i="1" s="1"/>
  <c r="AB14" i="1"/>
  <c r="AB584" i="1" s="1"/>
  <c r="AA14" i="1"/>
  <c r="AA584" i="1" s="1"/>
  <c r="Z14" i="1"/>
  <c r="Z584" i="1" s="1"/>
  <c r="Y14" i="1"/>
  <c r="Y584" i="1" s="1"/>
  <c r="X14" i="1"/>
  <c r="X584" i="1" s="1"/>
  <c r="W14" i="1"/>
  <c r="W584" i="1" s="1"/>
  <c r="S14" i="1"/>
  <c r="S584" i="1" s="1"/>
  <c r="R584" i="1"/>
  <c r="Q14" i="1"/>
  <c r="Q584" i="1" s="1"/>
  <c r="P14" i="1"/>
  <c r="P584" i="1" s="1"/>
  <c r="O14" i="1"/>
  <c r="O584" i="1" s="1"/>
  <c r="N14" i="1"/>
  <c r="N584" i="1" s="1"/>
  <c r="M14" i="1"/>
  <c r="M584" i="1" s="1"/>
  <c r="L14" i="1"/>
  <c r="L584" i="1" s="1"/>
  <c r="L10" i="1"/>
  <c r="L583" i="1" s="1"/>
  <c r="M10" i="1"/>
  <c r="M583" i="1" s="1"/>
  <c r="N10" i="1"/>
  <c r="N583" i="1" s="1"/>
  <c r="O10" i="1"/>
  <c r="O583" i="1" s="1"/>
  <c r="P10" i="1"/>
  <c r="P583" i="1" s="1"/>
  <c r="Q10" i="1"/>
  <c r="Q583" i="1" s="1"/>
  <c r="R10" i="1"/>
  <c r="R583" i="1" s="1"/>
  <c r="S10" i="1"/>
  <c r="W10" i="1"/>
  <c r="W583" i="1" s="1"/>
  <c r="X10" i="1"/>
  <c r="X583" i="1" s="1"/>
  <c r="Y10" i="1"/>
  <c r="Y583" i="1" s="1"/>
  <c r="Z10" i="1"/>
  <c r="Z583" i="1" s="1"/>
  <c r="AA10" i="1"/>
  <c r="AA583" i="1" s="1"/>
  <c r="AB10" i="1"/>
  <c r="AB583" i="1" s="1"/>
  <c r="AC10" i="1"/>
  <c r="AC583" i="1" s="1"/>
  <c r="AD10" i="1"/>
  <c r="AD583" i="1" s="1"/>
  <c r="AE10" i="1"/>
  <c r="AE583" i="1" s="1"/>
  <c r="AF10" i="1"/>
  <c r="AF583" i="1" s="1"/>
  <c r="AG10" i="1"/>
  <c r="AG583" i="1" s="1"/>
  <c r="AH10" i="1"/>
  <c r="AH583" i="1" s="1"/>
  <c r="AI10" i="1"/>
  <c r="AI583" i="1" s="1"/>
  <c r="AJ10" i="1"/>
  <c r="AJ583" i="1" s="1"/>
  <c r="AK10" i="1"/>
  <c r="AK583" i="1" s="1"/>
  <c r="AL10" i="1"/>
  <c r="AL583" i="1" s="1"/>
  <c r="L5" i="1"/>
  <c r="L582" i="1" s="1"/>
  <c r="M5" i="1"/>
  <c r="M582" i="1" s="1"/>
  <c r="N5" i="1"/>
  <c r="N582" i="1" s="1"/>
  <c r="O5" i="1"/>
  <c r="O582" i="1" s="1"/>
  <c r="P5" i="1"/>
  <c r="P582" i="1" s="1"/>
  <c r="Q5" i="1"/>
  <c r="Q582" i="1" s="1"/>
  <c r="R5" i="1"/>
  <c r="W5" i="1"/>
  <c r="W582" i="1" s="1"/>
  <c r="X5" i="1"/>
  <c r="X582" i="1" s="1"/>
  <c r="Y5" i="1"/>
  <c r="Y582" i="1" s="1"/>
  <c r="Z5" i="1"/>
  <c r="Z582" i="1" s="1"/>
  <c r="AA5" i="1"/>
  <c r="AA582" i="1" s="1"/>
  <c r="AB5" i="1"/>
  <c r="AB582" i="1" s="1"/>
  <c r="AC5" i="1"/>
  <c r="AC582" i="1" s="1"/>
  <c r="AD5" i="1"/>
  <c r="AD582" i="1" s="1"/>
  <c r="AE5" i="1"/>
  <c r="AE582" i="1" s="1"/>
  <c r="AF5" i="1"/>
  <c r="AF582" i="1" s="1"/>
  <c r="AG5" i="1"/>
  <c r="AG582" i="1" s="1"/>
  <c r="AH5" i="1"/>
  <c r="AH582" i="1" s="1"/>
  <c r="AI5" i="1"/>
  <c r="AI582" i="1" s="1"/>
  <c r="AJ5" i="1"/>
  <c r="AJ582" i="1" s="1"/>
  <c r="AK5" i="1"/>
  <c r="AK582" i="1" s="1"/>
  <c r="AL5" i="1"/>
  <c r="AL582" i="1" s="1"/>
  <c r="E560" i="1"/>
  <c r="E557" i="1"/>
  <c r="E552" i="1"/>
  <c r="E546" i="1"/>
  <c r="E536" i="1"/>
  <c r="E530" i="1"/>
  <c r="E525" i="1"/>
  <c r="E521" i="1"/>
  <c r="E510" i="1"/>
  <c r="E501" i="1"/>
  <c r="E493" i="1"/>
  <c r="E483" i="1"/>
  <c r="E459" i="1"/>
  <c r="E452" i="1"/>
  <c r="E445" i="1"/>
  <c r="E416" i="1"/>
  <c r="E422" i="1"/>
  <c r="E431" i="1"/>
  <c r="E412" i="1"/>
  <c r="E399" i="1"/>
  <c r="E405" i="1"/>
  <c r="E409" i="1"/>
  <c r="E388" i="1"/>
  <c r="E379" i="1"/>
  <c r="E373" i="1"/>
  <c r="E366" i="1"/>
  <c r="E369" i="1"/>
  <c r="E357" i="1"/>
  <c r="E350" i="1"/>
  <c r="E347" i="1"/>
  <c r="E342" i="1"/>
  <c r="E337" i="1"/>
  <c r="E332" i="1"/>
  <c r="E316" i="1"/>
  <c r="E323" i="1"/>
  <c r="E312" i="1"/>
  <c r="E307" i="1"/>
  <c r="E290" i="1"/>
  <c r="E265" i="1"/>
  <c r="E261" i="1"/>
  <c r="E256" i="1"/>
  <c r="E246" i="1"/>
  <c r="E238" i="1"/>
  <c r="E232" i="1"/>
  <c r="E226" i="1"/>
  <c r="E221" i="1"/>
  <c r="E209" i="1"/>
  <c r="E201" i="1"/>
  <c r="E196" i="1"/>
  <c r="E228" i="1"/>
  <c r="E218" i="1"/>
  <c r="E192" i="1"/>
  <c r="E175" i="1"/>
  <c r="E153" i="1"/>
  <c r="E150" i="1"/>
  <c r="E139" i="1"/>
  <c r="E144" i="1"/>
  <c r="E126" i="1"/>
  <c r="E119" i="1"/>
  <c r="E112" i="1"/>
  <c r="E108" i="1"/>
  <c r="E104" i="1"/>
  <c r="E100" i="1"/>
  <c r="E40" i="1"/>
  <c r="E96" i="1"/>
  <c r="E35" i="1"/>
  <c r="E31" i="1"/>
  <c r="E26" i="1"/>
  <c r="E22" i="1"/>
  <c r="E18" i="1"/>
  <c r="E14" i="1"/>
  <c r="E10" i="1"/>
  <c r="E5" i="1"/>
  <c r="H483" i="1" l="1"/>
  <c r="H521" i="1"/>
  <c r="H422" i="1"/>
  <c r="R588" i="1"/>
  <c r="O588" i="1"/>
  <c r="N588" i="1"/>
  <c r="L588" i="1"/>
  <c r="P588" i="1"/>
  <c r="S698" i="1"/>
  <c r="S703" i="1"/>
  <c r="S688" i="1"/>
  <c r="S701" i="1"/>
  <c r="T741" i="1"/>
  <c r="S644" i="1"/>
  <c r="S645" i="1"/>
  <c r="S730" i="1" s="1"/>
  <c r="U741" i="1"/>
  <c r="S593" i="1"/>
  <c r="S705" i="1" s="1"/>
  <c r="S600" i="1"/>
  <c r="S682" i="1" s="1"/>
  <c r="S601" i="1"/>
  <c r="S683" i="1" s="1"/>
  <c r="S602" i="1"/>
  <c r="S684" i="1" s="1"/>
  <c r="S603" i="1"/>
  <c r="S685" i="1" s="1"/>
  <c r="S604" i="1"/>
  <c r="S686" i="1" s="1"/>
  <c r="R693" i="1"/>
  <c r="S25" i="1"/>
  <c r="S4" i="1"/>
  <c r="S583" i="1"/>
  <c r="Y700" i="1"/>
  <c r="X706" i="1"/>
  <c r="X682" i="1"/>
  <c r="X683" i="1"/>
  <c r="X684" i="1"/>
  <c r="X685" i="1"/>
  <c r="X688" i="1"/>
  <c r="X690" i="1"/>
  <c r="X689" i="1"/>
  <c r="X699" i="1"/>
  <c r="X701" i="1"/>
  <c r="S704" i="1"/>
  <c r="S612" i="1"/>
  <c r="S699" i="1" s="1"/>
  <c r="S195" i="1"/>
  <c r="Y698" i="1"/>
  <c r="Y706" i="1"/>
  <c r="Y682" i="1"/>
  <c r="Y683" i="1"/>
  <c r="Y684" i="1"/>
  <c r="Y685" i="1"/>
  <c r="Y688" i="1"/>
  <c r="R690" i="1"/>
  <c r="H690" i="1" s="1"/>
  <c r="Y690" i="1"/>
  <c r="R689" i="1"/>
  <c r="H689" i="1" s="1"/>
  <c r="R644" i="1"/>
  <c r="R729" i="1" s="1"/>
  <c r="R372" i="1"/>
  <c r="H22" i="1"/>
  <c r="R582" i="1"/>
  <c r="R581" i="1" s="1"/>
  <c r="R4" i="1"/>
  <c r="R630" i="1"/>
  <c r="R629" i="1" s="1"/>
  <c r="R311" i="1"/>
  <c r="AC588" i="1"/>
  <c r="M675" i="1"/>
  <c r="M669" i="1" s="1"/>
  <c r="M576" i="1"/>
  <c r="Q675" i="1"/>
  <c r="Q669" i="1" s="1"/>
  <c r="Q576" i="1"/>
  <c r="O675" i="1"/>
  <c r="O669" i="1" s="1"/>
  <c r="O576" i="1"/>
  <c r="L675" i="1"/>
  <c r="L669" i="1" s="1"/>
  <c r="L576" i="1"/>
  <c r="P675" i="1"/>
  <c r="P669" i="1" s="1"/>
  <c r="P576" i="1"/>
  <c r="N675" i="1"/>
  <c r="N669" i="1" s="1"/>
  <c r="N576" i="1"/>
  <c r="R675" i="1"/>
  <c r="R669" i="1" s="1"/>
  <c r="R576" i="1"/>
  <c r="Y699" i="1"/>
  <c r="Y701" i="1"/>
  <c r="H369" i="1"/>
  <c r="I104" i="1"/>
  <c r="I103" i="1" s="1"/>
  <c r="I228" i="1"/>
  <c r="AF588" i="1"/>
  <c r="R704" i="1"/>
  <c r="X698" i="1"/>
  <c r="X707" i="1"/>
  <c r="X703" i="1"/>
  <c r="X700" i="1"/>
  <c r="Y707" i="1"/>
  <c r="Y703" i="1"/>
  <c r="W698" i="1"/>
  <c r="W700" i="1"/>
  <c r="S707" i="1"/>
  <c r="Z707" i="1"/>
  <c r="Z703" i="1"/>
  <c r="S706" i="1"/>
  <c r="Z706" i="1"/>
  <c r="Z682" i="1"/>
  <c r="Z683" i="1"/>
  <c r="Z684" i="1"/>
  <c r="Z685" i="1"/>
  <c r="Z688" i="1"/>
  <c r="S690" i="1"/>
  <c r="Z690" i="1"/>
  <c r="S689" i="1"/>
  <c r="Z689" i="1"/>
  <c r="Z699" i="1"/>
  <c r="Z701" i="1"/>
  <c r="Z698" i="1"/>
  <c r="Z700" i="1"/>
  <c r="W707" i="1"/>
  <c r="W703" i="1"/>
  <c r="W706" i="1"/>
  <c r="W682" i="1"/>
  <c r="W683" i="1"/>
  <c r="W684" i="1"/>
  <c r="W685" i="1"/>
  <c r="W688" i="1"/>
  <c r="W690" i="1"/>
  <c r="W699" i="1"/>
  <c r="W701" i="1"/>
  <c r="AK662" i="1"/>
  <c r="AH588" i="1"/>
  <c r="Q588" i="1"/>
  <c r="R706" i="1"/>
  <c r="R685" i="1"/>
  <c r="H685" i="1" s="1"/>
  <c r="R701" i="1"/>
  <c r="R699" i="1"/>
  <c r="R691" i="1"/>
  <c r="H691" i="1" s="1"/>
  <c r="R688" i="1"/>
  <c r="H688" i="1" s="1"/>
  <c r="R684" i="1"/>
  <c r="H684" i="1" s="1"/>
  <c r="R683" i="1"/>
  <c r="H683" i="1" s="1"/>
  <c r="R682" i="1"/>
  <c r="H682" i="1" s="1"/>
  <c r="R703" i="1"/>
  <c r="R707" i="1"/>
  <c r="R700" i="1"/>
  <c r="Y588" i="1"/>
  <c r="AG588" i="1"/>
  <c r="AL588" i="1"/>
  <c r="W588" i="1"/>
  <c r="AL581" i="1"/>
  <c r="AD581" i="1"/>
  <c r="Z581" i="1"/>
  <c r="O581" i="1"/>
  <c r="I112" i="1"/>
  <c r="I119" i="1"/>
  <c r="I126" i="1"/>
  <c r="I144" i="1"/>
  <c r="I175" i="1"/>
  <c r="AI581" i="1"/>
  <c r="AE581" i="1"/>
  <c r="AA581" i="1"/>
  <c r="W581" i="1"/>
  <c r="P581" i="1"/>
  <c r="L581" i="1"/>
  <c r="H112" i="1"/>
  <c r="H119" i="1"/>
  <c r="H126" i="1"/>
  <c r="H139" i="1"/>
  <c r="H144" i="1"/>
  <c r="H175" i="1"/>
  <c r="H192" i="1"/>
  <c r="AK581" i="1"/>
  <c r="AG581" i="1"/>
  <c r="AC581" i="1"/>
  <c r="Y581" i="1"/>
  <c r="N581" i="1"/>
  <c r="H14" i="1"/>
  <c r="H108" i="1"/>
  <c r="H107" i="1" s="1"/>
  <c r="H201" i="1"/>
  <c r="H246" i="1"/>
  <c r="H265" i="1"/>
  <c r="H290" i="1"/>
  <c r="H307" i="1"/>
  <c r="H342" i="1"/>
  <c r="H379" i="1"/>
  <c r="H388" i="1"/>
  <c r="I5" i="1"/>
  <c r="I10" i="1"/>
  <c r="I22" i="1"/>
  <c r="I221" i="1"/>
  <c r="I238" i="1"/>
  <c r="I256" i="1"/>
  <c r="I261" i="1"/>
  <c r="I323" i="1"/>
  <c r="I332" i="1"/>
  <c r="I337" i="1"/>
  <c r="I369" i="1"/>
  <c r="I192" i="1"/>
  <c r="AJ581" i="1"/>
  <c r="AF581" i="1"/>
  <c r="AB581" i="1"/>
  <c r="X581" i="1"/>
  <c r="Q581" i="1"/>
  <c r="M581" i="1"/>
  <c r="H10" i="1"/>
  <c r="H221" i="1"/>
  <c r="H238" i="1"/>
  <c r="H256" i="1"/>
  <c r="H261" i="1"/>
  <c r="H323" i="1"/>
  <c r="H332" i="1"/>
  <c r="H337" i="1"/>
  <c r="H350" i="1"/>
  <c r="I18" i="1"/>
  <c r="I35" i="1"/>
  <c r="H150" i="1"/>
  <c r="H153" i="1"/>
  <c r="H18" i="1"/>
  <c r="H35" i="1"/>
  <c r="H40" i="1"/>
  <c r="H104" i="1"/>
  <c r="H103" i="1" s="1"/>
  <c r="H228" i="1"/>
  <c r="I26" i="1"/>
  <c r="I31" i="1"/>
  <c r="I209" i="1"/>
  <c r="I218" i="1"/>
  <c r="I316" i="1"/>
  <c r="I347" i="1"/>
  <c r="I357" i="1"/>
  <c r="I366" i="1"/>
  <c r="I373" i="1"/>
  <c r="I546" i="1"/>
  <c r="I150" i="1"/>
  <c r="I153" i="1"/>
  <c r="H26" i="1"/>
  <c r="H31" i="1"/>
  <c r="H209" i="1"/>
  <c r="H218" i="1"/>
  <c r="H316" i="1"/>
  <c r="H347" i="1"/>
  <c r="H357" i="1"/>
  <c r="H366" i="1"/>
  <c r="H373" i="1"/>
  <c r="I14" i="1"/>
  <c r="I100" i="1"/>
  <c r="I108" i="1"/>
  <c r="I107" i="1" s="1"/>
  <c r="I232" i="1"/>
  <c r="I246" i="1"/>
  <c r="I265" i="1"/>
  <c r="I290" i="1"/>
  <c r="I307" i="1"/>
  <c r="I342" i="1"/>
  <c r="I552" i="1"/>
  <c r="I557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R610" i="1"/>
  <c r="Q610" i="1"/>
  <c r="P610" i="1"/>
  <c r="M610" i="1"/>
  <c r="AH581" i="1"/>
  <c r="I350" i="1"/>
  <c r="AE588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S629" i="1"/>
  <c r="Q629" i="1"/>
  <c r="P629" i="1"/>
  <c r="O629" i="1"/>
  <c r="N629" i="1"/>
  <c r="M629" i="1"/>
  <c r="L629" i="1"/>
  <c r="AB599" i="1"/>
  <c r="AG599" i="1"/>
  <c r="Y599" i="1"/>
  <c r="AI599" i="1"/>
  <c r="AC599" i="1"/>
  <c r="AH59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S669" i="1"/>
  <c r="AD599" i="1"/>
  <c r="X599" i="1"/>
  <c r="AL599" i="1"/>
  <c r="AF599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S653" i="1"/>
  <c r="R653" i="1"/>
  <c r="Q653" i="1"/>
  <c r="P653" i="1"/>
  <c r="O653" i="1"/>
  <c r="N653" i="1"/>
  <c r="M653" i="1"/>
  <c r="Z599" i="1"/>
  <c r="W599" i="1"/>
  <c r="AK599" i="1"/>
  <c r="AA599" i="1"/>
  <c r="AJ599" i="1"/>
  <c r="AE599" i="1"/>
  <c r="I201" i="1"/>
  <c r="H23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S662" i="1"/>
  <c r="L662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S637" i="1"/>
  <c r="R637" i="1"/>
  <c r="Q637" i="1"/>
  <c r="P637" i="1"/>
  <c r="O637" i="1"/>
  <c r="N637" i="1"/>
  <c r="M637" i="1"/>
  <c r="L637" i="1"/>
  <c r="AL619" i="1"/>
  <c r="AK619" i="1"/>
  <c r="AJ619" i="1"/>
  <c r="AI619" i="1"/>
  <c r="AH619" i="1"/>
  <c r="AG619" i="1"/>
  <c r="AF619" i="1"/>
  <c r="L619" i="1"/>
  <c r="R599" i="1"/>
  <c r="Q599" i="1"/>
  <c r="P599" i="1"/>
  <c r="O599" i="1"/>
  <c r="N599" i="1"/>
  <c r="M599" i="1"/>
  <c r="L599" i="1"/>
  <c r="H5" i="1"/>
  <c r="H312" i="1"/>
  <c r="I312" i="1"/>
  <c r="I379" i="1"/>
  <c r="I388" i="1"/>
  <c r="N610" i="1"/>
  <c r="O610" i="1"/>
  <c r="M643" i="1"/>
  <c r="N643" i="1"/>
  <c r="O643" i="1"/>
  <c r="Q643" i="1"/>
  <c r="W643" i="1"/>
  <c r="X643" i="1"/>
  <c r="Y643" i="1"/>
  <c r="Z643" i="1"/>
  <c r="AA643" i="1"/>
  <c r="AB643" i="1"/>
  <c r="AC643" i="1"/>
  <c r="AD643" i="1"/>
  <c r="AE643" i="1"/>
  <c r="AF643" i="1"/>
  <c r="AG643" i="1"/>
  <c r="AH643" i="1"/>
  <c r="AI643" i="1"/>
  <c r="AJ643" i="1"/>
  <c r="AK643" i="1"/>
  <c r="AL643" i="1"/>
  <c r="L610" i="1"/>
  <c r="AL107" i="1"/>
  <c r="AL598" i="1"/>
  <c r="AL597" i="1" s="1"/>
  <c r="AK107" i="1"/>
  <c r="AK598" i="1"/>
  <c r="AK597" i="1" s="1"/>
  <c r="AJ107" i="1"/>
  <c r="AJ598" i="1"/>
  <c r="AJ597" i="1" s="1"/>
  <c r="AI107" i="1"/>
  <c r="AI598" i="1"/>
  <c r="AI597" i="1" s="1"/>
  <c r="AH107" i="1"/>
  <c r="AH598" i="1"/>
  <c r="AH597" i="1" s="1"/>
  <c r="AG107" i="1"/>
  <c r="AG598" i="1"/>
  <c r="AG597" i="1" s="1"/>
  <c r="AF107" i="1"/>
  <c r="AF598" i="1"/>
  <c r="AF597" i="1" s="1"/>
  <c r="AE107" i="1"/>
  <c r="AE598" i="1"/>
  <c r="AE597" i="1" s="1"/>
  <c r="AD107" i="1"/>
  <c r="AD598" i="1"/>
  <c r="AD597" i="1" s="1"/>
  <c r="AC107" i="1"/>
  <c r="AC598" i="1"/>
  <c r="AC597" i="1" s="1"/>
  <c r="AB107" i="1"/>
  <c r="AB598" i="1"/>
  <c r="AB597" i="1" s="1"/>
  <c r="AA107" i="1"/>
  <c r="AA598" i="1"/>
  <c r="Z107" i="1"/>
  <c r="Z598" i="1"/>
  <c r="Y107" i="1"/>
  <c r="Y598" i="1"/>
  <c r="X107" i="1"/>
  <c r="X598" i="1"/>
  <c r="W107" i="1"/>
  <c r="W598" i="1"/>
  <c r="S107" i="1"/>
  <c r="S598" i="1"/>
  <c r="S722" i="1" s="1"/>
  <c r="S723" i="1" s="1"/>
  <c r="R107" i="1"/>
  <c r="R598" i="1"/>
  <c r="Q107" i="1"/>
  <c r="Q598" i="1"/>
  <c r="Q597" i="1" s="1"/>
  <c r="P107" i="1"/>
  <c r="P598" i="1"/>
  <c r="P597" i="1" s="1"/>
  <c r="O107" i="1"/>
  <c r="O598" i="1"/>
  <c r="O597" i="1" s="1"/>
  <c r="N107" i="1"/>
  <c r="N598" i="1"/>
  <c r="N597" i="1" s="1"/>
  <c r="M107" i="1"/>
  <c r="M598" i="1"/>
  <c r="M597" i="1" s="1"/>
  <c r="AL103" i="1"/>
  <c r="AL596" i="1"/>
  <c r="AL595" i="1" s="1"/>
  <c r="AK103" i="1"/>
  <c r="AK596" i="1"/>
  <c r="AK595" i="1" s="1"/>
  <c r="AJ103" i="1"/>
  <c r="AJ596" i="1"/>
  <c r="AJ595" i="1" s="1"/>
  <c r="AI103" i="1"/>
  <c r="AI596" i="1"/>
  <c r="AI595" i="1" s="1"/>
  <c r="AH103" i="1"/>
  <c r="AH596" i="1"/>
  <c r="AH595" i="1" s="1"/>
  <c r="AG103" i="1"/>
  <c r="AG596" i="1"/>
  <c r="AG595" i="1" s="1"/>
  <c r="AF103" i="1"/>
  <c r="AF596" i="1"/>
  <c r="AF595" i="1" s="1"/>
  <c r="AE103" i="1"/>
  <c r="AE596" i="1"/>
  <c r="AE595" i="1" s="1"/>
  <c r="AD103" i="1"/>
  <c r="AD596" i="1"/>
  <c r="AD595" i="1" s="1"/>
  <c r="AC103" i="1"/>
  <c r="AC596" i="1"/>
  <c r="AC595" i="1" s="1"/>
  <c r="AB103" i="1"/>
  <c r="AB596" i="1"/>
  <c r="AB595" i="1" s="1"/>
  <c r="AA103" i="1"/>
  <c r="AA596" i="1"/>
  <c r="AA595" i="1" s="1"/>
  <c r="Z103" i="1"/>
  <c r="Z596" i="1"/>
  <c r="Z595" i="1" s="1"/>
  <c r="Y103" i="1"/>
  <c r="Y596" i="1"/>
  <c r="Y595" i="1" s="1"/>
  <c r="X103" i="1"/>
  <c r="X596" i="1"/>
  <c r="X595" i="1" s="1"/>
  <c r="W103" i="1"/>
  <c r="W596" i="1"/>
  <c r="W595" i="1" s="1"/>
  <c r="S103" i="1"/>
  <c r="S596" i="1"/>
  <c r="S595" i="1" s="1"/>
  <c r="R103" i="1"/>
  <c r="R596" i="1"/>
  <c r="R595" i="1" s="1"/>
  <c r="Q103" i="1"/>
  <c r="Q596" i="1"/>
  <c r="Q595" i="1" s="1"/>
  <c r="P103" i="1"/>
  <c r="P596" i="1"/>
  <c r="P595" i="1" s="1"/>
  <c r="O103" i="1"/>
  <c r="O596" i="1"/>
  <c r="O595" i="1" s="1"/>
  <c r="N103" i="1"/>
  <c r="N596" i="1"/>
  <c r="N595" i="1" s="1"/>
  <c r="M103" i="1"/>
  <c r="M596" i="1"/>
  <c r="M595" i="1" s="1"/>
  <c r="I196" i="1"/>
  <c r="H196" i="1"/>
  <c r="I139" i="1"/>
  <c r="I96" i="1"/>
  <c r="I40" i="1"/>
  <c r="H100" i="1"/>
  <c r="H96" i="1"/>
  <c r="R662" i="1"/>
  <c r="Q662" i="1"/>
  <c r="P662" i="1"/>
  <c r="O662" i="1"/>
  <c r="N662" i="1"/>
  <c r="M662" i="1"/>
  <c r="AE619" i="1"/>
  <c r="AD619" i="1"/>
  <c r="AC619" i="1"/>
  <c r="AB619" i="1"/>
  <c r="AA619" i="1"/>
  <c r="Z619" i="1"/>
  <c r="Y619" i="1"/>
  <c r="X619" i="1"/>
  <c r="W619" i="1"/>
  <c r="S619" i="1"/>
  <c r="R619" i="1"/>
  <c r="Q619" i="1"/>
  <c r="P619" i="1"/>
  <c r="O619" i="1"/>
  <c r="N619" i="1"/>
  <c r="M619" i="1"/>
  <c r="E529" i="1"/>
  <c r="L653" i="1"/>
  <c r="L643" i="1"/>
  <c r="E107" i="1"/>
  <c r="E103" i="1"/>
  <c r="L107" i="1"/>
  <c r="L103" i="1"/>
  <c r="L596" i="1"/>
  <c r="L595" i="1" s="1"/>
  <c r="I536" i="1"/>
  <c r="I560" i="1"/>
  <c r="K108" i="1"/>
  <c r="K107" i="1" s="1"/>
  <c r="K104" i="1"/>
  <c r="K103" i="1" s="1"/>
  <c r="K100" i="1"/>
  <c r="K96" i="1"/>
  <c r="H560" i="1"/>
  <c r="H557" i="1"/>
  <c r="H552" i="1"/>
  <c r="H546" i="1"/>
  <c r="H536" i="1"/>
  <c r="H530" i="1"/>
  <c r="H525" i="1"/>
  <c r="H510" i="1"/>
  <c r="H493" i="1"/>
  <c r="H459" i="1"/>
  <c r="H445" i="1"/>
  <c r="H431" i="1"/>
  <c r="H412" i="1"/>
  <c r="H409" i="1"/>
  <c r="H405" i="1"/>
  <c r="H399" i="1"/>
  <c r="I530" i="1"/>
  <c r="I521" i="1"/>
  <c r="I510" i="1"/>
  <c r="I501" i="1"/>
  <c r="I493" i="1"/>
  <c r="I483" i="1"/>
  <c r="I459" i="1"/>
  <c r="I452" i="1"/>
  <c r="I445" i="1"/>
  <c r="I431" i="1"/>
  <c r="I422" i="1"/>
  <c r="I416" i="1"/>
  <c r="I412" i="1"/>
  <c r="I409" i="1"/>
  <c r="I405" i="1"/>
  <c r="I399" i="1"/>
  <c r="AL415" i="1"/>
  <c r="AK415" i="1"/>
  <c r="AJ415" i="1"/>
  <c r="AI415" i="1"/>
  <c r="H416" i="1"/>
  <c r="I525" i="1"/>
  <c r="J144" i="1"/>
  <c r="J108" i="1"/>
  <c r="J107" i="1" s="1"/>
  <c r="J104" i="1"/>
  <c r="J103" i="1" s="1"/>
  <c r="J96" i="1"/>
  <c r="K192" i="1"/>
  <c r="J192" i="1"/>
  <c r="K261" i="1"/>
  <c r="K256" i="1"/>
  <c r="K246" i="1"/>
  <c r="K238" i="1"/>
  <c r="K232" i="1"/>
  <c r="K228" i="1"/>
  <c r="K226" i="1"/>
  <c r="K221" i="1"/>
  <c r="K218" i="1"/>
  <c r="K209" i="1"/>
  <c r="K201" i="1"/>
  <c r="J347" i="1"/>
  <c r="J342" i="1"/>
  <c r="J337" i="1"/>
  <c r="J332" i="1"/>
  <c r="J323" i="1"/>
  <c r="J316" i="1"/>
  <c r="J209" i="1"/>
  <c r="J201" i="1"/>
  <c r="K265" i="1"/>
  <c r="J218" i="1"/>
  <c r="K560" i="1"/>
  <c r="K557" i="1"/>
  <c r="K552" i="1"/>
  <c r="K546" i="1"/>
  <c r="K536" i="1"/>
  <c r="K530" i="1"/>
  <c r="K525" i="1"/>
  <c r="K521" i="1"/>
  <c r="K510" i="1"/>
  <c r="K501" i="1"/>
  <c r="K493" i="1"/>
  <c r="K483" i="1"/>
  <c r="K459" i="1"/>
  <c r="K452" i="1"/>
  <c r="K445" i="1"/>
  <c r="K431" i="1"/>
  <c r="K422" i="1"/>
  <c r="K416" i="1"/>
  <c r="K412" i="1"/>
  <c r="K409" i="1"/>
  <c r="K405" i="1"/>
  <c r="K399" i="1"/>
  <c r="K388" i="1"/>
  <c r="K379" i="1"/>
  <c r="K373" i="1"/>
  <c r="K369" i="1"/>
  <c r="K366" i="1"/>
  <c r="K357" i="1"/>
  <c r="K350" i="1"/>
  <c r="K347" i="1"/>
  <c r="K342" i="1"/>
  <c r="K332" i="1"/>
  <c r="K323" i="1"/>
  <c r="K316" i="1"/>
  <c r="K307" i="1"/>
  <c r="K290" i="1"/>
  <c r="K35" i="1"/>
  <c r="K31" i="1"/>
  <c r="K26" i="1"/>
  <c r="K22" i="1"/>
  <c r="K18" i="1"/>
  <c r="K14" i="1"/>
  <c r="K10" i="1"/>
  <c r="J560" i="1"/>
  <c r="J557" i="1"/>
  <c r="J552" i="1"/>
  <c r="J546" i="1"/>
  <c r="J536" i="1"/>
  <c r="J530" i="1"/>
  <c r="J525" i="1"/>
  <c r="J521" i="1"/>
  <c r="J501" i="1"/>
  <c r="J493" i="1"/>
  <c r="J483" i="1"/>
  <c r="J459" i="1"/>
  <c r="J452" i="1"/>
  <c r="J445" i="1"/>
  <c r="J431" i="1"/>
  <c r="J412" i="1"/>
  <c r="J409" i="1"/>
  <c r="J405" i="1"/>
  <c r="J399" i="1"/>
  <c r="J388" i="1"/>
  <c r="J379" i="1"/>
  <c r="J373" i="1"/>
  <c r="J369" i="1"/>
  <c r="J366" i="1"/>
  <c r="J357" i="1"/>
  <c r="J350" i="1"/>
  <c r="J307" i="1"/>
  <c r="J265" i="1"/>
  <c r="J261" i="1"/>
  <c r="J256" i="1"/>
  <c r="J246" i="1"/>
  <c r="J228" i="1"/>
  <c r="J226" i="1"/>
  <c r="J221" i="1"/>
  <c r="J40" i="1"/>
  <c r="J35" i="1"/>
  <c r="J31" i="1"/>
  <c r="J26" i="1"/>
  <c r="J22" i="1"/>
  <c r="J18" i="1"/>
  <c r="J14" i="1"/>
  <c r="J10" i="1"/>
  <c r="J422" i="1"/>
  <c r="J139" i="1"/>
  <c r="J510" i="1"/>
  <c r="K337" i="1"/>
  <c r="J416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S529" i="1"/>
  <c r="R529" i="1"/>
  <c r="Q529" i="1"/>
  <c r="AH415" i="1"/>
  <c r="AG415" i="1"/>
  <c r="AF415" i="1"/>
  <c r="AE415" i="1"/>
  <c r="AD415" i="1"/>
  <c r="AC415" i="1"/>
  <c r="K196" i="1"/>
  <c r="J196" i="1"/>
  <c r="J175" i="1"/>
  <c r="K175" i="1"/>
  <c r="K153" i="1"/>
  <c r="J153" i="1"/>
  <c r="J150" i="1"/>
  <c r="K150" i="1"/>
  <c r="K144" i="1"/>
  <c r="K139" i="1"/>
  <c r="J126" i="1"/>
  <c r="K126" i="1"/>
  <c r="K119" i="1"/>
  <c r="J119" i="1"/>
  <c r="J112" i="1"/>
  <c r="K112" i="1"/>
  <c r="K40" i="1"/>
  <c r="K5" i="1"/>
  <c r="J290" i="1"/>
  <c r="J238" i="1"/>
  <c r="P529" i="1"/>
  <c r="O529" i="1"/>
  <c r="N529" i="1"/>
  <c r="M529" i="1"/>
  <c r="AB415" i="1"/>
  <c r="AA415" i="1"/>
  <c r="J232" i="1"/>
  <c r="J100" i="1"/>
  <c r="L529" i="1"/>
  <c r="Z415" i="1"/>
  <c r="Y415" i="1"/>
  <c r="X415" i="1"/>
  <c r="W415" i="1"/>
  <c r="S415" i="1"/>
  <c r="R415" i="1"/>
  <c r="Q415" i="1"/>
  <c r="P415" i="1"/>
  <c r="O415" i="1"/>
  <c r="N415" i="1"/>
  <c r="M415" i="1"/>
  <c r="L415" i="1"/>
  <c r="AL111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R25" i="1"/>
  <c r="Q25" i="1"/>
  <c r="P25" i="1"/>
  <c r="O25" i="1"/>
  <c r="N25" i="1"/>
  <c r="M25" i="1"/>
  <c r="L2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R195" i="1"/>
  <c r="Q195" i="1"/>
  <c r="P195" i="1"/>
  <c r="O195" i="1"/>
  <c r="N195" i="1"/>
  <c r="M195" i="1"/>
  <c r="L195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S111" i="1"/>
  <c r="R111" i="1"/>
  <c r="Q111" i="1"/>
  <c r="P111" i="1"/>
  <c r="O111" i="1"/>
  <c r="N111" i="1"/>
  <c r="M111" i="1"/>
  <c r="L111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S492" i="1"/>
  <c r="R492" i="1"/>
  <c r="Q492" i="1"/>
  <c r="P492" i="1"/>
  <c r="O492" i="1"/>
  <c r="N492" i="1"/>
  <c r="M492" i="1"/>
  <c r="L492" i="1"/>
  <c r="AD372" i="1"/>
  <c r="AC372" i="1"/>
  <c r="AB372" i="1"/>
  <c r="AA372" i="1"/>
  <c r="Z372" i="1"/>
  <c r="Y372" i="1"/>
  <c r="X372" i="1"/>
  <c r="W372" i="1"/>
  <c r="S372" i="1"/>
  <c r="Q372" i="1"/>
  <c r="P372" i="1"/>
  <c r="O372" i="1"/>
  <c r="N372" i="1"/>
  <c r="M372" i="1"/>
  <c r="L372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S346" i="1"/>
  <c r="R346" i="1"/>
  <c r="Q346" i="1"/>
  <c r="P346" i="1"/>
  <c r="O346" i="1"/>
  <c r="N346" i="1"/>
  <c r="M346" i="1"/>
  <c r="L346" i="1"/>
  <c r="J5" i="1"/>
  <c r="AL372" i="1"/>
  <c r="AK372" i="1"/>
  <c r="AJ372" i="1"/>
  <c r="AI372" i="1"/>
  <c r="AH372" i="1"/>
  <c r="AG372" i="1"/>
  <c r="AF372" i="1"/>
  <c r="AE372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S311" i="1"/>
  <c r="Q311" i="1"/>
  <c r="P311" i="1"/>
  <c r="O311" i="1"/>
  <c r="N311" i="1"/>
  <c r="M311" i="1"/>
  <c r="L31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S231" i="1"/>
  <c r="R231" i="1"/>
  <c r="Q231" i="1"/>
  <c r="P231" i="1"/>
  <c r="O231" i="1"/>
  <c r="N231" i="1"/>
  <c r="M231" i="1"/>
  <c r="L231" i="1"/>
  <c r="L4" i="1"/>
  <c r="M4" i="1"/>
  <c r="N4" i="1"/>
  <c r="O4" i="1"/>
  <c r="P4" i="1"/>
  <c r="Q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E492" i="1"/>
  <c r="E415" i="1"/>
  <c r="E372" i="1"/>
  <c r="E346" i="1"/>
  <c r="E311" i="1"/>
  <c r="E231" i="1"/>
  <c r="E195" i="1"/>
  <c r="E111" i="1"/>
  <c r="E25" i="1"/>
  <c r="E4" i="1"/>
  <c r="H492" i="1" l="1"/>
  <c r="R643" i="1"/>
  <c r="S599" i="1"/>
  <c r="S588" i="1"/>
  <c r="S643" i="1"/>
  <c r="S729" i="1"/>
  <c r="S610" i="1"/>
  <c r="S692" i="1"/>
  <c r="R692" i="1"/>
  <c r="H692" i="1" s="1"/>
  <c r="X708" i="1"/>
  <c r="Y692" i="1"/>
  <c r="W708" i="1"/>
  <c r="W692" i="1"/>
  <c r="Y708" i="1"/>
  <c r="X692" i="1"/>
  <c r="S700" i="1"/>
  <c r="S708" i="1" s="1"/>
  <c r="S581" i="1"/>
  <c r="R698" i="1"/>
  <c r="R708" i="1" s="1"/>
  <c r="S3" i="1"/>
  <c r="J576" i="1"/>
  <c r="K576" i="1"/>
  <c r="Z708" i="1"/>
  <c r="Z692" i="1"/>
  <c r="X597" i="1"/>
  <c r="X580" i="1" s="1"/>
  <c r="X722" i="1"/>
  <c r="X723" i="1" s="1"/>
  <c r="Z597" i="1"/>
  <c r="Z580" i="1" s="1"/>
  <c r="Z722" i="1"/>
  <c r="Z723" i="1" s="1"/>
  <c r="S738" i="1"/>
  <c r="S739" i="1" s="1"/>
  <c r="Z738" i="1"/>
  <c r="Z739" i="1" s="1"/>
  <c r="AA738" i="1"/>
  <c r="AA739" i="1" s="1"/>
  <c r="Y738" i="1"/>
  <c r="Y739" i="1" s="1"/>
  <c r="AA597" i="1"/>
  <c r="AA580" i="1" s="1"/>
  <c r="AA722" i="1"/>
  <c r="AA723" i="1" s="1"/>
  <c r="X738" i="1"/>
  <c r="X739" i="1" s="1"/>
  <c r="W738" i="1"/>
  <c r="W739" i="1" s="1"/>
  <c r="S597" i="1"/>
  <c r="Y597" i="1"/>
  <c r="Y580" i="1" s="1"/>
  <c r="Y722" i="1"/>
  <c r="Y723" i="1" s="1"/>
  <c r="W597" i="1"/>
  <c r="W580" i="1" s="1"/>
  <c r="W722" i="1"/>
  <c r="W723" i="1" s="1"/>
  <c r="R738" i="1"/>
  <c r="R739" i="1" s="1"/>
  <c r="R597" i="1"/>
  <c r="R722" i="1"/>
  <c r="R723" i="1" s="1"/>
  <c r="H25" i="1"/>
  <c r="I311" i="1"/>
  <c r="I346" i="1"/>
  <c r="I231" i="1"/>
  <c r="H111" i="1"/>
  <c r="H346" i="1"/>
  <c r="I25" i="1"/>
  <c r="I4" i="1"/>
  <c r="J311" i="1"/>
  <c r="H529" i="1"/>
  <c r="I111" i="1"/>
  <c r="H311" i="1"/>
  <c r="K492" i="1"/>
  <c r="I415" i="1"/>
  <c r="H372" i="1"/>
  <c r="H195" i="1"/>
  <c r="H4" i="1"/>
  <c r="H231" i="1"/>
  <c r="AK580" i="1"/>
  <c r="AI580" i="1"/>
  <c r="I195" i="1"/>
  <c r="I372" i="1"/>
  <c r="AL580" i="1"/>
  <c r="AJ580" i="1"/>
  <c r="AH580" i="1"/>
  <c r="AG580" i="1"/>
  <c r="AF580" i="1"/>
  <c r="AE580" i="1"/>
  <c r="AD580" i="1"/>
  <c r="AC580" i="1"/>
  <c r="AB580" i="1"/>
  <c r="Q580" i="1"/>
  <c r="P580" i="1"/>
  <c r="O580" i="1"/>
  <c r="N580" i="1"/>
  <c r="M580" i="1"/>
  <c r="K529" i="1"/>
  <c r="L580" i="1"/>
  <c r="K415" i="1"/>
  <c r="K372" i="1"/>
  <c r="K346" i="1"/>
  <c r="I529" i="1"/>
  <c r="H415" i="1"/>
  <c r="I492" i="1"/>
  <c r="J346" i="1"/>
  <c r="J372" i="1"/>
  <c r="K195" i="1"/>
  <c r="K231" i="1"/>
  <c r="J415" i="1"/>
  <c r="J492" i="1"/>
  <c r="J529" i="1"/>
  <c r="K311" i="1"/>
  <c r="J195" i="1"/>
  <c r="K25" i="1"/>
  <c r="K4" i="1"/>
  <c r="J231" i="1"/>
  <c r="J25" i="1"/>
  <c r="K111" i="1"/>
  <c r="J111" i="1"/>
  <c r="L3" i="1"/>
  <c r="M3" i="1"/>
  <c r="J4" i="1"/>
  <c r="AF3" i="1"/>
  <c r="Y3" i="1"/>
  <c r="X3" i="1"/>
  <c r="N3" i="1"/>
  <c r="R3" i="1"/>
  <c r="P3" i="1"/>
  <c r="AE3" i="1"/>
  <c r="AD3" i="1"/>
  <c r="AC3" i="1"/>
  <c r="AB3" i="1"/>
  <c r="AA3" i="1"/>
  <c r="Z3" i="1"/>
  <c r="O3" i="1"/>
  <c r="Q3" i="1"/>
  <c r="W3" i="1"/>
  <c r="AG3" i="1"/>
  <c r="AH3" i="1"/>
  <c r="AI3" i="1"/>
  <c r="AJ3" i="1"/>
  <c r="AK3" i="1"/>
  <c r="AL3" i="1"/>
  <c r="E3" i="1"/>
  <c r="S741" i="1" l="1"/>
  <c r="R580" i="1"/>
  <c r="R742" i="1" s="1"/>
  <c r="Z741" i="1"/>
  <c r="S580" i="1"/>
  <c r="X741" i="1"/>
  <c r="AA741" i="1"/>
  <c r="Y741" i="1"/>
  <c r="W741" i="1"/>
  <c r="R741" i="1"/>
  <c r="H3" i="1"/>
  <c r="I3" i="1"/>
  <c r="K3" i="1"/>
  <c r="J3" i="1"/>
  <c r="R743" i="1" l="1"/>
  <c r="AC741" i="1"/>
</calcChain>
</file>

<file path=xl/comments1.xml><?xml version="1.0" encoding="utf-8"?>
<comments xmlns="http://schemas.openxmlformats.org/spreadsheetml/2006/main">
  <authors>
    <author>Пользователь</author>
    <author>240420212</author>
  </authors>
  <commentList>
    <comment ref="R56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лимит все контракты</t>
        </r>
      </text>
    </comment>
    <comment ref="R154" authorId="1">
      <text>
        <r>
          <rPr>
            <b/>
            <sz val="9"/>
            <color indexed="81"/>
            <rFont val="Tahoma"/>
            <family val="2"/>
            <charset val="204"/>
          </rPr>
          <t>240420212:</t>
        </r>
        <r>
          <rPr>
            <sz val="9"/>
            <color indexed="81"/>
            <rFont val="Tahoma"/>
            <family val="2"/>
            <charset val="204"/>
          </rPr>
          <t xml:space="preserve">
это на весь стационар,Хреков не бьет по контрактам</t>
        </r>
      </text>
    </comment>
    <comment ref="E433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допник</t>
        </r>
      </text>
    </comment>
  </commentList>
</comments>
</file>

<file path=xl/comments2.xml><?xml version="1.0" encoding="utf-8"?>
<comments xmlns="http://schemas.openxmlformats.org/spreadsheetml/2006/main">
  <authors>
    <author>Пользователь</author>
    <author>240420212</author>
  </authors>
  <commentList>
    <comment ref="P56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лимит все контракты</t>
        </r>
      </text>
    </comment>
    <comment ref="P154" authorId="1">
      <text>
        <r>
          <rPr>
            <b/>
            <sz val="9"/>
            <color indexed="81"/>
            <rFont val="Tahoma"/>
            <family val="2"/>
            <charset val="204"/>
          </rPr>
          <t>240420212:</t>
        </r>
        <r>
          <rPr>
            <sz val="9"/>
            <color indexed="81"/>
            <rFont val="Tahoma"/>
            <family val="2"/>
            <charset val="204"/>
          </rPr>
          <t xml:space="preserve">
это на весь стационар,Хреков не бьет по контрактам</t>
        </r>
      </text>
    </comment>
    <comment ref="E433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допник</t>
        </r>
      </text>
    </comment>
  </commentList>
</comments>
</file>

<file path=xl/sharedStrings.xml><?xml version="1.0" encoding="utf-8"?>
<sst xmlns="http://schemas.openxmlformats.org/spreadsheetml/2006/main" count="3227" uniqueCount="178">
  <si>
    <t>221</t>
  </si>
  <si>
    <t>2026 СВЯЗЬИНВЕСТ ООО Контракт от 29.12.2025 № 0142200001325028981</t>
  </si>
  <si>
    <t>2026 ТРС ООО Контракт от 22.12.2025 № 0142200001325028174</t>
  </si>
  <si>
    <t>225</t>
  </si>
  <si>
    <t>2026 ЭНЕРГОРЕСУРС ООО контракт от 29.12.2025 № 0142200001325028790</t>
  </si>
  <si>
    <t>227</t>
  </si>
  <si>
    <t>2026 СПАО "Ингосстрах" Контракт от 21.01.2026 № 179</t>
  </si>
  <si>
    <t>2026 Аверкин Борис Иванович ИП контракт от 30.12.2025 № 0142200001325029306</t>
  </si>
  <si>
    <t>346</t>
  </si>
  <si>
    <t>2026 Чернавин Евгений Сергеевич ИП Контракт от 15.12.2025 № 0142200001325027183</t>
  </si>
  <si>
    <t>343</t>
  </si>
  <si>
    <t>2026 АЛПИ-ФАРМ ООО Контракт от 10.12.2025 № 0342300007025000467</t>
  </si>
  <si>
    <t>341</t>
  </si>
  <si>
    <t>2026 Гарант-плюс Контракт от 15.01.2026 № 0342300007025000506</t>
  </si>
  <si>
    <t>2026 ГЛОБАЛЬНАЯ СУЕТА ООО Контракт от 16.01.2026 № 0142200001325030781</t>
  </si>
  <si>
    <t>2026 ГЛОБАЛЬНАЯ СУЕТА ООО Контракт от 26.01.2026 № 0142200001325031380</t>
  </si>
  <si>
    <t>2026 ГРУНДЛАГЕ ООО Контракт от 15.01.2026 № 0342300007025000507</t>
  </si>
  <si>
    <t>2026 Гуськов Сергей Григорьевич ИП Контракт от 15.01.2026 № 0342300007025000508</t>
  </si>
  <si>
    <t>2026 Киселев Д.В. ИП Контракт от 17.02.2026 № ВР01460274</t>
  </si>
  <si>
    <t>2026 Копысова Татьяна Борисовна ИП Контракт от 17.12.2025 № 0142200001325027195</t>
  </si>
  <si>
    <t>342</t>
  </si>
  <si>
    <t>2026 Копысова Татьяна Борисовна ИП Контракт от 17.12.2025 № 0142200001325027204</t>
  </si>
  <si>
    <t>2026 МагаДент Контракт от 10.01.2026 № 0342300007025000499</t>
  </si>
  <si>
    <t>2026 МагаДент Контракт от 13.02.2026 № 123</t>
  </si>
  <si>
    <t>2026 МагаДент Контракт от 15.01.2026 № 0342300007025000509</t>
  </si>
  <si>
    <t>2026 МагаДент Контракт от 20.01.2026 № 0342300007025000511</t>
  </si>
  <si>
    <t>2026 МагаДент Контракт от 25.02.2026 № ВР01463920</t>
  </si>
  <si>
    <t>2026 МагаДент Контракт от 26.01.2026 № 0142200001325031189</t>
  </si>
  <si>
    <t>2026 МагаДент Контракт от 29.01.2026 № 0142200001325031904</t>
  </si>
  <si>
    <t>2026 МК МАРИМЕД ООО Контракт от 16.02.2026 № 0342300007026000058</t>
  </si>
  <si>
    <t>2026 РЕМЕДИУМ ФАРМ ООО от 04.12.2025 № 0342300007025000455</t>
  </si>
  <si>
    <t>2026 ТД ГЕКСА - ПОВОЛЖЬЕ ООО Контракт от 30.01.2026 № 0142200001325031447</t>
  </si>
  <si>
    <t>2026 ФАКТОРИЯ ООО Контракт от 20.01.2026 № 0342300007025000510</t>
  </si>
  <si>
    <t>2026 ФАРМ СКД Контракт от 03.03.2026 № 0342300007026000076</t>
  </si>
  <si>
    <t>2026 ФАРМ СКД Контракт от 03.03.2026 № 0342300007026000077</t>
  </si>
  <si>
    <t>2026 ФАРМ СКД Контракт от 03.03.2026 № 0342300007026000078</t>
  </si>
  <si>
    <t>2026 ФАРМ СКД Контракт от 10.12.2025 № 0342300007025000465</t>
  </si>
  <si>
    <t>2026 ФАРМ СКД Контракт от 11.03.2026 № 0342300007026000075</t>
  </si>
  <si>
    <t>2026 ФАРМ СКД Контракт от 20.02.2026 № 385</t>
  </si>
  <si>
    <t>2026 ФАРМ СКД Контракт от 30.01.2026 № 0142200001325031623</t>
  </si>
  <si>
    <t>2026 ФармЛайн ООО Контракт от 16.01.2026 № 0142200001325030323</t>
  </si>
  <si>
    <t>2026 ФК ГРАНД КАПИТАЛ ООО Контракт от 08.12.2025 № 0142200001325027435</t>
  </si>
  <si>
    <t>2026 ФК ГРАНД КАПИТАЛ ООО Контракт от 10.12.2025 № 0342300007025000464</t>
  </si>
  <si>
    <t>2026 Мегафон ПАО контракт от 23.12.2025 № 85</t>
  </si>
  <si>
    <t>2026 ФГУП"Главный центр специальной связи" Контракт от 30.01.2026 № 559</t>
  </si>
  <si>
    <t>223</t>
  </si>
  <si>
    <t>2026 Самараэнерго Договор от 27.01.2026 № 01-1245Э</t>
  </si>
  <si>
    <t>2026 Сызраньводоканал Договор от 28.01.2026 № 195</t>
  </si>
  <si>
    <t>2026 ЭКОЛОГИЯ АО Договор от 17.02.2026 № Н/Б/6228/26</t>
  </si>
  <si>
    <t>2026 Энергетик ООО Договор от 15.12.2025 № 42229-ОБ</t>
  </si>
  <si>
    <t>2025 Империя контракт от 15.10.2024 № 0142200001324022010</t>
  </si>
  <si>
    <t>2026 АЛЕКС+ ООО Контракт от 19.01.2026 № 0142200001325030720</t>
  </si>
  <si>
    <t>2026 Вахрушев И.А ИП контракт от 29.12.2025 № 0142200001325029001</t>
  </si>
  <si>
    <t>2026 Исавкин Алексей Анатольевич ИП Контракт от 06.02.2026 № 0342300007026000017</t>
  </si>
  <si>
    <t>2026 МАЯК УК ООО контракт от 12.01.2026 № 0142200001325030621</t>
  </si>
  <si>
    <t>2026 ПОЖАРНЫЙ АУДИТ Контракт от 04.01.2026 № 0142200001325029717</t>
  </si>
  <si>
    <t>2026 СИРИУС-М ООО контракт от 22.12.2025 № 0142200001325028169</t>
  </si>
  <si>
    <t>2026 Техносфера ООО Контракт от 29.12.2025 № 0142200001325028999</t>
  </si>
  <si>
    <t>226</t>
  </si>
  <si>
    <t>2026 Былина-С ООО контракт от 22.12.2025 № 0142200001325028178</t>
  </si>
  <si>
    <t>2026 Держава ЧОО ООО  контракт от 22.12.2025 № 0142200001325027798</t>
  </si>
  <si>
    <t>2026 СПАО "Ингосстрах" Контракт от 11.03.2026 № 0142200001326002250</t>
  </si>
  <si>
    <t>2026 Бадалов Руфат Файзи Оглы ИП контракт от 08.12.2025 № 0142200001425026340</t>
  </si>
  <si>
    <t>2026 Бадалов Руфат Файзи Оглы ИП контракт от 15.12.2025 № 0142200001325027620</t>
  </si>
  <si>
    <t>2026 Бадалов Руфат Файзи Оглы ИПконтракт от 15.12.2025 № 0142200001325026983</t>
  </si>
  <si>
    <t>2026 ГКУ СО "Самарафармация" Контракт от 17.02.2026 № 0342300007026000039</t>
  </si>
  <si>
    <t>2026 ГКУ СО "Самарафармация" Контракт от 24.02.2026 № 0342300007026000056</t>
  </si>
  <si>
    <t>2026 ДЕЛЬФИЯ ООО Контракт от 02.02.2026 № 0142200001325032178</t>
  </si>
  <si>
    <t>2026 ДЕЛЬФИЯ ООО Контракт от 12.01.2026 № 0142200001325029849</t>
  </si>
  <si>
    <t>2026 ДЕЛЬФИЯ ООО Контракт от 16.02.2026 № 0142200001326000277</t>
  </si>
  <si>
    <t>2026 ДЕЛЬФИЯ ООО Контракт от 17.02.2026 № 0142200001326000617</t>
  </si>
  <si>
    <t>2026 ДЕЛЬФИЯ ООО Контракт от 17.02.2026 № 0142200001326000618</t>
  </si>
  <si>
    <t>2026 ДЕЛЬФИЯ ООО Контракт от 17.02.2026 № 0142200001326000619</t>
  </si>
  <si>
    <t>2026 ДЕЛЬФИЯ ООО Контракт от 17.02.2026 № 0142200001326000620</t>
  </si>
  <si>
    <t>2026 ДЕЛЬФИЯ ООО Контракт от 29.12.2025 № 0142200001325029339</t>
  </si>
  <si>
    <t>2026 ИМПЕРИЯ ПЛЮС ООО контракт от 12.01.2026 № 0142200001325028476</t>
  </si>
  <si>
    <t>2026 ИМПЕРИЯ ПЛЮС ООО контракт от 16.01.2026 № 0142200001325026809</t>
  </si>
  <si>
    <t>2026 Империя снеков ООО контракт от 15.12.2025 № 0142200001325027034</t>
  </si>
  <si>
    <t>2026 ТЕМП контракт от 30.12.2025 № 0142200001325027772</t>
  </si>
  <si>
    <t>2026 ТЕМП ООО контракт от 09.12.2025 № 0142200001325026474</t>
  </si>
  <si>
    <t>2026 ТЕМП ООО контракт от 14.01.2026 № 0342300007025000504</t>
  </si>
  <si>
    <t>2026 ТЕМП ООО контракт от 15.12.2025 № 0142200001325027311</t>
  </si>
  <si>
    <t>2026 ТЕМП ООО контракт от 15.12.2025 № 0142200001325027429</t>
  </si>
  <si>
    <t>2026 ТЕМП ООО контракт от 22.12.2025 № 0142200001325028319</t>
  </si>
  <si>
    <t>2026 ТЕМП ООО контракт от 22.12.2025 № 0142200001325028329</t>
  </si>
  <si>
    <t>2026 ТЕМП ООО контракт от 22.12.2025 № 0142200001325028501</t>
  </si>
  <si>
    <t>2026 ТЕМП ООО контракт от 22.12.2025 № 0342300007025000491</t>
  </si>
  <si>
    <t>2026 ТЕМП ООО контракт от 23.12.2025 № 0142200001325027220</t>
  </si>
  <si>
    <t>2026 ТЕМП ООО контракт от 29.12.2025 № 0342300007025000498</t>
  </si>
  <si>
    <t>2026 Фрут-Трейд ООО контракт от 05.12.2025 № 0142200001325025819</t>
  </si>
  <si>
    <t>2026 САН ООО Контракт от 27.01.2026 № 0142200001325031736</t>
  </si>
  <si>
    <t>2026 Ростелеком Контракт от 29.12.2025 № 363001040003</t>
  </si>
  <si>
    <t>2026 Ростелеком Контракт от 29.12.2025 № 363001040005</t>
  </si>
  <si>
    <t>2026 Ростелеком ПАО контракт от 12.01.2026 № 0142200001325029854</t>
  </si>
  <si>
    <t>2026 Газпром межрегионгаз Самара Контракт от - № 45-7-3909/26</t>
  </si>
  <si>
    <t>2026 СВГК ООО Контракт от - № 45-Т-9077/26</t>
  </si>
  <si>
    <t>2026 ГАЗСЕРВИСНАЛАДКА ООО контракт от 14.01.2026 № 0142200001325030250</t>
  </si>
  <si>
    <t>2026 СПАО "Ингосстрах" Контракт от 09.02.2026 № 309</t>
  </si>
  <si>
    <t>2026 ДЕЛЬФИЯ ООО Контракт от 24.02.2026 № 0142200001326000912</t>
  </si>
  <si>
    <t>2026 ДЕЛЬФИЯ ООО Контракт от 30.12.2025 № 0142200001325029318</t>
  </si>
  <si>
    <t>2026 Сызраньгаз Договор от 27.02.2026 № 574</t>
  </si>
  <si>
    <t>2026 Т Плюс Контракт от 12.02.2026 № ГЭ1810-00174/12026</t>
  </si>
  <si>
    <t>2026 Т Плюс Контракт от 20.02.2026 № ТЭ1810-00668/12026-СФЦЗ</t>
  </si>
  <si>
    <t>2026 Мельников И.С. ИП контракт от 30.12.2025 № 0142200001325029567</t>
  </si>
  <si>
    <t>2026 Сызрансий МОВО договор от 26.01.2026 № 585</t>
  </si>
  <si>
    <t>2026 АНТЭЙ ООО Контракт от 09.02.2026 № 0342300007026000023</t>
  </si>
  <si>
    <t>2026 АНТЭЙ ООО Контракт от 09.02.2026 № 0342300007026000024</t>
  </si>
  <si>
    <t>2026 ГКУ СО "Самарафармация" Контракт от 24.02.2026 № 0342300007026000054</t>
  </si>
  <si>
    <t>2026 Праксайр Азот Тольятти Контракт от 22.12.2025 № 0142200001325028171</t>
  </si>
  <si>
    <t>2026 Управляющая компания "Маяк" контракт от 12.12.2025 № 0342300007025000476</t>
  </si>
  <si>
    <t>2026 Юго-Запад УК Договор от 26.02.2026 № 10</t>
  </si>
  <si>
    <t>2026 Юго-Запад УК Договор от 26.02.2026 № 10-т/о</t>
  </si>
  <si>
    <t>4.2.22 Гос задание ПП Октября 91( выездные бригады врачей дети)</t>
  </si>
  <si>
    <t xml:space="preserve">4.2.23 Гос задание СКК 50 лет Октября 91  паллиативная помощь </t>
  </si>
  <si>
    <t>4.2.24 Транспортировка тел</t>
  </si>
  <si>
    <t xml:space="preserve">4.2.29  Обл.бюджет (Констатация смерти граждан </t>
  </si>
  <si>
    <t xml:space="preserve">4.2.34 Бюджет ОПМП общий Хоспис </t>
  </si>
  <si>
    <t xml:space="preserve">4.2.36 выездная бригада взрослые Хоспис </t>
  </si>
  <si>
    <t>4.2.41 Паллиативно-стационарная помощь Заборовка</t>
  </si>
  <si>
    <t>4.2.42 Наркотический Варламово АПП.</t>
  </si>
  <si>
    <t xml:space="preserve">4.2.43  Фтизиатрическое Варламово </t>
  </si>
  <si>
    <t>4.2.5 Субсидии Обл.бюджет (патанатомия)</t>
  </si>
  <si>
    <t>4.2.6 Субсидии Обл.бюджет (Комарова паллиативная стационар)</t>
  </si>
  <si>
    <t>4.2.7 Субсидии Обл.бюджет Октября 60 (паллиативная АПП)</t>
  </si>
  <si>
    <t>4.2.8 Субсидии Обл.бюджет (м/осм студенты)</t>
  </si>
  <si>
    <t>ВСЕГО</t>
  </si>
  <si>
    <t>ЯНВАРЬ</t>
  </si>
  <si>
    <t>план</t>
  </si>
  <si>
    <t>оплачено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</si>
  <si>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</si>
  <si>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</si>
  <si>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</si>
  <si>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</si>
  <si>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</si>
  <si>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</si>
  <si>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</si>
  <si>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</si>
  <si>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</si>
  <si>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</si>
  <si>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</si>
  <si>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Остаток (502 сч.-план(оплачено))</t>
  </si>
  <si>
    <t>ИТОГО</t>
  </si>
  <si>
    <t>итого</t>
  </si>
  <si>
    <t>нет кодов</t>
  </si>
  <si>
    <t>Всего заявка</t>
  </si>
  <si>
    <t>разница</t>
  </si>
  <si>
    <t>контроль</t>
  </si>
  <si>
    <t>с 01 по 10 апреля</t>
  </si>
  <si>
    <t>11 по 20апреля</t>
  </si>
  <si>
    <t>21 по 30 апреля</t>
  </si>
  <si>
    <t>свод по КЦС</t>
  </si>
  <si>
    <t>краткое наименование</t>
  </si>
  <si>
    <t>поставка бумаги</t>
  </si>
  <si>
    <t>кухонный инвентарь</t>
  </si>
  <si>
    <t>зп+налог</t>
  </si>
  <si>
    <t>2 кв-л</t>
  </si>
  <si>
    <t>502.11</t>
  </si>
  <si>
    <t>4.2.22 Гос задание ПП Октября 91( выездные бригады врачей дети)222.708.24 0002 0</t>
  </si>
  <si>
    <t>340</t>
  </si>
  <si>
    <t>4.2.23 Гос задание СКК 50 лет Октября 91  паллиативная помощь Г.222.708.24 0002 0</t>
  </si>
  <si>
    <t>4.2.24 Транспортировка тел 222.708.24 0010 0</t>
  </si>
  <si>
    <t>4.2.29  Обл.бюджет (Констатация смерти граждан  2227082600040(904)</t>
  </si>
  <si>
    <t>4.2.34 Бюджет ОПМП общий Хоспис 222.708.24 0001 0</t>
  </si>
  <si>
    <t>2026 АЛЬЯНС ТРЕЙД ООО Контракт от 16.03.2026 № 0342300007026000080</t>
  </si>
  <si>
    <t>2026 АЛЬЯНС ТРЕЙД ООО Контракт от 16.03.2026 № 0342300007026000081</t>
  </si>
  <si>
    <t>4.2.36 выездная бригада взрослые Хоспис (ТС 04.01.01)222.708.24 0002 0</t>
  </si>
  <si>
    <t>4.2.41 Паллиативно-стационарная помощь Заборовка 222.708.24 0001 0</t>
  </si>
  <si>
    <t>2026 Газпром межрегионгаз Самара Контракт от 12.03.2026 № 45-7-3909/26</t>
  </si>
  <si>
    <t>2026 СВГК ООО Контракт от 18.03.2026 № 45-Т-9077/26</t>
  </si>
  <si>
    <t>4.2.42 Наркотический Варламово АПП. 222.708.24 0002 0</t>
  </si>
  <si>
    <t>4.2.43  Фтизиатрическое Варламово АПП.222.708.24 0002 0</t>
  </si>
  <si>
    <t>4.2.5 Субсидии Обл.бюджет (патанатомия)222.708.24 0010 0</t>
  </si>
  <si>
    <t>4.2.6 Субсидии Обл.бюджет (Комарова паллиативная стационар)222.708.24 0001 0</t>
  </si>
  <si>
    <t>4.2.7 Субсидии Обл.бюджет Октября 60 (паллиативная АПП)222.708.24 0002 0</t>
  </si>
  <si>
    <t>4.2.8 Субсидии Обл.бюджет (м/осм студенты)222.708.24 0002 0</t>
  </si>
  <si>
    <t>Итого</t>
  </si>
  <si>
    <t>4</t>
  </si>
  <si>
    <t>4.2.28  Обл.бюджет (Гостайна КЦС 222 708 2500100)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</si>
</sst>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6E6E6"/>
      </left>
      <right style="thin">
        <color rgb="FFE6E6E6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dashed">
        <color theme="1"/>
      </right>
      <top/>
      <bottom style="medium">
        <color theme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/>
      <right style="dashed">
        <color theme="1"/>
      </right>
      <top/>
      <bottom/>
      <diagonal/>
    </border>
    <border>
      <left style="thin">
        <color indexed="64"/>
      </left>
      <right style="thin">
        <color rgb="FFE6E6E6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/>
  </cellStyleXfs>
  <cellXfs count="18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10"/>
    </xf>
    <xf numFmtId="0" fontId="0" fillId="0" borderId="1" xfId="0" applyBorder="1" applyAlignment="1">
      <alignment vertical="top" wrapText="1"/>
    </xf>
    <xf numFmtId="0" fontId="0" fillId="3" borderId="0" xfId="0" applyFill="1"/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right" vertical="top" wrapText="1"/>
    </xf>
    <xf numFmtId="0" fontId="2" fillId="0" borderId="1" xfId="0" applyFont="1" applyBorder="1" applyAlignment="1">
      <alignment horizontal="left" vertical="top" wrapText="1" indent="8"/>
    </xf>
    <xf numFmtId="0" fontId="0" fillId="5" borderId="0" xfId="0" applyFill="1"/>
    <xf numFmtId="0" fontId="0" fillId="0" borderId="3" xfId="0" applyBorder="1" applyAlignment="1">
      <alignment vertical="top" wrapText="1"/>
    </xf>
    <xf numFmtId="0" fontId="0" fillId="0" borderId="2" xfId="0" applyBorder="1" applyAlignment="1">
      <alignment horizontal="left" vertical="top" wrapText="1" indent="8"/>
    </xf>
    <xf numFmtId="4" fontId="0" fillId="3" borderId="2" xfId="0" applyNumberFormat="1" applyFill="1" applyBorder="1" applyAlignment="1">
      <alignment horizontal="right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 indent="10"/>
    </xf>
    <xf numFmtId="4" fontId="0" fillId="0" borderId="2" xfId="0" applyNumberFormat="1" applyBorder="1" applyAlignment="1">
      <alignment horizontal="right" vertical="top" wrapText="1"/>
    </xf>
    <xf numFmtId="0" fontId="0" fillId="0" borderId="3" xfId="0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right" vertical="top" wrapText="1"/>
    </xf>
    <xf numFmtId="0" fontId="0" fillId="2" borderId="5" xfId="0" applyFill="1" applyBorder="1"/>
    <xf numFmtId="0" fontId="0" fillId="0" borderId="3" xfId="0" applyBorder="1" applyAlignment="1">
      <alignment horizontal="left" vertical="top" wrapText="1" indent="8"/>
    </xf>
    <xf numFmtId="4" fontId="0" fillId="0" borderId="3" xfId="0" applyNumberFormat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0" fillId="4" borderId="4" xfId="0" applyFill="1" applyBorder="1" applyAlignment="1">
      <alignment horizontal="left" vertical="top" wrapText="1"/>
    </xf>
    <xf numFmtId="4" fontId="0" fillId="4" borderId="4" xfId="0" applyNumberFormat="1" applyFill="1" applyBorder="1" applyAlignment="1">
      <alignment horizontal="right" vertical="top" wrapText="1"/>
    </xf>
    <xf numFmtId="0" fontId="0" fillId="0" borderId="4" xfId="0" applyBorder="1"/>
    <xf numFmtId="0" fontId="0" fillId="0" borderId="4" xfId="0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4" fontId="1" fillId="2" borderId="8" xfId="0" applyNumberFormat="1" applyFont="1" applyFill="1" applyBorder="1" applyAlignment="1">
      <alignment horizontal="right" vertical="top" wrapText="1"/>
    </xf>
    <xf numFmtId="4" fontId="1" fillId="5" borderId="7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4" fontId="0" fillId="4" borderId="9" xfId="0" applyNumberFormat="1" applyFill="1" applyBorder="1" applyAlignment="1">
      <alignment horizontal="right" vertical="top" wrapText="1"/>
    </xf>
    <xf numFmtId="4" fontId="0" fillId="4" borderId="12" xfId="0" applyNumberFormat="1" applyFill="1" applyBorder="1" applyAlignment="1">
      <alignment horizontal="right" vertical="top" wrapText="1"/>
    </xf>
    <xf numFmtId="4" fontId="2" fillId="4" borderId="12" xfId="0" applyNumberFormat="1" applyFont="1" applyFill="1" applyBorder="1" applyAlignment="1">
      <alignment horizontal="right" vertical="top" wrapText="1"/>
    </xf>
    <xf numFmtId="0" fontId="0" fillId="0" borderId="2" xfId="0" applyBorder="1" applyAlignment="1">
      <alignment horizontal="left" vertical="top" wrapText="1" indent="6"/>
    </xf>
    <xf numFmtId="0" fontId="2" fillId="6" borderId="10" xfId="0" applyFont="1" applyFill="1" applyBorder="1" applyAlignment="1">
      <alignment horizontal="center"/>
    </xf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1" xfId="0" applyFill="1" applyBorder="1"/>
    <xf numFmtId="0" fontId="0" fillId="6" borderId="0" xfId="0" applyFill="1"/>
    <xf numFmtId="4" fontId="0" fillId="3" borderId="0" xfId="0" applyNumberFormat="1" applyFill="1" applyAlignment="1">
      <alignment horizontal="right" vertical="top" wrapText="1"/>
    </xf>
    <xf numFmtId="4" fontId="0" fillId="6" borderId="13" xfId="0" applyNumberFormat="1" applyFill="1" applyBorder="1" applyAlignment="1">
      <alignment vertical="top"/>
    </xf>
    <xf numFmtId="0" fontId="2" fillId="0" borderId="0" xfId="0" applyFont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0" fontId="1" fillId="0" borderId="0" xfId="0" applyFont="1"/>
    <xf numFmtId="4" fontId="1" fillId="0" borderId="0" xfId="0" applyNumberFormat="1" applyFont="1"/>
    <xf numFmtId="4" fontId="2" fillId="3" borderId="0" xfId="0" applyNumberFormat="1" applyFont="1" applyFill="1" applyAlignment="1">
      <alignment horizontal="right" vertical="top" wrapText="1"/>
    </xf>
    <xf numFmtId="4" fontId="1" fillId="3" borderId="8" xfId="0" applyNumberFormat="1" applyFont="1" applyFill="1" applyBorder="1" applyAlignment="1">
      <alignment horizontal="right" vertical="top" wrapText="1"/>
    </xf>
    <xf numFmtId="4" fontId="0" fillId="3" borderId="9" xfId="0" applyNumberFormat="1" applyFill="1" applyBorder="1" applyAlignment="1">
      <alignment horizontal="right" vertical="top" wrapText="1"/>
    </xf>
    <xf numFmtId="4" fontId="0" fillId="3" borderId="12" xfId="0" applyNumberFormat="1" applyFill="1" applyBorder="1" applyAlignment="1">
      <alignment horizontal="right" vertical="top" wrapText="1"/>
    </xf>
    <xf numFmtId="4" fontId="0" fillId="3" borderId="0" xfId="0" applyNumberFormat="1" applyFill="1" applyAlignment="1">
      <alignment horizontal="left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4" fontId="0" fillId="0" borderId="16" xfId="0" applyNumberFormat="1" applyBorder="1" applyAlignment="1">
      <alignment horizontal="right" vertical="top" wrapText="1"/>
    </xf>
    <xf numFmtId="2" fontId="0" fillId="0" borderId="1" xfId="0" applyNumberFormat="1" applyBorder="1" applyAlignment="1">
      <alignment horizontal="right" vertical="top" wrapText="1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4" fontId="0" fillId="0" borderId="17" xfId="0" applyNumberFormat="1" applyBorder="1"/>
    <xf numFmtId="0" fontId="1" fillId="0" borderId="17" xfId="0" applyFont="1" applyBorder="1" applyAlignment="1">
      <alignment vertical="top" wrapText="1"/>
    </xf>
    <xf numFmtId="0" fontId="1" fillId="0" borderId="17" xfId="0" applyFont="1" applyBorder="1"/>
    <xf numFmtId="4" fontId="1" fillId="0" borderId="17" xfId="0" applyNumberFormat="1" applyFont="1" applyBorder="1"/>
    <xf numFmtId="0" fontId="0" fillId="0" borderId="17" xfId="0" applyBorder="1" applyAlignment="1">
      <alignment vertical="top" wrapText="1"/>
    </xf>
    <xf numFmtId="4" fontId="2" fillId="0" borderId="17" xfId="0" applyNumberFormat="1" applyFont="1" applyBorder="1"/>
    <xf numFmtId="0" fontId="1" fillId="5" borderId="17" xfId="0" applyFont="1" applyFill="1" applyBorder="1"/>
    <xf numFmtId="4" fontId="1" fillId="5" borderId="17" xfId="0" applyNumberFormat="1" applyFont="1" applyFill="1" applyBorder="1"/>
    <xf numFmtId="0" fontId="0" fillId="0" borderId="9" xfId="0" applyBorder="1" applyAlignment="1">
      <alignment horizontal="center"/>
    </xf>
    <xf numFmtId="0" fontId="2" fillId="0" borderId="0" xfId="0" applyFont="1"/>
    <xf numFmtId="0" fontId="5" fillId="0" borderId="17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 indent="8"/>
    </xf>
    <xf numFmtId="4" fontId="5" fillId="0" borderId="1" xfId="0" applyNumberFormat="1" applyFont="1" applyBorder="1" applyAlignment="1">
      <alignment horizontal="right" vertical="top" wrapText="1"/>
    </xf>
    <xf numFmtId="4" fontId="5" fillId="6" borderId="13" xfId="0" applyNumberFormat="1" applyFont="1" applyFill="1" applyBorder="1" applyAlignment="1">
      <alignment vertical="top"/>
    </xf>
    <xf numFmtId="0" fontId="5" fillId="6" borderId="14" xfId="0" applyFont="1" applyFill="1" applyBorder="1"/>
    <xf numFmtId="0" fontId="5" fillId="0" borderId="0" xfId="0" applyFont="1"/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 indent="8"/>
    </xf>
    <xf numFmtId="4" fontId="5" fillId="0" borderId="3" xfId="0" applyNumberFormat="1" applyFont="1" applyBorder="1" applyAlignment="1">
      <alignment horizontal="right" vertical="top" wrapText="1"/>
    </xf>
    <xf numFmtId="0" fontId="5" fillId="6" borderId="13" xfId="0" applyFont="1" applyFill="1" applyBorder="1"/>
    <xf numFmtId="0" fontId="5" fillId="0" borderId="3" xfId="0" applyFont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6" borderId="15" xfId="0" applyFont="1" applyFill="1" applyBorder="1"/>
    <xf numFmtId="0" fontId="5" fillId="3" borderId="0" xfId="0" applyFont="1" applyFill="1"/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 indent="8"/>
    </xf>
    <xf numFmtId="4" fontId="5" fillId="0" borderId="6" xfId="0" applyNumberFormat="1" applyFont="1" applyBorder="1" applyAlignment="1">
      <alignment horizontal="right" vertical="top" wrapText="1"/>
    </xf>
    <xf numFmtId="0" fontId="5" fillId="6" borderId="11" xfId="0" applyFont="1" applyFill="1" applyBorder="1"/>
    <xf numFmtId="4" fontId="0" fillId="4" borderId="18" xfId="0" applyNumberFormat="1" applyFill="1" applyBorder="1" applyAlignment="1">
      <alignment horizontal="right" vertical="top" wrapText="1"/>
    </xf>
    <xf numFmtId="4" fontId="2" fillId="4" borderId="18" xfId="0" applyNumberFormat="1" applyFont="1" applyFill="1" applyBorder="1" applyAlignment="1">
      <alignment horizontal="right" vertical="top" wrapText="1"/>
    </xf>
    <xf numFmtId="4" fontId="1" fillId="2" borderId="19" xfId="0" applyNumberFormat="1" applyFont="1" applyFill="1" applyBorder="1" applyAlignment="1">
      <alignment horizontal="right" vertical="top" wrapText="1"/>
    </xf>
    <xf numFmtId="4" fontId="0" fillId="4" borderId="20" xfId="0" applyNumberFormat="1" applyFill="1" applyBorder="1" applyAlignment="1">
      <alignment horizontal="right" vertical="top" wrapText="1"/>
    </xf>
    <xf numFmtId="4" fontId="1" fillId="2" borderId="21" xfId="0" applyNumberFormat="1" applyFont="1" applyFill="1" applyBorder="1" applyAlignment="1">
      <alignment horizontal="right" vertical="top" wrapText="1"/>
    </xf>
    <xf numFmtId="4" fontId="0" fillId="4" borderId="17" xfId="0" applyNumberFormat="1" applyFill="1" applyBorder="1" applyAlignment="1">
      <alignment horizontal="right" vertical="top" wrapText="1"/>
    </xf>
    <xf numFmtId="0" fontId="5" fillId="0" borderId="17" xfId="0" applyFont="1" applyBorder="1"/>
    <xf numFmtId="4" fontId="2" fillId="4" borderId="17" xfId="0" applyNumberFormat="1" applyFont="1" applyFill="1" applyBorder="1" applyAlignment="1">
      <alignment horizontal="right" vertical="top" wrapText="1"/>
    </xf>
    <xf numFmtId="4" fontId="1" fillId="2" borderId="17" xfId="0" applyNumberFormat="1" applyFont="1" applyFill="1" applyBorder="1" applyAlignment="1">
      <alignment horizontal="right" vertical="top" wrapText="1"/>
    </xf>
    <xf numFmtId="0" fontId="0" fillId="3" borderId="17" xfId="0" applyFill="1" applyBorder="1"/>
    <xf numFmtId="0" fontId="5" fillId="3" borderId="17" xfId="0" applyFont="1" applyFill="1" applyBorder="1"/>
    <xf numFmtId="4" fontId="1" fillId="0" borderId="22" xfId="0" applyNumberFormat="1" applyFont="1" applyBorder="1"/>
    <xf numFmtId="4" fontId="0" fillId="0" borderId="22" xfId="0" applyNumberFormat="1" applyBorder="1"/>
    <xf numFmtId="4" fontId="0" fillId="4" borderId="23" xfId="0" applyNumberFormat="1" applyFill="1" applyBorder="1" applyAlignment="1">
      <alignment horizontal="right" vertical="top" wrapText="1"/>
    </xf>
    <xf numFmtId="0" fontId="0" fillId="0" borderId="22" xfId="0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3" borderId="0" xfId="0" applyNumberFormat="1" applyFont="1" applyFill="1" applyAlignment="1">
      <alignment horizontal="left"/>
    </xf>
    <xf numFmtId="0" fontId="1" fillId="0" borderId="22" xfId="0" applyFont="1" applyBorder="1"/>
    <xf numFmtId="0" fontId="0" fillId="0" borderId="0" xfId="0" applyAlignment="1">
      <alignment horizontal="left" vertical="top" wrapText="1" indent="8"/>
    </xf>
    <xf numFmtId="4" fontId="0" fillId="6" borderId="0" xfId="0" applyNumberFormat="1" applyFill="1" applyAlignment="1">
      <alignment vertical="top"/>
    </xf>
    <xf numFmtId="0" fontId="0" fillId="2" borderId="0" xfId="0" applyFill="1"/>
    <xf numFmtId="0" fontId="0" fillId="2" borderId="17" xfId="0" applyFill="1" applyBorder="1"/>
    <xf numFmtId="4" fontId="0" fillId="2" borderId="22" xfId="0" applyNumberFormat="1" applyFill="1" applyBorder="1"/>
    <xf numFmtId="2" fontId="0" fillId="0" borderId="17" xfId="0" applyNumberFormat="1" applyBorder="1"/>
    <xf numFmtId="2" fontId="0" fillId="0" borderId="22" xfId="0" applyNumberFormat="1" applyBorder="1"/>
    <xf numFmtId="4" fontId="5" fillId="0" borderId="17" xfId="0" applyNumberFormat="1" applyFont="1" applyBorder="1"/>
    <xf numFmtId="0" fontId="2" fillId="0" borderId="0" xfId="0" applyFont="1" applyAlignment="1">
      <alignment horizontal="center"/>
    </xf>
    <xf numFmtId="4" fontId="2" fillId="4" borderId="20" xfId="0" applyNumberFormat="1" applyFont="1" applyFill="1" applyBorder="1" applyAlignment="1">
      <alignment horizontal="right" vertical="top" wrapText="1"/>
    </xf>
    <xf numFmtId="2" fontId="0" fillId="0" borderId="16" xfId="0" applyNumberFormat="1" applyBorder="1" applyAlignment="1">
      <alignment horizontal="right" vertical="top" wrapText="1"/>
    </xf>
    <xf numFmtId="4" fontId="0" fillId="4" borderId="24" xfId="0" applyNumberFormat="1" applyFill="1" applyBorder="1" applyAlignment="1">
      <alignment horizontal="right" vertical="top" wrapText="1"/>
    </xf>
    <xf numFmtId="4" fontId="0" fillId="6" borderId="14" xfId="0" applyNumberFormat="1" applyFill="1" applyBorder="1" applyAlignment="1">
      <alignment vertical="top"/>
    </xf>
    <xf numFmtId="4" fontId="5" fillId="6" borderId="14" xfId="0" applyNumberFormat="1" applyFont="1" applyFill="1" applyBorder="1" applyAlignment="1">
      <alignment vertical="top"/>
    </xf>
    <xf numFmtId="4" fontId="2" fillId="4" borderId="24" xfId="0" applyNumberFormat="1" applyFont="1" applyFill="1" applyBorder="1" applyAlignment="1">
      <alignment horizontal="right" vertical="top" wrapText="1"/>
    </xf>
    <xf numFmtId="4" fontId="0" fillId="2" borderId="12" xfId="0" applyNumberFormat="1" applyFill="1" applyBorder="1" applyAlignment="1">
      <alignment horizontal="right" vertical="top" wrapText="1"/>
    </xf>
    <xf numFmtId="0" fontId="0" fillId="0" borderId="23" xfId="0" applyBorder="1" applyAlignment="1">
      <alignment vertical="top" wrapText="1"/>
    </xf>
    <xf numFmtId="0" fontId="0" fillId="3" borderId="23" xfId="0" applyFill="1" applyBorder="1" applyAlignment="1">
      <alignment horizontal="left" vertical="top"/>
    </xf>
    <xf numFmtId="0" fontId="0" fillId="4" borderId="23" xfId="0" applyFill="1" applyBorder="1" applyAlignment="1">
      <alignment horizontal="left" vertical="top" wrapText="1"/>
    </xf>
    <xf numFmtId="0" fontId="0" fillId="2" borderId="25" xfId="0" applyFill="1" applyBorder="1" applyAlignment="1">
      <alignment vertical="top" wrapText="1"/>
    </xf>
    <xf numFmtId="0" fontId="0" fillId="2" borderId="26" xfId="0" applyFill="1" applyBorder="1" applyAlignment="1">
      <alignment horizontal="left" vertical="top"/>
    </xf>
    <xf numFmtId="0" fontId="0" fillId="2" borderId="26" xfId="0" applyFill="1" applyBorder="1" applyAlignment="1">
      <alignment horizontal="left" vertical="top" wrapText="1" indent="8"/>
    </xf>
    <xf numFmtId="0" fontId="0" fillId="2" borderId="26" xfId="0" applyFill="1" applyBorder="1" applyAlignment="1">
      <alignment vertical="top" wrapText="1"/>
    </xf>
    <xf numFmtId="4" fontId="0" fillId="2" borderId="26" xfId="0" applyNumberFormat="1" applyFill="1" applyBorder="1" applyAlignment="1">
      <alignment horizontal="right" vertical="top" wrapText="1"/>
    </xf>
    <xf numFmtId="0" fontId="0" fillId="0" borderId="27" xfId="0" applyBorder="1" applyAlignment="1">
      <alignment horizontal="left" vertical="top" wrapText="1" indent="8"/>
    </xf>
    <xf numFmtId="4" fontId="0" fillId="0" borderId="27" xfId="0" applyNumberFormat="1" applyBorder="1" applyAlignment="1">
      <alignment horizontal="right" vertical="top" wrapText="1"/>
    </xf>
    <xf numFmtId="4" fontId="0" fillId="2" borderId="26" xfId="0" applyNumberFormat="1" applyFill="1" applyBorder="1" applyAlignment="1">
      <alignment vertical="top"/>
    </xf>
    <xf numFmtId="0" fontId="0" fillId="2" borderId="26" xfId="0" applyFill="1" applyBorder="1"/>
    <xf numFmtId="0" fontId="0" fillId="2" borderId="28" xfId="0" applyFill="1" applyBorder="1"/>
    <xf numFmtId="4" fontId="0" fillId="4" borderId="29" xfId="0" applyNumberFormat="1" applyFill="1" applyBorder="1" applyAlignment="1">
      <alignment horizontal="right" vertical="top" wrapText="1"/>
    </xf>
    <xf numFmtId="4" fontId="0" fillId="4" borderId="30" xfId="0" applyNumberFormat="1" applyFill="1" applyBorder="1" applyAlignment="1">
      <alignment horizontal="right" vertical="top" wrapText="1"/>
    </xf>
    <xf numFmtId="4" fontId="0" fillId="3" borderId="31" xfId="0" applyNumberFormat="1" applyFill="1" applyBorder="1" applyAlignment="1">
      <alignment horizontal="right" vertical="top" wrapText="1"/>
    </xf>
    <xf numFmtId="0" fontId="0" fillId="6" borderId="32" xfId="0" applyFill="1" applyBorder="1"/>
    <xf numFmtId="4" fontId="0" fillId="6" borderId="33" xfId="0" applyNumberFormat="1" applyFill="1" applyBorder="1" applyAlignment="1">
      <alignment vertical="top"/>
    </xf>
    <xf numFmtId="4" fontId="0" fillId="6" borderId="34" xfId="0" applyNumberFormat="1" applyFill="1" applyBorder="1" applyAlignment="1">
      <alignment vertical="top"/>
    </xf>
    <xf numFmtId="0" fontId="6" fillId="0" borderId="35" xfId="1" applyBorder="1" applyAlignment="1">
      <alignment vertical="top" wrapText="1"/>
    </xf>
    <xf numFmtId="4" fontId="6" fillId="0" borderId="35" xfId="1" applyNumberFormat="1" applyBorder="1" applyAlignment="1">
      <alignment horizontal="right" vertical="top" wrapText="1"/>
    </xf>
    <xf numFmtId="0" fontId="6" fillId="0" borderId="35" xfId="1" applyBorder="1" applyAlignment="1">
      <alignment vertical="top" wrapText="1" indent="2"/>
    </xf>
    <xf numFmtId="0" fontId="6" fillId="0" borderId="35" xfId="1" applyBorder="1" applyAlignment="1">
      <alignment vertical="top" wrapText="1" indent="4"/>
    </xf>
    <xf numFmtId="2" fontId="6" fillId="0" borderId="35" xfId="1" applyNumberFormat="1" applyBorder="1" applyAlignment="1">
      <alignment horizontal="right" vertical="top" wrapText="1"/>
    </xf>
    <xf numFmtId="0" fontId="6" fillId="0" borderId="35" xfId="1" applyBorder="1" applyAlignment="1">
      <alignment vertical="top" wrapText="1" indent="6"/>
    </xf>
    <xf numFmtId="0" fontId="6" fillId="0" borderId="35" xfId="1" applyBorder="1" applyAlignment="1">
      <alignment vertical="top" wrapText="1" indent="8"/>
    </xf>
    <xf numFmtId="0" fontId="7" fillId="0" borderId="35" xfId="1" applyFont="1" applyBorder="1" applyAlignment="1">
      <alignment vertical="top"/>
    </xf>
    <xf numFmtId="4" fontId="7" fillId="0" borderId="35" xfId="1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5" borderId="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/>
    </xf>
  </cellXfs>
  <cellStyles count="2">
    <cellStyle name="Обычный" xfId="0" builtinId="0"/>
    <cellStyle name="Обычный_Лист2" xfId="1"/>
  </cellStyles>
  <dxfs count="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N745"/>
  <sheetViews>
    <sheetView zoomScaleNormal="100" workbookViewId="0">
      <pane ySplit="1515" activePane="bottomLeft"/>
      <selection activeCell="D1" sqref="D1:H1048576"/>
      <selection pane="bottomLeft" activeCell="B15" sqref="B15"/>
    </sheetView>
  </sheetViews>
  <sheetFormatPr defaultColWidth="10.5" defaultRowHeight="11.45" customHeight="1" outlineLevelRow="1" outlineLevelCol="1" x14ac:dyDescent="0.2"/>
  <cols>
    <col min="1" max="1" width="21.83203125" customWidth="1"/>
    <col min="2" max="2" width="10.5" style="33"/>
    <col min="3" max="3" width="55.5" style="1" customWidth="1"/>
    <col min="4" max="4" width="23.83203125" customWidth="1"/>
    <col min="5" max="5" width="16" style="9" customWidth="1"/>
    <col min="6" max="6" width="56.6640625" style="62" customWidth="1" outlineLevel="1"/>
    <col min="7" max="7" width="25.1640625" style="62" customWidth="1" outlineLevel="1"/>
    <col min="8" max="9" width="13" customWidth="1"/>
    <col min="10" max="10" width="13.1640625" customWidth="1"/>
    <col min="11" max="11" width="10.5" customWidth="1"/>
    <col min="12" max="17" width="10.5" hidden="1" customWidth="1"/>
    <col min="18" max="18" width="14.1640625" customWidth="1"/>
    <col min="19" max="19" width="10.5" customWidth="1"/>
    <col min="20" max="20" width="16" customWidth="1"/>
    <col min="21" max="21" width="13.6640625" customWidth="1"/>
    <col min="22" max="22" width="17.1640625" customWidth="1"/>
    <col min="23" max="23" width="13" customWidth="1"/>
    <col min="25" max="25" width="12.83203125" customWidth="1"/>
    <col min="29" max="29" width="14.5" customWidth="1"/>
  </cols>
  <sheetData>
    <row r="1" spans="1:38" ht="27.75" customHeight="1" x14ac:dyDescent="0.2">
      <c r="C1" s="32"/>
      <c r="D1" s="16" t="s">
        <v>151</v>
      </c>
      <c r="E1" s="18"/>
      <c r="F1" s="58"/>
      <c r="G1" s="58"/>
      <c r="H1" s="179" t="s">
        <v>140</v>
      </c>
      <c r="I1" s="179"/>
      <c r="J1" s="181" t="s">
        <v>125</v>
      </c>
      <c r="K1" s="181"/>
      <c r="L1" s="176" t="s">
        <v>126</v>
      </c>
      <c r="M1" s="177"/>
      <c r="N1" s="176" t="s">
        <v>129</v>
      </c>
      <c r="O1" s="177"/>
      <c r="P1" s="176" t="s">
        <v>130</v>
      </c>
      <c r="Q1" s="177"/>
      <c r="R1" s="176" t="s">
        <v>131</v>
      </c>
      <c r="S1" s="177"/>
      <c r="T1" s="78"/>
      <c r="U1" s="78"/>
      <c r="V1" s="78"/>
      <c r="W1" s="176" t="s">
        <v>132</v>
      </c>
      <c r="X1" s="177"/>
      <c r="Y1" s="176" t="s">
        <v>133</v>
      </c>
      <c r="Z1" s="177"/>
      <c r="AA1" s="176" t="s">
        <v>134</v>
      </c>
      <c r="AB1" s="177"/>
      <c r="AC1" s="176" t="s">
        <v>135</v>
      </c>
      <c r="AD1" s="177"/>
      <c r="AE1" s="176" t="s">
        <v>136</v>
      </c>
      <c r="AF1" s="177"/>
      <c r="AG1" s="176" t="s">
        <v>137</v>
      </c>
      <c r="AH1" s="177"/>
      <c r="AI1" s="176" t="s">
        <v>138</v>
      </c>
      <c r="AJ1" s="177"/>
      <c r="AK1" s="176" t="s">
        <v>139</v>
      </c>
      <c r="AL1" s="177"/>
    </row>
    <row r="2" spans="1:38" ht="12" thickBot="1" x14ac:dyDescent="0.25">
      <c r="C2" s="39"/>
      <c r="D2" s="39"/>
      <c r="E2" s="10"/>
      <c r="F2" s="51"/>
      <c r="G2" s="51"/>
      <c r="H2" s="45" t="s">
        <v>127</v>
      </c>
      <c r="I2" s="45" t="s">
        <v>128</v>
      </c>
      <c r="J2" s="45" t="s">
        <v>127</v>
      </c>
      <c r="K2" s="45" t="s">
        <v>128</v>
      </c>
      <c r="L2" s="40" t="s">
        <v>127</v>
      </c>
      <c r="M2" s="40" t="s">
        <v>128</v>
      </c>
      <c r="N2" s="40" t="s">
        <v>127</v>
      </c>
      <c r="O2" s="40" t="s">
        <v>128</v>
      </c>
      <c r="P2" s="40" t="s">
        <v>127</v>
      </c>
      <c r="Q2" s="40" t="s">
        <v>128</v>
      </c>
      <c r="R2" s="40" t="s">
        <v>127</v>
      </c>
      <c r="S2" s="40" t="s">
        <v>128</v>
      </c>
      <c r="T2" s="40" t="s">
        <v>147</v>
      </c>
      <c r="U2" s="40" t="s">
        <v>148</v>
      </c>
      <c r="V2" s="40" t="s">
        <v>149</v>
      </c>
      <c r="W2" s="40" t="s">
        <v>127</v>
      </c>
      <c r="X2" s="40" t="s">
        <v>128</v>
      </c>
      <c r="Y2" s="40" t="s">
        <v>127</v>
      </c>
      <c r="Z2" s="40" t="s">
        <v>128</v>
      </c>
      <c r="AA2" s="40" t="s">
        <v>127</v>
      </c>
      <c r="AB2" s="40" t="s">
        <v>128</v>
      </c>
      <c r="AC2" s="40" t="s">
        <v>127</v>
      </c>
      <c r="AD2" s="40" t="s">
        <v>128</v>
      </c>
      <c r="AE2" s="40" t="s">
        <v>127</v>
      </c>
      <c r="AF2" s="40" t="s">
        <v>128</v>
      </c>
      <c r="AG2" s="40" t="s">
        <v>127</v>
      </c>
      <c r="AH2" s="40" t="s">
        <v>128</v>
      </c>
      <c r="AI2" s="40" t="s">
        <v>127</v>
      </c>
      <c r="AJ2" s="40" t="s">
        <v>128</v>
      </c>
      <c r="AK2" s="40" t="s">
        <v>127</v>
      </c>
      <c r="AL2" s="40" t="s">
        <v>128</v>
      </c>
    </row>
    <row r="3" spans="1:38" s="12" customFormat="1" ht="21.75" customHeight="1" thickBot="1" x14ac:dyDescent="0.25">
      <c r="A3" s="178" t="s">
        <v>125</v>
      </c>
      <c r="B3" s="178"/>
      <c r="C3" s="178"/>
      <c r="D3" s="83"/>
      <c r="E3" s="38">
        <f>E4+E25+E103+E107+E111+E195+E231+E311+E346+E372+E415+E492+E529</f>
        <v>17519776.82</v>
      </c>
      <c r="F3" s="63"/>
      <c r="G3" s="66"/>
      <c r="H3" s="38">
        <f t="shared" ref="H3:AL3" si="0">H4+H25+H103+H107+H111+H195+H231+H311+H346+H372+H415+H492+H529</f>
        <v>10330459.579999996</v>
      </c>
      <c r="I3" s="38">
        <f t="shared" si="0"/>
        <v>17501282.389999997</v>
      </c>
      <c r="J3" s="38">
        <f t="shared" si="0"/>
        <v>7189317.2399999984</v>
      </c>
      <c r="K3" s="38">
        <f t="shared" si="0"/>
        <v>18494.43</v>
      </c>
      <c r="L3" s="38">
        <f t="shared" si="0"/>
        <v>0</v>
      </c>
      <c r="M3" s="38">
        <f t="shared" si="0"/>
        <v>0</v>
      </c>
      <c r="N3" s="38">
        <f t="shared" si="0"/>
        <v>0</v>
      </c>
      <c r="O3" s="38">
        <f t="shared" si="0"/>
        <v>0</v>
      </c>
      <c r="P3" s="38">
        <f t="shared" si="0"/>
        <v>18494.43</v>
      </c>
      <c r="Q3" s="38">
        <f t="shared" si="0"/>
        <v>18494.43</v>
      </c>
      <c r="R3" s="38">
        <f t="shared" si="0"/>
        <v>2208457.6700000004</v>
      </c>
      <c r="S3" s="38">
        <f t="shared" si="0"/>
        <v>0</v>
      </c>
      <c r="T3" s="38">
        <f t="shared" si="0"/>
        <v>290190.47000000003</v>
      </c>
      <c r="U3" s="38">
        <f t="shared" si="0"/>
        <v>964499.2</v>
      </c>
      <c r="V3" s="38">
        <f t="shared" si="0"/>
        <v>0</v>
      </c>
      <c r="W3" s="38">
        <f t="shared" si="0"/>
        <v>2847807.5700000003</v>
      </c>
      <c r="X3" s="38">
        <f t="shared" si="0"/>
        <v>0</v>
      </c>
      <c r="Y3" s="38">
        <f t="shared" si="0"/>
        <v>2694578.5700000003</v>
      </c>
      <c r="Z3" s="38">
        <f t="shared" si="0"/>
        <v>0</v>
      </c>
      <c r="AA3" s="38">
        <f t="shared" si="0"/>
        <v>0</v>
      </c>
      <c r="AB3" s="38">
        <f t="shared" si="0"/>
        <v>0</v>
      </c>
      <c r="AC3" s="38">
        <f t="shared" si="0"/>
        <v>0</v>
      </c>
      <c r="AD3" s="38">
        <f t="shared" si="0"/>
        <v>0</v>
      </c>
      <c r="AE3" s="38">
        <f t="shared" si="0"/>
        <v>0</v>
      </c>
      <c r="AF3" s="38">
        <f t="shared" si="0"/>
        <v>0</v>
      </c>
      <c r="AG3" s="38">
        <f t="shared" si="0"/>
        <v>0</v>
      </c>
      <c r="AH3" s="38">
        <f t="shared" si="0"/>
        <v>0</v>
      </c>
      <c r="AI3" s="38">
        <f t="shared" si="0"/>
        <v>0</v>
      </c>
      <c r="AJ3" s="38">
        <f t="shared" si="0"/>
        <v>0</v>
      </c>
      <c r="AK3" s="38">
        <f t="shared" si="0"/>
        <v>0</v>
      </c>
      <c r="AL3" s="38">
        <f t="shared" si="0"/>
        <v>0</v>
      </c>
    </row>
    <row r="4" spans="1:38" s="21" customFormat="1" ht="35.1" customHeight="1" outlineLevel="1" x14ac:dyDescent="0.2">
      <c r="A4" s="180" t="s">
        <v>112</v>
      </c>
      <c r="B4" s="180"/>
      <c r="C4" s="180"/>
      <c r="D4" s="84"/>
      <c r="E4" s="37">
        <f>E5+E10+E14+E18+E22</f>
        <v>9122.18</v>
      </c>
      <c r="F4" s="64"/>
      <c r="G4" s="3"/>
      <c r="H4" s="37">
        <f t="shared" ref="H4" si="1">H5+H10+H14+H18+H22</f>
        <v>-231.85999999999933</v>
      </c>
      <c r="I4" s="37">
        <f t="shared" ref="I4" si="2">I5+I10+I14+I18+I22</f>
        <v>8469.5499999999993</v>
      </c>
      <c r="J4" s="37">
        <f t="shared" ref="J4:AL4" si="3">J5+J10+J14+J18+J22</f>
        <v>9354.0399999999991</v>
      </c>
      <c r="K4" s="37">
        <f t="shared" si="3"/>
        <v>652.63</v>
      </c>
      <c r="L4" s="37">
        <f t="shared" si="3"/>
        <v>0</v>
      </c>
      <c r="M4" s="37">
        <f t="shared" si="3"/>
        <v>0</v>
      </c>
      <c r="N4" s="37">
        <f t="shared" si="3"/>
        <v>0</v>
      </c>
      <c r="O4" s="37">
        <f t="shared" si="3"/>
        <v>0</v>
      </c>
      <c r="P4" s="37">
        <f t="shared" si="3"/>
        <v>652.63</v>
      </c>
      <c r="Q4" s="37">
        <f t="shared" si="3"/>
        <v>652.63</v>
      </c>
      <c r="R4" s="37">
        <f>R5+R10+R14+R18+R22+R17</f>
        <v>366121.47</v>
      </c>
      <c r="S4" s="37">
        <f t="shared" ref="S4:V4" si="4">S5+S10+S14+S18+S22+S17</f>
        <v>0</v>
      </c>
      <c r="T4" s="37">
        <f t="shared" si="4"/>
        <v>2900.47</v>
      </c>
      <c r="U4" s="37">
        <f t="shared" si="4"/>
        <v>0</v>
      </c>
      <c r="V4" s="37">
        <f t="shared" si="4"/>
        <v>0</v>
      </c>
      <c r="W4" s="37">
        <f t="shared" si="3"/>
        <v>2900.47</v>
      </c>
      <c r="X4" s="37">
        <f t="shared" si="3"/>
        <v>0</v>
      </c>
      <c r="Y4" s="37">
        <f t="shared" si="3"/>
        <v>2900.47</v>
      </c>
      <c r="Z4" s="37">
        <f t="shared" si="3"/>
        <v>0</v>
      </c>
      <c r="AA4" s="37">
        <f t="shared" si="3"/>
        <v>0</v>
      </c>
      <c r="AB4" s="37">
        <f t="shared" si="3"/>
        <v>0</v>
      </c>
      <c r="AC4" s="37">
        <f t="shared" si="3"/>
        <v>0</v>
      </c>
      <c r="AD4" s="37">
        <f t="shared" si="3"/>
        <v>0</v>
      </c>
      <c r="AE4" s="37">
        <f t="shared" si="3"/>
        <v>0</v>
      </c>
      <c r="AF4" s="37">
        <f t="shared" si="3"/>
        <v>0</v>
      </c>
      <c r="AG4" s="37">
        <f t="shared" si="3"/>
        <v>0</v>
      </c>
      <c r="AH4" s="37">
        <f t="shared" si="3"/>
        <v>0</v>
      </c>
      <c r="AI4" s="37">
        <f t="shared" si="3"/>
        <v>0</v>
      </c>
      <c r="AJ4" s="37">
        <f t="shared" si="3"/>
        <v>0</v>
      </c>
      <c r="AK4" s="37">
        <f t="shared" si="3"/>
        <v>0</v>
      </c>
      <c r="AL4" s="37">
        <f t="shared" si="3"/>
        <v>0</v>
      </c>
    </row>
    <row r="5" spans="1:38" s="27" customFormat="1" ht="11.1" customHeight="1" outlineLevel="1" x14ac:dyDescent="0.2">
      <c r="A5" s="24" t="s">
        <v>112</v>
      </c>
      <c r="B5" s="34">
        <v>221</v>
      </c>
      <c r="C5" s="25" t="s">
        <v>0</v>
      </c>
      <c r="D5" s="25"/>
      <c r="E5" s="26">
        <f>SUM(E6:E9)</f>
        <v>738.72</v>
      </c>
      <c r="F5" s="65"/>
      <c r="G5" s="3"/>
      <c r="H5" s="41">
        <f t="shared" ref="H5" si="5">SUM(H6:H9)</f>
        <v>517.1099999999999</v>
      </c>
      <c r="I5" s="41">
        <f t="shared" ref="I5" si="6">SUM(I6:I9)</f>
        <v>738.72</v>
      </c>
      <c r="J5" s="41">
        <f t="shared" ref="J5:AL5" si="7">SUM(J6:J9)</f>
        <v>221.61</v>
      </c>
      <c r="K5" s="41">
        <f t="shared" si="7"/>
        <v>0</v>
      </c>
      <c r="L5" s="26">
        <f t="shared" si="7"/>
        <v>0</v>
      </c>
      <c r="M5" s="26">
        <f t="shared" si="7"/>
        <v>0</v>
      </c>
      <c r="N5" s="26">
        <f t="shared" si="7"/>
        <v>0</v>
      </c>
      <c r="O5" s="26">
        <f t="shared" si="7"/>
        <v>0</v>
      </c>
      <c r="P5" s="26">
        <f t="shared" si="7"/>
        <v>0</v>
      </c>
      <c r="Q5" s="105">
        <f t="shared" si="7"/>
        <v>0</v>
      </c>
      <c r="R5" s="110">
        <f t="shared" si="7"/>
        <v>73.87</v>
      </c>
      <c r="S5" s="110">
        <f t="shared" si="7"/>
        <v>0</v>
      </c>
      <c r="T5" s="110">
        <f t="shared" si="7"/>
        <v>73.87</v>
      </c>
      <c r="U5" s="110">
        <f t="shared" si="7"/>
        <v>0</v>
      </c>
      <c r="V5" s="110">
        <f t="shared" si="7"/>
        <v>0</v>
      </c>
      <c r="W5" s="110">
        <f t="shared" si="7"/>
        <v>73.87</v>
      </c>
      <c r="X5" s="110">
        <f t="shared" si="7"/>
        <v>0</v>
      </c>
      <c r="Y5" s="110">
        <f t="shared" si="7"/>
        <v>73.87</v>
      </c>
      <c r="Z5" s="110">
        <f t="shared" si="7"/>
        <v>0</v>
      </c>
      <c r="AA5" s="108">
        <f t="shared" si="7"/>
        <v>0</v>
      </c>
      <c r="AB5" s="26">
        <f t="shared" si="7"/>
        <v>0</v>
      </c>
      <c r="AC5" s="26">
        <f t="shared" si="7"/>
        <v>0</v>
      </c>
      <c r="AD5" s="26">
        <f t="shared" si="7"/>
        <v>0</v>
      </c>
      <c r="AE5" s="26">
        <f t="shared" si="7"/>
        <v>0</v>
      </c>
      <c r="AF5" s="26">
        <f t="shared" si="7"/>
        <v>0</v>
      </c>
      <c r="AG5" s="26">
        <f t="shared" si="7"/>
        <v>0</v>
      </c>
      <c r="AH5" s="26">
        <f t="shared" si="7"/>
        <v>0</v>
      </c>
      <c r="AI5" s="26">
        <f t="shared" si="7"/>
        <v>0</v>
      </c>
      <c r="AJ5" s="26">
        <f t="shared" si="7"/>
        <v>0</v>
      </c>
      <c r="AK5" s="26">
        <f t="shared" si="7"/>
        <v>0</v>
      </c>
      <c r="AL5" s="26">
        <f t="shared" si="7"/>
        <v>0</v>
      </c>
    </row>
    <row r="6" spans="1:38" ht="35.1" customHeight="1" outlineLevel="1" x14ac:dyDescent="0.2">
      <c r="A6" s="13" t="s">
        <v>112</v>
      </c>
      <c r="B6" s="33">
        <v>221</v>
      </c>
      <c r="C6" s="22" t="s">
        <v>1</v>
      </c>
      <c r="D6" s="22"/>
      <c r="E6" s="23">
        <v>279.39</v>
      </c>
      <c r="F6" s="4"/>
      <c r="G6" s="3"/>
      <c r="H6" s="52">
        <f>E6-J6</f>
        <v>195.57</v>
      </c>
      <c r="I6" s="52">
        <f>E6-K6</f>
        <v>279.39</v>
      </c>
      <c r="J6" s="46">
        <f>L6+N6+P6+R6+W6+Y6+AA6+AC6+AE6+AG6+AI6+AK6</f>
        <v>83.820000000000007</v>
      </c>
      <c r="K6" s="46">
        <f>M6+O6+Q6+S6+X6+Z6+AB6+AD6+AF6+AH6+AJ6+AL6</f>
        <v>0</v>
      </c>
      <c r="R6" s="68">
        <v>27.94</v>
      </c>
      <c r="S6" s="68"/>
      <c r="T6" s="68">
        <v>27.94</v>
      </c>
      <c r="U6" s="68"/>
      <c r="V6" s="68"/>
      <c r="W6" s="68">
        <v>27.94</v>
      </c>
      <c r="X6" s="68"/>
      <c r="Y6" s="68">
        <v>27.94</v>
      </c>
      <c r="Z6" s="68"/>
    </row>
    <row r="7" spans="1:38" ht="35.1" customHeight="1" outlineLevel="1" x14ac:dyDescent="0.2">
      <c r="A7" s="6" t="s">
        <v>112</v>
      </c>
      <c r="B7" s="33">
        <v>221</v>
      </c>
      <c r="C7" s="4" t="s">
        <v>2</v>
      </c>
      <c r="D7" s="4"/>
      <c r="E7" s="3">
        <v>459.33</v>
      </c>
      <c r="F7" s="65"/>
      <c r="G7" s="3"/>
      <c r="H7" s="52">
        <f>E7-J7</f>
        <v>321.53999999999996</v>
      </c>
      <c r="I7" s="52">
        <f>E7-K7</f>
        <v>459.33</v>
      </c>
      <c r="J7" s="47">
        <f t="shared" ref="J7:J9" si="8">L7+N7+P7+R7+W7+Y7+AA7+AC7+AE7+AG7+AI7+AK7</f>
        <v>137.79</v>
      </c>
      <c r="K7" s="47">
        <f t="shared" ref="K7:K9" si="9">M7+O7+Q7+S7+X7+Z7+AB7+AD7+AF7+AH7+AJ7+AL7</f>
        <v>0</v>
      </c>
      <c r="R7" s="68">
        <v>45.93</v>
      </c>
      <c r="S7" s="68"/>
      <c r="T7" s="68">
        <v>45.93</v>
      </c>
      <c r="U7" s="68"/>
      <c r="V7" s="68"/>
      <c r="W7" s="68">
        <v>45.93</v>
      </c>
      <c r="X7" s="68"/>
      <c r="Y7" s="68">
        <v>45.93</v>
      </c>
      <c r="Z7" s="68"/>
    </row>
    <row r="8" spans="1:38" ht="35.1" customHeight="1" outlineLevel="1" x14ac:dyDescent="0.2">
      <c r="A8" s="6" t="s">
        <v>112</v>
      </c>
      <c r="B8" s="33">
        <v>221</v>
      </c>
      <c r="C8" s="4"/>
      <c r="D8" s="4"/>
      <c r="E8" s="3"/>
      <c r="F8" s="4"/>
      <c r="G8" s="3"/>
      <c r="H8" s="52">
        <f>E8-J8</f>
        <v>0</v>
      </c>
      <c r="I8" s="52">
        <f>E8-K8</f>
        <v>0</v>
      </c>
      <c r="J8" s="47">
        <f t="shared" si="8"/>
        <v>0</v>
      </c>
      <c r="K8" s="47">
        <f t="shared" si="9"/>
        <v>0</v>
      </c>
      <c r="R8" s="68"/>
      <c r="S8" s="68"/>
      <c r="T8" s="68"/>
      <c r="U8" s="68"/>
      <c r="V8" s="68"/>
      <c r="W8" s="68"/>
      <c r="X8" s="68"/>
      <c r="Y8" s="68"/>
      <c r="Z8" s="68"/>
    </row>
    <row r="9" spans="1:38" ht="35.1" customHeight="1" outlineLevel="1" x14ac:dyDescent="0.2">
      <c r="A9" s="16" t="s">
        <v>112</v>
      </c>
      <c r="B9" s="33">
        <v>221</v>
      </c>
      <c r="C9" s="14"/>
      <c r="D9" s="14"/>
      <c r="E9" s="18"/>
      <c r="F9" s="65"/>
      <c r="G9" s="67"/>
      <c r="H9" s="52">
        <f>E9-J9</f>
        <v>0</v>
      </c>
      <c r="I9" s="52">
        <f>E9-K9</f>
        <v>0</v>
      </c>
      <c r="J9" s="48">
        <f t="shared" si="8"/>
        <v>0</v>
      </c>
      <c r="K9" s="48">
        <f t="shared" si="9"/>
        <v>0</v>
      </c>
      <c r="R9" s="68"/>
      <c r="S9" s="68"/>
      <c r="T9" s="68"/>
      <c r="U9" s="68"/>
      <c r="V9" s="68"/>
      <c r="W9" s="68"/>
      <c r="X9" s="68"/>
      <c r="Y9" s="68"/>
      <c r="Z9" s="68"/>
    </row>
    <row r="10" spans="1:38" s="27" customFormat="1" ht="11.1" customHeight="1" outlineLevel="1" x14ac:dyDescent="0.2">
      <c r="A10" s="24" t="s">
        <v>112</v>
      </c>
      <c r="B10" s="34">
        <v>225</v>
      </c>
      <c r="C10" s="25" t="s">
        <v>3</v>
      </c>
      <c r="D10" s="25"/>
      <c r="E10" s="26">
        <f>SUM(E11:E13)</f>
        <v>190.75</v>
      </c>
      <c r="F10" s="4"/>
      <c r="G10" s="135"/>
      <c r="H10" s="110">
        <f>SUM(H11:H13)</f>
        <v>190.75</v>
      </c>
      <c r="I10" s="110">
        <f t="shared" ref="I10" si="10">SUM(I11:I13)</f>
        <v>190.75</v>
      </c>
      <c r="J10" s="136">
        <f>SUM(J11:J13)</f>
        <v>0</v>
      </c>
      <c r="K10" s="42">
        <f t="shared" ref="K10:AL10" si="11">SUM(K11:K13)</f>
        <v>0</v>
      </c>
      <c r="L10" s="26">
        <f t="shared" si="11"/>
        <v>0</v>
      </c>
      <c r="M10" s="26">
        <f t="shared" si="11"/>
        <v>0</v>
      </c>
      <c r="N10" s="26">
        <f t="shared" si="11"/>
        <v>0</v>
      </c>
      <c r="O10" s="26">
        <f t="shared" si="11"/>
        <v>0</v>
      </c>
      <c r="P10" s="26">
        <f t="shared" si="11"/>
        <v>0</v>
      </c>
      <c r="Q10" s="105">
        <f t="shared" si="11"/>
        <v>0</v>
      </c>
      <c r="R10" s="110">
        <f t="shared" si="11"/>
        <v>0</v>
      </c>
      <c r="S10" s="110">
        <f t="shared" si="11"/>
        <v>0</v>
      </c>
      <c r="T10" s="110">
        <f t="shared" si="11"/>
        <v>0</v>
      </c>
      <c r="U10" s="110">
        <f t="shared" si="11"/>
        <v>0</v>
      </c>
      <c r="V10" s="110">
        <f t="shared" si="11"/>
        <v>0</v>
      </c>
      <c r="W10" s="110">
        <f t="shared" si="11"/>
        <v>0</v>
      </c>
      <c r="X10" s="110">
        <f t="shared" si="11"/>
        <v>0</v>
      </c>
      <c r="Y10" s="110">
        <f t="shared" si="11"/>
        <v>0</v>
      </c>
      <c r="Z10" s="110">
        <f t="shared" si="11"/>
        <v>0</v>
      </c>
      <c r="AA10" s="108">
        <f t="shared" si="11"/>
        <v>0</v>
      </c>
      <c r="AB10" s="26">
        <f t="shared" si="11"/>
        <v>0</v>
      </c>
      <c r="AC10" s="26">
        <f t="shared" si="11"/>
        <v>0</v>
      </c>
      <c r="AD10" s="26">
        <f t="shared" si="11"/>
        <v>0</v>
      </c>
      <c r="AE10" s="26">
        <f t="shared" si="11"/>
        <v>0</v>
      </c>
      <c r="AF10" s="26">
        <f t="shared" si="11"/>
        <v>0</v>
      </c>
      <c r="AG10" s="26">
        <f t="shared" si="11"/>
        <v>0</v>
      </c>
      <c r="AH10" s="26">
        <f t="shared" si="11"/>
        <v>0</v>
      </c>
      <c r="AI10" s="26">
        <f t="shared" si="11"/>
        <v>0</v>
      </c>
      <c r="AJ10" s="26">
        <f t="shared" si="11"/>
        <v>0</v>
      </c>
      <c r="AK10" s="26">
        <f t="shared" si="11"/>
        <v>0</v>
      </c>
      <c r="AL10" s="26">
        <f t="shared" si="11"/>
        <v>0</v>
      </c>
    </row>
    <row r="11" spans="1:38" ht="35.1" customHeight="1" outlineLevel="1" x14ac:dyDescent="0.2">
      <c r="A11" s="13" t="s">
        <v>112</v>
      </c>
      <c r="B11" s="33">
        <v>225</v>
      </c>
      <c r="C11" s="22" t="s">
        <v>4</v>
      </c>
      <c r="D11" s="22"/>
      <c r="E11" s="23">
        <v>190.75</v>
      </c>
      <c r="F11" s="4"/>
      <c r="G11" s="67"/>
      <c r="H11" s="137">
        <f>E11-J11</f>
        <v>190.75</v>
      </c>
      <c r="I11" s="137">
        <f>E11-K11</f>
        <v>190.75</v>
      </c>
      <c r="J11" s="46">
        <f t="shared" ref="J11:J13" si="12">L11+N11+P11+R11+W11+Y11+AA11+AC11+AE11+AG11+AI11+AK11</f>
        <v>0</v>
      </c>
      <c r="K11" s="46">
        <f t="shared" ref="K11:K13" si="13">M11+O11+Q11+S11+X11+Z11+AB11+AD11+AF11+AH11+AJ11+AL11</f>
        <v>0</v>
      </c>
      <c r="R11" s="68"/>
      <c r="S11" s="68"/>
      <c r="T11" s="68"/>
      <c r="U11" s="68"/>
      <c r="V11" s="68"/>
      <c r="W11" s="68"/>
      <c r="X11" s="68"/>
      <c r="Y11" s="68"/>
      <c r="Z11" s="68"/>
    </row>
    <row r="12" spans="1:38" ht="35.1" customHeight="1" outlineLevel="1" x14ac:dyDescent="0.2">
      <c r="A12" s="6" t="s">
        <v>112</v>
      </c>
      <c r="B12" s="33">
        <v>225</v>
      </c>
      <c r="C12" s="4"/>
      <c r="D12" s="4"/>
      <c r="E12" s="3"/>
      <c r="F12" s="65"/>
      <c r="G12" s="67"/>
      <c r="H12" s="52">
        <f>E12-J12</f>
        <v>0</v>
      </c>
      <c r="I12" s="52">
        <f>E12-K12</f>
        <v>0</v>
      </c>
      <c r="J12" s="47">
        <f t="shared" si="12"/>
        <v>0</v>
      </c>
      <c r="K12" s="47">
        <f t="shared" si="13"/>
        <v>0</v>
      </c>
      <c r="R12" s="68"/>
      <c r="S12" s="68"/>
      <c r="T12" s="68"/>
      <c r="U12" s="68"/>
      <c r="V12" s="68"/>
      <c r="W12" s="68"/>
      <c r="X12" s="68"/>
      <c r="Y12" s="68"/>
      <c r="Z12" s="68"/>
    </row>
    <row r="13" spans="1:38" ht="35.1" customHeight="1" outlineLevel="1" x14ac:dyDescent="0.2">
      <c r="A13" s="16" t="s">
        <v>112</v>
      </c>
      <c r="B13" s="33">
        <v>225</v>
      </c>
      <c r="C13" s="14"/>
      <c r="D13" s="14"/>
      <c r="E13" s="18"/>
      <c r="F13" s="4"/>
      <c r="G13" s="67"/>
      <c r="H13" s="52">
        <f>E13-J13</f>
        <v>0</v>
      </c>
      <c r="I13" s="52">
        <f>E13-K13</f>
        <v>0</v>
      </c>
      <c r="J13" s="48">
        <f t="shared" si="12"/>
        <v>0</v>
      </c>
      <c r="K13" s="48">
        <f t="shared" si="13"/>
        <v>0</v>
      </c>
      <c r="R13" s="68"/>
      <c r="S13" s="68"/>
      <c r="T13" s="68"/>
      <c r="U13" s="68"/>
      <c r="V13" s="68"/>
      <c r="W13" s="68"/>
      <c r="X13" s="68"/>
      <c r="Y13" s="68"/>
      <c r="Z13" s="68"/>
    </row>
    <row r="14" spans="1:38" s="27" customFormat="1" ht="11.1" customHeight="1" outlineLevel="1" x14ac:dyDescent="0.2">
      <c r="A14" s="24" t="s">
        <v>112</v>
      </c>
      <c r="B14" s="34">
        <v>227</v>
      </c>
      <c r="C14" s="25" t="s">
        <v>5</v>
      </c>
      <c r="D14" s="25"/>
      <c r="E14" s="26">
        <f>SUM(E15:E16)</f>
        <v>29.08</v>
      </c>
      <c r="F14" s="65"/>
      <c r="G14" s="135"/>
      <c r="H14" s="110">
        <f t="shared" ref="H14" si="14">SUM(H15:H16)</f>
        <v>29.08</v>
      </c>
      <c r="I14" s="110">
        <f t="shared" ref="I14" si="15">SUM(I15:I16)</f>
        <v>29.08</v>
      </c>
      <c r="J14" s="136">
        <f t="shared" ref="J14:AL14" si="16">SUM(J15:J16)</f>
        <v>0</v>
      </c>
      <c r="K14" s="42">
        <f t="shared" si="16"/>
        <v>0</v>
      </c>
      <c r="L14" s="26">
        <f t="shared" si="16"/>
        <v>0</v>
      </c>
      <c r="M14" s="26">
        <f t="shared" si="16"/>
        <v>0</v>
      </c>
      <c r="N14" s="26">
        <f t="shared" si="16"/>
        <v>0</v>
      </c>
      <c r="O14" s="26">
        <f t="shared" si="16"/>
        <v>0</v>
      </c>
      <c r="P14" s="26">
        <f t="shared" si="16"/>
        <v>0</v>
      </c>
      <c r="Q14" s="105">
        <f t="shared" si="16"/>
        <v>0</v>
      </c>
      <c r="R14" s="110">
        <f>SUM(R15:R16)</f>
        <v>0</v>
      </c>
      <c r="S14" s="110">
        <f t="shared" si="16"/>
        <v>0</v>
      </c>
      <c r="T14" s="110">
        <f t="shared" si="16"/>
        <v>0</v>
      </c>
      <c r="U14" s="110">
        <f t="shared" si="16"/>
        <v>0</v>
      </c>
      <c r="V14" s="110">
        <f t="shared" si="16"/>
        <v>0</v>
      </c>
      <c r="W14" s="110">
        <f t="shared" si="16"/>
        <v>0</v>
      </c>
      <c r="X14" s="110">
        <f t="shared" si="16"/>
        <v>0</v>
      </c>
      <c r="Y14" s="110">
        <f t="shared" si="16"/>
        <v>0</v>
      </c>
      <c r="Z14" s="110">
        <f t="shared" si="16"/>
        <v>0</v>
      </c>
      <c r="AA14" s="108">
        <f t="shared" si="16"/>
        <v>0</v>
      </c>
      <c r="AB14" s="26">
        <f t="shared" si="16"/>
        <v>0</v>
      </c>
      <c r="AC14" s="26">
        <f t="shared" si="16"/>
        <v>0</v>
      </c>
      <c r="AD14" s="26">
        <f t="shared" si="16"/>
        <v>0</v>
      </c>
      <c r="AE14" s="26">
        <f t="shared" si="16"/>
        <v>0</v>
      </c>
      <c r="AF14" s="26">
        <f t="shared" si="16"/>
        <v>0</v>
      </c>
      <c r="AG14" s="26">
        <f t="shared" si="16"/>
        <v>0</v>
      </c>
      <c r="AH14" s="26">
        <f t="shared" si="16"/>
        <v>0</v>
      </c>
      <c r="AI14" s="26">
        <f t="shared" si="16"/>
        <v>0</v>
      </c>
      <c r="AJ14" s="26">
        <f t="shared" si="16"/>
        <v>0</v>
      </c>
      <c r="AK14" s="26">
        <f t="shared" si="16"/>
        <v>0</v>
      </c>
      <c r="AL14" s="26">
        <f t="shared" si="16"/>
        <v>0</v>
      </c>
    </row>
    <row r="15" spans="1:38" ht="35.1" customHeight="1" outlineLevel="1" x14ac:dyDescent="0.2">
      <c r="A15" s="13" t="s">
        <v>112</v>
      </c>
      <c r="B15" s="33">
        <v>227</v>
      </c>
      <c r="C15" s="22" t="s">
        <v>6</v>
      </c>
      <c r="D15" s="22"/>
      <c r="E15" s="23">
        <v>29.08</v>
      </c>
      <c r="F15" s="4"/>
      <c r="G15" s="67"/>
      <c r="H15" s="137">
        <f>E15-J15</f>
        <v>29.08</v>
      </c>
      <c r="I15" s="137">
        <f>E15-K15</f>
        <v>29.08</v>
      </c>
      <c r="J15" s="46">
        <f t="shared" ref="J15:J16" si="17">L15+N15+P15+R15+W15+Y15+AA15+AC15+AE15+AG15+AI15+AK15</f>
        <v>0</v>
      </c>
      <c r="K15" s="46">
        <f t="shared" ref="K15:K16" si="18">M15+O15+Q15+S15+X15+Z15+AB15+AD15+AF15+AH15+AJ15+AL15</f>
        <v>0</v>
      </c>
      <c r="R15" s="68"/>
      <c r="S15" s="68"/>
      <c r="T15" s="68"/>
      <c r="U15" s="68"/>
      <c r="V15" s="68"/>
      <c r="W15" s="68"/>
      <c r="X15" s="68"/>
      <c r="Y15" s="68"/>
      <c r="Z15" s="68"/>
    </row>
    <row r="16" spans="1:38" ht="35.1" customHeight="1" outlineLevel="1" x14ac:dyDescent="0.2">
      <c r="A16" s="16" t="s">
        <v>112</v>
      </c>
      <c r="B16" s="33">
        <v>227</v>
      </c>
      <c r="C16" s="14"/>
      <c r="D16" s="14"/>
      <c r="E16" s="18"/>
      <c r="F16" s="65"/>
      <c r="G16" s="3"/>
      <c r="H16" s="52">
        <f>E16-J16</f>
        <v>0</v>
      </c>
      <c r="I16" s="52">
        <f>E16-K16</f>
        <v>0</v>
      </c>
      <c r="J16" s="48">
        <f t="shared" si="17"/>
        <v>0</v>
      </c>
      <c r="K16" s="48">
        <f t="shared" si="18"/>
        <v>0</v>
      </c>
      <c r="R16" s="68"/>
      <c r="S16" s="68"/>
      <c r="T16" s="68"/>
      <c r="U16" s="68"/>
      <c r="V16" s="68"/>
      <c r="W16" s="68"/>
      <c r="X16" s="68"/>
      <c r="Y16" s="68"/>
      <c r="Z16" s="68"/>
    </row>
    <row r="17" spans="1:38" ht="35.1" customHeight="1" outlineLevel="1" x14ac:dyDescent="0.2">
      <c r="A17" s="16" t="s">
        <v>112</v>
      </c>
      <c r="B17" s="33">
        <v>341</v>
      </c>
      <c r="C17" s="125"/>
      <c r="D17" s="125"/>
      <c r="E17" s="10"/>
      <c r="F17" s="65"/>
      <c r="G17" s="3"/>
      <c r="H17" s="126"/>
      <c r="I17" s="126"/>
      <c r="J17" s="50"/>
      <c r="K17" s="50"/>
      <c r="R17" s="128">
        <v>363221</v>
      </c>
      <c r="S17" s="68"/>
      <c r="T17" s="68"/>
      <c r="U17" s="68"/>
      <c r="V17" s="68"/>
      <c r="W17" s="68"/>
      <c r="X17" s="68"/>
      <c r="Y17" s="68"/>
      <c r="Z17" s="68"/>
    </row>
    <row r="18" spans="1:38" s="27" customFormat="1" ht="11.1" customHeight="1" outlineLevel="1" x14ac:dyDescent="0.2">
      <c r="A18" s="24" t="s">
        <v>112</v>
      </c>
      <c r="B18" s="34">
        <v>346</v>
      </c>
      <c r="C18" s="25">
        <v>346</v>
      </c>
      <c r="D18" s="85"/>
      <c r="E18" s="26">
        <f>SUM(E19:E21)</f>
        <v>652.63</v>
      </c>
      <c r="F18" s="4"/>
      <c r="G18" s="135"/>
      <c r="H18" s="110">
        <f t="shared" ref="H18" si="19">SUM(H19:H21)</f>
        <v>0</v>
      </c>
      <c r="I18" s="110">
        <f t="shared" ref="I18" si="20">SUM(I19:I21)</f>
        <v>0</v>
      </c>
      <c r="J18" s="110">
        <f t="shared" ref="J18:AL18" si="21">SUM(J19:J21)</f>
        <v>652.63</v>
      </c>
      <c r="K18" s="110">
        <f t="shared" si="21"/>
        <v>652.63</v>
      </c>
      <c r="L18" s="108">
        <f t="shared" si="21"/>
        <v>0</v>
      </c>
      <c r="M18" s="26">
        <f t="shared" si="21"/>
        <v>0</v>
      </c>
      <c r="N18" s="26">
        <f t="shared" si="21"/>
        <v>0</v>
      </c>
      <c r="O18" s="26">
        <f t="shared" si="21"/>
        <v>0</v>
      </c>
      <c r="P18" s="26">
        <f t="shared" si="21"/>
        <v>652.63</v>
      </c>
      <c r="Q18" s="105">
        <f t="shared" si="21"/>
        <v>652.63</v>
      </c>
      <c r="R18" s="110">
        <f t="shared" si="21"/>
        <v>0</v>
      </c>
      <c r="S18" s="110">
        <f t="shared" si="21"/>
        <v>0</v>
      </c>
      <c r="T18" s="110">
        <f t="shared" si="21"/>
        <v>0</v>
      </c>
      <c r="U18" s="110">
        <f t="shared" si="21"/>
        <v>0</v>
      </c>
      <c r="V18" s="110">
        <f t="shared" si="21"/>
        <v>0</v>
      </c>
      <c r="W18" s="110">
        <f t="shared" si="21"/>
        <v>0</v>
      </c>
      <c r="X18" s="110">
        <f t="shared" si="21"/>
        <v>0</v>
      </c>
      <c r="Y18" s="110">
        <f t="shared" si="21"/>
        <v>0</v>
      </c>
      <c r="Z18" s="110">
        <f t="shared" si="21"/>
        <v>0</v>
      </c>
      <c r="AA18" s="108">
        <f t="shared" si="21"/>
        <v>0</v>
      </c>
      <c r="AB18" s="26">
        <f t="shared" si="21"/>
        <v>0</v>
      </c>
      <c r="AC18" s="26">
        <f t="shared" si="21"/>
        <v>0</v>
      </c>
      <c r="AD18" s="26">
        <f t="shared" si="21"/>
        <v>0</v>
      </c>
      <c r="AE18" s="26">
        <f t="shared" si="21"/>
        <v>0</v>
      </c>
      <c r="AF18" s="26">
        <f t="shared" si="21"/>
        <v>0</v>
      </c>
      <c r="AG18" s="26">
        <f t="shared" si="21"/>
        <v>0</v>
      </c>
      <c r="AH18" s="26">
        <f t="shared" si="21"/>
        <v>0</v>
      </c>
      <c r="AI18" s="26">
        <f t="shared" si="21"/>
        <v>0</v>
      </c>
      <c r="AJ18" s="26">
        <f t="shared" si="21"/>
        <v>0</v>
      </c>
      <c r="AK18" s="26">
        <f t="shared" si="21"/>
        <v>0</v>
      </c>
      <c r="AL18" s="26">
        <f t="shared" si="21"/>
        <v>0</v>
      </c>
    </row>
    <row r="19" spans="1:38" s="92" customFormat="1" ht="47.1" customHeight="1" outlineLevel="1" x14ac:dyDescent="0.2">
      <c r="A19" s="93" t="s">
        <v>112</v>
      </c>
      <c r="B19" s="87">
        <v>346</v>
      </c>
      <c r="C19" s="94" t="s">
        <v>7</v>
      </c>
      <c r="D19" s="93" t="s">
        <v>152</v>
      </c>
      <c r="E19" s="95">
        <v>652.63</v>
      </c>
      <c r="F19" s="4"/>
      <c r="G19" s="3"/>
      <c r="H19" s="138">
        <f>E19-J19</f>
        <v>0</v>
      </c>
      <c r="I19" s="138">
        <f>E19-K19</f>
        <v>0</v>
      </c>
      <c r="J19" s="91">
        <f t="shared" ref="J19:J21" si="22">L19+N19+P19+R19+W19+Y19+AA19+AC19+AE19+AG19+AI19+AK19</f>
        <v>652.63</v>
      </c>
      <c r="K19" s="91">
        <f t="shared" ref="K19:K21" si="23">M19+O19+Q19+S19+X19+Z19+AB19+AD19+AF19+AH19+AJ19+AL19</f>
        <v>652.63</v>
      </c>
      <c r="P19" s="92">
        <v>652.63</v>
      </c>
      <c r="Q19" s="92">
        <v>652.63</v>
      </c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38" ht="47.1" customHeight="1" outlineLevel="1" x14ac:dyDescent="0.2">
      <c r="A20" s="6" t="s">
        <v>112</v>
      </c>
      <c r="B20" s="33">
        <v>346</v>
      </c>
      <c r="C20" s="4"/>
      <c r="D20" s="6"/>
      <c r="E20" s="3"/>
      <c r="F20" s="64"/>
      <c r="G20" s="3"/>
      <c r="H20" s="52">
        <f>E20-J20</f>
        <v>0</v>
      </c>
      <c r="I20" s="52">
        <f>E20-K20</f>
        <v>0</v>
      </c>
      <c r="J20" s="47">
        <f t="shared" si="22"/>
        <v>0</v>
      </c>
      <c r="K20" s="47">
        <f t="shared" si="23"/>
        <v>0</v>
      </c>
      <c r="R20" s="68"/>
      <c r="S20" s="68"/>
      <c r="T20" s="68"/>
      <c r="U20" s="68"/>
      <c r="V20" s="68"/>
      <c r="W20" s="68"/>
      <c r="X20" s="68"/>
      <c r="Y20" s="68"/>
      <c r="Z20" s="68"/>
    </row>
    <row r="21" spans="1:38" ht="47.1" customHeight="1" outlineLevel="1" x14ac:dyDescent="0.2">
      <c r="A21" s="16" t="s">
        <v>112</v>
      </c>
      <c r="B21" s="33">
        <v>346</v>
      </c>
      <c r="C21" s="14"/>
      <c r="D21" s="16"/>
      <c r="E21" s="18"/>
      <c r="F21" s="65"/>
      <c r="G21" s="3"/>
      <c r="H21" s="52">
        <f>E21-J21</f>
        <v>0</v>
      </c>
      <c r="I21" s="52">
        <f>E21-K21</f>
        <v>0</v>
      </c>
      <c r="J21" s="48">
        <f t="shared" si="22"/>
        <v>0</v>
      </c>
      <c r="K21" s="48">
        <f t="shared" si="23"/>
        <v>0</v>
      </c>
      <c r="R21" s="68"/>
      <c r="S21" s="68"/>
      <c r="T21" s="68"/>
      <c r="U21" s="68"/>
      <c r="V21" s="68"/>
      <c r="W21" s="68"/>
      <c r="X21" s="68"/>
      <c r="Y21" s="68"/>
      <c r="Z21" s="68"/>
    </row>
    <row r="22" spans="1:38" s="27" customFormat="1" ht="18.75" customHeight="1" outlineLevel="1" x14ac:dyDescent="0.2">
      <c r="A22" s="24" t="s">
        <v>112</v>
      </c>
      <c r="B22" s="34">
        <v>343</v>
      </c>
      <c r="C22" s="25">
        <v>343</v>
      </c>
      <c r="D22" s="25"/>
      <c r="E22" s="26">
        <f>SUM(E23:E24)</f>
        <v>7511</v>
      </c>
      <c r="F22" s="4"/>
      <c r="G22" s="66"/>
      <c r="H22" s="110">
        <f t="shared" ref="H22" si="24">SUM(H23:H24)</f>
        <v>-968.79999999999927</v>
      </c>
      <c r="I22" s="110">
        <f t="shared" ref="I22" si="25">SUM(I23:I24)</f>
        <v>7511</v>
      </c>
      <c r="J22" s="136">
        <f t="shared" ref="J22:AL22" si="26">SUM(J23:J24)</f>
        <v>8479.7999999999993</v>
      </c>
      <c r="K22" s="42">
        <f t="shared" si="26"/>
        <v>0</v>
      </c>
      <c r="L22" s="26">
        <f t="shared" si="26"/>
        <v>0</v>
      </c>
      <c r="M22" s="26">
        <f t="shared" si="26"/>
        <v>0</v>
      </c>
      <c r="N22" s="26">
        <f t="shared" si="26"/>
        <v>0</v>
      </c>
      <c r="O22" s="26">
        <f t="shared" si="26"/>
        <v>0</v>
      </c>
      <c r="P22" s="26">
        <f t="shared" si="26"/>
        <v>0</v>
      </c>
      <c r="Q22" s="105">
        <f t="shared" si="26"/>
        <v>0</v>
      </c>
      <c r="R22" s="110">
        <f t="shared" si="26"/>
        <v>2826.6</v>
      </c>
      <c r="S22" s="110">
        <f t="shared" si="26"/>
        <v>0</v>
      </c>
      <c r="T22" s="110">
        <f t="shared" si="26"/>
        <v>2826.6</v>
      </c>
      <c r="U22" s="110">
        <f t="shared" si="26"/>
        <v>0</v>
      </c>
      <c r="V22" s="110">
        <f t="shared" si="26"/>
        <v>0</v>
      </c>
      <c r="W22" s="110">
        <f t="shared" si="26"/>
        <v>2826.6</v>
      </c>
      <c r="X22" s="110">
        <f t="shared" si="26"/>
        <v>0</v>
      </c>
      <c r="Y22" s="110">
        <f t="shared" si="26"/>
        <v>2826.6</v>
      </c>
      <c r="Z22" s="110">
        <f t="shared" si="26"/>
        <v>0</v>
      </c>
      <c r="AA22" s="108">
        <f t="shared" si="26"/>
        <v>0</v>
      </c>
      <c r="AB22" s="26">
        <f t="shared" si="26"/>
        <v>0</v>
      </c>
      <c r="AC22" s="26">
        <f t="shared" si="26"/>
        <v>0</v>
      </c>
      <c r="AD22" s="26">
        <f t="shared" si="26"/>
        <v>0</v>
      </c>
      <c r="AE22" s="26">
        <f t="shared" si="26"/>
        <v>0</v>
      </c>
      <c r="AF22" s="26">
        <f t="shared" si="26"/>
        <v>0</v>
      </c>
      <c r="AG22" s="26">
        <f t="shared" si="26"/>
        <v>0</v>
      </c>
      <c r="AH22" s="26">
        <f t="shared" si="26"/>
        <v>0</v>
      </c>
      <c r="AI22" s="26">
        <f t="shared" si="26"/>
        <v>0</v>
      </c>
      <c r="AJ22" s="26">
        <f t="shared" si="26"/>
        <v>0</v>
      </c>
      <c r="AK22" s="26">
        <f t="shared" si="26"/>
        <v>0</v>
      </c>
      <c r="AL22" s="26">
        <f t="shared" si="26"/>
        <v>0</v>
      </c>
    </row>
    <row r="23" spans="1:38" ht="47.1" customHeight="1" outlineLevel="1" x14ac:dyDescent="0.2">
      <c r="A23" s="13" t="s">
        <v>112</v>
      </c>
      <c r="B23" s="33">
        <v>343</v>
      </c>
      <c r="C23" s="22" t="s">
        <v>9</v>
      </c>
      <c r="D23" s="22"/>
      <c r="E23" s="23">
        <v>7511</v>
      </c>
      <c r="F23" s="65"/>
      <c r="G23" s="3"/>
      <c r="H23" s="137">
        <f>E23-J23</f>
        <v>-968.79999999999927</v>
      </c>
      <c r="I23" s="137">
        <f>E23-K23</f>
        <v>7511</v>
      </c>
      <c r="J23" s="46">
        <f t="shared" ref="J23:J24" si="27">L23+N23+P23+R23+W23+Y23+AA23+AC23+AE23+AG23+AI23+AK23</f>
        <v>8479.7999999999993</v>
      </c>
      <c r="K23" s="46">
        <f t="shared" ref="K23:K24" si="28">M23+O23+Q23+S23+X23+Z23+AB23+AD23+AF23+AH23+AJ23+AL23</f>
        <v>0</v>
      </c>
      <c r="R23" s="68">
        <v>2826.6</v>
      </c>
      <c r="S23" s="68"/>
      <c r="T23" s="68">
        <v>2826.6</v>
      </c>
      <c r="U23" s="68"/>
      <c r="V23" s="68"/>
      <c r="W23" s="68">
        <v>2826.6</v>
      </c>
      <c r="X23" s="68"/>
      <c r="Y23" s="68">
        <v>2826.6</v>
      </c>
      <c r="Z23" s="68"/>
    </row>
    <row r="24" spans="1:38" s="7" customFormat="1" ht="10.5" customHeight="1" outlineLevel="1" x14ac:dyDescent="0.2">
      <c r="A24" s="16" t="s">
        <v>112</v>
      </c>
      <c r="B24" s="33">
        <v>343</v>
      </c>
      <c r="C24" s="14"/>
      <c r="D24" s="14"/>
      <c r="E24" s="15"/>
      <c r="F24" s="4"/>
      <c r="G24" s="3"/>
      <c r="H24" s="52">
        <f>E24-J24</f>
        <v>0</v>
      </c>
      <c r="I24" s="52">
        <f>E24-K24</f>
        <v>0</v>
      </c>
      <c r="J24" s="48">
        <f t="shared" si="27"/>
        <v>0</v>
      </c>
      <c r="K24" s="48">
        <f t="shared" si="28"/>
        <v>0</v>
      </c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38" s="21" customFormat="1" ht="35.1" customHeight="1" outlineLevel="1" x14ac:dyDescent="0.2">
      <c r="A25" s="175" t="s">
        <v>113</v>
      </c>
      <c r="B25" s="175"/>
      <c r="C25" s="175"/>
      <c r="D25" s="82"/>
      <c r="E25" s="20">
        <f>E26+E31+E35+E40+E96+E100</f>
        <v>8023428.8499999987</v>
      </c>
      <c r="F25" s="65"/>
      <c r="G25" s="67"/>
      <c r="H25" s="37">
        <f t="shared" ref="H25" si="29">H26+H31+H35+H40+H96+H100</f>
        <v>7654347.1099999994</v>
      </c>
      <c r="I25" s="37">
        <f t="shared" ref="I25" si="30">I26+I31+I35+I40+I96+I100</f>
        <v>8022776.2199999988</v>
      </c>
      <c r="J25" s="37">
        <f t="shared" ref="J25:AL25" si="31">J26+J31+J35+J40+J96+J100</f>
        <v>369081.74</v>
      </c>
      <c r="K25" s="37">
        <f t="shared" si="31"/>
        <v>652.63</v>
      </c>
      <c r="L25" s="20">
        <f t="shared" si="31"/>
        <v>0</v>
      </c>
      <c r="M25" s="20">
        <f t="shared" si="31"/>
        <v>0</v>
      </c>
      <c r="N25" s="20">
        <f t="shared" si="31"/>
        <v>0</v>
      </c>
      <c r="O25" s="20">
        <f t="shared" si="31"/>
        <v>0</v>
      </c>
      <c r="P25" s="20">
        <f t="shared" si="31"/>
        <v>652.63</v>
      </c>
      <c r="Q25" s="107">
        <f t="shared" si="31"/>
        <v>652.63</v>
      </c>
      <c r="R25" s="113">
        <f t="shared" si="31"/>
        <v>367208.37</v>
      </c>
      <c r="S25" s="113">
        <f t="shared" si="31"/>
        <v>0</v>
      </c>
      <c r="T25" s="113">
        <f t="shared" si="31"/>
        <v>610.37</v>
      </c>
      <c r="U25" s="113">
        <f t="shared" si="31"/>
        <v>366598</v>
      </c>
      <c r="V25" s="113">
        <f t="shared" si="31"/>
        <v>0</v>
      </c>
      <c r="W25" s="113">
        <f t="shared" si="31"/>
        <v>610.37</v>
      </c>
      <c r="X25" s="113">
        <f t="shared" si="31"/>
        <v>0</v>
      </c>
      <c r="Y25" s="113">
        <f t="shared" si="31"/>
        <v>610.37</v>
      </c>
      <c r="Z25" s="113">
        <f t="shared" si="31"/>
        <v>0</v>
      </c>
      <c r="AA25" s="109">
        <f t="shared" si="31"/>
        <v>0</v>
      </c>
      <c r="AB25" s="20">
        <f t="shared" si="31"/>
        <v>0</v>
      </c>
      <c r="AC25" s="20">
        <f t="shared" si="31"/>
        <v>0</v>
      </c>
      <c r="AD25" s="20">
        <f t="shared" si="31"/>
        <v>0</v>
      </c>
      <c r="AE25" s="20">
        <f t="shared" si="31"/>
        <v>0</v>
      </c>
      <c r="AF25" s="20">
        <f t="shared" si="31"/>
        <v>0</v>
      </c>
      <c r="AG25" s="20">
        <f t="shared" si="31"/>
        <v>0</v>
      </c>
      <c r="AH25" s="20">
        <f t="shared" si="31"/>
        <v>0</v>
      </c>
      <c r="AI25" s="20">
        <f t="shared" si="31"/>
        <v>0</v>
      </c>
      <c r="AJ25" s="20">
        <f t="shared" si="31"/>
        <v>0</v>
      </c>
      <c r="AK25" s="20">
        <f t="shared" si="31"/>
        <v>0</v>
      </c>
      <c r="AL25" s="20">
        <f t="shared" si="31"/>
        <v>0</v>
      </c>
    </row>
    <row r="26" spans="1:38" s="27" customFormat="1" ht="11.1" customHeight="1" outlineLevel="1" x14ac:dyDescent="0.2">
      <c r="A26" s="24" t="s">
        <v>113</v>
      </c>
      <c r="B26" s="28" t="s">
        <v>0</v>
      </c>
      <c r="C26" s="25" t="s">
        <v>0</v>
      </c>
      <c r="D26" s="25"/>
      <c r="E26" s="26">
        <f>SUM(E27:E30)</f>
        <v>738.72</v>
      </c>
      <c r="F26" s="4"/>
      <c r="G26" s="67"/>
      <c r="H26" s="41">
        <f t="shared" ref="H26" si="32">SUM(H27:H30)</f>
        <v>517.1099999999999</v>
      </c>
      <c r="I26" s="41">
        <f t="shared" ref="I26" si="33">SUM(I27:I30)</f>
        <v>738.72</v>
      </c>
      <c r="J26" s="41">
        <f t="shared" ref="J26:AL26" si="34">SUM(J27:J30)</f>
        <v>221.61</v>
      </c>
      <c r="K26" s="41">
        <f t="shared" si="34"/>
        <v>0</v>
      </c>
      <c r="L26" s="26">
        <f t="shared" si="34"/>
        <v>0</v>
      </c>
      <c r="M26" s="26">
        <f t="shared" si="34"/>
        <v>0</v>
      </c>
      <c r="N26" s="26">
        <f t="shared" si="34"/>
        <v>0</v>
      </c>
      <c r="O26" s="26">
        <f t="shared" si="34"/>
        <v>0</v>
      </c>
      <c r="P26" s="26">
        <f t="shared" si="34"/>
        <v>0</v>
      </c>
      <c r="Q26" s="105">
        <f t="shared" si="34"/>
        <v>0</v>
      </c>
      <c r="R26" s="110">
        <f t="shared" si="34"/>
        <v>73.87</v>
      </c>
      <c r="S26" s="110">
        <f t="shared" si="34"/>
        <v>0</v>
      </c>
      <c r="T26" s="110">
        <f t="shared" si="34"/>
        <v>73.87</v>
      </c>
      <c r="U26" s="110">
        <f t="shared" si="34"/>
        <v>0</v>
      </c>
      <c r="V26" s="110">
        <f t="shared" si="34"/>
        <v>0</v>
      </c>
      <c r="W26" s="110">
        <f t="shared" si="34"/>
        <v>73.87</v>
      </c>
      <c r="X26" s="110">
        <f t="shared" si="34"/>
        <v>0</v>
      </c>
      <c r="Y26" s="110">
        <f t="shared" si="34"/>
        <v>73.87</v>
      </c>
      <c r="Z26" s="110">
        <f t="shared" si="34"/>
        <v>0</v>
      </c>
      <c r="AA26" s="108">
        <f t="shared" si="34"/>
        <v>0</v>
      </c>
      <c r="AB26" s="26">
        <f t="shared" si="34"/>
        <v>0</v>
      </c>
      <c r="AC26" s="26">
        <f t="shared" si="34"/>
        <v>0</v>
      </c>
      <c r="AD26" s="26">
        <f t="shared" si="34"/>
        <v>0</v>
      </c>
      <c r="AE26" s="26">
        <f t="shared" si="34"/>
        <v>0</v>
      </c>
      <c r="AF26" s="26">
        <f t="shared" si="34"/>
        <v>0</v>
      </c>
      <c r="AG26" s="26">
        <f t="shared" si="34"/>
        <v>0</v>
      </c>
      <c r="AH26" s="26">
        <f t="shared" si="34"/>
        <v>0</v>
      </c>
      <c r="AI26" s="26">
        <f t="shared" si="34"/>
        <v>0</v>
      </c>
      <c r="AJ26" s="26">
        <f t="shared" si="34"/>
        <v>0</v>
      </c>
      <c r="AK26" s="26">
        <f t="shared" si="34"/>
        <v>0</v>
      </c>
      <c r="AL26" s="26">
        <f t="shared" si="34"/>
        <v>0</v>
      </c>
    </row>
    <row r="27" spans="1:38" ht="35.1" customHeight="1" outlineLevel="1" x14ac:dyDescent="0.2">
      <c r="A27" s="13" t="s">
        <v>113</v>
      </c>
      <c r="B27" s="19" t="s">
        <v>0</v>
      </c>
      <c r="C27" s="22" t="s">
        <v>1</v>
      </c>
      <c r="D27" s="22"/>
      <c r="E27" s="23">
        <v>279.39</v>
      </c>
      <c r="F27" s="4"/>
      <c r="G27" s="67"/>
      <c r="H27" s="52">
        <f>E27-J27</f>
        <v>195.57</v>
      </c>
      <c r="I27" s="52">
        <f>E27-K27</f>
        <v>279.39</v>
      </c>
      <c r="J27" s="46">
        <f t="shared" ref="J27:J30" si="35">L27+N27+P27+R27+W27+Y27+AA27+AC27+AE27+AG27+AI27+AK27</f>
        <v>83.820000000000007</v>
      </c>
      <c r="K27" s="46">
        <f t="shared" ref="K27:K30" si="36">M27+O27+Q27+S27+X27+Z27+AB27+AD27+AF27+AH27+AJ27+AL27</f>
        <v>0</v>
      </c>
      <c r="R27" s="68">
        <v>27.94</v>
      </c>
      <c r="S27" s="68"/>
      <c r="T27" s="68">
        <v>27.94</v>
      </c>
      <c r="U27" s="68"/>
      <c r="V27" s="68"/>
      <c r="W27" s="68">
        <v>27.94</v>
      </c>
      <c r="X27" s="68"/>
      <c r="Y27" s="68">
        <v>27.94</v>
      </c>
      <c r="Z27" s="68"/>
    </row>
    <row r="28" spans="1:38" ht="35.1" customHeight="1" outlineLevel="1" x14ac:dyDescent="0.2">
      <c r="A28" s="6" t="s">
        <v>113</v>
      </c>
      <c r="B28" s="2" t="s">
        <v>0</v>
      </c>
      <c r="C28" s="4" t="s">
        <v>2</v>
      </c>
      <c r="D28" s="4"/>
      <c r="E28" s="3">
        <v>459.33</v>
      </c>
      <c r="F28" s="65"/>
      <c r="G28" s="67"/>
      <c r="H28" s="52">
        <f>E28-J28</f>
        <v>321.53999999999996</v>
      </c>
      <c r="I28" s="52">
        <f>E28-K28</f>
        <v>459.33</v>
      </c>
      <c r="J28" s="47">
        <f t="shared" si="35"/>
        <v>137.79</v>
      </c>
      <c r="K28" s="47">
        <f t="shared" si="36"/>
        <v>0</v>
      </c>
      <c r="R28" s="68">
        <v>45.93</v>
      </c>
      <c r="S28" s="68"/>
      <c r="T28" s="68">
        <v>45.93</v>
      </c>
      <c r="U28" s="68"/>
      <c r="V28" s="68"/>
      <c r="W28" s="68">
        <v>45.93</v>
      </c>
      <c r="X28" s="68"/>
      <c r="Y28" s="68">
        <v>45.93</v>
      </c>
      <c r="Z28" s="68"/>
    </row>
    <row r="29" spans="1:38" ht="35.1" customHeight="1" outlineLevel="1" x14ac:dyDescent="0.2">
      <c r="A29" s="6" t="s">
        <v>113</v>
      </c>
      <c r="B29" s="2" t="s">
        <v>0</v>
      </c>
      <c r="C29" s="4"/>
      <c r="D29" s="4"/>
      <c r="E29" s="3"/>
      <c r="F29" s="4"/>
      <c r="G29" s="67"/>
      <c r="H29" s="52">
        <f>E29-J29</f>
        <v>0</v>
      </c>
      <c r="I29" s="52">
        <f>E29-K29</f>
        <v>0</v>
      </c>
      <c r="J29" s="47">
        <f t="shared" si="35"/>
        <v>0</v>
      </c>
      <c r="K29" s="47">
        <f t="shared" si="36"/>
        <v>0</v>
      </c>
      <c r="R29" s="68"/>
      <c r="S29" s="68"/>
      <c r="T29" s="68"/>
      <c r="U29" s="68"/>
      <c r="V29" s="68"/>
      <c r="W29" s="68"/>
      <c r="X29" s="68"/>
      <c r="Y29" s="68"/>
      <c r="Z29" s="68"/>
    </row>
    <row r="30" spans="1:38" ht="35.1" customHeight="1" outlineLevel="1" x14ac:dyDescent="0.2">
      <c r="A30" s="16" t="s">
        <v>113</v>
      </c>
      <c r="B30" s="32" t="s">
        <v>0</v>
      </c>
      <c r="C30" s="14"/>
      <c r="D30" s="14"/>
      <c r="E30" s="18"/>
      <c r="F30" s="65"/>
      <c r="G30" s="3"/>
      <c r="H30" s="52">
        <f>E30-J30</f>
        <v>0</v>
      </c>
      <c r="I30" s="52">
        <f>E30-K30</f>
        <v>0</v>
      </c>
      <c r="J30" s="48">
        <f t="shared" si="35"/>
        <v>0</v>
      </c>
      <c r="K30" s="48">
        <f t="shared" si="36"/>
        <v>0</v>
      </c>
      <c r="R30" s="68"/>
      <c r="S30" s="68"/>
      <c r="T30" s="68"/>
      <c r="U30" s="68"/>
      <c r="V30" s="68"/>
      <c r="W30" s="68"/>
      <c r="X30" s="68"/>
      <c r="Y30" s="68"/>
      <c r="Z30" s="68"/>
    </row>
    <row r="31" spans="1:38" s="27" customFormat="1" ht="11.1" customHeight="1" outlineLevel="1" x14ac:dyDescent="0.2">
      <c r="A31" s="24" t="s">
        <v>113</v>
      </c>
      <c r="B31" s="28" t="s">
        <v>3</v>
      </c>
      <c r="C31" s="25" t="s">
        <v>3</v>
      </c>
      <c r="D31" s="25"/>
      <c r="E31" s="26">
        <f>SUM(E32:E34)</f>
        <v>190.75</v>
      </c>
      <c r="F31" s="4"/>
      <c r="G31" s="135"/>
      <c r="H31" s="110">
        <f t="shared" ref="H31" si="37">SUM(H32:H34)</f>
        <v>190.75</v>
      </c>
      <c r="I31" s="110">
        <f t="shared" ref="I31" si="38">SUM(I32:I34)</f>
        <v>190.75</v>
      </c>
      <c r="J31" s="136">
        <f t="shared" ref="J31:AL31" si="39">SUM(J32:J34)</f>
        <v>0</v>
      </c>
      <c r="K31" s="42">
        <f t="shared" si="39"/>
        <v>0</v>
      </c>
      <c r="L31" s="26">
        <f t="shared" si="39"/>
        <v>0</v>
      </c>
      <c r="M31" s="26">
        <f t="shared" si="39"/>
        <v>0</v>
      </c>
      <c r="N31" s="26">
        <f t="shared" si="39"/>
        <v>0</v>
      </c>
      <c r="O31" s="26">
        <f t="shared" si="39"/>
        <v>0</v>
      </c>
      <c r="P31" s="26">
        <f t="shared" si="39"/>
        <v>0</v>
      </c>
      <c r="Q31" s="105">
        <f t="shared" si="39"/>
        <v>0</v>
      </c>
      <c r="R31" s="110">
        <f t="shared" si="39"/>
        <v>0</v>
      </c>
      <c r="S31" s="110">
        <f t="shared" si="39"/>
        <v>0</v>
      </c>
      <c r="T31" s="110">
        <f t="shared" si="39"/>
        <v>0</v>
      </c>
      <c r="U31" s="110">
        <f t="shared" si="39"/>
        <v>0</v>
      </c>
      <c r="V31" s="110">
        <f t="shared" si="39"/>
        <v>0</v>
      </c>
      <c r="W31" s="110">
        <f t="shared" si="39"/>
        <v>0</v>
      </c>
      <c r="X31" s="110">
        <f t="shared" si="39"/>
        <v>0</v>
      </c>
      <c r="Y31" s="110">
        <f t="shared" si="39"/>
        <v>0</v>
      </c>
      <c r="Z31" s="110">
        <f t="shared" si="39"/>
        <v>0</v>
      </c>
      <c r="AA31" s="108">
        <f t="shared" si="39"/>
        <v>0</v>
      </c>
      <c r="AB31" s="26">
        <f t="shared" si="39"/>
        <v>0</v>
      </c>
      <c r="AC31" s="26">
        <f t="shared" si="39"/>
        <v>0</v>
      </c>
      <c r="AD31" s="26">
        <f t="shared" si="39"/>
        <v>0</v>
      </c>
      <c r="AE31" s="26">
        <f t="shared" si="39"/>
        <v>0</v>
      </c>
      <c r="AF31" s="26">
        <f t="shared" si="39"/>
        <v>0</v>
      </c>
      <c r="AG31" s="26">
        <f t="shared" si="39"/>
        <v>0</v>
      </c>
      <c r="AH31" s="26">
        <f t="shared" si="39"/>
        <v>0</v>
      </c>
      <c r="AI31" s="26">
        <f t="shared" si="39"/>
        <v>0</v>
      </c>
      <c r="AJ31" s="26">
        <f t="shared" si="39"/>
        <v>0</v>
      </c>
      <c r="AK31" s="26">
        <f t="shared" si="39"/>
        <v>0</v>
      </c>
      <c r="AL31" s="26">
        <f t="shared" si="39"/>
        <v>0</v>
      </c>
    </row>
    <row r="32" spans="1:38" ht="35.1" customHeight="1" outlineLevel="1" x14ac:dyDescent="0.2">
      <c r="A32" s="13" t="s">
        <v>113</v>
      </c>
      <c r="B32" s="19" t="s">
        <v>3</v>
      </c>
      <c r="C32" s="22" t="s">
        <v>4</v>
      </c>
      <c r="D32" s="22"/>
      <c r="E32" s="23">
        <v>190.75</v>
      </c>
      <c r="F32" s="4"/>
      <c r="G32" s="3"/>
      <c r="H32" s="137">
        <f>E32-J32</f>
        <v>190.75</v>
      </c>
      <c r="I32" s="137">
        <f>E32-K32</f>
        <v>190.75</v>
      </c>
      <c r="J32" s="46">
        <f t="shared" ref="J32:J34" si="40">L32+N32+P32+R32+W32+Y32+AA32+AC32+AE32+AG32+AI32+AK32</f>
        <v>0</v>
      </c>
      <c r="K32" s="46">
        <f t="shared" ref="K32:K34" si="41">M32+O32+Q32+S32+X32+Z32+AB32+AD32+AF32+AH32+AJ32+AL32</f>
        <v>0</v>
      </c>
      <c r="R32" s="68"/>
      <c r="S32" s="68"/>
      <c r="T32" s="68"/>
      <c r="U32" s="68"/>
      <c r="V32" s="68"/>
      <c r="W32" s="68"/>
      <c r="X32" s="68"/>
      <c r="Y32" s="68"/>
      <c r="Z32" s="68"/>
    </row>
    <row r="33" spans="1:38" ht="35.1" customHeight="1" outlineLevel="1" x14ac:dyDescent="0.2">
      <c r="A33" s="6" t="s">
        <v>113</v>
      </c>
      <c r="B33" s="2" t="s">
        <v>3</v>
      </c>
      <c r="C33" s="4"/>
      <c r="D33" s="4"/>
      <c r="E33" s="3"/>
      <c r="F33" s="4"/>
      <c r="G33" s="3"/>
      <c r="H33" s="52">
        <f>E33-J33</f>
        <v>0</v>
      </c>
      <c r="I33" s="52">
        <f>E33-K33</f>
        <v>0</v>
      </c>
      <c r="J33" s="47">
        <f t="shared" si="40"/>
        <v>0</v>
      </c>
      <c r="K33" s="47">
        <f t="shared" si="41"/>
        <v>0</v>
      </c>
      <c r="R33" s="68"/>
      <c r="S33" s="68"/>
      <c r="T33" s="68"/>
      <c r="U33" s="68"/>
      <c r="V33" s="68"/>
      <c r="W33" s="68"/>
      <c r="X33" s="68"/>
      <c r="Y33" s="68"/>
      <c r="Z33" s="68"/>
    </row>
    <row r="34" spans="1:38" ht="35.1" customHeight="1" outlineLevel="1" x14ac:dyDescent="0.2">
      <c r="A34" s="16" t="s">
        <v>113</v>
      </c>
      <c r="B34" s="32" t="s">
        <v>3</v>
      </c>
      <c r="C34" s="14"/>
      <c r="D34" s="14"/>
      <c r="E34" s="18"/>
      <c r="F34" s="4"/>
      <c r="G34" s="3"/>
      <c r="H34" s="52">
        <f>E34-J34</f>
        <v>0</v>
      </c>
      <c r="I34" s="52">
        <f>E34-K34</f>
        <v>0</v>
      </c>
      <c r="J34" s="48">
        <f t="shared" si="40"/>
        <v>0</v>
      </c>
      <c r="K34" s="48">
        <f t="shared" si="41"/>
        <v>0</v>
      </c>
      <c r="R34" s="68"/>
      <c r="S34" s="68"/>
      <c r="T34" s="68"/>
      <c r="U34" s="68"/>
      <c r="V34" s="68"/>
      <c r="W34" s="68"/>
      <c r="X34" s="68"/>
      <c r="Y34" s="68"/>
      <c r="Z34" s="68"/>
    </row>
    <row r="35" spans="1:38" s="27" customFormat="1" ht="11.1" customHeight="1" outlineLevel="1" x14ac:dyDescent="0.2">
      <c r="A35" s="24" t="s">
        <v>113</v>
      </c>
      <c r="B35" s="28" t="s">
        <v>8</v>
      </c>
      <c r="C35" s="25" t="s">
        <v>8</v>
      </c>
      <c r="D35" s="85"/>
      <c r="E35" s="26">
        <f>SUM(E36:E39)</f>
        <v>652.63</v>
      </c>
      <c r="F35" s="4"/>
      <c r="G35" s="66"/>
      <c r="H35" s="110">
        <f t="shared" ref="H35" si="42">SUM(H36:H39)</f>
        <v>0</v>
      </c>
      <c r="I35" s="110">
        <f t="shared" ref="I35" si="43">SUM(I36:I39)</f>
        <v>0</v>
      </c>
      <c r="J35" s="136">
        <f t="shared" ref="J35:AL35" si="44">SUM(J36:J39)</f>
        <v>652.63</v>
      </c>
      <c r="K35" s="42">
        <f t="shared" si="44"/>
        <v>652.63</v>
      </c>
      <c r="L35" s="26">
        <f t="shared" si="44"/>
        <v>0</v>
      </c>
      <c r="M35" s="26">
        <f t="shared" si="44"/>
        <v>0</v>
      </c>
      <c r="N35" s="26">
        <f t="shared" si="44"/>
        <v>0</v>
      </c>
      <c r="O35" s="26">
        <f t="shared" si="44"/>
        <v>0</v>
      </c>
      <c r="P35" s="26">
        <f t="shared" si="44"/>
        <v>652.63</v>
      </c>
      <c r="Q35" s="105">
        <f t="shared" si="44"/>
        <v>652.63</v>
      </c>
      <c r="R35" s="110">
        <f t="shared" si="44"/>
        <v>0</v>
      </c>
      <c r="S35" s="110">
        <f t="shared" si="44"/>
        <v>0</v>
      </c>
      <c r="T35" s="110">
        <f t="shared" si="44"/>
        <v>0</v>
      </c>
      <c r="U35" s="110">
        <f t="shared" si="44"/>
        <v>0</v>
      </c>
      <c r="V35" s="110">
        <f t="shared" si="44"/>
        <v>0</v>
      </c>
      <c r="W35" s="110">
        <f t="shared" si="44"/>
        <v>0</v>
      </c>
      <c r="X35" s="110">
        <f t="shared" si="44"/>
        <v>0</v>
      </c>
      <c r="Y35" s="110">
        <f t="shared" si="44"/>
        <v>0</v>
      </c>
      <c r="Z35" s="110">
        <f t="shared" si="44"/>
        <v>0</v>
      </c>
      <c r="AA35" s="108">
        <f t="shared" si="44"/>
        <v>0</v>
      </c>
      <c r="AB35" s="26">
        <f t="shared" si="44"/>
        <v>0</v>
      </c>
      <c r="AC35" s="26">
        <f t="shared" si="44"/>
        <v>0</v>
      </c>
      <c r="AD35" s="26">
        <f t="shared" si="44"/>
        <v>0</v>
      </c>
      <c r="AE35" s="26">
        <f t="shared" si="44"/>
        <v>0</v>
      </c>
      <c r="AF35" s="26">
        <f t="shared" si="44"/>
        <v>0</v>
      </c>
      <c r="AG35" s="26">
        <f t="shared" si="44"/>
        <v>0</v>
      </c>
      <c r="AH35" s="26">
        <f t="shared" si="44"/>
        <v>0</v>
      </c>
      <c r="AI35" s="26">
        <f t="shared" si="44"/>
        <v>0</v>
      </c>
      <c r="AJ35" s="26">
        <f t="shared" si="44"/>
        <v>0</v>
      </c>
      <c r="AK35" s="26">
        <f t="shared" si="44"/>
        <v>0</v>
      </c>
      <c r="AL35" s="26">
        <f t="shared" si="44"/>
        <v>0</v>
      </c>
    </row>
    <row r="36" spans="1:38" s="92" customFormat="1" ht="47.1" customHeight="1" outlineLevel="1" x14ac:dyDescent="0.2">
      <c r="A36" s="93" t="s">
        <v>113</v>
      </c>
      <c r="B36" s="97" t="s">
        <v>8</v>
      </c>
      <c r="C36" s="94" t="s">
        <v>7</v>
      </c>
      <c r="D36" s="93" t="s">
        <v>152</v>
      </c>
      <c r="E36" s="95">
        <v>652.63</v>
      </c>
      <c r="F36" s="4"/>
      <c r="G36" s="3"/>
      <c r="H36" s="138">
        <f>E36-J36</f>
        <v>0</v>
      </c>
      <c r="I36" s="138">
        <f>E36-K36</f>
        <v>0</v>
      </c>
      <c r="J36" s="96">
        <f t="shared" ref="J36:J39" si="45">L36+N36+P36+R36+W36+Y36+AA36+AC36+AE36+AG36+AI36+AK36</f>
        <v>652.63</v>
      </c>
      <c r="K36" s="96">
        <f t="shared" ref="K36:K39" si="46">M36+O36+Q36+S36+X36+Z36+AB36+AD36+AF36+AH36+AJ36+AL36</f>
        <v>652.63</v>
      </c>
      <c r="P36" s="92">
        <v>652.63</v>
      </c>
      <c r="Q36" s="92">
        <v>652.63</v>
      </c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38" ht="47.1" customHeight="1" outlineLevel="1" x14ac:dyDescent="0.2">
      <c r="A37" s="6" t="s">
        <v>113</v>
      </c>
      <c r="B37" s="2" t="s">
        <v>8</v>
      </c>
      <c r="C37" s="4"/>
      <c r="D37" s="6"/>
      <c r="E37" s="3"/>
      <c r="F37" s="4"/>
      <c r="G37" s="3"/>
      <c r="H37" s="52">
        <f>E37-J37</f>
        <v>0</v>
      </c>
      <c r="I37" s="52">
        <f>E37-K37</f>
        <v>0</v>
      </c>
      <c r="J37" s="47">
        <f t="shared" si="45"/>
        <v>0</v>
      </c>
      <c r="K37" s="47">
        <f t="shared" si="46"/>
        <v>0</v>
      </c>
      <c r="R37" s="68"/>
      <c r="S37" s="68"/>
      <c r="T37" s="68"/>
      <c r="U37" s="68"/>
      <c r="V37" s="68"/>
      <c r="W37" s="68"/>
      <c r="X37" s="68"/>
      <c r="Y37" s="68"/>
      <c r="Z37" s="68"/>
    </row>
    <row r="38" spans="1:38" ht="47.1" customHeight="1" outlineLevel="1" x14ac:dyDescent="0.2">
      <c r="A38" s="6" t="s">
        <v>113</v>
      </c>
      <c r="B38" s="2" t="s">
        <v>8</v>
      </c>
      <c r="C38" s="4"/>
      <c r="D38" s="6"/>
      <c r="E38" s="3"/>
      <c r="F38" s="4"/>
      <c r="G38" s="3"/>
      <c r="H38" s="52">
        <f>E38-J38</f>
        <v>0</v>
      </c>
      <c r="I38" s="52">
        <f>E38-K38</f>
        <v>0</v>
      </c>
      <c r="J38" s="47">
        <f t="shared" si="45"/>
        <v>0</v>
      </c>
      <c r="K38" s="47">
        <f t="shared" si="46"/>
        <v>0</v>
      </c>
      <c r="R38" s="68"/>
      <c r="S38" s="68"/>
      <c r="T38" s="68"/>
      <c r="U38" s="68"/>
      <c r="V38" s="68"/>
      <c r="W38" s="68"/>
      <c r="X38" s="68"/>
      <c r="Y38" s="68"/>
      <c r="Z38" s="68"/>
    </row>
    <row r="39" spans="1:38" ht="47.1" customHeight="1" outlineLevel="1" x14ac:dyDescent="0.2">
      <c r="A39" s="16" t="s">
        <v>113</v>
      </c>
      <c r="B39" s="32" t="s">
        <v>8</v>
      </c>
      <c r="C39" s="14"/>
      <c r="D39" s="16"/>
      <c r="E39" s="18"/>
      <c r="F39" s="4"/>
      <c r="G39" s="3"/>
      <c r="H39" s="52">
        <f>E39-J39</f>
        <v>0</v>
      </c>
      <c r="I39" s="52">
        <f>E39-K39</f>
        <v>0</v>
      </c>
      <c r="J39" s="48">
        <f t="shared" si="45"/>
        <v>0</v>
      </c>
      <c r="K39" s="48">
        <f t="shared" si="46"/>
        <v>0</v>
      </c>
      <c r="R39" s="68"/>
      <c r="S39" s="68"/>
      <c r="T39" s="68"/>
      <c r="U39" s="68"/>
      <c r="V39" s="68"/>
      <c r="W39" s="68"/>
      <c r="X39" s="68"/>
      <c r="Y39" s="68"/>
      <c r="Z39" s="68"/>
    </row>
    <row r="40" spans="1:38" s="27" customFormat="1" ht="11.1" customHeight="1" outlineLevel="1" x14ac:dyDescent="0.2">
      <c r="A40" s="24" t="s">
        <v>113</v>
      </c>
      <c r="B40" s="28" t="s">
        <v>12</v>
      </c>
      <c r="C40" s="29" t="s">
        <v>12</v>
      </c>
      <c r="D40" s="29"/>
      <c r="E40" s="30">
        <f>SUM(E41:E95)</f>
        <v>7407925.9999999991</v>
      </c>
      <c r="F40" s="4"/>
      <c r="G40" s="66"/>
      <c r="H40" s="112">
        <f t="shared" ref="H40" si="47">SUM(H41:H95)</f>
        <v>7041327.9999999991</v>
      </c>
      <c r="I40" s="112">
        <f t="shared" ref="I40" si="48">SUM(I41:I95)</f>
        <v>7407925.9999999991</v>
      </c>
      <c r="J40" s="139">
        <f t="shared" ref="J40:AL40" si="49">SUM(J41:J95)</f>
        <v>366598</v>
      </c>
      <c r="K40" s="43">
        <f t="shared" si="49"/>
        <v>0</v>
      </c>
      <c r="L40" s="30">
        <f t="shared" si="49"/>
        <v>0</v>
      </c>
      <c r="M40" s="30">
        <f t="shared" si="49"/>
        <v>0</v>
      </c>
      <c r="N40" s="30">
        <f t="shared" si="49"/>
        <v>0</v>
      </c>
      <c r="O40" s="30">
        <f t="shared" si="49"/>
        <v>0</v>
      </c>
      <c r="P40" s="30">
        <f t="shared" si="49"/>
        <v>0</v>
      </c>
      <c r="Q40" s="106">
        <f t="shared" si="49"/>
        <v>0</v>
      </c>
      <c r="R40" s="112">
        <f t="shared" si="49"/>
        <v>366598</v>
      </c>
      <c r="S40" s="112">
        <f t="shared" si="49"/>
        <v>0</v>
      </c>
      <c r="T40" s="112">
        <f t="shared" si="49"/>
        <v>0</v>
      </c>
      <c r="U40" s="112">
        <f t="shared" si="49"/>
        <v>366598</v>
      </c>
      <c r="V40" s="112">
        <f t="shared" si="49"/>
        <v>0</v>
      </c>
      <c r="W40" s="112">
        <f t="shared" si="49"/>
        <v>0</v>
      </c>
      <c r="X40" s="112">
        <f t="shared" si="49"/>
        <v>0</v>
      </c>
      <c r="Y40" s="112">
        <f t="shared" si="49"/>
        <v>0</v>
      </c>
      <c r="Z40" s="112">
        <f t="shared" si="49"/>
        <v>0</v>
      </c>
      <c r="AA40" s="134">
        <f t="shared" si="49"/>
        <v>0</v>
      </c>
      <c r="AB40" s="30">
        <f t="shared" si="49"/>
        <v>0</v>
      </c>
      <c r="AC40" s="30">
        <f t="shared" si="49"/>
        <v>0</v>
      </c>
      <c r="AD40" s="30">
        <f t="shared" si="49"/>
        <v>0</v>
      </c>
      <c r="AE40" s="30">
        <f t="shared" si="49"/>
        <v>0</v>
      </c>
      <c r="AF40" s="30">
        <f t="shared" si="49"/>
        <v>0</v>
      </c>
      <c r="AG40" s="30">
        <f t="shared" si="49"/>
        <v>0</v>
      </c>
      <c r="AH40" s="30">
        <f t="shared" si="49"/>
        <v>0</v>
      </c>
      <c r="AI40" s="30">
        <f t="shared" si="49"/>
        <v>0</v>
      </c>
      <c r="AJ40" s="30">
        <f t="shared" si="49"/>
        <v>0</v>
      </c>
      <c r="AK40" s="30">
        <f t="shared" si="49"/>
        <v>0</v>
      </c>
      <c r="AL40" s="30">
        <f t="shared" si="49"/>
        <v>0</v>
      </c>
    </row>
    <row r="41" spans="1:38" ht="35.1" customHeight="1" outlineLevel="1" x14ac:dyDescent="0.2">
      <c r="A41" s="13" t="s">
        <v>113</v>
      </c>
      <c r="B41" s="19" t="s">
        <v>12</v>
      </c>
      <c r="C41" s="22" t="s">
        <v>11</v>
      </c>
      <c r="D41" s="22"/>
      <c r="E41" s="23">
        <v>36456</v>
      </c>
      <c r="F41" s="4"/>
      <c r="G41" s="3"/>
      <c r="H41" s="137">
        <f t="shared" ref="H41:H72" si="50">E41-J41</f>
        <v>36456</v>
      </c>
      <c r="I41" s="137">
        <f t="shared" ref="I41:I72" si="51">E41-K41</f>
        <v>36456</v>
      </c>
      <c r="J41" s="46">
        <f t="shared" ref="J41:J95" si="52">L41+N41+P41+R41+W41+Y41+AA41+AC41+AE41+AG41+AI41+AK41</f>
        <v>0</v>
      </c>
      <c r="K41" s="46">
        <f t="shared" ref="K41:K95" si="53">M41+O41+Q41+S41+X41+Z41+AB41+AD41+AF41+AH41+AJ41+AL41</f>
        <v>0</v>
      </c>
      <c r="R41" s="68"/>
      <c r="S41" s="68"/>
      <c r="T41" s="68"/>
      <c r="U41" s="68"/>
      <c r="V41" s="68"/>
      <c r="W41" s="68"/>
      <c r="X41" s="68"/>
      <c r="Y41" s="68"/>
      <c r="Z41" s="68"/>
    </row>
    <row r="42" spans="1:38" ht="11.1" customHeight="1" outlineLevel="1" x14ac:dyDescent="0.2">
      <c r="A42" s="6" t="s">
        <v>113</v>
      </c>
      <c r="B42" s="2" t="s">
        <v>12</v>
      </c>
      <c r="C42" s="4" t="s">
        <v>13</v>
      </c>
      <c r="D42" s="4"/>
      <c r="E42" s="3">
        <v>85814.8</v>
      </c>
      <c r="F42" s="4"/>
      <c r="G42" s="3"/>
      <c r="H42" s="52">
        <f t="shared" si="50"/>
        <v>85814.8</v>
      </c>
      <c r="I42" s="52">
        <f t="shared" si="51"/>
        <v>85814.8</v>
      </c>
      <c r="J42" s="47">
        <f t="shared" si="52"/>
        <v>0</v>
      </c>
      <c r="K42" s="47">
        <f t="shared" si="53"/>
        <v>0</v>
      </c>
      <c r="R42" s="68"/>
      <c r="S42" s="68"/>
      <c r="T42" s="68"/>
      <c r="U42" s="68"/>
      <c r="V42" s="68"/>
      <c r="W42" s="68"/>
      <c r="X42" s="68"/>
      <c r="Y42" s="68"/>
      <c r="Z42" s="68"/>
    </row>
    <row r="43" spans="1:38" ht="35.1" customHeight="1" outlineLevel="1" x14ac:dyDescent="0.2">
      <c r="A43" s="6" t="s">
        <v>113</v>
      </c>
      <c r="B43" s="2" t="s">
        <v>12</v>
      </c>
      <c r="C43" s="4" t="s">
        <v>14</v>
      </c>
      <c r="D43" s="4"/>
      <c r="E43" s="3">
        <v>1095655.7</v>
      </c>
      <c r="F43" s="4"/>
      <c r="G43" s="3"/>
      <c r="H43" s="52">
        <f t="shared" si="50"/>
        <v>1095655.7</v>
      </c>
      <c r="I43" s="52">
        <f t="shared" si="51"/>
        <v>1095655.7</v>
      </c>
      <c r="J43" s="47">
        <f t="shared" si="52"/>
        <v>0</v>
      </c>
      <c r="K43" s="47">
        <f t="shared" si="53"/>
        <v>0</v>
      </c>
      <c r="R43" s="68"/>
      <c r="S43" s="68"/>
      <c r="T43" s="68"/>
      <c r="U43" s="68"/>
      <c r="V43" s="68"/>
      <c r="W43" s="68"/>
      <c r="X43" s="68"/>
      <c r="Y43" s="68"/>
      <c r="Z43" s="68"/>
    </row>
    <row r="44" spans="1:38" ht="11.1" customHeight="1" outlineLevel="1" x14ac:dyDescent="0.2">
      <c r="A44" s="6" t="s">
        <v>113</v>
      </c>
      <c r="B44" s="2" t="s">
        <v>12</v>
      </c>
      <c r="C44" s="4" t="s">
        <v>15</v>
      </c>
      <c r="D44" s="4"/>
      <c r="E44" s="3">
        <v>642630</v>
      </c>
      <c r="F44" s="4"/>
      <c r="G44" s="3"/>
      <c r="H44" s="52">
        <f t="shared" si="50"/>
        <v>642630</v>
      </c>
      <c r="I44" s="52">
        <f t="shared" si="51"/>
        <v>642630</v>
      </c>
      <c r="J44" s="47">
        <f t="shared" si="52"/>
        <v>0</v>
      </c>
      <c r="K44" s="47">
        <f t="shared" si="53"/>
        <v>0</v>
      </c>
      <c r="R44" s="68"/>
      <c r="S44" s="68"/>
      <c r="T44" s="68"/>
      <c r="U44" s="68"/>
      <c r="V44" s="68"/>
      <c r="W44" s="68"/>
      <c r="X44" s="68"/>
      <c r="Y44" s="68"/>
      <c r="Z44" s="68"/>
    </row>
    <row r="45" spans="1:38" ht="35.1" customHeight="1" outlineLevel="1" x14ac:dyDescent="0.2">
      <c r="A45" s="6" t="s">
        <v>113</v>
      </c>
      <c r="B45" s="2" t="s">
        <v>12</v>
      </c>
      <c r="C45" s="4" t="s">
        <v>16</v>
      </c>
      <c r="D45" s="4"/>
      <c r="E45" s="3">
        <v>35304</v>
      </c>
      <c r="F45" s="4"/>
      <c r="G45" s="3"/>
      <c r="H45" s="52">
        <f t="shared" si="50"/>
        <v>35304</v>
      </c>
      <c r="I45" s="52">
        <f t="shared" si="51"/>
        <v>35304</v>
      </c>
      <c r="J45" s="47">
        <f t="shared" si="52"/>
        <v>0</v>
      </c>
      <c r="K45" s="47">
        <f t="shared" si="53"/>
        <v>0</v>
      </c>
      <c r="R45" s="68"/>
      <c r="S45" s="68"/>
      <c r="T45" s="68"/>
      <c r="U45" s="68"/>
      <c r="V45" s="68"/>
      <c r="W45" s="68"/>
      <c r="X45" s="68"/>
      <c r="Y45" s="68"/>
      <c r="Z45" s="68"/>
    </row>
    <row r="46" spans="1:38" ht="11.1" customHeight="1" outlineLevel="1" x14ac:dyDescent="0.2">
      <c r="A46" s="6" t="s">
        <v>113</v>
      </c>
      <c r="B46" s="2" t="s">
        <v>12</v>
      </c>
      <c r="C46" s="4" t="s">
        <v>17</v>
      </c>
      <c r="D46" s="4"/>
      <c r="E46" s="3">
        <v>9660</v>
      </c>
      <c r="F46" s="4"/>
      <c r="G46" s="3"/>
      <c r="H46" s="52">
        <f t="shared" si="50"/>
        <v>9660</v>
      </c>
      <c r="I46" s="52">
        <f t="shared" si="51"/>
        <v>9660</v>
      </c>
      <c r="J46" s="47">
        <f t="shared" si="52"/>
        <v>0</v>
      </c>
      <c r="K46" s="47">
        <f t="shared" si="53"/>
        <v>0</v>
      </c>
      <c r="R46" s="68"/>
      <c r="S46" s="68"/>
      <c r="T46" s="68"/>
      <c r="U46" s="68"/>
      <c r="V46" s="68"/>
      <c r="W46" s="68"/>
      <c r="X46" s="68"/>
      <c r="Y46" s="68"/>
      <c r="Z46" s="68"/>
    </row>
    <row r="47" spans="1:38" ht="35.1" customHeight="1" outlineLevel="1" x14ac:dyDescent="0.2">
      <c r="A47" s="6" t="s">
        <v>113</v>
      </c>
      <c r="B47" s="2" t="s">
        <v>12</v>
      </c>
      <c r="C47" s="4" t="s">
        <v>18</v>
      </c>
      <c r="D47" s="4"/>
      <c r="E47" s="3">
        <v>33284.58</v>
      </c>
      <c r="F47" s="4"/>
      <c r="G47" s="3"/>
      <c r="H47" s="52">
        <f t="shared" si="50"/>
        <v>33284.58</v>
      </c>
      <c r="I47" s="52">
        <f t="shared" si="51"/>
        <v>33284.58</v>
      </c>
      <c r="J47" s="47">
        <f t="shared" si="52"/>
        <v>0</v>
      </c>
      <c r="K47" s="47">
        <f t="shared" si="53"/>
        <v>0</v>
      </c>
      <c r="R47" s="68"/>
      <c r="S47" s="68"/>
      <c r="T47" s="68"/>
      <c r="U47" s="68"/>
      <c r="V47" s="68"/>
      <c r="W47" s="68"/>
      <c r="X47" s="68"/>
      <c r="Y47" s="68"/>
      <c r="Z47" s="68"/>
    </row>
    <row r="48" spans="1:38" ht="11.1" customHeight="1" outlineLevel="1" x14ac:dyDescent="0.2">
      <c r="A48" s="6" t="s">
        <v>113</v>
      </c>
      <c r="B48" s="2" t="s">
        <v>12</v>
      </c>
      <c r="C48" s="4" t="s">
        <v>19</v>
      </c>
      <c r="D48" s="4"/>
      <c r="E48" s="3">
        <v>794730</v>
      </c>
      <c r="F48" s="4"/>
      <c r="G48" s="3"/>
      <c r="H48" s="52">
        <f t="shared" si="50"/>
        <v>794730</v>
      </c>
      <c r="I48" s="52">
        <f t="shared" si="51"/>
        <v>794730</v>
      </c>
      <c r="J48" s="47">
        <f t="shared" si="52"/>
        <v>0</v>
      </c>
      <c r="K48" s="47">
        <f t="shared" si="53"/>
        <v>0</v>
      </c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1.1" customHeight="1" outlineLevel="1" x14ac:dyDescent="0.2">
      <c r="A49" s="6" t="s">
        <v>113</v>
      </c>
      <c r="B49" s="2" t="s">
        <v>12</v>
      </c>
      <c r="C49" s="5"/>
      <c r="D49" s="5"/>
      <c r="E49" s="3"/>
      <c r="F49" s="4"/>
      <c r="G49" s="3"/>
      <c r="H49" s="52">
        <f t="shared" si="50"/>
        <v>0</v>
      </c>
      <c r="I49" s="52">
        <f t="shared" si="51"/>
        <v>0</v>
      </c>
      <c r="J49" s="47">
        <f t="shared" si="52"/>
        <v>0</v>
      </c>
      <c r="K49" s="47">
        <f t="shared" si="53"/>
        <v>0</v>
      </c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23.1" customHeight="1" outlineLevel="1" x14ac:dyDescent="0.2">
      <c r="A50" s="6" t="s">
        <v>113</v>
      </c>
      <c r="B50" s="2" t="s">
        <v>12</v>
      </c>
      <c r="C50" s="4" t="s">
        <v>23</v>
      </c>
      <c r="D50" s="4"/>
      <c r="E50" s="3">
        <v>7560</v>
      </c>
      <c r="F50" s="4"/>
      <c r="G50" s="3"/>
      <c r="H50" s="52">
        <f t="shared" si="50"/>
        <v>7560</v>
      </c>
      <c r="I50" s="52">
        <f t="shared" si="51"/>
        <v>7560</v>
      </c>
      <c r="J50" s="47">
        <f t="shared" si="52"/>
        <v>0</v>
      </c>
      <c r="K50" s="47">
        <f t="shared" si="53"/>
        <v>0</v>
      </c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1.1" customHeight="1" outlineLevel="1" x14ac:dyDescent="0.2">
      <c r="A51" s="6" t="s">
        <v>113</v>
      </c>
      <c r="B51" s="2" t="s">
        <v>12</v>
      </c>
      <c r="C51" s="5"/>
      <c r="D51" s="5"/>
      <c r="E51" s="3"/>
      <c r="F51" s="4"/>
      <c r="G51" s="3"/>
      <c r="H51" s="52">
        <f t="shared" si="50"/>
        <v>0</v>
      </c>
      <c r="I51" s="52">
        <f t="shared" si="51"/>
        <v>0</v>
      </c>
      <c r="J51" s="47">
        <f t="shared" si="52"/>
        <v>0</v>
      </c>
      <c r="K51" s="47">
        <f t="shared" si="53"/>
        <v>0</v>
      </c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35.1" customHeight="1" outlineLevel="1" x14ac:dyDescent="0.2">
      <c r="A52" s="6" t="s">
        <v>113</v>
      </c>
      <c r="B52" s="2" t="s">
        <v>12</v>
      </c>
      <c r="C52" s="4" t="s">
        <v>24</v>
      </c>
      <c r="D52" s="4"/>
      <c r="E52" s="3">
        <v>14250</v>
      </c>
      <c r="F52" s="4"/>
      <c r="G52" s="3"/>
      <c r="H52" s="52">
        <f t="shared" si="50"/>
        <v>14250</v>
      </c>
      <c r="I52" s="52">
        <f t="shared" si="51"/>
        <v>14250</v>
      </c>
      <c r="J52" s="47">
        <f t="shared" si="52"/>
        <v>0</v>
      </c>
      <c r="K52" s="47">
        <f t="shared" si="53"/>
        <v>0</v>
      </c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1.1" customHeight="1" outlineLevel="1" x14ac:dyDescent="0.2">
      <c r="A53" s="6" t="s">
        <v>113</v>
      </c>
      <c r="B53" s="2" t="s">
        <v>12</v>
      </c>
      <c r="C53" s="4" t="s">
        <v>25</v>
      </c>
      <c r="D53" s="4"/>
      <c r="E53" s="3">
        <v>146670</v>
      </c>
      <c r="F53" s="4"/>
      <c r="G53" s="3"/>
      <c r="H53" s="52">
        <f t="shared" si="50"/>
        <v>146670</v>
      </c>
      <c r="I53" s="52">
        <f t="shared" si="51"/>
        <v>146670</v>
      </c>
      <c r="J53" s="47">
        <f t="shared" si="52"/>
        <v>0</v>
      </c>
      <c r="K53" s="47">
        <f t="shared" si="53"/>
        <v>0</v>
      </c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35.1" customHeight="1" outlineLevel="1" x14ac:dyDescent="0.2">
      <c r="A54" s="6" t="s">
        <v>113</v>
      </c>
      <c r="B54" s="2" t="s">
        <v>12</v>
      </c>
      <c r="C54" s="4" t="s">
        <v>26</v>
      </c>
      <c r="D54" s="4"/>
      <c r="E54" s="3">
        <v>24958</v>
      </c>
      <c r="F54" s="4"/>
      <c r="G54" s="3"/>
      <c r="H54" s="52">
        <f t="shared" si="50"/>
        <v>24958</v>
      </c>
      <c r="I54" s="52">
        <f t="shared" si="51"/>
        <v>24958</v>
      </c>
      <c r="J54" s="47">
        <f t="shared" si="52"/>
        <v>0</v>
      </c>
      <c r="K54" s="47">
        <f t="shared" si="53"/>
        <v>0</v>
      </c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1.1" customHeight="1" outlineLevel="1" x14ac:dyDescent="0.2">
      <c r="A55" s="6" t="s">
        <v>113</v>
      </c>
      <c r="B55" s="2" t="s">
        <v>12</v>
      </c>
      <c r="C55" s="4" t="s">
        <v>27</v>
      </c>
      <c r="D55" s="4"/>
      <c r="E55" s="3">
        <v>413280</v>
      </c>
      <c r="F55" s="4"/>
      <c r="G55" s="3"/>
      <c r="H55" s="52">
        <f t="shared" si="50"/>
        <v>413280</v>
      </c>
      <c r="I55" s="52">
        <f t="shared" si="51"/>
        <v>413280</v>
      </c>
      <c r="J55" s="47">
        <f t="shared" si="52"/>
        <v>0</v>
      </c>
      <c r="K55" s="47">
        <f t="shared" si="53"/>
        <v>0</v>
      </c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23.1" customHeight="1" outlineLevel="1" x14ac:dyDescent="0.2">
      <c r="A56" s="6" t="s">
        <v>113</v>
      </c>
      <c r="B56" s="2" t="s">
        <v>12</v>
      </c>
      <c r="C56" s="4" t="s">
        <v>28</v>
      </c>
      <c r="D56" s="4"/>
      <c r="E56" s="3">
        <v>774885</v>
      </c>
      <c r="F56" s="4"/>
      <c r="G56" s="3"/>
      <c r="H56" s="52">
        <f t="shared" si="50"/>
        <v>408287</v>
      </c>
      <c r="I56" s="52">
        <f t="shared" si="51"/>
        <v>774885</v>
      </c>
      <c r="J56" s="47">
        <f t="shared" si="52"/>
        <v>366598</v>
      </c>
      <c r="K56" s="47">
        <f t="shared" si="53"/>
        <v>0</v>
      </c>
      <c r="R56" s="68">
        <v>366598</v>
      </c>
      <c r="S56" s="68"/>
      <c r="T56" s="68"/>
      <c r="U56" s="68">
        <v>366598</v>
      </c>
      <c r="V56" s="68"/>
      <c r="W56" s="68"/>
      <c r="X56" s="68"/>
      <c r="Y56" s="68"/>
      <c r="Z56" s="68"/>
    </row>
    <row r="57" spans="1:26" ht="11.1" customHeight="1" outlineLevel="1" x14ac:dyDescent="0.2">
      <c r="A57" s="6" t="s">
        <v>113</v>
      </c>
      <c r="B57" s="2" t="s">
        <v>12</v>
      </c>
      <c r="C57" s="4" t="s">
        <v>30</v>
      </c>
      <c r="D57" s="4"/>
      <c r="E57" s="3">
        <v>142148.5</v>
      </c>
      <c r="F57" s="4"/>
      <c r="G57" s="3"/>
      <c r="H57" s="52">
        <f t="shared" si="50"/>
        <v>142148.5</v>
      </c>
      <c r="I57" s="52">
        <f t="shared" si="51"/>
        <v>142148.5</v>
      </c>
      <c r="J57" s="47">
        <f t="shared" si="52"/>
        <v>0</v>
      </c>
      <c r="K57" s="47">
        <f t="shared" si="53"/>
        <v>0</v>
      </c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35.1" customHeight="1" outlineLevel="1" x14ac:dyDescent="0.2">
      <c r="A58" s="6" t="s">
        <v>113</v>
      </c>
      <c r="B58" s="2" t="s">
        <v>12</v>
      </c>
      <c r="C58" s="4" t="s">
        <v>31</v>
      </c>
      <c r="D58" s="4"/>
      <c r="E58" s="3">
        <v>75402</v>
      </c>
      <c r="F58" s="4"/>
      <c r="G58" s="67"/>
      <c r="H58" s="52">
        <f t="shared" si="50"/>
        <v>75402</v>
      </c>
      <c r="I58" s="52">
        <f t="shared" si="51"/>
        <v>75402</v>
      </c>
      <c r="J58" s="47">
        <f t="shared" si="52"/>
        <v>0</v>
      </c>
      <c r="K58" s="47">
        <f t="shared" si="53"/>
        <v>0</v>
      </c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1.1" customHeight="1" outlineLevel="1" x14ac:dyDescent="0.2">
      <c r="A59" s="6" t="s">
        <v>113</v>
      </c>
      <c r="B59" s="2" t="s">
        <v>12</v>
      </c>
      <c r="C59" s="4" t="s">
        <v>32</v>
      </c>
      <c r="D59" s="4"/>
      <c r="E59" s="3">
        <v>9886</v>
      </c>
      <c r="F59" s="64"/>
      <c r="G59" s="3"/>
      <c r="H59" s="52">
        <f t="shared" si="50"/>
        <v>9886</v>
      </c>
      <c r="I59" s="52">
        <f t="shared" si="51"/>
        <v>9886</v>
      </c>
      <c r="J59" s="47">
        <f t="shared" si="52"/>
        <v>0</v>
      </c>
      <c r="K59" s="47">
        <f t="shared" si="53"/>
        <v>0</v>
      </c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35.1" customHeight="1" outlineLevel="1" x14ac:dyDescent="0.2">
      <c r="A60" s="6" t="s">
        <v>113</v>
      </c>
      <c r="B60" s="2" t="s">
        <v>12</v>
      </c>
      <c r="C60" s="4" t="s">
        <v>33</v>
      </c>
      <c r="D60" s="4"/>
      <c r="E60" s="3">
        <v>16948.8</v>
      </c>
      <c r="F60" s="65"/>
      <c r="G60" s="3"/>
      <c r="H60" s="52">
        <f t="shared" si="50"/>
        <v>16948.8</v>
      </c>
      <c r="I60" s="52">
        <f t="shared" si="51"/>
        <v>16948.8</v>
      </c>
      <c r="J60" s="47">
        <f t="shared" si="52"/>
        <v>0</v>
      </c>
      <c r="K60" s="47">
        <f t="shared" si="53"/>
        <v>0</v>
      </c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1.1" customHeight="1" outlineLevel="1" x14ac:dyDescent="0.2">
      <c r="A61" s="6" t="s">
        <v>113</v>
      </c>
      <c r="B61" s="2" t="s">
        <v>12</v>
      </c>
      <c r="C61" s="4" t="s">
        <v>34</v>
      </c>
      <c r="D61" s="4"/>
      <c r="E61" s="3">
        <v>2630.88</v>
      </c>
      <c r="F61" s="4"/>
      <c r="G61" s="3"/>
      <c r="H61" s="52">
        <f t="shared" si="50"/>
        <v>2630.88</v>
      </c>
      <c r="I61" s="52">
        <f t="shared" si="51"/>
        <v>2630.88</v>
      </c>
      <c r="J61" s="47">
        <f t="shared" si="52"/>
        <v>0</v>
      </c>
      <c r="K61" s="47">
        <f t="shared" si="53"/>
        <v>0</v>
      </c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35.1" customHeight="1" outlineLevel="1" x14ac:dyDescent="0.2">
      <c r="A62" s="6" t="s">
        <v>113</v>
      </c>
      <c r="B62" s="2" t="s">
        <v>12</v>
      </c>
      <c r="C62" s="4" t="s">
        <v>35</v>
      </c>
      <c r="D62" s="4"/>
      <c r="E62" s="3">
        <v>17407.62</v>
      </c>
      <c r="F62" s="65"/>
      <c r="G62" s="3"/>
      <c r="H62" s="52">
        <f t="shared" si="50"/>
        <v>17407.62</v>
      </c>
      <c r="I62" s="52">
        <f t="shared" si="51"/>
        <v>17407.62</v>
      </c>
      <c r="J62" s="47">
        <f t="shared" si="52"/>
        <v>0</v>
      </c>
      <c r="K62" s="47">
        <f t="shared" si="53"/>
        <v>0</v>
      </c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1.1" customHeight="1" outlineLevel="1" x14ac:dyDescent="0.2">
      <c r="A63" s="6" t="s">
        <v>113</v>
      </c>
      <c r="B63" s="2" t="s">
        <v>12</v>
      </c>
      <c r="C63" s="4" t="s">
        <v>36</v>
      </c>
      <c r="D63" s="4"/>
      <c r="E63" s="3">
        <v>10170</v>
      </c>
      <c r="F63" s="4"/>
      <c r="G63" s="3"/>
      <c r="H63" s="52">
        <f t="shared" si="50"/>
        <v>10170</v>
      </c>
      <c r="I63" s="52">
        <f t="shared" si="51"/>
        <v>10170</v>
      </c>
      <c r="J63" s="47">
        <f t="shared" si="52"/>
        <v>0</v>
      </c>
      <c r="K63" s="47">
        <f t="shared" si="53"/>
        <v>0</v>
      </c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47.1" customHeight="1" outlineLevel="1" x14ac:dyDescent="0.2">
      <c r="A64" s="6" t="s">
        <v>113</v>
      </c>
      <c r="B64" s="2" t="s">
        <v>12</v>
      </c>
      <c r="C64" s="4" t="s">
        <v>37</v>
      </c>
      <c r="D64" s="4"/>
      <c r="E64" s="3">
        <v>24840</v>
      </c>
      <c r="F64" s="65"/>
      <c r="G64" s="67"/>
      <c r="H64" s="52">
        <f t="shared" si="50"/>
        <v>24840</v>
      </c>
      <c r="I64" s="52">
        <f t="shared" si="51"/>
        <v>24840</v>
      </c>
      <c r="J64" s="47">
        <f t="shared" si="52"/>
        <v>0</v>
      </c>
      <c r="K64" s="47">
        <f t="shared" si="53"/>
        <v>0</v>
      </c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1.1" customHeight="1" outlineLevel="1" x14ac:dyDescent="0.2">
      <c r="A65" s="6" t="s">
        <v>113</v>
      </c>
      <c r="B65" s="2" t="s">
        <v>12</v>
      </c>
      <c r="C65" s="4" t="s">
        <v>38</v>
      </c>
      <c r="D65" s="4"/>
      <c r="E65" s="3">
        <v>8881.7999999999993</v>
      </c>
      <c r="F65" s="4"/>
      <c r="G65" s="67"/>
      <c r="H65" s="52">
        <f t="shared" si="50"/>
        <v>8881.7999999999993</v>
      </c>
      <c r="I65" s="52">
        <f t="shared" si="51"/>
        <v>8881.7999999999993</v>
      </c>
      <c r="J65" s="47">
        <f t="shared" si="52"/>
        <v>0</v>
      </c>
      <c r="K65" s="47">
        <f t="shared" si="53"/>
        <v>0</v>
      </c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35.1" customHeight="1" outlineLevel="1" x14ac:dyDescent="0.2">
      <c r="A66" s="6" t="s">
        <v>113</v>
      </c>
      <c r="B66" s="2" t="s">
        <v>12</v>
      </c>
      <c r="C66" s="4" t="s">
        <v>39</v>
      </c>
      <c r="D66" s="4"/>
      <c r="E66" s="3">
        <v>7152</v>
      </c>
      <c r="F66" s="65"/>
      <c r="G66" s="3"/>
      <c r="H66" s="52">
        <f t="shared" si="50"/>
        <v>7152</v>
      </c>
      <c r="I66" s="52">
        <f t="shared" si="51"/>
        <v>7152</v>
      </c>
      <c r="J66" s="47">
        <f t="shared" si="52"/>
        <v>0</v>
      </c>
      <c r="K66" s="47">
        <f t="shared" si="53"/>
        <v>0</v>
      </c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1.1" customHeight="1" outlineLevel="1" x14ac:dyDescent="0.2">
      <c r="A67" s="6" t="s">
        <v>113</v>
      </c>
      <c r="B67" s="2" t="s">
        <v>12</v>
      </c>
      <c r="C67" s="4" t="s">
        <v>40</v>
      </c>
      <c r="D67" s="4"/>
      <c r="E67" s="3">
        <v>1870514.8</v>
      </c>
      <c r="F67" s="4"/>
      <c r="G67" s="3"/>
      <c r="H67" s="52">
        <f t="shared" si="50"/>
        <v>1870514.8</v>
      </c>
      <c r="I67" s="52">
        <f t="shared" si="51"/>
        <v>1870514.8</v>
      </c>
      <c r="J67" s="47">
        <f t="shared" si="52"/>
        <v>0</v>
      </c>
      <c r="K67" s="47">
        <f t="shared" si="53"/>
        <v>0</v>
      </c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35.1" customHeight="1" outlineLevel="1" x14ac:dyDescent="0.2">
      <c r="A68" s="6" t="s">
        <v>113</v>
      </c>
      <c r="B68" s="2" t="s">
        <v>12</v>
      </c>
      <c r="C68" s="4" t="s">
        <v>41</v>
      </c>
      <c r="D68" s="4"/>
      <c r="E68" s="3">
        <v>1029409.92</v>
      </c>
      <c r="F68" s="64"/>
      <c r="G68" s="3"/>
      <c r="H68" s="52">
        <f t="shared" si="50"/>
        <v>1029409.92</v>
      </c>
      <c r="I68" s="52">
        <f t="shared" si="51"/>
        <v>1029409.92</v>
      </c>
      <c r="J68" s="47">
        <f t="shared" si="52"/>
        <v>0</v>
      </c>
      <c r="K68" s="47">
        <f t="shared" si="53"/>
        <v>0</v>
      </c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1.1" customHeight="1" outlineLevel="1" x14ac:dyDescent="0.2">
      <c r="A69" s="6" t="s">
        <v>113</v>
      </c>
      <c r="B69" s="2" t="s">
        <v>12</v>
      </c>
      <c r="C69" s="4" t="s">
        <v>42</v>
      </c>
      <c r="D69" s="4"/>
      <c r="E69" s="3">
        <v>11179.6</v>
      </c>
      <c r="F69" s="65"/>
      <c r="G69" s="3"/>
      <c r="H69" s="52">
        <f t="shared" si="50"/>
        <v>11179.6</v>
      </c>
      <c r="I69" s="52">
        <f t="shared" si="51"/>
        <v>11179.6</v>
      </c>
      <c r="J69" s="47">
        <f t="shared" si="52"/>
        <v>0</v>
      </c>
      <c r="K69" s="47">
        <f t="shared" si="53"/>
        <v>0</v>
      </c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35.1" customHeight="1" outlineLevel="1" x14ac:dyDescent="0.2">
      <c r="A70" s="6" t="s">
        <v>113</v>
      </c>
      <c r="B70" s="2" t="s">
        <v>12</v>
      </c>
      <c r="C70" s="11" t="s">
        <v>22</v>
      </c>
      <c r="D70" s="11"/>
      <c r="E70" s="3">
        <v>66216</v>
      </c>
      <c r="F70" s="4"/>
      <c r="G70" s="3"/>
      <c r="H70" s="52">
        <f t="shared" si="50"/>
        <v>66216</v>
      </c>
      <c r="I70" s="52">
        <f t="shared" si="51"/>
        <v>66216</v>
      </c>
      <c r="J70" s="47">
        <f t="shared" si="52"/>
        <v>0</v>
      </c>
      <c r="K70" s="47">
        <f t="shared" si="53"/>
        <v>0</v>
      </c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1.1" customHeight="1" outlineLevel="1" x14ac:dyDescent="0.2">
      <c r="A71" s="6" t="s">
        <v>113</v>
      </c>
      <c r="B71" s="2" t="s">
        <v>12</v>
      </c>
      <c r="C71" s="5"/>
      <c r="D71" s="5"/>
      <c r="E71" s="3"/>
      <c r="F71" s="65"/>
      <c r="G71" s="3"/>
      <c r="H71" s="52">
        <f t="shared" si="50"/>
        <v>0</v>
      </c>
      <c r="I71" s="52">
        <f t="shared" si="51"/>
        <v>0</v>
      </c>
      <c r="J71" s="47">
        <f t="shared" si="52"/>
        <v>0</v>
      </c>
      <c r="K71" s="47">
        <f t="shared" si="53"/>
        <v>0</v>
      </c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35.1" customHeight="1" outlineLevel="1" x14ac:dyDescent="0.2">
      <c r="A72" s="6" t="s">
        <v>113</v>
      </c>
      <c r="B72" s="2" t="s">
        <v>12</v>
      </c>
      <c r="D72" s="1"/>
      <c r="F72" s="4"/>
      <c r="G72" s="3"/>
      <c r="H72" s="52">
        <f t="shared" si="50"/>
        <v>0</v>
      </c>
      <c r="I72" s="52">
        <f t="shared" si="51"/>
        <v>0</v>
      </c>
      <c r="J72" s="47">
        <f t="shared" si="52"/>
        <v>0</v>
      </c>
      <c r="K72" s="47">
        <f t="shared" si="53"/>
        <v>0</v>
      </c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1.1" customHeight="1" outlineLevel="1" x14ac:dyDescent="0.2">
      <c r="A73" s="6" t="s">
        <v>113</v>
      </c>
      <c r="B73" s="2" t="s">
        <v>12</v>
      </c>
      <c r="C73" s="5"/>
      <c r="D73" s="5"/>
      <c r="E73" s="3"/>
      <c r="F73" s="64"/>
      <c r="G73" s="3"/>
      <c r="H73" s="52">
        <f t="shared" ref="H73:H95" si="54">E73-J73</f>
        <v>0</v>
      </c>
      <c r="I73" s="52">
        <f t="shared" ref="I73:I95" si="55">E73-K73</f>
        <v>0</v>
      </c>
      <c r="J73" s="47">
        <f t="shared" si="52"/>
        <v>0</v>
      </c>
      <c r="K73" s="47">
        <f t="shared" si="53"/>
        <v>0</v>
      </c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35.1" customHeight="1" outlineLevel="1" x14ac:dyDescent="0.2">
      <c r="A74" s="6" t="s">
        <v>113</v>
      </c>
      <c r="B74" s="2" t="s">
        <v>12</v>
      </c>
      <c r="D74" s="1"/>
      <c r="F74" s="65"/>
      <c r="G74" s="3"/>
      <c r="H74" s="52">
        <f t="shared" si="54"/>
        <v>0</v>
      </c>
      <c r="I74" s="52">
        <f t="shared" si="55"/>
        <v>0</v>
      </c>
      <c r="J74" s="47">
        <f t="shared" si="52"/>
        <v>0</v>
      </c>
      <c r="K74" s="47">
        <f t="shared" si="53"/>
        <v>0</v>
      </c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1.1" customHeight="1" outlineLevel="1" x14ac:dyDescent="0.2">
      <c r="A75" s="6" t="s">
        <v>113</v>
      </c>
      <c r="B75" s="2" t="s">
        <v>12</v>
      </c>
      <c r="C75" s="5"/>
      <c r="D75" s="5"/>
      <c r="E75" s="3"/>
      <c r="F75" s="4"/>
      <c r="G75" s="3"/>
      <c r="H75" s="52">
        <f t="shared" si="54"/>
        <v>0</v>
      </c>
      <c r="I75" s="52">
        <f t="shared" si="55"/>
        <v>0</v>
      </c>
      <c r="J75" s="47">
        <f t="shared" si="52"/>
        <v>0</v>
      </c>
      <c r="K75" s="47">
        <f t="shared" si="53"/>
        <v>0</v>
      </c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35.1" customHeight="1" outlineLevel="1" x14ac:dyDescent="0.2">
      <c r="A76" s="6" t="s">
        <v>113</v>
      </c>
      <c r="B76" s="2" t="s">
        <v>12</v>
      </c>
      <c r="D76" s="1"/>
      <c r="F76" s="64"/>
      <c r="G76" s="3"/>
      <c r="H76" s="52">
        <f t="shared" si="54"/>
        <v>0</v>
      </c>
      <c r="I76" s="52">
        <f t="shared" si="55"/>
        <v>0</v>
      </c>
      <c r="J76" s="47">
        <f t="shared" si="52"/>
        <v>0</v>
      </c>
      <c r="K76" s="47">
        <f t="shared" si="53"/>
        <v>0</v>
      </c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1.1" customHeight="1" outlineLevel="1" x14ac:dyDescent="0.2">
      <c r="A77" s="6" t="s">
        <v>113</v>
      </c>
      <c r="B77" s="2" t="s">
        <v>12</v>
      </c>
      <c r="C77" s="5"/>
      <c r="D77" s="5"/>
      <c r="E77" s="3"/>
      <c r="F77" s="65"/>
      <c r="G77" s="3"/>
      <c r="H77" s="52">
        <f t="shared" si="54"/>
        <v>0</v>
      </c>
      <c r="I77" s="52">
        <f t="shared" si="55"/>
        <v>0</v>
      </c>
      <c r="J77" s="47">
        <f t="shared" si="52"/>
        <v>0</v>
      </c>
      <c r="K77" s="47">
        <f t="shared" si="53"/>
        <v>0</v>
      </c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23.1" customHeight="1" outlineLevel="1" x14ac:dyDescent="0.2">
      <c r="A78" s="6" t="s">
        <v>113</v>
      </c>
      <c r="B78" s="2" t="s">
        <v>12</v>
      </c>
      <c r="D78" s="1"/>
      <c r="F78" s="4"/>
      <c r="G78" s="3"/>
      <c r="H78" s="52">
        <f t="shared" si="54"/>
        <v>0</v>
      </c>
      <c r="I78" s="52">
        <f t="shared" si="55"/>
        <v>0</v>
      </c>
      <c r="J78" s="47">
        <f t="shared" si="52"/>
        <v>0</v>
      </c>
      <c r="K78" s="47">
        <f t="shared" si="53"/>
        <v>0</v>
      </c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1.1" customHeight="1" outlineLevel="1" x14ac:dyDescent="0.2">
      <c r="A79" s="6" t="s">
        <v>113</v>
      </c>
      <c r="B79" s="2" t="s">
        <v>12</v>
      </c>
      <c r="C79" s="5"/>
      <c r="D79" s="5"/>
      <c r="E79" s="3"/>
      <c r="F79" s="65"/>
      <c r="G79" s="3"/>
      <c r="H79" s="52">
        <f t="shared" si="54"/>
        <v>0</v>
      </c>
      <c r="I79" s="52">
        <f t="shared" si="55"/>
        <v>0</v>
      </c>
      <c r="J79" s="47">
        <f t="shared" si="52"/>
        <v>0</v>
      </c>
      <c r="K79" s="47">
        <f t="shared" si="53"/>
        <v>0</v>
      </c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35.1" customHeight="1" outlineLevel="1" x14ac:dyDescent="0.2">
      <c r="A80" s="6" t="s">
        <v>113</v>
      </c>
      <c r="B80" s="2" t="s">
        <v>12</v>
      </c>
      <c r="D80" s="1"/>
      <c r="F80" s="4"/>
      <c r="G80" s="3"/>
      <c r="H80" s="52">
        <f t="shared" si="54"/>
        <v>0</v>
      </c>
      <c r="I80" s="52">
        <f t="shared" si="55"/>
        <v>0</v>
      </c>
      <c r="J80" s="47">
        <f t="shared" si="52"/>
        <v>0</v>
      </c>
      <c r="K80" s="47">
        <f t="shared" si="53"/>
        <v>0</v>
      </c>
      <c r="R80" s="68"/>
      <c r="S80" s="68"/>
      <c r="T80" s="68"/>
      <c r="U80" s="68"/>
      <c r="V80" s="68"/>
      <c r="W80" s="68"/>
      <c r="X80" s="68"/>
      <c r="Y80" s="68"/>
      <c r="Z80" s="68"/>
    </row>
    <row r="81" spans="1:38" ht="11.1" customHeight="1" outlineLevel="1" x14ac:dyDescent="0.2">
      <c r="A81" s="6" t="s">
        <v>113</v>
      </c>
      <c r="B81" s="2" t="s">
        <v>12</v>
      </c>
      <c r="C81" s="5"/>
      <c r="D81" s="5"/>
      <c r="E81" s="3"/>
      <c r="F81" s="65"/>
      <c r="G81" s="3"/>
      <c r="H81" s="52">
        <f t="shared" si="54"/>
        <v>0</v>
      </c>
      <c r="I81" s="52">
        <f t="shared" si="55"/>
        <v>0</v>
      </c>
      <c r="J81" s="47">
        <f t="shared" si="52"/>
        <v>0</v>
      </c>
      <c r="K81" s="47">
        <f t="shared" si="53"/>
        <v>0</v>
      </c>
      <c r="R81" s="68"/>
      <c r="S81" s="68"/>
      <c r="T81" s="68"/>
      <c r="U81" s="68"/>
      <c r="V81" s="68"/>
      <c r="W81" s="68"/>
      <c r="X81" s="68"/>
      <c r="Y81" s="68"/>
      <c r="Z81" s="68"/>
    </row>
    <row r="82" spans="1:38" ht="35.1" customHeight="1" outlineLevel="1" x14ac:dyDescent="0.2">
      <c r="A82" s="6" t="s">
        <v>113</v>
      </c>
      <c r="B82" s="2" t="s">
        <v>12</v>
      </c>
      <c r="D82" s="1"/>
      <c r="F82" s="4"/>
      <c r="G82" s="3"/>
      <c r="H82" s="52">
        <f t="shared" si="54"/>
        <v>0</v>
      </c>
      <c r="I82" s="52">
        <f t="shared" si="55"/>
        <v>0</v>
      </c>
      <c r="J82" s="47">
        <f t="shared" si="52"/>
        <v>0</v>
      </c>
      <c r="K82" s="47">
        <f t="shared" si="53"/>
        <v>0</v>
      </c>
      <c r="R82" s="68"/>
      <c r="S82" s="68"/>
      <c r="T82" s="68"/>
      <c r="U82" s="68"/>
      <c r="V82" s="68"/>
      <c r="W82" s="68"/>
      <c r="X82" s="68"/>
      <c r="Y82" s="68"/>
      <c r="Z82" s="68"/>
    </row>
    <row r="83" spans="1:38" ht="11.1" customHeight="1" outlineLevel="1" x14ac:dyDescent="0.2">
      <c r="A83" s="6" t="s">
        <v>113</v>
      </c>
      <c r="B83" s="2" t="s">
        <v>12</v>
      </c>
      <c r="C83" s="5"/>
      <c r="D83" s="5"/>
      <c r="E83" s="3"/>
      <c r="F83" s="65"/>
      <c r="G83" s="3"/>
      <c r="H83" s="52">
        <f t="shared" si="54"/>
        <v>0</v>
      </c>
      <c r="I83" s="52">
        <f t="shared" si="55"/>
        <v>0</v>
      </c>
      <c r="J83" s="47">
        <f t="shared" si="52"/>
        <v>0</v>
      </c>
      <c r="K83" s="47">
        <f t="shared" si="53"/>
        <v>0</v>
      </c>
      <c r="R83" s="68"/>
      <c r="S83" s="68"/>
      <c r="T83" s="68"/>
      <c r="U83" s="68"/>
      <c r="V83" s="68"/>
      <c r="W83" s="68"/>
      <c r="X83" s="68"/>
      <c r="Y83" s="68"/>
      <c r="Z83" s="68"/>
    </row>
    <row r="84" spans="1:38" ht="35.1" customHeight="1" outlineLevel="1" x14ac:dyDescent="0.2">
      <c r="A84" s="6" t="s">
        <v>113</v>
      </c>
      <c r="B84" s="2" t="s">
        <v>12</v>
      </c>
      <c r="D84" s="1"/>
      <c r="F84" s="4"/>
      <c r="G84" s="3"/>
      <c r="H84" s="52">
        <f t="shared" si="54"/>
        <v>0</v>
      </c>
      <c r="I84" s="52">
        <f t="shared" si="55"/>
        <v>0</v>
      </c>
      <c r="J84" s="47">
        <f t="shared" si="52"/>
        <v>0</v>
      </c>
      <c r="K84" s="47">
        <f t="shared" si="53"/>
        <v>0</v>
      </c>
      <c r="R84" s="68"/>
      <c r="S84" s="68"/>
      <c r="T84" s="68"/>
      <c r="U84" s="68"/>
      <c r="V84" s="68"/>
      <c r="W84" s="68"/>
      <c r="X84" s="68"/>
      <c r="Y84" s="68"/>
      <c r="Z84" s="68"/>
    </row>
    <row r="85" spans="1:38" ht="11.1" customHeight="1" outlineLevel="1" x14ac:dyDescent="0.2">
      <c r="A85" s="6" t="s">
        <v>113</v>
      </c>
      <c r="B85" s="2" t="s">
        <v>12</v>
      </c>
      <c r="C85" s="5"/>
      <c r="D85" s="5"/>
      <c r="E85" s="3"/>
      <c r="F85" s="4"/>
      <c r="G85" s="3"/>
      <c r="H85" s="52">
        <f t="shared" si="54"/>
        <v>0</v>
      </c>
      <c r="I85" s="52">
        <f t="shared" si="55"/>
        <v>0</v>
      </c>
      <c r="J85" s="47">
        <f t="shared" si="52"/>
        <v>0</v>
      </c>
      <c r="K85" s="47">
        <f t="shared" si="53"/>
        <v>0</v>
      </c>
      <c r="R85" s="68"/>
      <c r="S85" s="68"/>
      <c r="T85" s="68"/>
      <c r="U85" s="68"/>
      <c r="V85" s="68"/>
      <c r="W85" s="68"/>
      <c r="X85" s="68"/>
      <c r="Y85" s="68"/>
      <c r="Z85" s="68"/>
    </row>
    <row r="86" spans="1:38" ht="35.1" customHeight="1" outlineLevel="1" x14ac:dyDescent="0.2">
      <c r="A86" s="6" t="s">
        <v>113</v>
      </c>
      <c r="B86" s="2" t="s">
        <v>12</v>
      </c>
      <c r="D86" s="1"/>
      <c r="F86" s="4"/>
      <c r="G86" s="3"/>
      <c r="H86" s="52">
        <f t="shared" si="54"/>
        <v>0</v>
      </c>
      <c r="I86" s="52">
        <f t="shared" si="55"/>
        <v>0</v>
      </c>
      <c r="J86" s="47">
        <f t="shared" si="52"/>
        <v>0</v>
      </c>
      <c r="K86" s="47">
        <f t="shared" si="53"/>
        <v>0</v>
      </c>
      <c r="R86" s="68"/>
      <c r="S86" s="68"/>
      <c r="T86" s="68"/>
      <c r="U86" s="68"/>
      <c r="V86" s="68"/>
      <c r="W86" s="68"/>
      <c r="X86" s="68"/>
      <c r="Y86" s="68"/>
      <c r="Z86" s="68"/>
    </row>
    <row r="87" spans="1:38" ht="35.1" customHeight="1" outlineLevel="1" x14ac:dyDescent="0.2">
      <c r="A87" s="6" t="s">
        <v>113</v>
      </c>
      <c r="B87" s="2" t="s">
        <v>12</v>
      </c>
      <c r="D87" s="1"/>
      <c r="F87" s="4"/>
      <c r="G87" s="3"/>
      <c r="H87" s="52">
        <f t="shared" si="54"/>
        <v>0</v>
      </c>
      <c r="I87" s="52">
        <f t="shared" si="55"/>
        <v>0</v>
      </c>
      <c r="J87" s="47">
        <f t="shared" si="52"/>
        <v>0</v>
      </c>
      <c r="K87" s="47">
        <f t="shared" si="53"/>
        <v>0</v>
      </c>
      <c r="R87" s="68"/>
      <c r="S87" s="68"/>
      <c r="T87" s="68"/>
      <c r="U87" s="68"/>
      <c r="V87" s="68"/>
      <c r="W87" s="68"/>
      <c r="X87" s="68"/>
      <c r="Y87" s="68"/>
      <c r="Z87" s="68"/>
    </row>
    <row r="88" spans="1:38" ht="11.1" customHeight="1" outlineLevel="1" x14ac:dyDescent="0.2">
      <c r="A88" s="6" t="s">
        <v>113</v>
      </c>
      <c r="B88" s="2" t="s">
        <v>12</v>
      </c>
      <c r="C88" s="5"/>
      <c r="D88" s="5"/>
      <c r="E88" s="3"/>
      <c r="F88" s="65"/>
      <c r="G88" s="3"/>
      <c r="H88" s="52">
        <f t="shared" si="54"/>
        <v>0</v>
      </c>
      <c r="I88" s="52">
        <f t="shared" si="55"/>
        <v>0</v>
      </c>
      <c r="J88" s="47">
        <f t="shared" si="52"/>
        <v>0</v>
      </c>
      <c r="K88" s="47">
        <f t="shared" si="53"/>
        <v>0</v>
      </c>
      <c r="R88" s="68"/>
      <c r="S88" s="68"/>
      <c r="T88" s="68"/>
      <c r="U88" s="68"/>
      <c r="V88" s="68"/>
      <c r="W88" s="68"/>
      <c r="X88" s="68"/>
      <c r="Y88" s="68"/>
      <c r="Z88" s="68"/>
    </row>
    <row r="89" spans="1:38" ht="35.1" customHeight="1" outlineLevel="1" x14ac:dyDescent="0.2">
      <c r="A89" s="6" t="s">
        <v>113</v>
      </c>
      <c r="B89" s="2" t="s">
        <v>12</v>
      </c>
      <c r="D89" s="1"/>
      <c r="F89" s="4"/>
      <c r="G89" s="3"/>
      <c r="H89" s="52">
        <f t="shared" si="54"/>
        <v>0</v>
      </c>
      <c r="I89" s="52">
        <f t="shared" si="55"/>
        <v>0</v>
      </c>
      <c r="J89" s="47">
        <f t="shared" si="52"/>
        <v>0</v>
      </c>
      <c r="K89" s="47">
        <f t="shared" si="53"/>
        <v>0</v>
      </c>
      <c r="R89" s="68"/>
      <c r="S89" s="68"/>
      <c r="T89" s="68"/>
      <c r="U89" s="68"/>
      <c r="V89" s="68"/>
      <c r="W89" s="68"/>
      <c r="X89" s="68"/>
      <c r="Y89" s="68"/>
      <c r="Z89" s="68"/>
    </row>
    <row r="90" spans="1:38" ht="11.1" customHeight="1" outlineLevel="1" x14ac:dyDescent="0.2">
      <c r="A90" s="6" t="s">
        <v>113</v>
      </c>
      <c r="B90" s="2" t="s">
        <v>12</v>
      </c>
      <c r="C90" s="5"/>
      <c r="D90" s="5"/>
      <c r="E90" s="3"/>
      <c r="F90" s="4"/>
      <c r="G90" s="3"/>
      <c r="H90" s="52">
        <f t="shared" si="54"/>
        <v>0</v>
      </c>
      <c r="I90" s="52">
        <f t="shared" si="55"/>
        <v>0</v>
      </c>
      <c r="J90" s="47">
        <f t="shared" si="52"/>
        <v>0</v>
      </c>
      <c r="K90" s="47">
        <f t="shared" si="53"/>
        <v>0</v>
      </c>
      <c r="R90" s="68"/>
      <c r="S90" s="68"/>
      <c r="T90" s="68"/>
      <c r="U90" s="68"/>
      <c r="V90" s="68"/>
      <c r="W90" s="68"/>
      <c r="X90" s="68"/>
      <c r="Y90" s="68"/>
      <c r="Z90" s="68"/>
    </row>
    <row r="91" spans="1:38" ht="47.1" customHeight="1" outlineLevel="1" x14ac:dyDescent="0.2">
      <c r="A91" s="6" t="s">
        <v>113</v>
      </c>
      <c r="B91" s="2" t="s">
        <v>12</v>
      </c>
      <c r="D91" s="1"/>
      <c r="F91" s="4"/>
      <c r="G91" s="3"/>
      <c r="H91" s="52">
        <f t="shared" si="54"/>
        <v>0</v>
      </c>
      <c r="I91" s="52">
        <f t="shared" si="55"/>
        <v>0</v>
      </c>
      <c r="J91" s="47">
        <f t="shared" si="52"/>
        <v>0</v>
      </c>
      <c r="K91" s="47">
        <f t="shared" si="53"/>
        <v>0</v>
      </c>
      <c r="R91" s="68"/>
      <c r="S91" s="68"/>
      <c r="T91" s="68"/>
      <c r="U91" s="68"/>
      <c r="V91" s="68"/>
      <c r="W91" s="68"/>
      <c r="X91" s="68"/>
      <c r="Y91" s="68"/>
      <c r="Z91" s="68"/>
    </row>
    <row r="92" spans="1:38" ht="11.1" customHeight="1" outlineLevel="1" x14ac:dyDescent="0.2">
      <c r="A92" s="6" t="s">
        <v>113</v>
      </c>
      <c r="B92" s="2" t="s">
        <v>12</v>
      </c>
      <c r="C92" s="5"/>
      <c r="D92" s="5"/>
      <c r="E92" s="3"/>
      <c r="F92" s="4"/>
      <c r="G92" s="3"/>
      <c r="H92" s="52">
        <f t="shared" si="54"/>
        <v>0</v>
      </c>
      <c r="I92" s="52">
        <f t="shared" si="55"/>
        <v>0</v>
      </c>
      <c r="J92" s="47">
        <f t="shared" si="52"/>
        <v>0</v>
      </c>
      <c r="K92" s="47">
        <f t="shared" si="53"/>
        <v>0</v>
      </c>
      <c r="R92" s="68"/>
      <c r="S92" s="68"/>
      <c r="T92" s="68"/>
      <c r="U92" s="68"/>
      <c r="V92" s="68"/>
      <c r="W92" s="68"/>
      <c r="X92" s="68"/>
      <c r="Y92" s="68"/>
      <c r="Z92" s="68"/>
    </row>
    <row r="93" spans="1:38" ht="35.1" customHeight="1" outlineLevel="1" x14ac:dyDescent="0.2">
      <c r="A93" s="6" t="s">
        <v>113</v>
      </c>
      <c r="B93" s="2" t="s">
        <v>12</v>
      </c>
      <c r="D93" s="1"/>
      <c r="F93" s="65"/>
      <c r="G93" s="3"/>
      <c r="H93" s="52">
        <f t="shared" si="54"/>
        <v>0</v>
      </c>
      <c r="I93" s="52">
        <f t="shared" si="55"/>
        <v>0</v>
      </c>
      <c r="J93" s="47">
        <f t="shared" si="52"/>
        <v>0</v>
      </c>
      <c r="K93" s="47">
        <f t="shared" si="53"/>
        <v>0</v>
      </c>
      <c r="R93" s="68"/>
      <c r="S93" s="68"/>
      <c r="T93" s="68"/>
      <c r="U93" s="68"/>
      <c r="V93" s="68"/>
      <c r="W93" s="68"/>
      <c r="X93" s="68"/>
      <c r="Y93" s="68"/>
      <c r="Z93" s="68"/>
    </row>
    <row r="94" spans="1:38" ht="11.1" customHeight="1" outlineLevel="1" x14ac:dyDescent="0.2">
      <c r="A94" s="6" t="s">
        <v>113</v>
      </c>
      <c r="B94" s="2" t="s">
        <v>12</v>
      </c>
      <c r="C94" s="5"/>
      <c r="D94" s="5"/>
      <c r="E94" s="3"/>
      <c r="F94" s="4"/>
      <c r="G94" s="3"/>
      <c r="H94" s="52">
        <f t="shared" si="54"/>
        <v>0</v>
      </c>
      <c r="I94" s="52">
        <f t="shared" si="55"/>
        <v>0</v>
      </c>
      <c r="J94" s="47">
        <f t="shared" si="52"/>
        <v>0</v>
      </c>
      <c r="K94" s="47">
        <f t="shared" si="53"/>
        <v>0</v>
      </c>
      <c r="R94" s="68"/>
      <c r="S94" s="68"/>
      <c r="T94" s="68"/>
      <c r="U94" s="68"/>
      <c r="V94" s="68"/>
      <c r="W94" s="68"/>
      <c r="X94" s="68"/>
      <c r="Y94" s="68"/>
      <c r="Z94" s="68"/>
    </row>
    <row r="95" spans="1:38" ht="47.1" customHeight="1" outlineLevel="1" x14ac:dyDescent="0.2">
      <c r="A95" s="16" t="s">
        <v>113</v>
      </c>
      <c r="B95" s="32" t="s">
        <v>12</v>
      </c>
      <c r="D95" s="1"/>
      <c r="F95" s="4"/>
      <c r="G95" s="3"/>
      <c r="H95" s="52">
        <f t="shared" si="54"/>
        <v>0</v>
      </c>
      <c r="I95" s="52">
        <f t="shared" si="55"/>
        <v>0</v>
      </c>
      <c r="J95" s="48">
        <f t="shared" si="52"/>
        <v>0</v>
      </c>
      <c r="K95" s="48">
        <f t="shared" si="53"/>
        <v>0</v>
      </c>
      <c r="R95" s="68"/>
      <c r="S95" s="68"/>
      <c r="T95" s="68"/>
      <c r="U95" s="68"/>
      <c r="V95" s="68"/>
      <c r="W95" s="68"/>
      <c r="X95" s="68"/>
      <c r="Y95" s="68"/>
      <c r="Z95" s="68"/>
    </row>
    <row r="96" spans="1:38" s="27" customFormat="1" ht="11.1" customHeight="1" outlineLevel="1" x14ac:dyDescent="0.2">
      <c r="A96" s="24" t="s">
        <v>113</v>
      </c>
      <c r="B96" s="34">
        <v>342</v>
      </c>
      <c r="C96" s="25" t="s">
        <v>20</v>
      </c>
      <c r="D96" s="25"/>
      <c r="E96" s="26">
        <f>SUM(E97:E99)</f>
        <v>613116</v>
      </c>
      <c r="F96" s="4"/>
      <c r="G96" s="66"/>
      <c r="H96" s="110">
        <f t="shared" ref="H96" si="56">SUM(H97:H99)</f>
        <v>613116</v>
      </c>
      <c r="I96" s="110">
        <f t="shared" ref="I96" si="57">SUM(I97:I99)</f>
        <v>613116</v>
      </c>
      <c r="J96" s="136">
        <f t="shared" ref="J96:AL96" si="58">SUM(J97:J99)</f>
        <v>0</v>
      </c>
      <c r="K96" s="42">
        <f t="shared" si="58"/>
        <v>0</v>
      </c>
      <c r="L96" s="26">
        <f t="shared" si="58"/>
        <v>0</v>
      </c>
      <c r="M96" s="26">
        <f t="shared" si="58"/>
        <v>0</v>
      </c>
      <c r="N96" s="26">
        <f t="shared" si="58"/>
        <v>0</v>
      </c>
      <c r="O96" s="26">
        <f t="shared" si="58"/>
        <v>0</v>
      </c>
      <c r="P96" s="26">
        <f t="shared" si="58"/>
        <v>0</v>
      </c>
      <c r="Q96" s="105">
        <f t="shared" si="58"/>
        <v>0</v>
      </c>
      <c r="R96" s="110">
        <f t="shared" si="58"/>
        <v>0</v>
      </c>
      <c r="S96" s="110">
        <f t="shared" si="58"/>
        <v>0</v>
      </c>
      <c r="T96" s="110">
        <f t="shared" si="58"/>
        <v>0</v>
      </c>
      <c r="U96" s="110">
        <f t="shared" si="58"/>
        <v>0</v>
      </c>
      <c r="V96" s="110">
        <f t="shared" si="58"/>
        <v>0</v>
      </c>
      <c r="W96" s="110">
        <f t="shared" si="58"/>
        <v>0</v>
      </c>
      <c r="X96" s="110">
        <f t="shared" si="58"/>
        <v>0</v>
      </c>
      <c r="Y96" s="110">
        <f t="shared" si="58"/>
        <v>0</v>
      </c>
      <c r="Z96" s="110">
        <f t="shared" si="58"/>
        <v>0</v>
      </c>
      <c r="AA96" s="108">
        <f t="shared" si="58"/>
        <v>0</v>
      </c>
      <c r="AB96" s="26">
        <f t="shared" si="58"/>
        <v>0</v>
      </c>
      <c r="AC96" s="26">
        <f t="shared" si="58"/>
        <v>0</v>
      </c>
      <c r="AD96" s="26">
        <f t="shared" si="58"/>
        <v>0</v>
      </c>
      <c r="AE96" s="26">
        <f t="shared" si="58"/>
        <v>0</v>
      </c>
      <c r="AF96" s="26">
        <f t="shared" si="58"/>
        <v>0</v>
      </c>
      <c r="AG96" s="26">
        <f t="shared" si="58"/>
        <v>0</v>
      </c>
      <c r="AH96" s="26">
        <f t="shared" si="58"/>
        <v>0</v>
      </c>
      <c r="AI96" s="26">
        <f t="shared" si="58"/>
        <v>0</v>
      </c>
      <c r="AJ96" s="26">
        <f t="shared" si="58"/>
        <v>0</v>
      </c>
      <c r="AK96" s="26">
        <f t="shared" si="58"/>
        <v>0</v>
      </c>
      <c r="AL96" s="26">
        <f t="shared" si="58"/>
        <v>0</v>
      </c>
    </row>
    <row r="97" spans="1:38" ht="47.1" customHeight="1" outlineLevel="1" x14ac:dyDescent="0.2">
      <c r="A97" s="13" t="s">
        <v>113</v>
      </c>
      <c r="B97" s="19" t="s">
        <v>20</v>
      </c>
      <c r="C97" s="22" t="s">
        <v>21</v>
      </c>
      <c r="D97" s="22"/>
      <c r="E97" s="23">
        <v>418716</v>
      </c>
      <c r="F97" s="4"/>
      <c r="G97" s="67"/>
      <c r="H97" s="137">
        <f>E97-J97</f>
        <v>418716</v>
      </c>
      <c r="I97" s="137">
        <f>E97-K97</f>
        <v>418716</v>
      </c>
      <c r="J97" s="46">
        <f t="shared" ref="J97:J99" si="59">L97+N97+P97+R97+W97+Y97+AA97+AC97+AE97+AG97+AI97+AK97</f>
        <v>0</v>
      </c>
      <c r="K97" s="46">
        <f t="shared" ref="K97:K99" si="60">M97+O97+Q97+S97+X97+Z97+AB97+AD97+AF97+AH97+AJ97+AL97</f>
        <v>0</v>
      </c>
      <c r="R97" s="68"/>
      <c r="S97" s="68"/>
      <c r="T97" s="68"/>
      <c r="U97" s="68"/>
      <c r="V97" s="68"/>
      <c r="W97" s="68"/>
      <c r="X97" s="68"/>
      <c r="Y97" s="68"/>
      <c r="Z97" s="68"/>
    </row>
    <row r="98" spans="1:38" ht="35.1" customHeight="1" outlineLevel="1" x14ac:dyDescent="0.2">
      <c r="A98" s="6" t="s">
        <v>113</v>
      </c>
      <c r="B98" s="2" t="s">
        <v>20</v>
      </c>
      <c r="C98" s="4" t="s">
        <v>29</v>
      </c>
      <c r="D98" s="4"/>
      <c r="E98" s="3">
        <v>194400</v>
      </c>
      <c r="F98" s="4"/>
      <c r="G98" s="3"/>
      <c r="H98" s="52">
        <f>E98-J98</f>
        <v>194400</v>
      </c>
      <c r="I98" s="52">
        <f>E98-K98</f>
        <v>194400</v>
      </c>
      <c r="J98" s="47">
        <f t="shared" si="59"/>
        <v>0</v>
      </c>
      <c r="K98" s="47">
        <f t="shared" si="60"/>
        <v>0</v>
      </c>
      <c r="R98" s="68"/>
      <c r="S98" s="68"/>
      <c r="T98" s="68"/>
      <c r="U98" s="68"/>
      <c r="V98" s="68"/>
      <c r="W98" s="68"/>
      <c r="X98" s="68"/>
      <c r="Y98" s="68"/>
      <c r="Z98" s="68"/>
    </row>
    <row r="99" spans="1:38" ht="11.1" customHeight="1" outlineLevel="1" x14ac:dyDescent="0.2">
      <c r="A99" s="16" t="s">
        <v>113</v>
      </c>
      <c r="B99" s="32" t="s">
        <v>20</v>
      </c>
      <c r="C99" s="17"/>
      <c r="D99" s="17"/>
      <c r="E99" s="18"/>
      <c r="F99" s="4"/>
      <c r="G99" s="3"/>
      <c r="H99" s="52">
        <f>E99-J99</f>
        <v>0</v>
      </c>
      <c r="I99" s="52">
        <f>E99-K99</f>
        <v>0</v>
      </c>
      <c r="J99" s="48">
        <f t="shared" si="59"/>
        <v>0</v>
      </c>
      <c r="K99" s="48">
        <f t="shared" si="60"/>
        <v>0</v>
      </c>
      <c r="R99" s="68"/>
      <c r="S99" s="68"/>
      <c r="T99" s="68"/>
      <c r="U99" s="68"/>
      <c r="V99" s="68"/>
      <c r="W99" s="68"/>
      <c r="X99" s="68"/>
      <c r="Y99" s="68"/>
      <c r="Z99" s="68"/>
    </row>
    <row r="100" spans="1:38" s="27" customFormat="1" ht="11.1" customHeight="1" outlineLevel="1" x14ac:dyDescent="0.2">
      <c r="A100" s="24" t="s">
        <v>113</v>
      </c>
      <c r="B100" s="28" t="s">
        <v>10</v>
      </c>
      <c r="C100" s="25" t="s">
        <v>10</v>
      </c>
      <c r="D100" s="25"/>
      <c r="E100" s="26">
        <f>SUM(E101:E102)</f>
        <v>804.75</v>
      </c>
      <c r="F100" s="4"/>
      <c r="G100" s="135"/>
      <c r="H100" s="110">
        <f t="shared" ref="H100" si="61">SUM(H101:H102)</f>
        <v>-804.75</v>
      </c>
      <c r="I100" s="110">
        <f t="shared" ref="I100" si="62">SUM(I101:I102)</f>
        <v>804.75</v>
      </c>
      <c r="J100" s="136">
        <f t="shared" ref="J100:AL100" si="63">SUM(J101:J102)</f>
        <v>1609.5</v>
      </c>
      <c r="K100" s="42">
        <f t="shared" si="63"/>
        <v>0</v>
      </c>
      <c r="L100" s="26">
        <f t="shared" si="63"/>
        <v>0</v>
      </c>
      <c r="M100" s="26">
        <f t="shared" si="63"/>
        <v>0</v>
      </c>
      <c r="N100" s="26">
        <f t="shared" si="63"/>
        <v>0</v>
      </c>
      <c r="O100" s="26">
        <f t="shared" si="63"/>
        <v>0</v>
      </c>
      <c r="P100" s="26">
        <f t="shared" si="63"/>
        <v>0</v>
      </c>
      <c r="Q100" s="105">
        <f t="shared" si="63"/>
        <v>0</v>
      </c>
      <c r="R100" s="110">
        <f t="shared" si="63"/>
        <v>536.5</v>
      </c>
      <c r="S100" s="110">
        <f t="shared" si="63"/>
        <v>0</v>
      </c>
      <c r="T100" s="110">
        <f t="shared" si="63"/>
        <v>536.5</v>
      </c>
      <c r="U100" s="110">
        <f t="shared" si="63"/>
        <v>0</v>
      </c>
      <c r="V100" s="110">
        <f t="shared" si="63"/>
        <v>0</v>
      </c>
      <c r="W100" s="110">
        <f t="shared" si="63"/>
        <v>536.5</v>
      </c>
      <c r="X100" s="110">
        <f t="shared" si="63"/>
        <v>0</v>
      </c>
      <c r="Y100" s="110">
        <f t="shared" si="63"/>
        <v>536.5</v>
      </c>
      <c r="Z100" s="110">
        <f t="shared" si="63"/>
        <v>0</v>
      </c>
      <c r="AA100" s="108">
        <f t="shared" si="63"/>
        <v>0</v>
      </c>
      <c r="AB100" s="26">
        <f t="shared" si="63"/>
        <v>0</v>
      </c>
      <c r="AC100" s="26">
        <f t="shared" si="63"/>
        <v>0</v>
      </c>
      <c r="AD100" s="26">
        <f t="shared" si="63"/>
        <v>0</v>
      </c>
      <c r="AE100" s="26">
        <f t="shared" si="63"/>
        <v>0</v>
      </c>
      <c r="AF100" s="26">
        <f t="shared" si="63"/>
        <v>0</v>
      </c>
      <c r="AG100" s="26">
        <f t="shared" si="63"/>
        <v>0</v>
      </c>
      <c r="AH100" s="26">
        <f t="shared" si="63"/>
        <v>0</v>
      </c>
      <c r="AI100" s="26">
        <f t="shared" si="63"/>
        <v>0</v>
      </c>
      <c r="AJ100" s="26">
        <f t="shared" si="63"/>
        <v>0</v>
      </c>
      <c r="AK100" s="26">
        <f t="shared" si="63"/>
        <v>0</v>
      </c>
      <c r="AL100" s="26">
        <f t="shared" si="63"/>
        <v>0</v>
      </c>
    </row>
    <row r="101" spans="1:38" ht="47.1" customHeight="1" outlineLevel="1" x14ac:dyDescent="0.2">
      <c r="A101" s="13" t="s">
        <v>113</v>
      </c>
      <c r="B101" s="19" t="s">
        <v>10</v>
      </c>
      <c r="C101" s="22" t="s">
        <v>9</v>
      </c>
      <c r="D101" s="22"/>
      <c r="E101" s="23">
        <v>804.75</v>
      </c>
      <c r="F101" s="4"/>
      <c r="G101" s="3"/>
      <c r="H101" s="137">
        <f>E101-J101</f>
        <v>-804.75</v>
      </c>
      <c r="I101" s="137">
        <f>E101-K101</f>
        <v>804.75</v>
      </c>
      <c r="J101" s="46">
        <f t="shared" ref="J101:J102" si="64">L101+N101+P101+R101+W101+Y101+AA101+AC101+AE101+AG101+AI101+AK101</f>
        <v>1609.5</v>
      </c>
      <c r="K101" s="46">
        <f t="shared" ref="K101:K102" si="65">M101+O101+Q101+S101+X101+Z101+AB101+AD101+AF101+AH101+AJ101+AL101</f>
        <v>0</v>
      </c>
      <c r="R101" s="68">
        <v>536.5</v>
      </c>
      <c r="S101" s="68"/>
      <c r="T101" s="68">
        <v>536.5</v>
      </c>
      <c r="U101" s="68"/>
      <c r="V101" s="68"/>
      <c r="W101" s="68">
        <v>536.5</v>
      </c>
      <c r="X101" s="68"/>
      <c r="Y101" s="68">
        <v>536.5</v>
      </c>
      <c r="Z101" s="68"/>
    </row>
    <row r="102" spans="1:38" ht="11.1" customHeight="1" outlineLevel="1" x14ac:dyDescent="0.2">
      <c r="A102" s="16" t="s">
        <v>113</v>
      </c>
      <c r="B102" s="32" t="s">
        <v>10</v>
      </c>
      <c r="C102" s="17"/>
      <c r="D102" s="17"/>
      <c r="E102" s="18"/>
      <c r="F102" s="4"/>
      <c r="G102" s="3"/>
      <c r="H102" s="52">
        <f>E102-J102</f>
        <v>0</v>
      </c>
      <c r="I102" s="52">
        <f>E102-K102</f>
        <v>0</v>
      </c>
      <c r="J102" s="48">
        <f t="shared" si="64"/>
        <v>0</v>
      </c>
      <c r="K102" s="48">
        <f t="shared" si="65"/>
        <v>0</v>
      </c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38" s="21" customFormat="1" ht="23.1" customHeight="1" outlineLevel="1" x14ac:dyDescent="0.2">
      <c r="A103" s="175" t="s">
        <v>114</v>
      </c>
      <c r="B103" s="175"/>
      <c r="C103" s="175"/>
      <c r="D103" s="82"/>
      <c r="E103" s="20">
        <f>E104</f>
        <v>24142.5</v>
      </c>
      <c r="F103" s="65"/>
      <c r="G103" s="3"/>
      <c r="H103" s="113">
        <f t="shared" ref="H103" si="66">H104</f>
        <v>2414.25</v>
      </c>
      <c r="I103" s="113">
        <f t="shared" ref="I103" si="67">I104</f>
        <v>24142.5</v>
      </c>
      <c r="J103" s="37">
        <f t="shared" ref="J103:AL103" si="68">J104</f>
        <v>21728.25</v>
      </c>
      <c r="K103" s="37">
        <f t="shared" si="68"/>
        <v>0</v>
      </c>
      <c r="L103" s="20">
        <f t="shared" si="68"/>
        <v>0</v>
      </c>
      <c r="M103" s="20">
        <f t="shared" si="68"/>
        <v>0</v>
      </c>
      <c r="N103" s="20">
        <f t="shared" si="68"/>
        <v>0</v>
      </c>
      <c r="O103" s="20">
        <f t="shared" si="68"/>
        <v>0</v>
      </c>
      <c r="P103" s="20">
        <f t="shared" si="68"/>
        <v>0</v>
      </c>
      <c r="Q103" s="107">
        <f t="shared" si="68"/>
        <v>0</v>
      </c>
      <c r="R103" s="113">
        <f t="shared" si="68"/>
        <v>7242.75</v>
      </c>
      <c r="S103" s="113">
        <f t="shared" si="68"/>
        <v>0</v>
      </c>
      <c r="T103" s="113">
        <f t="shared" si="68"/>
        <v>7242.75</v>
      </c>
      <c r="U103" s="113">
        <f t="shared" si="68"/>
        <v>0</v>
      </c>
      <c r="V103" s="113">
        <f t="shared" si="68"/>
        <v>0</v>
      </c>
      <c r="W103" s="113">
        <f t="shared" si="68"/>
        <v>7242.75</v>
      </c>
      <c r="X103" s="113">
        <f t="shared" si="68"/>
        <v>0</v>
      </c>
      <c r="Y103" s="113">
        <f t="shared" si="68"/>
        <v>7242.75</v>
      </c>
      <c r="Z103" s="113">
        <f t="shared" si="68"/>
        <v>0</v>
      </c>
      <c r="AA103" s="109">
        <f t="shared" si="68"/>
        <v>0</v>
      </c>
      <c r="AB103" s="20">
        <f t="shared" si="68"/>
        <v>0</v>
      </c>
      <c r="AC103" s="20">
        <f t="shared" si="68"/>
        <v>0</v>
      </c>
      <c r="AD103" s="20">
        <f t="shared" si="68"/>
        <v>0</v>
      </c>
      <c r="AE103" s="20">
        <f t="shared" si="68"/>
        <v>0</v>
      </c>
      <c r="AF103" s="20">
        <f t="shared" si="68"/>
        <v>0</v>
      </c>
      <c r="AG103" s="20">
        <f t="shared" si="68"/>
        <v>0</v>
      </c>
      <c r="AH103" s="20">
        <f t="shared" si="68"/>
        <v>0</v>
      </c>
      <c r="AI103" s="20">
        <f t="shared" si="68"/>
        <v>0</v>
      </c>
      <c r="AJ103" s="20">
        <f t="shared" si="68"/>
        <v>0</v>
      </c>
      <c r="AK103" s="20">
        <f t="shared" si="68"/>
        <v>0</v>
      </c>
      <c r="AL103" s="20">
        <f t="shared" si="68"/>
        <v>0</v>
      </c>
    </row>
    <row r="104" spans="1:38" s="27" customFormat="1" ht="11.1" customHeight="1" outlineLevel="1" x14ac:dyDescent="0.2">
      <c r="A104" s="24" t="s">
        <v>114</v>
      </c>
      <c r="B104" s="34">
        <v>343</v>
      </c>
      <c r="C104" s="25" t="s">
        <v>10</v>
      </c>
      <c r="D104" s="25"/>
      <c r="E104" s="26">
        <f>SUM(E105:E106)</f>
        <v>24142.5</v>
      </c>
      <c r="F104" s="4"/>
      <c r="G104" s="3"/>
      <c r="H104" s="42">
        <f t="shared" ref="H104" si="69">SUM(H105:H106)</f>
        <v>2414.25</v>
      </c>
      <c r="I104" s="42">
        <f t="shared" ref="I104" si="70">SUM(I105:I106)</f>
        <v>24142.5</v>
      </c>
      <c r="J104" s="41">
        <f t="shared" ref="J104:AL104" si="71">SUM(J105:J106)</f>
        <v>21728.25</v>
      </c>
      <c r="K104" s="41">
        <f t="shared" si="71"/>
        <v>0</v>
      </c>
      <c r="L104" s="26">
        <f t="shared" si="71"/>
        <v>0</v>
      </c>
      <c r="M104" s="26">
        <f t="shared" si="71"/>
        <v>0</v>
      </c>
      <c r="N104" s="26">
        <f t="shared" si="71"/>
        <v>0</v>
      </c>
      <c r="O104" s="26">
        <f t="shared" si="71"/>
        <v>0</v>
      </c>
      <c r="P104" s="26">
        <f t="shared" si="71"/>
        <v>0</v>
      </c>
      <c r="Q104" s="105">
        <f t="shared" si="71"/>
        <v>0</v>
      </c>
      <c r="R104" s="110">
        <f t="shared" si="71"/>
        <v>7242.75</v>
      </c>
      <c r="S104" s="110">
        <f t="shared" si="71"/>
        <v>0</v>
      </c>
      <c r="T104" s="110">
        <f t="shared" si="71"/>
        <v>7242.75</v>
      </c>
      <c r="U104" s="110">
        <f t="shared" si="71"/>
        <v>0</v>
      </c>
      <c r="V104" s="110">
        <f t="shared" si="71"/>
        <v>0</v>
      </c>
      <c r="W104" s="110">
        <f t="shared" si="71"/>
        <v>7242.75</v>
      </c>
      <c r="X104" s="110">
        <f t="shared" si="71"/>
        <v>0</v>
      </c>
      <c r="Y104" s="110">
        <f t="shared" si="71"/>
        <v>7242.75</v>
      </c>
      <c r="Z104" s="110">
        <f t="shared" si="71"/>
        <v>0</v>
      </c>
      <c r="AA104" s="108">
        <f t="shared" si="71"/>
        <v>0</v>
      </c>
      <c r="AB104" s="26">
        <f t="shared" si="71"/>
        <v>0</v>
      </c>
      <c r="AC104" s="26">
        <f t="shared" si="71"/>
        <v>0</v>
      </c>
      <c r="AD104" s="26">
        <f t="shared" si="71"/>
        <v>0</v>
      </c>
      <c r="AE104" s="26">
        <f t="shared" si="71"/>
        <v>0</v>
      </c>
      <c r="AF104" s="26">
        <f t="shared" si="71"/>
        <v>0</v>
      </c>
      <c r="AG104" s="26">
        <f t="shared" si="71"/>
        <v>0</v>
      </c>
      <c r="AH104" s="26">
        <f t="shared" si="71"/>
        <v>0</v>
      </c>
      <c r="AI104" s="26">
        <f t="shared" si="71"/>
        <v>0</v>
      </c>
      <c r="AJ104" s="26">
        <f t="shared" si="71"/>
        <v>0</v>
      </c>
      <c r="AK104" s="26">
        <f t="shared" si="71"/>
        <v>0</v>
      </c>
      <c r="AL104" s="26">
        <f t="shared" si="71"/>
        <v>0</v>
      </c>
    </row>
    <row r="105" spans="1:38" ht="47.1" customHeight="1" outlineLevel="1" x14ac:dyDescent="0.2">
      <c r="A105" s="13" t="s">
        <v>114</v>
      </c>
      <c r="B105" s="33">
        <v>343</v>
      </c>
      <c r="C105" s="22" t="s">
        <v>9</v>
      </c>
      <c r="D105" s="22"/>
      <c r="E105" s="23">
        <v>24142.5</v>
      </c>
      <c r="F105" s="4"/>
      <c r="G105" s="3"/>
      <c r="H105" s="52">
        <f>E105-J105</f>
        <v>2414.25</v>
      </c>
      <c r="I105" s="52">
        <f>E105-K105</f>
        <v>24142.5</v>
      </c>
      <c r="J105" s="46">
        <f t="shared" ref="J105:J106" si="72">L105+N105+P105+R105+W105+Y105+AA105+AC105+AE105+AG105+AI105+AK105</f>
        <v>21728.25</v>
      </c>
      <c r="K105" s="46">
        <f t="shared" ref="K105:K106" si="73">M105+O105+Q105+S105+X105+Z105+AB105+AD105+AF105+AH105+AJ105+AL105</f>
        <v>0</v>
      </c>
      <c r="R105" s="68">
        <v>7242.75</v>
      </c>
      <c r="S105" s="68"/>
      <c r="T105" s="68">
        <v>7242.75</v>
      </c>
      <c r="U105" s="68"/>
      <c r="V105" s="68"/>
      <c r="W105" s="68">
        <v>7242.75</v>
      </c>
      <c r="X105" s="68"/>
      <c r="Y105" s="68">
        <v>7242.75</v>
      </c>
      <c r="Z105" s="68"/>
    </row>
    <row r="106" spans="1:38" ht="11.1" customHeight="1" outlineLevel="1" x14ac:dyDescent="0.2">
      <c r="A106" s="16" t="s">
        <v>114</v>
      </c>
      <c r="B106" s="33">
        <v>343</v>
      </c>
      <c r="C106" s="17"/>
      <c r="D106" s="17"/>
      <c r="E106" s="18"/>
      <c r="F106" s="65"/>
      <c r="G106" s="67"/>
      <c r="H106" s="52">
        <f>E106-J106</f>
        <v>0</v>
      </c>
      <c r="I106" s="52">
        <f>E106-K106</f>
        <v>0</v>
      </c>
      <c r="J106" s="48">
        <f t="shared" si="72"/>
        <v>0</v>
      </c>
      <c r="K106" s="48">
        <f t="shared" si="73"/>
        <v>0</v>
      </c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38" s="21" customFormat="1" ht="35.1" customHeight="1" outlineLevel="1" x14ac:dyDescent="0.2">
      <c r="A107" s="175" t="s">
        <v>115</v>
      </c>
      <c r="B107" s="175"/>
      <c r="C107" s="175"/>
      <c r="D107" s="82"/>
      <c r="E107" s="20">
        <f>E108</f>
        <v>32941.1</v>
      </c>
      <c r="F107" s="4"/>
      <c r="G107" s="67"/>
      <c r="H107" s="113">
        <f t="shared" ref="H107" si="74">H108</f>
        <v>-32760.000000000007</v>
      </c>
      <c r="I107" s="113">
        <f t="shared" ref="I107" si="75">I108</f>
        <v>32941.1</v>
      </c>
      <c r="J107" s="37">
        <f t="shared" ref="J107:AL107" si="76">J108</f>
        <v>65701.100000000006</v>
      </c>
      <c r="K107" s="37">
        <f t="shared" si="76"/>
        <v>0</v>
      </c>
      <c r="L107" s="20">
        <f t="shared" si="76"/>
        <v>0</v>
      </c>
      <c r="M107" s="20">
        <f t="shared" si="76"/>
        <v>0</v>
      </c>
      <c r="N107" s="20">
        <f t="shared" si="76"/>
        <v>0</v>
      </c>
      <c r="O107" s="20">
        <f t="shared" si="76"/>
        <v>0</v>
      </c>
      <c r="P107" s="20">
        <f t="shared" si="76"/>
        <v>0</v>
      </c>
      <c r="Q107" s="107">
        <f t="shared" si="76"/>
        <v>0</v>
      </c>
      <c r="R107" s="113">
        <f t="shared" si="76"/>
        <v>32941.1</v>
      </c>
      <c r="S107" s="113">
        <f t="shared" si="76"/>
        <v>0</v>
      </c>
      <c r="T107" s="113">
        <f t="shared" si="76"/>
        <v>32941.1</v>
      </c>
      <c r="U107" s="113">
        <f t="shared" si="76"/>
        <v>0</v>
      </c>
      <c r="V107" s="113">
        <f t="shared" si="76"/>
        <v>0</v>
      </c>
      <c r="W107" s="113">
        <f t="shared" si="76"/>
        <v>16380</v>
      </c>
      <c r="X107" s="113">
        <f t="shared" si="76"/>
        <v>0</v>
      </c>
      <c r="Y107" s="113">
        <f t="shared" si="76"/>
        <v>16380</v>
      </c>
      <c r="Z107" s="113">
        <f t="shared" si="76"/>
        <v>0</v>
      </c>
      <c r="AA107" s="109">
        <f t="shared" si="76"/>
        <v>0</v>
      </c>
      <c r="AB107" s="20">
        <f t="shared" si="76"/>
        <v>0</v>
      </c>
      <c r="AC107" s="20">
        <f t="shared" si="76"/>
        <v>0</v>
      </c>
      <c r="AD107" s="20">
        <f t="shared" si="76"/>
        <v>0</v>
      </c>
      <c r="AE107" s="20">
        <f t="shared" si="76"/>
        <v>0</v>
      </c>
      <c r="AF107" s="20">
        <f t="shared" si="76"/>
        <v>0</v>
      </c>
      <c r="AG107" s="20">
        <f t="shared" si="76"/>
        <v>0</v>
      </c>
      <c r="AH107" s="20">
        <f t="shared" si="76"/>
        <v>0</v>
      </c>
      <c r="AI107" s="20">
        <f t="shared" si="76"/>
        <v>0</v>
      </c>
      <c r="AJ107" s="20">
        <f t="shared" si="76"/>
        <v>0</v>
      </c>
      <c r="AK107" s="20">
        <f t="shared" si="76"/>
        <v>0</v>
      </c>
      <c r="AL107" s="20">
        <f t="shared" si="76"/>
        <v>0</v>
      </c>
    </row>
    <row r="108" spans="1:38" s="27" customFormat="1" ht="42" customHeight="1" outlineLevel="1" x14ac:dyDescent="0.2">
      <c r="A108" s="24" t="s">
        <v>115</v>
      </c>
      <c r="B108" s="34">
        <v>343</v>
      </c>
      <c r="C108" s="25" t="s">
        <v>10</v>
      </c>
      <c r="D108" s="25"/>
      <c r="E108" s="26">
        <f>SUM(E109:E110)</f>
        <v>32941.1</v>
      </c>
      <c r="F108" s="65"/>
      <c r="G108" s="3"/>
      <c r="H108" s="42">
        <f t="shared" ref="H108" si="77">SUM(H109:H110)</f>
        <v>-32760.000000000007</v>
      </c>
      <c r="I108" s="42">
        <f t="shared" ref="I108" si="78">SUM(I109:I110)</f>
        <v>32941.1</v>
      </c>
      <c r="J108" s="41">
        <f t="shared" ref="J108:AL108" si="79">SUM(J109:J110)</f>
        <v>65701.100000000006</v>
      </c>
      <c r="K108" s="41">
        <f t="shared" si="79"/>
        <v>0</v>
      </c>
      <c r="L108" s="26">
        <f t="shared" si="79"/>
        <v>0</v>
      </c>
      <c r="M108" s="26">
        <f t="shared" si="79"/>
        <v>0</v>
      </c>
      <c r="N108" s="26">
        <f t="shared" si="79"/>
        <v>0</v>
      </c>
      <c r="O108" s="26">
        <f t="shared" si="79"/>
        <v>0</v>
      </c>
      <c r="P108" s="26">
        <f t="shared" si="79"/>
        <v>0</v>
      </c>
      <c r="Q108" s="105">
        <f t="shared" si="79"/>
        <v>0</v>
      </c>
      <c r="R108" s="110">
        <f t="shared" si="79"/>
        <v>32941.1</v>
      </c>
      <c r="S108" s="110">
        <f t="shared" si="79"/>
        <v>0</v>
      </c>
      <c r="T108" s="110">
        <f t="shared" si="79"/>
        <v>32941.1</v>
      </c>
      <c r="U108" s="110">
        <f t="shared" si="79"/>
        <v>0</v>
      </c>
      <c r="V108" s="110">
        <f t="shared" si="79"/>
        <v>0</v>
      </c>
      <c r="W108" s="110">
        <f t="shared" si="79"/>
        <v>16380</v>
      </c>
      <c r="X108" s="110">
        <f t="shared" si="79"/>
        <v>0</v>
      </c>
      <c r="Y108" s="110">
        <f t="shared" si="79"/>
        <v>16380</v>
      </c>
      <c r="Z108" s="110">
        <f t="shared" si="79"/>
        <v>0</v>
      </c>
      <c r="AA108" s="108">
        <f t="shared" si="79"/>
        <v>0</v>
      </c>
      <c r="AB108" s="26">
        <f t="shared" si="79"/>
        <v>0</v>
      </c>
      <c r="AC108" s="26">
        <f t="shared" si="79"/>
        <v>0</v>
      </c>
      <c r="AD108" s="26">
        <f t="shared" si="79"/>
        <v>0</v>
      </c>
      <c r="AE108" s="26">
        <f t="shared" si="79"/>
        <v>0</v>
      </c>
      <c r="AF108" s="26">
        <f t="shared" si="79"/>
        <v>0</v>
      </c>
      <c r="AG108" s="26">
        <f t="shared" si="79"/>
        <v>0</v>
      </c>
      <c r="AH108" s="26">
        <f t="shared" si="79"/>
        <v>0</v>
      </c>
      <c r="AI108" s="26">
        <f t="shared" si="79"/>
        <v>0</v>
      </c>
      <c r="AJ108" s="26">
        <f t="shared" si="79"/>
        <v>0</v>
      </c>
      <c r="AK108" s="26">
        <f t="shared" si="79"/>
        <v>0</v>
      </c>
      <c r="AL108" s="26">
        <f t="shared" si="79"/>
        <v>0</v>
      </c>
    </row>
    <row r="109" spans="1:38" ht="47.1" customHeight="1" outlineLevel="1" x14ac:dyDescent="0.2">
      <c r="A109" s="13" t="s">
        <v>115</v>
      </c>
      <c r="B109" s="33">
        <v>343</v>
      </c>
      <c r="C109" s="22" t="s">
        <v>9</v>
      </c>
      <c r="D109" s="22"/>
      <c r="E109" s="23">
        <v>32941.1</v>
      </c>
      <c r="F109" s="4"/>
      <c r="G109" s="3"/>
      <c r="H109" s="52">
        <f>E109-J109</f>
        <v>-32760.000000000007</v>
      </c>
      <c r="I109" s="52">
        <f>E109-K109</f>
        <v>32941.1</v>
      </c>
      <c r="J109" s="46">
        <f>L109+N109+P109+R109+W109+Y109+AA109+AC109+AE109+AG109+AI109+AK109</f>
        <v>65701.100000000006</v>
      </c>
      <c r="K109" s="46">
        <f t="shared" ref="K109:K110" si="80">M109+O109+Q109+S109+X109+Z109+AB109+AD109+AF109+AH109+AJ109+AL109</f>
        <v>0</v>
      </c>
      <c r="R109" s="68">
        <v>32941.1</v>
      </c>
      <c r="S109" s="68"/>
      <c r="T109" s="68">
        <v>32941.1</v>
      </c>
      <c r="U109" s="68"/>
      <c r="V109" s="68"/>
      <c r="W109" s="68">
        <v>16380</v>
      </c>
      <c r="X109" s="68"/>
      <c r="Y109" s="68">
        <v>16380</v>
      </c>
      <c r="Z109" s="68"/>
    </row>
    <row r="110" spans="1:38" ht="42.75" customHeight="1" outlineLevel="1" x14ac:dyDescent="0.2">
      <c r="A110" s="16" t="s">
        <v>115</v>
      </c>
      <c r="B110" s="33">
        <v>343</v>
      </c>
      <c r="C110" s="17"/>
      <c r="D110" s="17"/>
      <c r="E110" s="18"/>
      <c r="F110" s="65"/>
      <c r="G110" s="3"/>
      <c r="H110" s="52">
        <f>E110-J110</f>
        <v>0</v>
      </c>
      <c r="I110" s="52">
        <f>E110-K110</f>
        <v>0</v>
      </c>
      <c r="J110" s="48">
        <f t="shared" ref="J110" si="81">L110+N110+P110+R110+W110+Y110+AA110+AC110+AE110+AG110+AI110+AK110</f>
        <v>0</v>
      </c>
      <c r="K110" s="48">
        <f t="shared" si="80"/>
        <v>0</v>
      </c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38" s="21" customFormat="1" ht="23.1" customHeight="1" outlineLevel="1" x14ac:dyDescent="0.2">
      <c r="A111" s="175" t="s">
        <v>116</v>
      </c>
      <c r="B111" s="175"/>
      <c r="C111" s="175"/>
      <c r="D111" s="82"/>
      <c r="E111" s="20">
        <f>E112+E119+E126+E139+E144+E150+E153+E175+E192</f>
        <v>6188738.96</v>
      </c>
      <c r="F111" s="4"/>
      <c r="G111" s="3"/>
      <c r="H111" s="113">
        <f t="shared" ref="H111" si="82">H112+H119+H126+H139+H144+H150+H153+H175+H192</f>
        <v>1464756.8899999997</v>
      </c>
      <c r="I111" s="113">
        <f t="shared" ref="I111" si="83">I112+I119+I126+I139+I144+I150+I153+I175+I192</f>
        <v>6184823.1799999997</v>
      </c>
      <c r="J111" s="37">
        <f t="shared" ref="J111:AL111" si="84">J112+J119+J126+J139+J144+J150+J153+J175+J192</f>
        <v>4723982.07</v>
      </c>
      <c r="K111" s="37">
        <f t="shared" si="84"/>
        <v>3915.78</v>
      </c>
      <c r="L111" s="20">
        <f t="shared" si="84"/>
        <v>0</v>
      </c>
      <c r="M111" s="20">
        <f t="shared" si="84"/>
        <v>0</v>
      </c>
      <c r="N111" s="20">
        <f t="shared" si="84"/>
        <v>0</v>
      </c>
      <c r="O111" s="20">
        <f t="shared" si="84"/>
        <v>0</v>
      </c>
      <c r="P111" s="20">
        <f t="shared" si="84"/>
        <v>3915.78</v>
      </c>
      <c r="Q111" s="107">
        <f t="shared" si="84"/>
        <v>3915.78</v>
      </c>
      <c r="R111" s="113">
        <f t="shared" si="84"/>
        <v>819310.42999999993</v>
      </c>
      <c r="S111" s="113">
        <f t="shared" si="84"/>
        <v>0</v>
      </c>
      <c r="T111" s="113">
        <f t="shared" si="84"/>
        <v>153638.75</v>
      </c>
      <c r="U111" s="113">
        <f t="shared" si="84"/>
        <v>290124.68</v>
      </c>
      <c r="V111" s="113">
        <f t="shared" si="84"/>
        <v>0</v>
      </c>
      <c r="W111" s="113">
        <f t="shared" si="84"/>
        <v>2076992.43</v>
      </c>
      <c r="X111" s="113">
        <f t="shared" si="84"/>
        <v>0</v>
      </c>
      <c r="Y111" s="113">
        <f t="shared" si="84"/>
        <v>1823763.43</v>
      </c>
      <c r="Z111" s="113">
        <f t="shared" si="84"/>
        <v>0</v>
      </c>
      <c r="AA111" s="109">
        <f t="shared" si="84"/>
        <v>0</v>
      </c>
      <c r="AB111" s="20">
        <f t="shared" si="84"/>
        <v>0</v>
      </c>
      <c r="AC111" s="20">
        <f t="shared" si="84"/>
        <v>0</v>
      </c>
      <c r="AD111" s="20">
        <f t="shared" si="84"/>
        <v>0</v>
      </c>
      <c r="AE111" s="20">
        <f t="shared" si="84"/>
        <v>0</v>
      </c>
      <c r="AF111" s="20">
        <f t="shared" si="84"/>
        <v>0</v>
      </c>
      <c r="AG111" s="20">
        <f t="shared" si="84"/>
        <v>0</v>
      </c>
      <c r="AH111" s="20">
        <f t="shared" si="84"/>
        <v>0</v>
      </c>
      <c r="AI111" s="20">
        <f t="shared" si="84"/>
        <v>0</v>
      </c>
      <c r="AJ111" s="20">
        <f t="shared" si="84"/>
        <v>0</v>
      </c>
      <c r="AK111" s="20">
        <f t="shared" si="84"/>
        <v>0</v>
      </c>
      <c r="AL111" s="20">
        <f t="shared" si="84"/>
        <v>0</v>
      </c>
    </row>
    <row r="112" spans="1:38" s="31" customFormat="1" ht="11.1" customHeight="1" outlineLevel="1" x14ac:dyDescent="0.2">
      <c r="A112" s="24" t="s">
        <v>116</v>
      </c>
      <c r="B112" s="35">
        <v>221</v>
      </c>
      <c r="C112" s="25" t="s">
        <v>0</v>
      </c>
      <c r="D112" s="25"/>
      <c r="E112" s="26">
        <f>SUM(E113:E118)</f>
        <v>46431.46</v>
      </c>
      <c r="F112" s="4"/>
      <c r="G112" s="3"/>
      <c r="H112" s="118">
        <f t="shared" ref="H112" si="85">SUM(H113:H118)</f>
        <v>25824.85</v>
      </c>
      <c r="I112" s="118">
        <f t="shared" ref="I112" si="86">SUM(I113:I118)</f>
        <v>46431.46</v>
      </c>
      <c r="J112" s="26">
        <f t="shared" ref="J112:AL112" si="87">SUM(J113:J118)</f>
        <v>20606.61</v>
      </c>
      <c r="K112" s="26">
        <f t="shared" si="87"/>
        <v>0</v>
      </c>
      <c r="L112" s="26">
        <f t="shared" si="87"/>
        <v>0</v>
      </c>
      <c r="M112" s="26">
        <f t="shared" si="87"/>
        <v>0</v>
      </c>
      <c r="N112" s="26">
        <f t="shared" si="87"/>
        <v>0</v>
      </c>
      <c r="O112" s="26">
        <f t="shared" si="87"/>
        <v>0</v>
      </c>
      <c r="P112" s="26">
        <f t="shared" si="87"/>
        <v>0</v>
      </c>
      <c r="Q112" s="105">
        <f t="shared" si="87"/>
        <v>0</v>
      </c>
      <c r="R112" s="110">
        <f t="shared" si="87"/>
        <v>6868.87</v>
      </c>
      <c r="S112" s="110">
        <f t="shared" si="87"/>
        <v>0</v>
      </c>
      <c r="T112" s="110">
        <f t="shared" si="87"/>
        <v>6868.87</v>
      </c>
      <c r="U112" s="110">
        <f t="shared" si="87"/>
        <v>0</v>
      </c>
      <c r="V112" s="110">
        <f t="shared" si="87"/>
        <v>0</v>
      </c>
      <c r="W112" s="110">
        <f t="shared" si="87"/>
        <v>6868.87</v>
      </c>
      <c r="X112" s="110">
        <f t="shared" si="87"/>
        <v>0</v>
      </c>
      <c r="Y112" s="110">
        <f t="shared" si="87"/>
        <v>6868.87</v>
      </c>
      <c r="Z112" s="110">
        <f t="shared" si="87"/>
        <v>0</v>
      </c>
      <c r="AA112" s="108">
        <f t="shared" si="87"/>
        <v>0</v>
      </c>
      <c r="AB112" s="26">
        <f t="shared" si="87"/>
        <v>0</v>
      </c>
      <c r="AC112" s="26">
        <f t="shared" si="87"/>
        <v>0</v>
      </c>
      <c r="AD112" s="26">
        <f t="shared" si="87"/>
        <v>0</v>
      </c>
      <c r="AE112" s="26">
        <f t="shared" si="87"/>
        <v>0</v>
      </c>
      <c r="AF112" s="26">
        <f t="shared" si="87"/>
        <v>0</v>
      </c>
      <c r="AG112" s="26">
        <f t="shared" si="87"/>
        <v>0</v>
      </c>
      <c r="AH112" s="26">
        <f t="shared" si="87"/>
        <v>0</v>
      </c>
      <c r="AI112" s="26">
        <f t="shared" si="87"/>
        <v>0</v>
      </c>
      <c r="AJ112" s="26">
        <f t="shared" si="87"/>
        <v>0</v>
      </c>
      <c r="AK112" s="26">
        <f t="shared" si="87"/>
        <v>0</v>
      </c>
      <c r="AL112" s="26">
        <f t="shared" si="87"/>
        <v>0</v>
      </c>
    </row>
    <row r="113" spans="1:38" s="7" customFormat="1" ht="23.1" customHeight="1" outlineLevel="1" x14ac:dyDescent="0.2">
      <c r="A113" s="13" t="s">
        <v>116</v>
      </c>
      <c r="B113" s="36">
        <v>221</v>
      </c>
      <c r="C113" s="22" t="s">
        <v>43</v>
      </c>
      <c r="D113" s="22"/>
      <c r="E113" s="23">
        <v>4200</v>
      </c>
      <c r="F113" s="4"/>
      <c r="G113" s="3"/>
      <c r="H113" s="52">
        <f t="shared" ref="H113:H118" si="88">E113-J113</f>
        <v>2940</v>
      </c>
      <c r="I113" s="52">
        <f t="shared" ref="I113:I118" si="89">E113-K113</f>
        <v>4200</v>
      </c>
      <c r="J113" s="48">
        <f t="shared" ref="J113:J114" si="90">L113+N113+P113+R113+W113+Y113+AA113+AC113+AE113+AG113+AI113+AK113</f>
        <v>1260</v>
      </c>
      <c r="K113" s="48">
        <f t="shared" ref="K113:K114" si="91">M113+O113+Q113+S113+X113+Z113+AB113+AD113+AF113+AH113+AJ113+AL113</f>
        <v>0</v>
      </c>
      <c r="R113" s="114">
        <v>420</v>
      </c>
      <c r="S113" s="114"/>
      <c r="T113" s="114">
        <v>420</v>
      </c>
      <c r="U113" s="114"/>
      <c r="V113" s="114"/>
      <c r="W113" s="114">
        <v>420</v>
      </c>
      <c r="X113" s="114"/>
      <c r="Y113" s="114">
        <v>420</v>
      </c>
      <c r="Z113" s="114"/>
    </row>
    <row r="114" spans="1:38" s="7" customFormat="1" ht="35.1" customHeight="1" outlineLevel="1" x14ac:dyDescent="0.2">
      <c r="A114" s="6" t="s">
        <v>116</v>
      </c>
      <c r="B114" s="36">
        <v>221</v>
      </c>
      <c r="C114" s="4" t="s">
        <v>1</v>
      </c>
      <c r="D114" s="4"/>
      <c r="E114" s="3">
        <v>3352.66</v>
      </c>
      <c r="F114" s="4"/>
      <c r="G114" s="3"/>
      <c r="H114" s="52">
        <f t="shared" si="88"/>
        <v>2346.85</v>
      </c>
      <c r="I114" s="52">
        <f t="shared" si="89"/>
        <v>3352.66</v>
      </c>
      <c r="J114" s="48">
        <f t="shared" si="90"/>
        <v>1005.81</v>
      </c>
      <c r="K114" s="48">
        <f t="shared" si="91"/>
        <v>0</v>
      </c>
      <c r="R114" s="114">
        <v>335.27</v>
      </c>
      <c r="S114" s="114"/>
      <c r="T114" s="114">
        <v>335.27</v>
      </c>
      <c r="U114" s="114"/>
      <c r="V114" s="114"/>
      <c r="W114" s="114">
        <v>335.27</v>
      </c>
      <c r="X114" s="114"/>
      <c r="Y114" s="114">
        <v>335.27</v>
      </c>
      <c r="Z114" s="114"/>
    </row>
    <row r="115" spans="1:38" s="7" customFormat="1" ht="35.1" customHeight="1" outlineLevel="1" x14ac:dyDescent="0.2">
      <c r="A115" s="6" t="s">
        <v>116</v>
      </c>
      <c r="B115" s="36">
        <v>221</v>
      </c>
      <c r="C115" s="4" t="s">
        <v>2</v>
      </c>
      <c r="D115" s="4"/>
      <c r="E115" s="3">
        <v>11136</v>
      </c>
      <c r="F115" s="4"/>
      <c r="G115" s="3"/>
      <c r="H115" s="52">
        <f t="shared" si="88"/>
        <v>7795.2000000000007</v>
      </c>
      <c r="I115" s="52">
        <f t="shared" si="89"/>
        <v>11136</v>
      </c>
      <c r="J115" s="48">
        <f t="shared" ref="J115:J118" si="92">L115+N115+P115+R115+W115+Y115+AA115+AC115+AE115+AG115+AI115+AK115</f>
        <v>3340.7999999999997</v>
      </c>
      <c r="K115" s="48">
        <f t="shared" ref="K115:K118" si="93">M115+O115+Q115+S115+X115+Z115+AB115+AD115+AF115+AH115+AJ115+AL115</f>
        <v>0</v>
      </c>
      <c r="R115" s="114">
        <v>1113.5999999999999</v>
      </c>
      <c r="S115" s="114"/>
      <c r="T115" s="114">
        <v>1113.5999999999999</v>
      </c>
      <c r="U115" s="114"/>
      <c r="V115" s="114"/>
      <c r="W115" s="114">
        <v>1113.5999999999999</v>
      </c>
      <c r="X115" s="114"/>
      <c r="Y115" s="114">
        <v>1113.5999999999999</v>
      </c>
      <c r="Z115" s="114"/>
    </row>
    <row r="116" spans="1:38" s="7" customFormat="1" ht="47.1" customHeight="1" outlineLevel="1" x14ac:dyDescent="0.2">
      <c r="A116" s="6" t="s">
        <v>116</v>
      </c>
      <c r="B116" s="36">
        <v>221</v>
      </c>
      <c r="C116" s="4" t="s">
        <v>44</v>
      </c>
      <c r="D116" s="4"/>
      <c r="E116" s="3">
        <v>27742.799999999999</v>
      </c>
      <c r="F116" s="4"/>
      <c r="G116" s="3"/>
      <c r="H116" s="52">
        <f t="shared" si="88"/>
        <v>12742.8</v>
      </c>
      <c r="I116" s="52">
        <f t="shared" si="89"/>
        <v>27742.799999999999</v>
      </c>
      <c r="J116" s="48">
        <f t="shared" si="92"/>
        <v>15000</v>
      </c>
      <c r="K116" s="48">
        <f t="shared" si="93"/>
        <v>0</v>
      </c>
      <c r="R116" s="114">
        <v>5000</v>
      </c>
      <c r="S116" s="114"/>
      <c r="T116" s="114">
        <v>5000</v>
      </c>
      <c r="U116" s="114"/>
      <c r="V116" s="114"/>
      <c r="W116" s="114">
        <v>5000</v>
      </c>
      <c r="X116" s="114"/>
      <c r="Y116" s="114">
        <v>5000</v>
      </c>
      <c r="Z116" s="114"/>
    </row>
    <row r="117" spans="1:38" s="7" customFormat="1" ht="47.1" customHeight="1" outlineLevel="1" x14ac:dyDescent="0.2">
      <c r="A117" s="6" t="s">
        <v>116</v>
      </c>
      <c r="B117" s="36">
        <v>221</v>
      </c>
      <c r="C117" s="4"/>
      <c r="D117" s="4"/>
      <c r="E117" s="3"/>
      <c r="F117" s="4"/>
      <c r="G117" s="3"/>
      <c r="H117" s="52">
        <f t="shared" si="88"/>
        <v>0</v>
      </c>
      <c r="I117" s="52">
        <f t="shared" si="89"/>
        <v>0</v>
      </c>
      <c r="J117" s="48">
        <f t="shared" si="92"/>
        <v>0</v>
      </c>
      <c r="K117" s="48">
        <f t="shared" si="93"/>
        <v>0</v>
      </c>
      <c r="R117" s="114"/>
      <c r="S117" s="114"/>
      <c r="T117" s="114"/>
      <c r="U117" s="114"/>
      <c r="V117" s="114"/>
      <c r="W117" s="114"/>
      <c r="X117" s="114"/>
      <c r="Y117" s="114"/>
      <c r="Z117" s="114"/>
    </row>
    <row r="118" spans="1:38" s="7" customFormat="1" ht="47.1" customHeight="1" outlineLevel="1" x14ac:dyDescent="0.2">
      <c r="A118" s="16" t="s">
        <v>116</v>
      </c>
      <c r="B118" s="36">
        <v>221</v>
      </c>
      <c r="C118" s="14"/>
      <c r="D118" s="14"/>
      <c r="E118" s="18"/>
      <c r="F118" s="4"/>
      <c r="G118" s="3"/>
      <c r="H118" s="52">
        <f t="shared" si="88"/>
        <v>0</v>
      </c>
      <c r="I118" s="52">
        <f t="shared" si="89"/>
        <v>0</v>
      </c>
      <c r="J118" s="48">
        <f t="shared" si="92"/>
        <v>0</v>
      </c>
      <c r="K118" s="48">
        <f t="shared" si="93"/>
        <v>0</v>
      </c>
      <c r="R118" s="114"/>
      <c r="S118" s="114"/>
      <c r="T118" s="114"/>
      <c r="U118" s="114"/>
      <c r="V118" s="114"/>
      <c r="W118" s="114"/>
      <c r="X118" s="114"/>
      <c r="Y118" s="114"/>
      <c r="Z118" s="114"/>
    </row>
    <row r="119" spans="1:38" s="31" customFormat="1" ht="11.1" customHeight="1" outlineLevel="1" x14ac:dyDescent="0.2">
      <c r="A119" s="24" t="s">
        <v>116</v>
      </c>
      <c r="B119" s="35">
        <v>223</v>
      </c>
      <c r="C119" s="25" t="s">
        <v>45</v>
      </c>
      <c r="D119" s="25"/>
      <c r="E119" s="26">
        <f>SUM(E120:E125)</f>
        <v>1732407.33</v>
      </c>
      <c r="F119" s="4"/>
      <c r="G119" s="3"/>
      <c r="H119" s="26">
        <f t="shared" ref="H119" si="94">SUM(H120:H125)</f>
        <v>938815.08</v>
      </c>
      <c r="I119" s="26">
        <f t="shared" ref="I119" si="95">SUM(I120:I125)</f>
        <v>1732407.33</v>
      </c>
      <c r="J119" s="26">
        <f t="shared" ref="J119:AL119" si="96">SUM(J120:J125)</f>
        <v>793592.25</v>
      </c>
      <c r="K119" s="26">
        <f t="shared" si="96"/>
        <v>0</v>
      </c>
      <c r="L119" s="26">
        <f t="shared" si="96"/>
        <v>0</v>
      </c>
      <c r="M119" s="26">
        <f t="shared" si="96"/>
        <v>0</v>
      </c>
      <c r="N119" s="26">
        <f t="shared" si="96"/>
        <v>0</v>
      </c>
      <c r="O119" s="26">
        <f t="shared" si="96"/>
        <v>0</v>
      </c>
      <c r="P119" s="26">
        <f t="shared" si="96"/>
        <v>0</v>
      </c>
      <c r="Q119" s="105">
        <f t="shared" si="96"/>
        <v>0</v>
      </c>
      <c r="R119" s="110">
        <f t="shared" si="96"/>
        <v>264530.75</v>
      </c>
      <c r="S119" s="110">
        <f t="shared" si="96"/>
        <v>0</v>
      </c>
      <c r="T119" s="110">
        <f t="shared" si="96"/>
        <v>38517.4</v>
      </c>
      <c r="U119" s="110">
        <f t="shared" si="96"/>
        <v>226013.34999999998</v>
      </c>
      <c r="V119" s="110">
        <f t="shared" si="96"/>
        <v>0</v>
      </c>
      <c r="W119" s="110">
        <f t="shared" si="96"/>
        <v>264530.75</v>
      </c>
      <c r="X119" s="110">
        <f t="shared" si="96"/>
        <v>0</v>
      </c>
      <c r="Y119" s="110">
        <f t="shared" si="96"/>
        <v>264530.75</v>
      </c>
      <c r="Z119" s="110">
        <f t="shared" si="96"/>
        <v>0</v>
      </c>
      <c r="AA119" s="108">
        <f t="shared" si="96"/>
        <v>0</v>
      </c>
      <c r="AB119" s="26">
        <f t="shared" si="96"/>
        <v>0</v>
      </c>
      <c r="AC119" s="26">
        <f t="shared" si="96"/>
        <v>0</v>
      </c>
      <c r="AD119" s="26">
        <f t="shared" si="96"/>
        <v>0</v>
      </c>
      <c r="AE119" s="26">
        <f t="shared" si="96"/>
        <v>0</v>
      </c>
      <c r="AF119" s="26">
        <f t="shared" si="96"/>
        <v>0</v>
      </c>
      <c r="AG119" s="26">
        <f t="shared" si="96"/>
        <v>0</v>
      </c>
      <c r="AH119" s="26">
        <f t="shared" si="96"/>
        <v>0</v>
      </c>
      <c r="AI119" s="26">
        <f t="shared" si="96"/>
        <v>0</v>
      </c>
      <c r="AJ119" s="26">
        <f t="shared" si="96"/>
        <v>0</v>
      </c>
      <c r="AK119" s="26">
        <f t="shared" si="96"/>
        <v>0</v>
      </c>
      <c r="AL119" s="26">
        <f t="shared" si="96"/>
        <v>0</v>
      </c>
    </row>
    <row r="120" spans="1:38" s="7" customFormat="1" ht="23.1" customHeight="1" outlineLevel="1" x14ac:dyDescent="0.2">
      <c r="A120" s="13" t="s">
        <v>116</v>
      </c>
      <c r="B120" s="36">
        <v>223</v>
      </c>
      <c r="C120" s="22" t="s">
        <v>46</v>
      </c>
      <c r="D120" s="22"/>
      <c r="E120" s="23">
        <v>557243.49</v>
      </c>
      <c r="F120" s="4"/>
      <c r="G120" s="3"/>
      <c r="H120" s="52">
        <f t="shared" ref="H120:H125" si="97">E120-J120</f>
        <v>139310.88</v>
      </c>
      <c r="I120" s="52">
        <f t="shared" ref="I120:I125" si="98">E120-K120</f>
        <v>557243.49</v>
      </c>
      <c r="J120" s="48">
        <f t="shared" ref="J120:J125" si="99">L120+N120+P120+R120+W120+Y120+AA120+AC120+AE120+AG120+AI120+AK120</f>
        <v>417932.61</v>
      </c>
      <c r="K120" s="48">
        <f t="shared" ref="K120:K125" si="100">M120+O120+Q120+S120+X120+Z120+AB120+AD120+AF120+AH120+AJ120+AL120</f>
        <v>0</v>
      </c>
      <c r="R120" s="114">
        <v>139310.87</v>
      </c>
      <c r="S120" s="114"/>
      <c r="T120" s="114"/>
      <c r="U120" s="114">
        <v>139310.87</v>
      </c>
      <c r="V120" s="114"/>
      <c r="W120" s="114">
        <v>139310.87</v>
      </c>
      <c r="X120" s="114"/>
      <c r="Y120" s="114">
        <v>139310.87</v>
      </c>
      <c r="Z120" s="114"/>
    </row>
    <row r="121" spans="1:38" s="7" customFormat="1" ht="35.1" customHeight="1" outlineLevel="1" x14ac:dyDescent="0.2">
      <c r="A121" s="6" t="s">
        <v>116</v>
      </c>
      <c r="B121" s="36">
        <v>223</v>
      </c>
      <c r="C121" s="4" t="s">
        <v>47</v>
      </c>
      <c r="D121" s="4"/>
      <c r="E121" s="3">
        <v>96549.93</v>
      </c>
      <c r="F121" s="4"/>
      <c r="G121" s="3"/>
      <c r="H121" s="52">
        <f t="shared" si="97"/>
        <v>67584.959999999992</v>
      </c>
      <c r="I121" s="52">
        <f t="shared" si="98"/>
        <v>96549.93</v>
      </c>
      <c r="J121" s="48">
        <f t="shared" si="99"/>
        <v>28964.97</v>
      </c>
      <c r="K121" s="48">
        <f t="shared" si="100"/>
        <v>0</v>
      </c>
      <c r="R121" s="114">
        <v>9654.99</v>
      </c>
      <c r="S121" s="114"/>
      <c r="T121" s="114"/>
      <c r="U121" s="114">
        <v>9654.99</v>
      </c>
      <c r="V121" s="114"/>
      <c r="W121" s="114">
        <v>9654.99</v>
      </c>
      <c r="X121" s="114"/>
      <c r="Y121" s="114">
        <v>9654.99</v>
      </c>
      <c r="Z121" s="114"/>
    </row>
    <row r="122" spans="1:38" s="7" customFormat="1" ht="35.1" customHeight="1" outlineLevel="1" x14ac:dyDescent="0.2">
      <c r="A122" s="6" t="s">
        <v>116</v>
      </c>
      <c r="B122" s="36">
        <v>223</v>
      </c>
      <c r="C122" s="4" t="s">
        <v>48</v>
      </c>
      <c r="D122" s="4"/>
      <c r="E122" s="3">
        <v>308139</v>
      </c>
      <c r="F122" s="4"/>
      <c r="G122" s="3"/>
      <c r="H122" s="52">
        <f t="shared" si="97"/>
        <v>192586.8</v>
      </c>
      <c r="I122" s="52">
        <f t="shared" si="98"/>
        <v>308139</v>
      </c>
      <c r="J122" s="48">
        <f t="shared" si="99"/>
        <v>115552.20000000001</v>
      </c>
      <c r="K122" s="48">
        <f t="shared" si="100"/>
        <v>0</v>
      </c>
      <c r="R122" s="114">
        <v>38517.4</v>
      </c>
      <c r="S122" s="114"/>
      <c r="T122" s="114">
        <v>38517.4</v>
      </c>
      <c r="U122" s="114"/>
      <c r="V122" s="114"/>
      <c r="W122" s="114">
        <v>38517.4</v>
      </c>
      <c r="X122" s="114"/>
      <c r="Y122" s="114">
        <v>38517.4</v>
      </c>
      <c r="Z122" s="114"/>
    </row>
    <row r="123" spans="1:38" s="7" customFormat="1" ht="35.1" customHeight="1" outlineLevel="1" x14ac:dyDescent="0.2">
      <c r="A123" s="6" t="s">
        <v>116</v>
      </c>
      <c r="B123" s="36">
        <v>223</v>
      </c>
      <c r="C123" s="4" t="s">
        <v>49</v>
      </c>
      <c r="D123" s="4"/>
      <c r="E123" s="3">
        <v>770474.91</v>
      </c>
      <c r="F123" s="4"/>
      <c r="G123" s="3"/>
      <c r="H123" s="52">
        <f t="shared" si="97"/>
        <v>539332.43999999994</v>
      </c>
      <c r="I123" s="52">
        <f t="shared" si="98"/>
        <v>770474.91</v>
      </c>
      <c r="J123" s="48">
        <f t="shared" si="99"/>
        <v>231142.47000000003</v>
      </c>
      <c r="K123" s="48">
        <f t="shared" si="100"/>
        <v>0</v>
      </c>
      <c r="R123" s="114">
        <v>77047.490000000005</v>
      </c>
      <c r="S123" s="114"/>
      <c r="T123" s="114"/>
      <c r="U123" s="114">
        <v>77047.490000000005</v>
      </c>
      <c r="V123" s="114"/>
      <c r="W123" s="114">
        <v>77047.490000000005</v>
      </c>
      <c r="X123" s="114"/>
      <c r="Y123" s="114">
        <v>77047.490000000005</v>
      </c>
      <c r="Z123" s="114"/>
    </row>
    <row r="124" spans="1:38" s="7" customFormat="1" ht="35.1" customHeight="1" outlineLevel="1" x14ac:dyDescent="0.2">
      <c r="A124" s="6" t="s">
        <v>116</v>
      </c>
      <c r="B124" s="36">
        <v>223</v>
      </c>
      <c r="C124" s="4"/>
      <c r="D124" s="4"/>
      <c r="E124" s="3"/>
      <c r="F124" s="4"/>
      <c r="G124" s="3"/>
      <c r="H124" s="52">
        <f t="shared" si="97"/>
        <v>0</v>
      </c>
      <c r="I124" s="52">
        <f t="shared" si="98"/>
        <v>0</v>
      </c>
      <c r="J124" s="48">
        <f t="shared" si="99"/>
        <v>0</v>
      </c>
      <c r="K124" s="48">
        <f t="shared" si="100"/>
        <v>0</v>
      </c>
      <c r="R124" s="114"/>
      <c r="S124" s="114"/>
      <c r="T124" s="114"/>
      <c r="U124" s="114"/>
      <c r="V124" s="114"/>
      <c r="W124" s="114"/>
      <c r="X124" s="114"/>
      <c r="Y124" s="114"/>
      <c r="Z124" s="114"/>
    </row>
    <row r="125" spans="1:38" s="7" customFormat="1" ht="35.1" customHeight="1" outlineLevel="1" x14ac:dyDescent="0.2">
      <c r="A125" s="16" t="s">
        <v>116</v>
      </c>
      <c r="B125" s="36">
        <v>223</v>
      </c>
      <c r="C125" s="14"/>
      <c r="D125" s="14"/>
      <c r="E125" s="18"/>
      <c r="F125" s="4"/>
      <c r="G125" s="3"/>
      <c r="H125" s="52">
        <f t="shared" si="97"/>
        <v>0</v>
      </c>
      <c r="I125" s="52">
        <f t="shared" si="98"/>
        <v>0</v>
      </c>
      <c r="J125" s="48">
        <f t="shared" si="99"/>
        <v>0</v>
      </c>
      <c r="K125" s="48">
        <f t="shared" si="100"/>
        <v>0</v>
      </c>
      <c r="R125" s="114"/>
      <c r="S125" s="114"/>
      <c r="T125" s="114"/>
      <c r="U125" s="114"/>
      <c r="V125" s="114"/>
      <c r="W125" s="114"/>
      <c r="X125" s="114"/>
      <c r="Y125" s="114"/>
      <c r="Z125" s="114"/>
    </row>
    <row r="126" spans="1:38" s="31" customFormat="1" ht="11.1" customHeight="1" outlineLevel="1" x14ac:dyDescent="0.2">
      <c r="A126" s="24" t="s">
        <v>116</v>
      </c>
      <c r="B126" s="35">
        <v>225</v>
      </c>
      <c r="C126" s="25" t="s">
        <v>3</v>
      </c>
      <c r="D126" s="25"/>
      <c r="E126" s="26">
        <f>SUM(E127:E138)</f>
        <v>812210.17</v>
      </c>
      <c r="F126" s="4"/>
      <c r="G126" s="3"/>
      <c r="H126" s="26">
        <f t="shared" ref="H126" si="101">SUM(H127:H138)</f>
        <v>575984.74</v>
      </c>
      <c r="I126" s="26">
        <f t="shared" ref="I126" si="102">SUM(I127:I138)</f>
        <v>812210.17</v>
      </c>
      <c r="J126" s="26">
        <f t="shared" ref="J126:AL126" si="103">SUM(J127:J138)</f>
        <v>236225.43</v>
      </c>
      <c r="K126" s="26">
        <f t="shared" si="103"/>
        <v>0</v>
      </c>
      <c r="L126" s="26">
        <f t="shared" si="103"/>
        <v>0</v>
      </c>
      <c r="M126" s="26">
        <f t="shared" si="103"/>
        <v>0</v>
      </c>
      <c r="N126" s="26">
        <f t="shared" si="103"/>
        <v>0</v>
      </c>
      <c r="O126" s="26">
        <f t="shared" si="103"/>
        <v>0</v>
      </c>
      <c r="P126" s="26">
        <f t="shared" si="103"/>
        <v>0</v>
      </c>
      <c r="Q126" s="105">
        <f t="shared" si="103"/>
        <v>0</v>
      </c>
      <c r="R126" s="110">
        <f t="shared" si="103"/>
        <v>78741.81</v>
      </c>
      <c r="S126" s="110">
        <f t="shared" si="103"/>
        <v>0</v>
      </c>
      <c r="T126" s="110">
        <f t="shared" si="103"/>
        <v>14630.48</v>
      </c>
      <c r="U126" s="110">
        <f t="shared" si="103"/>
        <v>64111.33</v>
      </c>
      <c r="V126" s="110">
        <f t="shared" si="103"/>
        <v>0</v>
      </c>
      <c r="W126" s="110">
        <f t="shared" si="103"/>
        <v>78741.81</v>
      </c>
      <c r="X126" s="110">
        <f t="shared" si="103"/>
        <v>0</v>
      </c>
      <c r="Y126" s="110">
        <f t="shared" si="103"/>
        <v>78741.81</v>
      </c>
      <c r="Z126" s="110">
        <f t="shared" si="103"/>
        <v>0</v>
      </c>
      <c r="AA126" s="108">
        <f t="shared" si="103"/>
        <v>0</v>
      </c>
      <c r="AB126" s="26">
        <f t="shared" si="103"/>
        <v>0</v>
      </c>
      <c r="AC126" s="26">
        <f t="shared" si="103"/>
        <v>0</v>
      </c>
      <c r="AD126" s="26">
        <f t="shared" si="103"/>
        <v>0</v>
      </c>
      <c r="AE126" s="26">
        <f t="shared" si="103"/>
        <v>0</v>
      </c>
      <c r="AF126" s="26">
        <f t="shared" si="103"/>
        <v>0</v>
      </c>
      <c r="AG126" s="26">
        <f t="shared" si="103"/>
        <v>0</v>
      </c>
      <c r="AH126" s="26">
        <f t="shared" si="103"/>
        <v>0</v>
      </c>
      <c r="AI126" s="26">
        <f t="shared" si="103"/>
        <v>0</v>
      </c>
      <c r="AJ126" s="26">
        <f t="shared" si="103"/>
        <v>0</v>
      </c>
      <c r="AK126" s="26">
        <f t="shared" si="103"/>
        <v>0</v>
      </c>
      <c r="AL126" s="26">
        <f t="shared" si="103"/>
        <v>0</v>
      </c>
    </row>
    <row r="127" spans="1:38" s="7" customFormat="1" ht="35.1" customHeight="1" outlineLevel="1" x14ac:dyDescent="0.2">
      <c r="A127" s="13" t="s">
        <v>116</v>
      </c>
      <c r="B127" s="36">
        <v>225</v>
      </c>
      <c r="C127" s="22" t="s">
        <v>50</v>
      </c>
      <c r="D127" s="22"/>
      <c r="E127" s="23">
        <v>641113.28</v>
      </c>
      <c r="F127" s="4"/>
      <c r="G127" s="3"/>
      <c r="H127" s="52">
        <f t="shared" ref="H127:H138" si="104">E127-J127</f>
        <v>448779.29000000004</v>
      </c>
      <c r="I127" s="52">
        <f t="shared" ref="I127:I138" si="105">E127-K127</f>
        <v>641113.28</v>
      </c>
      <c r="J127" s="48">
        <f t="shared" ref="J127:J138" si="106">L127+N127+P127+R127+W127+Y127+AA127+AC127+AE127+AG127+AI127+AK127</f>
        <v>192333.99</v>
      </c>
      <c r="K127" s="48">
        <f t="shared" ref="K127:K138" si="107">M127+O127+Q127+S127+X127+Z127+AB127+AD127+AF127+AH127+AJ127+AL127</f>
        <v>0</v>
      </c>
      <c r="R127" s="114">
        <v>64111.33</v>
      </c>
      <c r="S127" s="114"/>
      <c r="T127" s="114"/>
      <c r="U127" s="114">
        <v>64111.33</v>
      </c>
      <c r="V127" s="114"/>
      <c r="W127" s="114">
        <v>64111.33</v>
      </c>
      <c r="X127" s="114"/>
      <c r="Y127" s="114">
        <v>64111.33</v>
      </c>
      <c r="Z127" s="114"/>
    </row>
    <row r="128" spans="1:38" s="7" customFormat="1" ht="35.1" customHeight="1" outlineLevel="1" x14ac:dyDescent="0.2">
      <c r="A128" s="6" t="s">
        <v>116</v>
      </c>
      <c r="B128" s="36">
        <v>225</v>
      </c>
      <c r="C128" s="4" t="s">
        <v>51</v>
      </c>
      <c r="D128" s="4"/>
      <c r="E128" s="3">
        <v>5075</v>
      </c>
      <c r="F128" s="4"/>
      <c r="G128" s="3"/>
      <c r="H128" s="52">
        <f t="shared" si="104"/>
        <v>3552.5</v>
      </c>
      <c r="I128" s="52">
        <f t="shared" si="105"/>
        <v>5075</v>
      </c>
      <c r="J128" s="48">
        <f t="shared" si="106"/>
        <v>1522.5</v>
      </c>
      <c r="K128" s="48">
        <f t="shared" si="107"/>
        <v>0</v>
      </c>
      <c r="R128" s="114">
        <v>507.5</v>
      </c>
      <c r="S128" s="114"/>
      <c r="T128" s="114">
        <v>507.5</v>
      </c>
      <c r="U128" s="114"/>
      <c r="V128" s="114"/>
      <c r="W128" s="114">
        <v>507.5</v>
      </c>
      <c r="X128" s="114"/>
      <c r="Y128" s="114">
        <v>507.5</v>
      </c>
      <c r="Z128" s="114"/>
    </row>
    <row r="129" spans="1:38" s="7" customFormat="1" ht="35.1" customHeight="1" outlineLevel="1" x14ac:dyDescent="0.2">
      <c r="A129" s="6" t="s">
        <v>116</v>
      </c>
      <c r="B129" s="36">
        <v>225</v>
      </c>
      <c r="C129" s="4" t="s">
        <v>52</v>
      </c>
      <c r="D129" s="4"/>
      <c r="E129" s="3">
        <v>12289.1</v>
      </c>
      <c r="F129" s="4"/>
      <c r="G129" s="3"/>
      <c r="H129" s="52">
        <f t="shared" si="104"/>
        <v>12289.1</v>
      </c>
      <c r="I129" s="52">
        <f t="shared" si="105"/>
        <v>12289.1</v>
      </c>
      <c r="J129" s="48">
        <f t="shared" si="106"/>
        <v>0</v>
      </c>
      <c r="K129" s="48">
        <f t="shared" si="107"/>
        <v>0</v>
      </c>
      <c r="R129" s="114"/>
      <c r="S129" s="114"/>
      <c r="T129" s="114"/>
      <c r="U129" s="114"/>
      <c r="V129" s="114"/>
      <c r="W129" s="114"/>
      <c r="X129" s="114"/>
      <c r="Y129" s="114"/>
      <c r="Z129" s="114"/>
    </row>
    <row r="130" spans="1:38" s="7" customFormat="1" ht="47.1" customHeight="1" outlineLevel="1" x14ac:dyDescent="0.2">
      <c r="A130" s="6" t="s">
        <v>116</v>
      </c>
      <c r="B130" s="36">
        <v>225</v>
      </c>
      <c r="C130" s="4" t="s">
        <v>53</v>
      </c>
      <c r="D130" s="4"/>
      <c r="E130" s="3">
        <v>106.29</v>
      </c>
      <c r="F130" s="4"/>
      <c r="G130" s="3"/>
      <c r="H130" s="52">
        <f t="shared" si="104"/>
        <v>-212.57999999999998</v>
      </c>
      <c r="I130" s="52">
        <f t="shared" si="105"/>
        <v>106.29</v>
      </c>
      <c r="J130" s="48">
        <f t="shared" si="106"/>
        <v>318.87</v>
      </c>
      <c r="K130" s="48">
        <f t="shared" si="107"/>
        <v>0</v>
      </c>
      <c r="R130" s="114">
        <v>106.29</v>
      </c>
      <c r="S130" s="114"/>
      <c r="T130" s="114">
        <v>106.29</v>
      </c>
      <c r="U130" s="114"/>
      <c r="V130" s="114"/>
      <c r="W130" s="114">
        <v>106.29</v>
      </c>
      <c r="X130" s="114"/>
      <c r="Y130" s="114">
        <v>106.29</v>
      </c>
      <c r="Z130" s="114"/>
    </row>
    <row r="131" spans="1:38" s="7" customFormat="1" ht="35.1" customHeight="1" outlineLevel="1" x14ac:dyDescent="0.2">
      <c r="A131" s="6" t="s">
        <v>116</v>
      </c>
      <c r="B131" s="36">
        <v>225</v>
      </c>
      <c r="C131" s="4" t="s">
        <v>54</v>
      </c>
      <c r="D131" s="4"/>
      <c r="E131" s="3">
        <v>34419.370000000003</v>
      </c>
      <c r="F131" s="4"/>
      <c r="G131" s="3"/>
      <c r="H131" s="52">
        <f t="shared" si="104"/>
        <v>24093.550000000003</v>
      </c>
      <c r="I131" s="52">
        <f t="shared" si="105"/>
        <v>34419.370000000003</v>
      </c>
      <c r="J131" s="48">
        <f t="shared" si="106"/>
        <v>10325.82</v>
      </c>
      <c r="K131" s="48">
        <f t="shared" si="107"/>
        <v>0</v>
      </c>
      <c r="R131" s="114">
        <v>3441.94</v>
      </c>
      <c r="S131" s="114"/>
      <c r="T131" s="114">
        <v>3441.94</v>
      </c>
      <c r="U131" s="114"/>
      <c r="V131" s="114"/>
      <c r="W131" s="114">
        <v>3441.94</v>
      </c>
      <c r="X131" s="114"/>
      <c r="Y131" s="114">
        <v>3441.94</v>
      </c>
      <c r="Z131" s="114"/>
    </row>
    <row r="132" spans="1:38" s="7" customFormat="1" ht="35.1" customHeight="1" outlineLevel="1" x14ac:dyDescent="0.2">
      <c r="A132" s="6" t="s">
        <v>116</v>
      </c>
      <c r="B132" s="36">
        <v>225</v>
      </c>
      <c r="C132" s="4" t="s">
        <v>55</v>
      </c>
      <c r="D132" s="4"/>
      <c r="E132" s="3">
        <v>32429.88</v>
      </c>
      <c r="F132" s="4"/>
      <c r="G132" s="3"/>
      <c r="H132" s="52">
        <f t="shared" si="104"/>
        <v>20268.690000000002</v>
      </c>
      <c r="I132" s="52">
        <f t="shared" si="105"/>
        <v>32429.88</v>
      </c>
      <c r="J132" s="48">
        <f t="shared" si="106"/>
        <v>12161.19</v>
      </c>
      <c r="K132" s="48">
        <f t="shared" si="107"/>
        <v>0</v>
      </c>
      <c r="R132" s="114">
        <v>4053.73</v>
      </c>
      <c r="S132" s="114"/>
      <c r="T132" s="114">
        <v>4053.73</v>
      </c>
      <c r="U132" s="114"/>
      <c r="V132" s="114"/>
      <c r="W132" s="114">
        <v>4053.73</v>
      </c>
      <c r="X132" s="114"/>
      <c r="Y132" s="114">
        <v>4053.73</v>
      </c>
      <c r="Z132" s="114"/>
    </row>
    <row r="133" spans="1:38" s="7" customFormat="1" ht="35.1" customHeight="1" outlineLevel="1" x14ac:dyDescent="0.2">
      <c r="A133" s="6" t="s">
        <v>116</v>
      </c>
      <c r="B133" s="36">
        <v>225</v>
      </c>
      <c r="C133" s="4" t="s">
        <v>56</v>
      </c>
      <c r="D133" s="4"/>
      <c r="E133" s="3">
        <v>598.26</v>
      </c>
      <c r="F133" s="64"/>
      <c r="G133" s="3"/>
      <c r="H133" s="52">
        <f t="shared" si="104"/>
        <v>-301.74</v>
      </c>
      <c r="I133" s="52">
        <f t="shared" si="105"/>
        <v>598.26</v>
      </c>
      <c r="J133" s="48">
        <f t="shared" si="106"/>
        <v>900</v>
      </c>
      <c r="K133" s="48">
        <f t="shared" si="107"/>
        <v>0</v>
      </c>
      <c r="R133" s="114">
        <v>300</v>
      </c>
      <c r="S133" s="114"/>
      <c r="T133" s="114">
        <v>300</v>
      </c>
      <c r="U133" s="114"/>
      <c r="V133" s="114"/>
      <c r="W133" s="114">
        <v>300</v>
      </c>
      <c r="X133" s="114"/>
      <c r="Y133" s="114">
        <v>300</v>
      </c>
      <c r="Z133" s="114"/>
    </row>
    <row r="134" spans="1:38" s="7" customFormat="1" ht="35.1" customHeight="1" outlineLevel="1" x14ac:dyDescent="0.2">
      <c r="A134" s="6" t="s">
        <v>116</v>
      </c>
      <c r="B134" s="36">
        <v>225</v>
      </c>
      <c r="C134" s="4" t="s">
        <v>57</v>
      </c>
      <c r="D134" s="4"/>
      <c r="E134" s="3">
        <v>74652.240000000005</v>
      </c>
      <c r="F134" s="65"/>
      <c r="G134" s="3"/>
      <c r="H134" s="52">
        <f t="shared" si="104"/>
        <v>55989.180000000008</v>
      </c>
      <c r="I134" s="52">
        <f t="shared" si="105"/>
        <v>74652.240000000005</v>
      </c>
      <c r="J134" s="48">
        <f t="shared" si="106"/>
        <v>18663.060000000001</v>
      </c>
      <c r="K134" s="48">
        <f t="shared" si="107"/>
        <v>0</v>
      </c>
      <c r="R134" s="114">
        <v>6221.02</v>
      </c>
      <c r="S134" s="114"/>
      <c r="T134" s="114">
        <v>6221.02</v>
      </c>
      <c r="U134" s="114"/>
      <c r="V134" s="114"/>
      <c r="W134" s="114">
        <v>6221.02</v>
      </c>
      <c r="X134" s="114"/>
      <c r="Y134" s="114">
        <v>6221.02</v>
      </c>
      <c r="Z134" s="114"/>
    </row>
    <row r="135" spans="1:38" s="7" customFormat="1" ht="35.1" customHeight="1" outlineLevel="1" x14ac:dyDescent="0.2">
      <c r="A135" s="6" t="s">
        <v>116</v>
      </c>
      <c r="B135" s="36">
        <v>225</v>
      </c>
      <c r="C135" s="4" t="s">
        <v>4</v>
      </c>
      <c r="D135" s="4"/>
      <c r="E135" s="3">
        <v>11526.75</v>
      </c>
      <c r="F135" s="4"/>
      <c r="G135" s="3"/>
      <c r="H135" s="52">
        <f t="shared" si="104"/>
        <v>11526.75</v>
      </c>
      <c r="I135" s="52">
        <f t="shared" si="105"/>
        <v>11526.75</v>
      </c>
      <c r="J135" s="48">
        <f t="shared" si="106"/>
        <v>0</v>
      </c>
      <c r="K135" s="48">
        <f t="shared" si="107"/>
        <v>0</v>
      </c>
      <c r="R135" s="114"/>
      <c r="S135" s="114"/>
      <c r="T135" s="114"/>
      <c r="U135" s="114"/>
      <c r="V135" s="114"/>
      <c r="W135" s="114"/>
      <c r="X135" s="114"/>
      <c r="Y135" s="114"/>
      <c r="Z135" s="114"/>
    </row>
    <row r="136" spans="1:38" s="7" customFormat="1" ht="35.1" customHeight="1" outlineLevel="1" x14ac:dyDescent="0.2">
      <c r="A136" s="6" t="s">
        <v>116</v>
      </c>
      <c r="B136" s="36">
        <v>225</v>
      </c>
      <c r="C136" s="4"/>
      <c r="D136" s="4"/>
      <c r="E136" s="3"/>
      <c r="F136" s="65"/>
      <c r="G136" s="3"/>
      <c r="H136" s="52">
        <f t="shared" si="104"/>
        <v>0</v>
      </c>
      <c r="I136" s="52">
        <f t="shared" si="105"/>
        <v>0</v>
      </c>
      <c r="J136" s="48">
        <f t="shared" si="106"/>
        <v>0</v>
      </c>
      <c r="K136" s="48">
        <f t="shared" si="107"/>
        <v>0</v>
      </c>
      <c r="R136" s="114"/>
      <c r="S136" s="114"/>
      <c r="T136" s="114"/>
      <c r="U136" s="114"/>
      <c r="V136" s="114"/>
      <c r="W136" s="114"/>
      <c r="X136" s="114"/>
      <c r="Y136" s="114"/>
      <c r="Z136" s="114"/>
    </row>
    <row r="137" spans="1:38" s="7" customFormat="1" ht="35.1" customHeight="1" outlineLevel="1" x14ac:dyDescent="0.2">
      <c r="A137" s="6" t="s">
        <v>116</v>
      </c>
      <c r="B137" s="36">
        <v>225</v>
      </c>
      <c r="C137" s="4"/>
      <c r="D137" s="4"/>
      <c r="E137" s="3"/>
      <c r="F137" s="4"/>
      <c r="G137" s="3"/>
      <c r="H137" s="52">
        <f t="shared" si="104"/>
        <v>0</v>
      </c>
      <c r="I137" s="52">
        <f t="shared" si="105"/>
        <v>0</v>
      </c>
      <c r="J137" s="48">
        <f t="shared" si="106"/>
        <v>0</v>
      </c>
      <c r="K137" s="48">
        <f t="shared" si="107"/>
        <v>0</v>
      </c>
      <c r="R137" s="114"/>
      <c r="S137" s="114"/>
      <c r="T137" s="114"/>
      <c r="U137" s="114"/>
      <c r="V137" s="114"/>
      <c r="W137" s="114"/>
      <c r="X137" s="114"/>
      <c r="Y137" s="114"/>
      <c r="Z137" s="114"/>
    </row>
    <row r="138" spans="1:38" s="7" customFormat="1" ht="35.1" customHeight="1" outlineLevel="1" x14ac:dyDescent="0.2">
      <c r="A138" s="16" t="s">
        <v>116</v>
      </c>
      <c r="B138" s="36">
        <v>225</v>
      </c>
      <c r="C138" s="14"/>
      <c r="D138" s="14"/>
      <c r="E138" s="18"/>
      <c r="F138" s="65"/>
      <c r="G138" s="3"/>
      <c r="H138" s="52">
        <f t="shared" si="104"/>
        <v>0</v>
      </c>
      <c r="I138" s="52">
        <f t="shared" si="105"/>
        <v>0</v>
      </c>
      <c r="J138" s="48">
        <f t="shared" si="106"/>
        <v>0</v>
      </c>
      <c r="K138" s="48">
        <f t="shared" si="107"/>
        <v>0</v>
      </c>
      <c r="R138" s="114"/>
      <c r="S138" s="114"/>
      <c r="T138" s="114"/>
      <c r="U138" s="114"/>
      <c r="V138" s="114"/>
      <c r="W138" s="114"/>
      <c r="X138" s="114"/>
      <c r="Y138" s="114"/>
      <c r="Z138" s="114"/>
    </row>
    <row r="139" spans="1:38" s="31" customFormat="1" ht="11.1" customHeight="1" outlineLevel="1" x14ac:dyDescent="0.2">
      <c r="A139" s="24" t="s">
        <v>116</v>
      </c>
      <c r="B139" s="35">
        <v>226</v>
      </c>
      <c r="C139" s="25" t="s">
        <v>58</v>
      </c>
      <c r="D139" s="25"/>
      <c r="E139" s="26">
        <f>SUM(E140:E143)</f>
        <v>418105.99</v>
      </c>
      <c r="F139" s="4"/>
      <c r="G139" s="3"/>
      <c r="H139" s="26">
        <f t="shared" ref="H139" si="108">SUM(H140:H143)</f>
        <v>161467.99</v>
      </c>
      <c r="I139" s="26">
        <f t="shared" ref="I139" si="109">SUM(I140:I143)</f>
        <v>418105.99</v>
      </c>
      <c r="J139" s="26">
        <f t="shared" ref="J139:AL139" si="110">SUM(J140:J143)</f>
        <v>256638</v>
      </c>
      <c r="K139" s="26">
        <f t="shared" si="110"/>
        <v>0</v>
      </c>
      <c r="L139" s="26">
        <f t="shared" si="110"/>
        <v>0</v>
      </c>
      <c r="M139" s="26">
        <f t="shared" si="110"/>
        <v>0</v>
      </c>
      <c r="N139" s="26">
        <f t="shared" si="110"/>
        <v>0</v>
      </c>
      <c r="O139" s="26">
        <f t="shared" si="110"/>
        <v>0</v>
      </c>
      <c r="P139" s="26">
        <f t="shared" si="110"/>
        <v>0</v>
      </c>
      <c r="Q139" s="105">
        <f t="shared" si="110"/>
        <v>0</v>
      </c>
      <c r="R139" s="110">
        <f t="shared" si="110"/>
        <v>85546</v>
      </c>
      <c r="S139" s="110">
        <f t="shared" si="110"/>
        <v>0</v>
      </c>
      <c r="T139" s="110">
        <f t="shared" si="110"/>
        <v>85546</v>
      </c>
      <c r="U139" s="110">
        <f t="shared" si="110"/>
        <v>0</v>
      </c>
      <c r="V139" s="110">
        <f t="shared" si="110"/>
        <v>0</v>
      </c>
      <c r="W139" s="110">
        <f t="shared" si="110"/>
        <v>85546</v>
      </c>
      <c r="X139" s="110">
        <f t="shared" si="110"/>
        <v>0</v>
      </c>
      <c r="Y139" s="110">
        <f t="shared" si="110"/>
        <v>85546</v>
      </c>
      <c r="Z139" s="110">
        <f t="shared" si="110"/>
        <v>0</v>
      </c>
      <c r="AA139" s="108">
        <f t="shared" si="110"/>
        <v>0</v>
      </c>
      <c r="AB139" s="26">
        <f t="shared" si="110"/>
        <v>0</v>
      </c>
      <c r="AC139" s="26">
        <f t="shared" si="110"/>
        <v>0</v>
      </c>
      <c r="AD139" s="26">
        <f t="shared" si="110"/>
        <v>0</v>
      </c>
      <c r="AE139" s="26">
        <f t="shared" si="110"/>
        <v>0</v>
      </c>
      <c r="AF139" s="26">
        <f t="shared" si="110"/>
        <v>0</v>
      </c>
      <c r="AG139" s="26">
        <f t="shared" si="110"/>
        <v>0</v>
      </c>
      <c r="AH139" s="26">
        <f t="shared" si="110"/>
        <v>0</v>
      </c>
      <c r="AI139" s="26">
        <f t="shared" si="110"/>
        <v>0</v>
      </c>
      <c r="AJ139" s="26">
        <f t="shared" si="110"/>
        <v>0</v>
      </c>
      <c r="AK139" s="26">
        <f t="shared" si="110"/>
        <v>0</v>
      </c>
      <c r="AL139" s="26">
        <f t="shared" si="110"/>
        <v>0</v>
      </c>
    </row>
    <row r="140" spans="1:38" s="7" customFormat="1" ht="35.1" customHeight="1" outlineLevel="1" x14ac:dyDescent="0.2">
      <c r="A140" s="13" t="s">
        <v>116</v>
      </c>
      <c r="B140" s="36">
        <v>226</v>
      </c>
      <c r="C140" s="22" t="s">
        <v>59</v>
      </c>
      <c r="D140" s="22"/>
      <c r="E140" s="23">
        <v>113880</v>
      </c>
      <c r="F140" s="65"/>
      <c r="G140" s="3"/>
      <c r="H140" s="52">
        <f>E140-J140</f>
        <v>85410</v>
      </c>
      <c r="I140" s="52">
        <f>E140-K140</f>
        <v>113880</v>
      </c>
      <c r="J140" s="48">
        <f t="shared" ref="J140:J143" si="111">L140+N140+P140+R140+W140+Y140+AA140+AC140+AE140+AG140+AI140+AK140</f>
        <v>28470</v>
      </c>
      <c r="K140" s="48">
        <f t="shared" ref="K140:K143" si="112">M140+O140+Q140+S140+X140+Z140+AB140+AD140+AF140+AH140+AJ140+AL140</f>
        <v>0</v>
      </c>
      <c r="R140" s="114">
        <v>9490</v>
      </c>
      <c r="S140" s="114"/>
      <c r="T140" s="114">
        <v>9490</v>
      </c>
      <c r="U140" s="114"/>
      <c r="V140" s="114"/>
      <c r="W140" s="114">
        <v>9490</v>
      </c>
      <c r="X140" s="114"/>
      <c r="Y140" s="114">
        <v>9490</v>
      </c>
      <c r="Z140" s="114"/>
    </row>
    <row r="141" spans="1:38" s="7" customFormat="1" ht="35.1" customHeight="1" outlineLevel="1" x14ac:dyDescent="0.2">
      <c r="A141" s="6" t="s">
        <v>116</v>
      </c>
      <c r="B141" s="36">
        <v>226</v>
      </c>
      <c r="C141" s="4" t="s">
        <v>60</v>
      </c>
      <c r="D141" s="4"/>
      <c r="E141" s="3">
        <v>304225.99</v>
      </c>
      <c r="F141" s="4"/>
      <c r="G141" s="67"/>
      <c r="H141" s="52">
        <f>E141-J141</f>
        <v>76057.989999999991</v>
      </c>
      <c r="I141" s="52">
        <f>E141-K141</f>
        <v>304225.99</v>
      </c>
      <c r="J141" s="48">
        <f t="shared" si="111"/>
        <v>228168</v>
      </c>
      <c r="K141" s="48">
        <f t="shared" si="112"/>
        <v>0</v>
      </c>
      <c r="R141" s="114">
        <v>76056</v>
      </c>
      <c r="S141" s="114"/>
      <c r="T141" s="114">
        <v>76056</v>
      </c>
      <c r="U141" s="114"/>
      <c r="V141" s="114"/>
      <c r="W141" s="114">
        <v>76056</v>
      </c>
      <c r="X141" s="114"/>
      <c r="Y141" s="114">
        <v>76056</v>
      </c>
      <c r="Z141" s="114"/>
    </row>
    <row r="142" spans="1:38" s="7" customFormat="1" ht="35.1" customHeight="1" outlineLevel="1" x14ac:dyDescent="0.2">
      <c r="A142" s="6" t="s">
        <v>116</v>
      </c>
      <c r="B142" s="36">
        <v>226</v>
      </c>
      <c r="C142" s="4"/>
      <c r="D142" s="4"/>
      <c r="E142" s="3"/>
      <c r="F142" s="4"/>
      <c r="G142" s="3"/>
      <c r="H142" s="52">
        <f>E142-J142</f>
        <v>0</v>
      </c>
      <c r="I142" s="52">
        <f>E142-K142</f>
        <v>0</v>
      </c>
      <c r="J142" s="48">
        <f t="shared" si="111"/>
        <v>0</v>
      </c>
      <c r="K142" s="48">
        <f t="shared" si="112"/>
        <v>0</v>
      </c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1:38" s="7" customFormat="1" ht="35.1" customHeight="1" outlineLevel="1" x14ac:dyDescent="0.2">
      <c r="A143" s="16" t="s">
        <v>116</v>
      </c>
      <c r="B143" s="36">
        <v>226</v>
      </c>
      <c r="C143" s="14"/>
      <c r="D143" s="14"/>
      <c r="E143" s="18"/>
      <c r="F143" s="65"/>
      <c r="G143" s="3"/>
      <c r="H143" s="52">
        <f>E143-J143</f>
        <v>0</v>
      </c>
      <c r="I143" s="52">
        <f>E143-K143</f>
        <v>0</v>
      </c>
      <c r="J143" s="48">
        <f t="shared" si="111"/>
        <v>0</v>
      </c>
      <c r="K143" s="48">
        <f t="shared" si="112"/>
        <v>0</v>
      </c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1:38" s="31" customFormat="1" ht="11.1" customHeight="1" outlineLevel="1" x14ac:dyDescent="0.2">
      <c r="A144" s="24" t="s">
        <v>116</v>
      </c>
      <c r="B144" s="35">
        <v>227</v>
      </c>
      <c r="C144" s="25" t="s">
        <v>5</v>
      </c>
      <c r="D144" s="25"/>
      <c r="E144" s="26">
        <f>SUM(E145:E148)</f>
        <v>91.97999999999999</v>
      </c>
      <c r="F144" s="4"/>
      <c r="G144" s="3"/>
      <c r="H144" s="26">
        <f t="shared" ref="H144" si="113">SUM(H145:H148)</f>
        <v>91.97999999999999</v>
      </c>
      <c r="I144" s="26">
        <f t="shared" ref="I144" si="114">SUM(I145:I148)</f>
        <v>91.97999999999999</v>
      </c>
      <c r="J144" s="26">
        <f t="shared" ref="J144:AL144" si="115">SUM(J145:J148)</f>
        <v>0</v>
      </c>
      <c r="K144" s="26">
        <f t="shared" si="115"/>
        <v>0</v>
      </c>
      <c r="L144" s="26">
        <f t="shared" si="115"/>
        <v>0</v>
      </c>
      <c r="M144" s="26">
        <f t="shared" si="115"/>
        <v>0</v>
      </c>
      <c r="N144" s="26">
        <f t="shared" si="115"/>
        <v>0</v>
      </c>
      <c r="O144" s="26">
        <f t="shared" si="115"/>
        <v>0</v>
      </c>
      <c r="P144" s="26">
        <f t="shared" si="115"/>
        <v>0</v>
      </c>
      <c r="Q144" s="105">
        <f t="shared" si="115"/>
        <v>0</v>
      </c>
      <c r="R144" s="110">
        <f t="shared" si="115"/>
        <v>0</v>
      </c>
      <c r="S144" s="110">
        <f t="shared" si="115"/>
        <v>0</v>
      </c>
      <c r="T144" s="110">
        <f t="shared" si="115"/>
        <v>0</v>
      </c>
      <c r="U144" s="110">
        <f t="shared" si="115"/>
        <v>0</v>
      </c>
      <c r="V144" s="110">
        <f t="shared" si="115"/>
        <v>0</v>
      </c>
      <c r="W144" s="110">
        <f t="shared" si="115"/>
        <v>0</v>
      </c>
      <c r="X144" s="110">
        <f t="shared" si="115"/>
        <v>0</v>
      </c>
      <c r="Y144" s="110">
        <f t="shared" si="115"/>
        <v>0</v>
      </c>
      <c r="Z144" s="110">
        <f t="shared" si="115"/>
        <v>0</v>
      </c>
      <c r="AA144" s="108">
        <f t="shared" si="115"/>
        <v>0</v>
      </c>
      <c r="AB144" s="26">
        <f t="shared" si="115"/>
        <v>0</v>
      </c>
      <c r="AC144" s="26">
        <f t="shared" si="115"/>
        <v>0</v>
      </c>
      <c r="AD144" s="26">
        <f t="shared" si="115"/>
        <v>0</v>
      </c>
      <c r="AE144" s="26">
        <f t="shared" si="115"/>
        <v>0</v>
      </c>
      <c r="AF144" s="26">
        <f t="shared" si="115"/>
        <v>0</v>
      </c>
      <c r="AG144" s="26">
        <f t="shared" si="115"/>
        <v>0</v>
      </c>
      <c r="AH144" s="26">
        <f t="shared" si="115"/>
        <v>0</v>
      </c>
      <c r="AI144" s="26">
        <f t="shared" si="115"/>
        <v>0</v>
      </c>
      <c r="AJ144" s="26">
        <f t="shared" si="115"/>
        <v>0</v>
      </c>
      <c r="AK144" s="26">
        <f t="shared" si="115"/>
        <v>0</v>
      </c>
      <c r="AL144" s="26">
        <f t="shared" si="115"/>
        <v>0</v>
      </c>
    </row>
    <row r="145" spans="1:38" s="7" customFormat="1" ht="35.1" customHeight="1" outlineLevel="1" x14ac:dyDescent="0.2">
      <c r="A145" s="13" t="s">
        <v>116</v>
      </c>
      <c r="B145" s="36">
        <v>227</v>
      </c>
      <c r="C145" s="22" t="s">
        <v>61</v>
      </c>
      <c r="D145" s="22"/>
      <c r="E145" s="23">
        <v>62.9</v>
      </c>
      <c r="F145" s="4"/>
      <c r="G145" s="3"/>
      <c r="H145" s="52">
        <f>E145-J145</f>
        <v>62.9</v>
      </c>
      <c r="I145" s="52">
        <f>E145-K145</f>
        <v>62.9</v>
      </c>
      <c r="J145" s="48">
        <f t="shared" ref="J145:J149" si="116">L145+N145+P145+R145+W145+Y145+AA145+AC145+AE145+AG145+AI145+AK145</f>
        <v>0</v>
      </c>
      <c r="K145" s="48">
        <f t="shared" ref="K145:K149" si="117">M145+O145+Q145+S145+X145+Z145+AB145+AD145+AF145+AH145+AJ145+AL145</f>
        <v>0</v>
      </c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1:38" s="7" customFormat="1" ht="35.1" customHeight="1" outlineLevel="1" x14ac:dyDescent="0.2">
      <c r="A146" s="6" t="s">
        <v>116</v>
      </c>
      <c r="B146" s="36">
        <v>227</v>
      </c>
      <c r="C146" s="4" t="s">
        <v>6</v>
      </c>
      <c r="D146" s="4"/>
      <c r="E146" s="3">
        <v>29.08</v>
      </c>
      <c r="F146" s="4"/>
      <c r="G146" s="3"/>
      <c r="H146" s="52">
        <f>E146-J146</f>
        <v>29.08</v>
      </c>
      <c r="I146" s="52">
        <f>E146-K146</f>
        <v>29.08</v>
      </c>
      <c r="J146" s="48">
        <f t="shared" si="116"/>
        <v>0</v>
      </c>
      <c r="K146" s="48">
        <f t="shared" si="117"/>
        <v>0</v>
      </c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1:38" s="7" customFormat="1" ht="35.1" customHeight="1" outlineLevel="1" x14ac:dyDescent="0.2">
      <c r="A147" s="6" t="s">
        <v>116</v>
      </c>
      <c r="B147" s="36">
        <v>227</v>
      </c>
      <c r="C147" s="4"/>
      <c r="D147" s="4"/>
      <c r="E147" s="3"/>
      <c r="F147" s="4"/>
      <c r="G147" s="3"/>
      <c r="H147" s="52">
        <f>E147-J147</f>
        <v>0</v>
      </c>
      <c r="I147" s="52">
        <f>E147-K147</f>
        <v>0</v>
      </c>
      <c r="J147" s="48">
        <f t="shared" si="116"/>
        <v>0</v>
      </c>
      <c r="K147" s="48">
        <f t="shared" si="117"/>
        <v>0</v>
      </c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1:38" s="7" customFormat="1" ht="35.1" customHeight="1" outlineLevel="1" x14ac:dyDescent="0.2">
      <c r="A148" s="6" t="s">
        <v>116</v>
      </c>
      <c r="B148" s="36">
        <v>227</v>
      </c>
      <c r="C148" s="4"/>
      <c r="D148" s="4"/>
      <c r="E148" s="3"/>
      <c r="F148" s="65"/>
      <c r="G148" s="3"/>
      <c r="H148" s="52">
        <f>E148-J148</f>
        <v>0</v>
      </c>
      <c r="I148" s="52">
        <f>E148-K148</f>
        <v>0</v>
      </c>
      <c r="J148" s="48">
        <f t="shared" si="116"/>
        <v>0</v>
      </c>
      <c r="K148" s="48">
        <f t="shared" si="117"/>
        <v>0</v>
      </c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1:38" s="7" customFormat="1" ht="11.1" customHeight="1" outlineLevel="1" x14ac:dyDescent="0.2">
      <c r="A149" s="16" t="s">
        <v>116</v>
      </c>
      <c r="B149" s="36"/>
      <c r="C149" s="44"/>
      <c r="D149" s="44"/>
      <c r="E149" s="18"/>
      <c r="F149" s="4"/>
      <c r="G149" s="3"/>
      <c r="H149" s="52">
        <f>E149-J149</f>
        <v>0</v>
      </c>
      <c r="I149" s="52">
        <f>E149-K149</f>
        <v>0</v>
      </c>
      <c r="J149" s="48">
        <f t="shared" si="116"/>
        <v>0</v>
      </c>
      <c r="K149" s="48">
        <f t="shared" si="117"/>
        <v>0</v>
      </c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1:38" s="31" customFormat="1" ht="47.1" customHeight="1" outlineLevel="1" x14ac:dyDescent="0.2">
      <c r="A150" s="24" t="s">
        <v>116</v>
      </c>
      <c r="B150" s="35">
        <v>346</v>
      </c>
      <c r="C150" s="25">
        <v>346</v>
      </c>
      <c r="D150" s="85"/>
      <c r="E150" s="26">
        <f>SUM(E151:E152)</f>
        <v>3915.78</v>
      </c>
      <c r="F150" s="4"/>
      <c r="G150" s="67"/>
      <c r="H150" s="26">
        <f t="shared" ref="H150" si="118">SUM(H151:H152)</f>
        <v>0</v>
      </c>
      <c r="I150" s="26">
        <f t="shared" ref="I150" si="119">SUM(I151:I152)</f>
        <v>0</v>
      </c>
      <c r="J150" s="26">
        <f t="shared" ref="J150:AL150" si="120">SUM(J151:J152)</f>
        <v>3915.78</v>
      </c>
      <c r="K150" s="26">
        <f t="shared" si="120"/>
        <v>3915.78</v>
      </c>
      <c r="L150" s="26">
        <f t="shared" si="120"/>
        <v>0</v>
      </c>
      <c r="M150" s="26">
        <f t="shared" si="120"/>
        <v>0</v>
      </c>
      <c r="N150" s="26">
        <f t="shared" si="120"/>
        <v>0</v>
      </c>
      <c r="O150" s="26">
        <f t="shared" si="120"/>
        <v>0</v>
      </c>
      <c r="P150" s="26">
        <f t="shared" si="120"/>
        <v>3915.78</v>
      </c>
      <c r="Q150" s="105">
        <f t="shared" si="120"/>
        <v>3915.78</v>
      </c>
      <c r="R150" s="110">
        <f t="shared" si="120"/>
        <v>0</v>
      </c>
      <c r="S150" s="110">
        <f t="shared" si="120"/>
        <v>0</v>
      </c>
      <c r="T150" s="110">
        <f t="shared" si="120"/>
        <v>0</v>
      </c>
      <c r="U150" s="110">
        <f t="shared" si="120"/>
        <v>0</v>
      </c>
      <c r="V150" s="110">
        <f t="shared" si="120"/>
        <v>0</v>
      </c>
      <c r="W150" s="110">
        <f t="shared" si="120"/>
        <v>0</v>
      </c>
      <c r="X150" s="110">
        <f t="shared" si="120"/>
        <v>0</v>
      </c>
      <c r="Y150" s="110">
        <f t="shared" si="120"/>
        <v>0</v>
      </c>
      <c r="Z150" s="110">
        <f t="shared" si="120"/>
        <v>0</v>
      </c>
      <c r="AA150" s="108">
        <f t="shared" si="120"/>
        <v>0</v>
      </c>
      <c r="AB150" s="26">
        <f t="shared" si="120"/>
        <v>0</v>
      </c>
      <c r="AC150" s="26">
        <f t="shared" si="120"/>
        <v>0</v>
      </c>
      <c r="AD150" s="26">
        <f t="shared" si="120"/>
        <v>0</v>
      </c>
      <c r="AE150" s="26">
        <f t="shared" si="120"/>
        <v>0</v>
      </c>
      <c r="AF150" s="26">
        <f t="shared" si="120"/>
        <v>0</v>
      </c>
      <c r="AG150" s="26">
        <f t="shared" si="120"/>
        <v>0</v>
      </c>
      <c r="AH150" s="26">
        <f t="shared" si="120"/>
        <v>0</v>
      </c>
      <c r="AI150" s="26">
        <f t="shared" si="120"/>
        <v>0</v>
      </c>
      <c r="AJ150" s="26">
        <f t="shared" si="120"/>
        <v>0</v>
      </c>
      <c r="AK150" s="26">
        <f t="shared" si="120"/>
        <v>0</v>
      </c>
      <c r="AL150" s="26">
        <f t="shared" si="120"/>
        <v>0</v>
      </c>
    </row>
    <row r="151" spans="1:38" s="100" customFormat="1" ht="47.1" customHeight="1" outlineLevel="1" x14ac:dyDescent="0.2">
      <c r="A151" s="93" t="s">
        <v>116</v>
      </c>
      <c r="B151" s="98">
        <v>346</v>
      </c>
      <c r="C151" s="94" t="s">
        <v>7</v>
      </c>
      <c r="D151" s="93" t="s">
        <v>152</v>
      </c>
      <c r="E151" s="95">
        <v>3915.78</v>
      </c>
      <c r="F151" s="4"/>
      <c r="G151" s="3"/>
      <c r="H151" s="90">
        <f>E151-J151</f>
        <v>0</v>
      </c>
      <c r="I151" s="90">
        <f>E151-K151</f>
        <v>0</v>
      </c>
      <c r="J151" s="99">
        <f t="shared" ref="J151:J152" si="121">L151+N151+P151+R151+W151+Y151+AA151+AC151+AE151+AG151+AI151+AK151</f>
        <v>3915.78</v>
      </c>
      <c r="K151" s="99">
        <f t="shared" ref="K151:K152" si="122">M151+O151+Q151+S151+X151+Z151+AB151+AD151+AF151+AH151+AJ151+AL151</f>
        <v>3915.78</v>
      </c>
      <c r="P151" s="100">
        <v>3915.78</v>
      </c>
      <c r="Q151" s="100">
        <v>3915.78</v>
      </c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38" s="7" customFormat="1" ht="11.1" customHeight="1" outlineLevel="1" x14ac:dyDescent="0.2">
      <c r="A152" s="16" t="s">
        <v>116</v>
      </c>
      <c r="B152" s="36">
        <v>346</v>
      </c>
      <c r="C152" s="17"/>
      <c r="D152" s="16"/>
      <c r="E152" s="18"/>
      <c r="F152" s="4"/>
      <c r="G152" s="67"/>
      <c r="H152" s="52">
        <f>E152-J152</f>
        <v>0</v>
      </c>
      <c r="I152" s="52">
        <f>E152-K152</f>
        <v>0</v>
      </c>
      <c r="J152" s="48">
        <f t="shared" si="121"/>
        <v>0</v>
      </c>
      <c r="K152" s="48">
        <f t="shared" si="122"/>
        <v>0</v>
      </c>
      <c r="R152" s="114"/>
      <c r="S152" s="114"/>
      <c r="T152" s="114"/>
      <c r="U152" s="114"/>
      <c r="V152" s="114"/>
      <c r="W152" s="114"/>
      <c r="X152" s="114"/>
      <c r="Y152" s="114"/>
      <c r="Z152" s="114"/>
    </row>
    <row r="153" spans="1:38" s="31" customFormat="1" ht="47.1" customHeight="1" outlineLevel="1" x14ac:dyDescent="0.2">
      <c r="A153" s="24" t="s">
        <v>116</v>
      </c>
      <c r="B153" s="35">
        <v>342</v>
      </c>
      <c r="C153" s="25">
        <v>342</v>
      </c>
      <c r="D153" s="25"/>
      <c r="E153" s="26">
        <f>SUM(E154:E174)</f>
        <v>2527590</v>
      </c>
      <c r="F153" s="4"/>
      <c r="G153" s="67"/>
      <c r="H153" s="26">
        <f t="shared" ref="H153" si="123">SUM(H154:H174)</f>
        <v>1397590</v>
      </c>
      <c r="I153" s="26">
        <f t="shared" ref="I153" si="124">SUM(I154:I174)</f>
        <v>2527590</v>
      </c>
      <c r="J153" s="26">
        <f t="shared" ref="J153:AL153" si="125">SUM(J154:J174)</f>
        <v>1130000</v>
      </c>
      <c r="K153" s="26">
        <f t="shared" si="125"/>
        <v>0</v>
      </c>
      <c r="L153" s="26">
        <f t="shared" si="125"/>
        <v>0</v>
      </c>
      <c r="M153" s="26">
        <f t="shared" si="125"/>
        <v>0</v>
      </c>
      <c r="N153" s="26">
        <f t="shared" si="125"/>
        <v>0</v>
      </c>
      <c r="O153" s="26">
        <f t="shared" si="125"/>
        <v>0</v>
      </c>
      <c r="P153" s="26">
        <f t="shared" si="125"/>
        <v>0</v>
      </c>
      <c r="Q153" s="105">
        <f t="shared" si="125"/>
        <v>0</v>
      </c>
      <c r="R153" s="110">
        <f t="shared" si="125"/>
        <v>320000</v>
      </c>
      <c r="S153" s="110">
        <f t="shared" si="125"/>
        <v>0</v>
      </c>
      <c r="T153" s="110">
        <f t="shared" si="125"/>
        <v>0</v>
      </c>
      <c r="U153" s="110">
        <f t="shared" si="125"/>
        <v>0</v>
      </c>
      <c r="V153" s="110">
        <f t="shared" si="125"/>
        <v>0</v>
      </c>
      <c r="W153" s="110">
        <f t="shared" si="125"/>
        <v>430000</v>
      </c>
      <c r="X153" s="110">
        <f t="shared" si="125"/>
        <v>0</v>
      </c>
      <c r="Y153" s="110">
        <f t="shared" si="125"/>
        <v>380000</v>
      </c>
      <c r="Z153" s="110">
        <f t="shared" si="125"/>
        <v>0</v>
      </c>
      <c r="AA153" s="108">
        <f t="shared" si="125"/>
        <v>0</v>
      </c>
      <c r="AB153" s="26">
        <f t="shared" si="125"/>
        <v>0</v>
      </c>
      <c r="AC153" s="26">
        <f t="shared" si="125"/>
        <v>0</v>
      </c>
      <c r="AD153" s="26">
        <f t="shared" si="125"/>
        <v>0</v>
      </c>
      <c r="AE153" s="26">
        <f t="shared" si="125"/>
        <v>0</v>
      </c>
      <c r="AF153" s="26">
        <f t="shared" si="125"/>
        <v>0</v>
      </c>
      <c r="AG153" s="26">
        <f t="shared" si="125"/>
        <v>0</v>
      </c>
      <c r="AH153" s="26">
        <f t="shared" si="125"/>
        <v>0</v>
      </c>
      <c r="AI153" s="26">
        <f t="shared" si="125"/>
        <v>0</v>
      </c>
      <c r="AJ153" s="26">
        <f t="shared" si="125"/>
        <v>0</v>
      </c>
      <c r="AK153" s="26">
        <f t="shared" si="125"/>
        <v>0</v>
      </c>
      <c r="AL153" s="26">
        <f t="shared" si="125"/>
        <v>0</v>
      </c>
    </row>
    <row r="154" spans="1:38" s="7" customFormat="1" ht="22.5" outlineLevel="1" x14ac:dyDescent="0.2">
      <c r="A154" s="13" t="s">
        <v>116</v>
      </c>
      <c r="B154" s="36">
        <v>342</v>
      </c>
      <c r="C154" s="22" t="s">
        <v>62</v>
      </c>
      <c r="D154" s="22"/>
      <c r="E154" s="23">
        <v>31575.5</v>
      </c>
      <c r="F154" s="65"/>
      <c r="G154" s="67"/>
      <c r="H154" s="52">
        <f t="shared" ref="H154:H174" si="126">E154-J154</f>
        <v>-1098424.5</v>
      </c>
      <c r="I154" s="52">
        <f t="shared" ref="I154:I174" si="127">E154-K154</f>
        <v>31575.5</v>
      </c>
      <c r="J154" s="48">
        <f t="shared" ref="J154:J174" si="128">L154+N154+P154+R154+W154+Y154+AA154+AC154+AE154+AG154+AI154+AK154</f>
        <v>1130000</v>
      </c>
      <c r="K154" s="48">
        <f t="shared" ref="K154:K174" si="129">M154+O154+Q154+S154+X154+Z154+AB154+AD154+AF154+AH154+AJ154+AL154</f>
        <v>0</v>
      </c>
      <c r="R154" s="114">
        <v>320000</v>
      </c>
      <c r="S154" s="114"/>
      <c r="T154" s="114"/>
      <c r="U154" s="114"/>
      <c r="V154" s="114"/>
      <c r="W154" s="114">
        <v>430000</v>
      </c>
      <c r="X154" s="114"/>
      <c r="Y154" s="114">
        <v>380000</v>
      </c>
      <c r="Z154" s="114"/>
    </row>
    <row r="155" spans="1:38" s="7" customFormat="1" ht="22.5" outlineLevel="1" x14ac:dyDescent="0.2">
      <c r="A155" s="6" t="s">
        <v>116</v>
      </c>
      <c r="B155" s="36">
        <v>342</v>
      </c>
      <c r="C155" s="4" t="s">
        <v>63</v>
      </c>
      <c r="D155" s="4"/>
      <c r="E155" s="3">
        <v>30217.5</v>
      </c>
      <c r="F155" s="4"/>
      <c r="G155" s="67"/>
      <c r="H155" s="52">
        <f t="shared" si="126"/>
        <v>30217.5</v>
      </c>
      <c r="I155" s="52">
        <f t="shared" si="127"/>
        <v>30217.5</v>
      </c>
      <c r="J155" s="48">
        <f t="shared" si="128"/>
        <v>0</v>
      </c>
      <c r="K155" s="48">
        <f t="shared" si="129"/>
        <v>0</v>
      </c>
      <c r="R155" s="114"/>
      <c r="S155" s="114"/>
      <c r="T155" s="114"/>
      <c r="U155" s="114"/>
      <c r="V155" s="114"/>
      <c r="W155" s="114"/>
      <c r="X155" s="114"/>
      <c r="Y155" s="114"/>
      <c r="Z155" s="114"/>
    </row>
    <row r="156" spans="1:38" s="7" customFormat="1" ht="22.5" outlineLevel="1" x14ac:dyDescent="0.2">
      <c r="A156" s="6" t="s">
        <v>116</v>
      </c>
      <c r="B156" s="36">
        <v>342</v>
      </c>
      <c r="C156" s="4" t="s">
        <v>64</v>
      </c>
      <c r="D156" s="4"/>
      <c r="E156" s="3">
        <v>293500</v>
      </c>
      <c r="F156" s="65"/>
      <c r="G156" s="67"/>
      <c r="H156" s="52">
        <f t="shared" si="126"/>
        <v>293500</v>
      </c>
      <c r="I156" s="52">
        <f t="shared" si="127"/>
        <v>293500</v>
      </c>
      <c r="J156" s="48">
        <f t="shared" si="128"/>
        <v>0</v>
      </c>
      <c r="K156" s="48">
        <f t="shared" si="129"/>
        <v>0</v>
      </c>
      <c r="R156" s="114"/>
      <c r="S156" s="114"/>
      <c r="T156" s="114"/>
      <c r="U156" s="114"/>
      <c r="V156" s="114"/>
      <c r="W156" s="114"/>
      <c r="X156" s="114"/>
      <c r="Y156" s="114"/>
      <c r="Z156" s="114"/>
    </row>
    <row r="157" spans="1:38" s="7" customFormat="1" ht="35.1" customHeight="1" outlineLevel="1" x14ac:dyDescent="0.2">
      <c r="A157" s="6" t="s">
        <v>116</v>
      </c>
      <c r="B157" s="36">
        <v>342</v>
      </c>
      <c r="C157" s="11" t="s">
        <v>75</v>
      </c>
      <c r="D157" s="11"/>
      <c r="E157" s="3">
        <v>238680</v>
      </c>
      <c r="F157" s="4"/>
      <c r="G157" s="67"/>
      <c r="H157" s="52">
        <f t="shared" si="126"/>
        <v>238680</v>
      </c>
      <c r="I157" s="52">
        <f t="shared" si="127"/>
        <v>238680</v>
      </c>
      <c r="J157" s="48">
        <f t="shared" si="128"/>
        <v>0</v>
      </c>
      <c r="K157" s="48">
        <f t="shared" si="129"/>
        <v>0</v>
      </c>
      <c r="R157" s="114"/>
      <c r="S157" s="114"/>
      <c r="T157" s="114"/>
      <c r="U157" s="114"/>
      <c r="V157" s="114"/>
      <c r="W157" s="114"/>
      <c r="X157" s="114"/>
      <c r="Y157" s="114"/>
      <c r="Z157" s="114"/>
    </row>
    <row r="158" spans="1:38" s="7" customFormat="1" ht="35.1" customHeight="1" outlineLevel="1" x14ac:dyDescent="0.2">
      <c r="A158" s="6" t="s">
        <v>116</v>
      </c>
      <c r="B158" s="36">
        <v>342</v>
      </c>
      <c r="C158" s="4" t="s">
        <v>76</v>
      </c>
      <c r="D158" s="4"/>
      <c r="E158" s="3">
        <v>712000</v>
      </c>
      <c r="F158" s="65"/>
      <c r="G158" s="3"/>
      <c r="H158" s="52">
        <f t="shared" si="126"/>
        <v>712000</v>
      </c>
      <c r="I158" s="52">
        <f t="shared" si="127"/>
        <v>712000</v>
      </c>
      <c r="J158" s="48">
        <f t="shared" si="128"/>
        <v>0</v>
      </c>
      <c r="K158" s="48">
        <f t="shared" si="129"/>
        <v>0</v>
      </c>
      <c r="R158" s="114"/>
      <c r="S158" s="114"/>
      <c r="T158" s="114"/>
      <c r="U158" s="114"/>
      <c r="V158" s="114"/>
      <c r="W158" s="114"/>
      <c r="X158" s="114"/>
      <c r="Y158" s="114"/>
      <c r="Z158" s="114"/>
    </row>
    <row r="159" spans="1:38" s="7" customFormat="1" ht="35.1" customHeight="1" outlineLevel="1" x14ac:dyDescent="0.2">
      <c r="A159" s="6" t="s">
        <v>116</v>
      </c>
      <c r="B159" s="36">
        <v>342</v>
      </c>
      <c r="C159" s="4" t="s">
        <v>77</v>
      </c>
      <c r="D159" s="4"/>
      <c r="E159" s="3">
        <v>245265</v>
      </c>
      <c r="F159" s="4"/>
      <c r="G159" s="3"/>
      <c r="H159" s="52">
        <f t="shared" si="126"/>
        <v>245265</v>
      </c>
      <c r="I159" s="52">
        <f t="shared" si="127"/>
        <v>245265</v>
      </c>
      <c r="J159" s="48">
        <f t="shared" si="128"/>
        <v>0</v>
      </c>
      <c r="K159" s="48">
        <f t="shared" si="129"/>
        <v>0</v>
      </c>
      <c r="R159" s="114"/>
      <c r="S159" s="114"/>
      <c r="T159" s="114"/>
      <c r="U159" s="114"/>
      <c r="V159" s="114"/>
      <c r="W159" s="114"/>
      <c r="X159" s="114"/>
      <c r="Y159" s="114"/>
      <c r="Z159" s="114"/>
    </row>
    <row r="160" spans="1:38" s="7" customFormat="1" ht="35.1" customHeight="1" outlineLevel="1" x14ac:dyDescent="0.2">
      <c r="A160" s="6" t="s">
        <v>116</v>
      </c>
      <c r="B160" s="36">
        <v>342</v>
      </c>
      <c r="C160" s="4" t="s">
        <v>78</v>
      </c>
      <c r="D160" s="4"/>
      <c r="E160" s="3">
        <v>102528</v>
      </c>
      <c r="F160" s="65"/>
      <c r="G160" s="3"/>
      <c r="H160" s="52">
        <f t="shared" si="126"/>
        <v>102528</v>
      </c>
      <c r="I160" s="52">
        <f t="shared" si="127"/>
        <v>102528</v>
      </c>
      <c r="J160" s="48">
        <f t="shared" si="128"/>
        <v>0</v>
      </c>
      <c r="K160" s="48">
        <f t="shared" si="129"/>
        <v>0</v>
      </c>
      <c r="R160" s="114"/>
      <c r="S160" s="114"/>
      <c r="T160" s="114"/>
      <c r="U160" s="114"/>
      <c r="V160" s="114"/>
      <c r="W160" s="114"/>
      <c r="X160" s="114"/>
      <c r="Y160" s="114"/>
      <c r="Z160" s="114"/>
    </row>
    <row r="161" spans="1:38" s="7" customFormat="1" ht="35.1" customHeight="1" outlineLevel="1" x14ac:dyDescent="0.2">
      <c r="A161" s="6" t="s">
        <v>116</v>
      </c>
      <c r="B161" s="36">
        <v>342</v>
      </c>
      <c r="C161" s="4" t="s">
        <v>79</v>
      </c>
      <c r="D161" s="4"/>
      <c r="E161" s="3">
        <v>142357.5</v>
      </c>
      <c r="F161" s="4"/>
      <c r="G161" s="3"/>
      <c r="H161" s="52">
        <f t="shared" si="126"/>
        <v>142357.5</v>
      </c>
      <c r="I161" s="52">
        <f t="shared" si="127"/>
        <v>142357.5</v>
      </c>
      <c r="J161" s="48">
        <f t="shared" si="128"/>
        <v>0</v>
      </c>
      <c r="K161" s="48">
        <f t="shared" si="129"/>
        <v>0</v>
      </c>
      <c r="R161" s="114"/>
      <c r="S161" s="114"/>
      <c r="T161" s="114"/>
      <c r="U161" s="114"/>
      <c r="V161" s="114"/>
      <c r="W161" s="114"/>
      <c r="X161" s="114"/>
      <c r="Y161" s="114"/>
      <c r="Z161" s="114"/>
    </row>
    <row r="162" spans="1:38" s="7" customFormat="1" ht="35.1" customHeight="1" outlineLevel="1" x14ac:dyDescent="0.2">
      <c r="A162" s="6" t="s">
        <v>116</v>
      </c>
      <c r="B162" s="36">
        <v>342</v>
      </c>
      <c r="C162" s="4" t="s">
        <v>80</v>
      </c>
      <c r="D162" s="4"/>
      <c r="E162" s="3">
        <v>6424</v>
      </c>
      <c r="F162" s="4"/>
      <c r="G162" s="3"/>
      <c r="H162" s="52">
        <f t="shared" si="126"/>
        <v>6424</v>
      </c>
      <c r="I162" s="52">
        <f t="shared" si="127"/>
        <v>6424</v>
      </c>
      <c r="J162" s="48">
        <f t="shared" si="128"/>
        <v>0</v>
      </c>
      <c r="K162" s="48">
        <f t="shared" si="129"/>
        <v>0</v>
      </c>
      <c r="R162" s="114"/>
      <c r="S162" s="114"/>
      <c r="T162" s="114"/>
      <c r="U162" s="114"/>
      <c r="V162" s="114"/>
      <c r="W162" s="114"/>
      <c r="X162" s="114"/>
      <c r="Y162" s="114"/>
      <c r="Z162" s="114"/>
    </row>
    <row r="163" spans="1:38" s="7" customFormat="1" ht="35.1" customHeight="1" outlineLevel="1" x14ac:dyDescent="0.2">
      <c r="A163" s="6" t="s">
        <v>116</v>
      </c>
      <c r="B163" s="36">
        <v>342</v>
      </c>
      <c r="C163" s="4" t="s">
        <v>81</v>
      </c>
      <c r="D163" s="4"/>
      <c r="E163" s="3">
        <v>58705</v>
      </c>
      <c r="F163" s="64"/>
      <c r="G163" s="3"/>
      <c r="H163" s="52">
        <f t="shared" si="126"/>
        <v>58705</v>
      </c>
      <c r="I163" s="52">
        <f t="shared" si="127"/>
        <v>58705</v>
      </c>
      <c r="J163" s="48">
        <f t="shared" si="128"/>
        <v>0</v>
      </c>
      <c r="K163" s="48">
        <f t="shared" si="129"/>
        <v>0</v>
      </c>
      <c r="R163" s="114"/>
      <c r="S163" s="114"/>
      <c r="T163" s="114"/>
      <c r="U163" s="114"/>
      <c r="V163" s="114"/>
      <c r="W163" s="114"/>
      <c r="X163" s="114"/>
      <c r="Y163" s="114"/>
      <c r="Z163" s="114"/>
    </row>
    <row r="164" spans="1:38" s="7" customFormat="1" ht="35.1" customHeight="1" outlineLevel="1" x14ac:dyDescent="0.2">
      <c r="A164" s="6" t="s">
        <v>116</v>
      </c>
      <c r="B164" s="36">
        <v>342</v>
      </c>
      <c r="C164" s="4" t="s">
        <v>82</v>
      </c>
      <c r="D164" s="4"/>
      <c r="E164" s="3">
        <v>117660</v>
      </c>
      <c r="F164" s="65"/>
      <c r="G164" s="3"/>
      <c r="H164" s="52">
        <f t="shared" si="126"/>
        <v>117660</v>
      </c>
      <c r="I164" s="52">
        <f t="shared" si="127"/>
        <v>117660</v>
      </c>
      <c r="J164" s="48">
        <f t="shared" si="128"/>
        <v>0</v>
      </c>
      <c r="K164" s="48">
        <f t="shared" si="129"/>
        <v>0</v>
      </c>
      <c r="R164" s="114"/>
      <c r="S164" s="114"/>
      <c r="T164" s="114"/>
      <c r="U164" s="114"/>
      <c r="V164" s="114"/>
      <c r="W164" s="114"/>
      <c r="X164" s="114"/>
      <c r="Y164" s="114"/>
      <c r="Z164" s="114"/>
    </row>
    <row r="165" spans="1:38" s="7" customFormat="1" ht="35.1" customHeight="1" outlineLevel="1" x14ac:dyDescent="0.2">
      <c r="A165" s="6" t="s">
        <v>116</v>
      </c>
      <c r="B165" s="36">
        <v>342</v>
      </c>
      <c r="C165" s="4" t="s">
        <v>83</v>
      </c>
      <c r="D165" s="4"/>
      <c r="E165" s="3">
        <v>94459.1</v>
      </c>
      <c r="F165" s="4"/>
      <c r="G165" s="3"/>
      <c r="H165" s="52">
        <f t="shared" si="126"/>
        <v>94459.1</v>
      </c>
      <c r="I165" s="52">
        <f t="shared" si="127"/>
        <v>94459.1</v>
      </c>
      <c r="J165" s="48">
        <f t="shared" si="128"/>
        <v>0</v>
      </c>
      <c r="K165" s="48">
        <f t="shared" si="129"/>
        <v>0</v>
      </c>
      <c r="R165" s="114"/>
      <c r="S165" s="114"/>
      <c r="T165" s="114"/>
      <c r="U165" s="114"/>
      <c r="V165" s="114"/>
      <c r="W165" s="114"/>
      <c r="X165" s="114"/>
      <c r="Y165" s="114"/>
      <c r="Z165" s="114"/>
    </row>
    <row r="166" spans="1:38" s="7" customFormat="1" ht="35.1" customHeight="1" outlineLevel="1" x14ac:dyDescent="0.2">
      <c r="A166" s="6" t="s">
        <v>116</v>
      </c>
      <c r="B166" s="36">
        <v>342</v>
      </c>
      <c r="C166" s="4" t="s">
        <v>84</v>
      </c>
      <c r="D166" s="4"/>
      <c r="E166" s="3">
        <v>92004</v>
      </c>
      <c r="F166" s="65"/>
      <c r="G166" s="3"/>
      <c r="H166" s="52">
        <f t="shared" si="126"/>
        <v>92004</v>
      </c>
      <c r="I166" s="52">
        <f t="shared" si="127"/>
        <v>92004</v>
      </c>
      <c r="J166" s="48">
        <f t="shared" si="128"/>
        <v>0</v>
      </c>
      <c r="K166" s="48">
        <f t="shared" si="129"/>
        <v>0</v>
      </c>
      <c r="R166" s="114"/>
      <c r="S166" s="114"/>
      <c r="T166" s="114"/>
      <c r="U166" s="114"/>
      <c r="V166" s="114"/>
      <c r="W166" s="114"/>
      <c r="X166" s="114"/>
      <c r="Y166" s="114"/>
      <c r="Z166" s="114"/>
    </row>
    <row r="167" spans="1:38" s="7" customFormat="1" ht="35.1" customHeight="1" outlineLevel="1" x14ac:dyDescent="0.2">
      <c r="A167" s="6" t="s">
        <v>116</v>
      </c>
      <c r="B167" s="36">
        <v>342</v>
      </c>
      <c r="C167" s="4" t="s">
        <v>85</v>
      </c>
      <c r="D167" s="4"/>
      <c r="E167" s="3">
        <v>38701.9</v>
      </c>
      <c r="F167" s="4"/>
      <c r="G167" s="3"/>
      <c r="H167" s="52">
        <f t="shared" si="126"/>
        <v>38701.9</v>
      </c>
      <c r="I167" s="52">
        <f t="shared" si="127"/>
        <v>38701.9</v>
      </c>
      <c r="J167" s="48">
        <f t="shared" si="128"/>
        <v>0</v>
      </c>
      <c r="K167" s="48">
        <f t="shared" si="129"/>
        <v>0</v>
      </c>
      <c r="R167" s="114"/>
      <c r="S167" s="114"/>
      <c r="T167" s="114"/>
      <c r="U167" s="114"/>
      <c r="V167" s="114"/>
      <c r="W167" s="114"/>
      <c r="X167" s="114"/>
      <c r="Y167" s="114"/>
      <c r="Z167" s="114"/>
    </row>
    <row r="168" spans="1:38" s="7" customFormat="1" ht="35.1" customHeight="1" outlineLevel="1" x14ac:dyDescent="0.2">
      <c r="A168" s="6" t="s">
        <v>116</v>
      </c>
      <c r="B168" s="36">
        <v>342</v>
      </c>
      <c r="C168" s="4" t="s">
        <v>86</v>
      </c>
      <c r="D168" s="4"/>
      <c r="E168" s="3">
        <v>1740</v>
      </c>
      <c r="F168" s="65"/>
      <c r="G168" s="3"/>
      <c r="H168" s="52">
        <f t="shared" si="126"/>
        <v>1740</v>
      </c>
      <c r="I168" s="52">
        <f t="shared" si="127"/>
        <v>1740</v>
      </c>
      <c r="J168" s="48">
        <f t="shared" si="128"/>
        <v>0</v>
      </c>
      <c r="K168" s="48">
        <f t="shared" si="129"/>
        <v>0</v>
      </c>
      <c r="R168" s="114"/>
      <c r="S168" s="114"/>
      <c r="T168" s="114"/>
      <c r="U168" s="114"/>
      <c r="V168" s="114"/>
      <c r="W168" s="114"/>
      <c r="X168" s="114"/>
      <c r="Y168" s="114"/>
      <c r="Z168" s="114"/>
    </row>
    <row r="169" spans="1:38" s="7" customFormat="1" ht="35.1" customHeight="1" outlineLevel="1" x14ac:dyDescent="0.2">
      <c r="A169" s="6" t="s">
        <v>116</v>
      </c>
      <c r="B169" s="36">
        <v>342</v>
      </c>
      <c r="C169" s="4" t="s">
        <v>87</v>
      </c>
      <c r="D169" s="4"/>
      <c r="E169" s="3">
        <v>299242.5</v>
      </c>
      <c r="F169" s="4"/>
      <c r="G169" s="3"/>
      <c r="H169" s="52">
        <f t="shared" si="126"/>
        <v>299242.5</v>
      </c>
      <c r="I169" s="52">
        <f t="shared" si="127"/>
        <v>299242.5</v>
      </c>
      <c r="J169" s="48">
        <f t="shared" si="128"/>
        <v>0</v>
      </c>
      <c r="K169" s="48">
        <f t="shared" si="129"/>
        <v>0</v>
      </c>
      <c r="R169" s="114"/>
      <c r="S169" s="114"/>
      <c r="T169" s="114"/>
      <c r="U169" s="114"/>
      <c r="V169" s="114"/>
      <c r="W169" s="114"/>
      <c r="X169" s="114"/>
      <c r="Y169" s="114"/>
      <c r="Z169" s="114"/>
    </row>
    <row r="170" spans="1:38" s="7" customFormat="1" ht="35.1" customHeight="1" outlineLevel="1" x14ac:dyDescent="0.2">
      <c r="A170" s="6" t="s">
        <v>116</v>
      </c>
      <c r="B170" s="36">
        <v>342</v>
      </c>
      <c r="C170" s="4" t="s">
        <v>88</v>
      </c>
      <c r="D170" s="4"/>
      <c r="E170" s="3">
        <v>2730</v>
      </c>
      <c r="F170" s="65"/>
      <c r="G170" s="3"/>
      <c r="H170" s="52">
        <f t="shared" si="126"/>
        <v>2730</v>
      </c>
      <c r="I170" s="52">
        <f t="shared" si="127"/>
        <v>2730</v>
      </c>
      <c r="J170" s="48">
        <f t="shared" si="128"/>
        <v>0</v>
      </c>
      <c r="K170" s="48">
        <f t="shared" si="129"/>
        <v>0</v>
      </c>
      <c r="R170" s="114"/>
      <c r="S170" s="114"/>
      <c r="T170" s="114"/>
      <c r="U170" s="114"/>
      <c r="V170" s="114"/>
      <c r="W170" s="114"/>
      <c r="X170" s="114"/>
      <c r="Y170" s="114"/>
      <c r="Z170" s="114"/>
    </row>
    <row r="171" spans="1:38" s="7" customFormat="1" ht="35.1" customHeight="1" outlineLevel="1" x14ac:dyDescent="0.2">
      <c r="A171" s="6" t="s">
        <v>116</v>
      </c>
      <c r="B171" s="36">
        <v>342</v>
      </c>
      <c r="C171" s="4" t="s">
        <v>89</v>
      </c>
      <c r="D171" s="4"/>
      <c r="E171" s="3">
        <v>19800</v>
      </c>
      <c r="F171" s="4"/>
      <c r="G171" s="3"/>
      <c r="H171" s="52">
        <f t="shared" si="126"/>
        <v>19800</v>
      </c>
      <c r="I171" s="52">
        <f t="shared" si="127"/>
        <v>19800</v>
      </c>
      <c r="J171" s="48">
        <f t="shared" si="128"/>
        <v>0</v>
      </c>
      <c r="K171" s="48">
        <f t="shared" si="129"/>
        <v>0</v>
      </c>
      <c r="R171" s="114"/>
      <c r="S171" s="114"/>
      <c r="T171" s="114"/>
      <c r="U171" s="114"/>
      <c r="V171" s="114"/>
      <c r="W171" s="114"/>
      <c r="X171" s="114"/>
      <c r="Y171" s="114"/>
      <c r="Z171" s="114"/>
    </row>
    <row r="172" spans="1:38" s="7" customFormat="1" ht="22.5" outlineLevel="1" x14ac:dyDescent="0.2">
      <c r="A172" s="6" t="s">
        <v>116</v>
      </c>
      <c r="B172" s="36">
        <v>342</v>
      </c>
      <c r="C172" s="5"/>
      <c r="D172" s="5"/>
      <c r="E172" s="3"/>
      <c r="F172" s="4"/>
      <c r="G172" s="67"/>
      <c r="H172" s="52">
        <f t="shared" si="126"/>
        <v>0</v>
      </c>
      <c r="I172" s="52">
        <f t="shared" si="127"/>
        <v>0</v>
      </c>
      <c r="J172" s="48">
        <f t="shared" si="128"/>
        <v>0</v>
      </c>
      <c r="K172" s="48">
        <f t="shared" si="129"/>
        <v>0</v>
      </c>
      <c r="R172" s="114"/>
      <c r="S172" s="114"/>
      <c r="T172" s="114"/>
      <c r="U172" s="114"/>
      <c r="V172" s="114"/>
      <c r="W172" s="114"/>
      <c r="X172" s="114"/>
      <c r="Y172" s="114"/>
      <c r="Z172" s="114"/>
    </row>
    <row r="173" spans="1:38" s="7" customFormat="1" ht="22.5" outlineLevel="1" x14ac:dyDescent="0.2">
      <c r="A173" s="6" t="s">
        <v>116</v>
      </c>
      <c r="B173" s="36">
        <v>342</v>
      </c>
      <c r="C173"/>
      <c r="D173"/>
      <c r="E173"/>
      <c r="F173" s="4"/>
      <c r="G173" s="3"/>
      <c r="H173" s="52">
        <f t="shared" si="126"/>
        <v>0</v>
      </c>
      <c r="I173" s="52">
        <f t="shared" si="127"/>
        <v>0</v>
      </c>
      <c r="J173" s="48">
        <f t="shared" si="128"/>
        <v>0</v>
      </c>
      <c r="K173" s="48">
        <f t="shared" si="129"/>
        <v>0</v>
      </c>
      <c r="R173" s="114"/>
      <c r="S173" s="114"/>
      <c r="T173" s="114"/>
      <c r="U173" s="114"/>
      <c r="V173" s="114"/>
      <c r="W173" s="114"/>
      <c r="X173" s="114"/>
      <c r="Y173" s="114"/>
      <c r="Z173" s="114"/>
    </row>
    <row r="174" spans="1:38" s="7" customFormat="1" ht="11.1" customHeight="1" outlineLevel="1" x14ac:dyDescent="0.2">
      <c r="A174" s="16" t="s">
        <v>116</v>
      </c>
      <c r="B174" s="36">
        <v>342</v>
      </c>
      <c r="C174" s="17"/>
      <c r="D174" s="17"/>
      <c r="E174" s="18"/>
      <c r="F174" s="65"/>
      <c r="G174" s="3"/>
      <c r="H174" s="52">
        <f t="shared" si="126"/>
        <v>0</v>
      </c>
      <c r="I174" s="52">
        <f t="shared" si="127"/>
        <v>0</v>
      </c>
      <c r="J174" s="48">
        <f t="shared" si="128"/>
        <v>0</v>
      </c>
      <c r="K174" s="48">
        <f t="shared" si="129"/>
        <v>0</v>
      </c>
      <c r="R174" s="114"/>
      <c r="S174" s="114"/>
      <c r="T174" s="114"/>
      <c r="U174" s="114"/>
      <c r="V174" s="114"/>
      <c r="W174" s="114"/>
      <c r="X174" s="114"/>
      <c r="Y174" s="114"/>
      <c r="Z174" s="114"/>
    </row>
    <row r="175" spans="1:38" s="31" customFormat="1" ht="47.1" customHeight="1" outlineLevel="1" x14ac:dyDescent="0.2">
      <c r="A175" s="24" t="s">
        <v>116</v>
      </c>
      <c r="B175" s="35">
        <v>341</v>
      </c>
      <c r="C175" s="25">
        <v>341</v>
      </c>
      <c r="D175" s="25"/>
      <c r="E175" s="26">
        <f>SUM(E176:E191)</f>
        <v>563272.9</v>
      </c>
      <c r="F175" s="4"/>
      <c r="G175" s="3"/>
      <c r="H175" s="26">
        <f t="shared" ref="H175" si="130">SUM(H176:H191)</f>
        <v>-1695503.1</v>
      </c>
      <c r="I175" s="26">
        <f t="shared" ref="I175" si="131">SUM(I176:I191)</f>
        <v>563272.9</v>
      </c>
      <c r="J175" s="26">
        <f t="shared" ref="J175:AL175" si="132">SUM(J176:J191)</f>
        <v>2258776</v>
      </c>
      <c r="K175" s="26">
        <f t="shared" si="132"/>
        <v>0</v>
      </c>
      <c r="L175" s="26">
        <f t="shared" si="132"/>
        <v>0</v>
      </c>
      <c r="M175" s="26">
        <f t="shared" si="132"/>
        <v>0</v>
      </c>
      <c r="N175" s="26">
        <f t="shared" si="132"/>
        <v>0</v>
      </c>
      <c r="O175" s="26">
        <f t="shared" si="132"/>
        <v>0</v>
      </c>
      <c r="P175" s="26">
        <f t="shared" si="132"/>
        <v>0</v>
      </c>
      <c r="Q175" s="105">
        <f t="shared" si="132"/>
        <v>0</v>
      </c>
      <c r="R175" s="110">
        <f t="shared" si="132"/>
        <v>55547</v>
      </c>
      <c r="S175" s="110">
        <f t="shared" si="132"/>
        <v>0</v>
      </c>
      <c r="T175" s="110">
        <f t="shared" si="132"/>
        <v>0</v>
      </c>
      <c r="U175" s="110">
        <f t="shared" si="132"/>
        <v>0</v>
      </c>
      <c r="V175" s="110">
        <f t="shared" si="132"/>
        <v>0</v>
      </c>
      <c r="W175" s="110">
        <f t="shared" si="132"/>
        <v>1203229</v>
      </c>
      <c r="X175" s="110">
        <f t="shared" si="132"/>
        <v>0</v>
      </c>
      <c r="Y175" s="110">
        <f t="shared" si="132"/>
        <v>1000000</v>
      </c>
      <c r="Z175" s="110">
        <f t="shared" si="132"/>
        <v>0</v>
      </c>
      <c r="AA175" s="108">
        <f t="shared" si="132"/>
        <v>0</v>
      </c>
      <c r="AB175" s="26">
        <f t="shared" si="132"/>
        <v>0</v>
      </c>
      <c r="AC175" s="26">
        <f t="shared" si="132"/>
        <v>0</v>
      </c>
      <c r="AD175" s="26">
        <f t="shared" si="132"/>
        <v>0</v>
      </c>
      <c r="AE175" s="26">
        <f t="shared" si="132"/>
        <v>0</v>
      </c>
      <c r="AF175" s="26">
        <f t="shared" si="132"/>
        <v>0</v>
      </c>
      <c r="AG175" s="26">
        <f t="shared" si="132"/>
        <v>0</v>
      </c>
      <c r="AH175" s="26">
        <f t="shared" si="132"/>
        <v>0</v>
      </c>
      <c r="AI175" s="26">
        <f t="shared" si="132"/>
        <v>0</v>
      </c>
      <c r="AJ175" s="26">
        <f t="shared" si="132"/>
        <v>0</v>
      </c>
      <c r="AK175" s="26">
        <f t="shared" si="132"/>
        <v>0</v>
      </c>
      <c r="AL175" s="26">
        <f t="shared" si="132"/>
        <v>0</v>
      </c>
    </row>
    <row r="176" spans="1:38" s="7" customFormat="1" ht="47.1" customHeight="1" outlineLevel="1" x14ac:dyDescent="0.2">
      <c r="A176" s="13" t="s">
        <v>116</v>
      </c>
      <c r="B176" s="36">
        <v>341</v>
      </c>
      <c r="C176" s="22" t="s">
        <v>65</v>
      </c>
      <c r="D176" s="22"/>
      <c r="E176" s="23">
        <v>4760.3999999999996</v>
      </c>
      <c r="F176" s="4"/>
      <c r="G176" s="3"/>
      <c r="H176" s="52">
        <f t="shared" ref="H176:H191" si="133">E176-J176</f>
        <v>4760.3999999999996</v>
      </c>
      <c r="I176" s="52">
        <f t="shared" ref="I176:I191" si="134">E176-K176</f>
        <v>4760.3999999999996</v>
      </c>
      <c r="J176" s="48">
        <f t="shared" ref="J176:J178" si="135">L176+N176+P176+R176+W176+Y176+AA176+AC176+AE176+AG176+AI176+AK176</f>
        <v>0</v>
      </c>
      <c r="K176" s="48">
        <f t="shared" ref="K176:K178" si="136">M176+O176+Q176+S176+X176+Z176+AB176+AD176+AF176+AH176+AJ176+AL176</f>
        <v>0</v>
      </c>
      <c r="R176" s="114"/>
      <c r="S176" s="114"/>
      <c r="T176" s="114"/>
      <c r="U176" s="114"/>
      <c r="V176" s="114"/>
      <c r="W176" s="114"/>
      <c r="X176" s="114"/>
      <c r="Y176" s="114"/>
      <c r="Z176" s="114"/>
    </row>
    <row r="177" spans="1:38" s="7" customFormat="1" ht="47.1" customHeight="1" outlineLevel="1" x14ac:dyDescent="0.2">
      <c r="A177" s="6" t="s">
        <v>116</v>
      </c>
      <c r="B177" s="36">
        <v>341</v>
      </c>
      <c r="C177" s="4" t="s">
        <v>66</v>
      </c>
      <c r="D177" s="4"/>
      <c r="E177" s="3">
        <v>51391.5</v>
      </c>
      <c r="F177" s="4"/>
      <c r="G177" s="3"/>
      <c r="H177" s="52">
        <f t="shared" si="133"/>
        <v>-1948608.5</v>
      </c>
      <c r="I177" s="52">
        <f t="shared" si="134"/>
        <v>51391.5</v>
      </c>
      <c r="J177" s="48">
        <f t="shared" si="135"/>
        <v>2000000</v>
      </c>
      <c r="K177" s="48">
        <f t="shared" si="136"/>
        <v>0</v>
      </c>
      <c r="R177" s="114"/>
      <c r="S177" s="114"/>
      <c r="T177" s="114"/>
      <c r="U177" s="114"/>
      <c r="V177" s="114"/>
      <c r="W177" s="114">
        <v>1000000</v>
      </c>
      <c r="X177" s="114"/>
      <c r="Y177" s="114">
        <v>1000000</v>
      </c>
      <c r="Z177" s="114"/>
    </row>
    <row r="178" spans="1:38" s="7" customFormat="1" ht="35.1" customHeight="1" outlineLevel="1" x14ac:dyDescent="0.2">
      <c r="A178" s="6" t="s">
        <v>116</v>
      </c>
      <c r="B178" s="36">
        <v>341</v>
      </c>
      <c r="C178" s="4" t="s">
        <v>67</v>
      </c>
      <c r="D178" s="4"/>
      <c r="E178" s="3">
        <v>13408</v>
      </c>
      <c r="F178" s="65"/>
      <c r="G178" s="3"/>
      <c r="H178" s="52">
        <f t="shared" si="133"/>
        <v>-245368</v>
      </c>
      <c r="I178" s="52">
        <f t="shared" si="134"/>
        <v>13408</v>
      </c>
      <c r="J178" s="48">
        <f t="shared" si="135"/>
        <v>258776</v>
      </c>
      <c r="K178" s="48">
        <f t="shared" si="136"/>
        <v>0</v>
      </c>
      <c r="R178" s="128">
        <v>55547</v>
      </c>
      <c r="S178" s="114"/>
      <c r="T178" s="114"/>
      <c r="U178" s="114"/>
      <c r="V178" s="114"/>
      <c r="W178" s="114">
        <v>203229</v>
      </c>
      <c r="X178" s="114"/>
      <c r="Y178" s="114"/>
      <c r="Z178" s="114"/>
    </row>
    <row r="179" spans="1:38" s="7" customFormat="1" ht="35.1" customHeight="1" outlineLevel="1" x14ac:dyDescent="0.2">
      <c r="A179" s="6" t="s">
        <v>116</v>
      </c>
      <c r="B179" s="36">
        <v>341</v>
      </c>
      <c r="C179" s="4" t="s">
        <v>68</v>
      </c>
      <c r="D179" s="4"/>
      <c r="E179" s="3">
        <v>82137</v>
      </c>
      <c r="F179" s="4"/>
      <c r="G179" s="3"/>
      <c r="H179" s="52">
        <f t="shared" si="133"/>
        <v>82137</v>
      </c>
      <c r="I179" s="52">
        <f t="shared" si="134"/>
        <v>82137</v>
      </c>
      <c r="J179" s="48">
        <f t="shared" ref="J179:J185" si="137">L179+N179+P179+R179+W179+Y179+AA179+AC179+AE179+AG179+AI179+AK179</f>
        <v>0</v>
      </c>
      <c r="K179" s="48">
        <f t="shared" ref="K179:K185" si="138">M179+O179+Q179+S179+X179+Z179+AB179+AD179+AF179+AH179+AJ179+AL179</f>
        <v>0</v>
      </c>
      <c r="R179" s="114"/>
      <c r="S179" s="114"/>
      <c r="T179" s="114"/>
      <c r="U179" s="114"/>
      <c r="V179" s="114"/>
      <c r="W179" s="114"/>
      <c r="X179" s="114"/>
      <c r="Y179" s="114"/>
      <c r="Z179" s="114"/>
    </row>
    <row r="180" spans="1:38" s="7" customFormat="1" ht="35.1" customHeight="1" outlineLevel="1" x14ac:dyDescent="0.2">
      <c r="A180" s="6" t="s">
        <v>116</v>
      </c>
      <c r="B180" s="36">
        <v>341</v>
      </c>
      <c r="C180" s="4" t="s">
        <v>69</v>
      </c>
      <c r="D180" s="4"/>
      <c r="E180" s="3">
        <v>57000</v>
      </c>
      <c r="F180" s="4"/>
      <c r="G180" s="3"/>
      <c r="H180" s="52">
        <f t="shared" si="133"/>
        <v>57000</v>
      </c>
      <c r="I180" s="52">
        <f t="shared" si="134"/>
        <v>57000</v>
      </c>
      <c r="J180" s="48">
        <f t="shared" si="137"/>
        <v>0</v>
      </c>
      <c r="K180" s="48">
        <f t="shared" si="138"/>
        <v>0</v>
      </c>
      <c r="R180" s="114"/>
      <c r="S180" s="114"/>
      <c r="T180" s="114"/>
      <c r="U180" s="114"/>
      <c r="V180" s="114"/>
      <c r="W180" s="114"/>
      <c r="X180" s="114"/>
      <c r="Y180" s="114"/>
      <c r="Z180" s="114"/>
    </row>
    <row r="181" spans="1:38" s="7" customFormat="1" ht="35.1" customHeight="1" outlineLevel="1" x14ac:dyDescent="0.2">
      <c r="A181" s="6" t="s">
        <v>116</v>
      </c>
      <c r="B181" s="36">
        <v>341</v>
      </c>
      <c r="C181" s="4" t="s">
        <v>70</v>
      </c>
      <c r="D181" s="4"/>
      <c r="E181" s="3">
        <v>59752</v>
      </c>
      <c r="F181" s="4"/>
      <c r="G181" s="3"/>
      <c r="H181" s="52">
        <f t="shared" si="133"/>
        <v>59752</v>
      </c>
      <c r="I181" s="52">
        <f t="shared" si="134"/>
        <v>59752</v>
      </c>
      <c r="J181" s="48">
        <f t="shared" si="137"/>
        <v>0</v>
      </c>
      <c r="K181" s="48">
        <f t="shared" si="138"/>
        <v>0</v>
      </c>
      <c r="R181" s="114"/>
      <c r="S181" s="114"/>
      <c r="T181" s="114"/>
      <c r="U181" s="114"/>
      <c r="V181" s="114"/>
      <c r="W181" s="114"/>
      <c r="X181" s="114"/>
      <c r="Y181" s="114"/>
      <c r="Z181" s="114"/>
    </row>
    <row r="182" spans="1:38" s="7" customFormat="1" ht="35.1" customHeight="1" outlineLevel="1" x14ac:dyDescent="0.2">
      <c r="A182" s="6" t="s">
        <v>116</v>
      </c>
      <c r="B182" s="36">
        <v>341</v>
      </c>
      <c r="C182" s="4" t="s">
        <v>71</v>
      </c>
      <c r="D182" s="4"/>
      <c r="E182" s="3">
        <v>89231</v>
      </c>
      <c r="F182" s="4"/>
      <c r="G182" s="67"/>
      <c r="H182" s="52">
        <f t="shared" si="133"/>
        <v>89231</v>
      </c>
      <c r="I182" s="52">
        <f t="shared" si="134"/>
        <v>89231</v>
      </c>
      <c r="J182" s="48">
        <f t="shared" si="137"/>
        <v>0</v>
      </c>
      <c r="K182" s="48">
        <f t="shared" si="138"/>
        <v>0</v>
      </c>
      <c r="R182" s="114"/>
      <c r="S182" s="114"/>
      <c r="T182" s="114"/>
      <c r="U182" s="114"/>
      <c r="V182" s="114"/>
      <c r="W182" s="114"/>
      <c r="X182" s="114"/>
      <c r="Y182" s="114"/>
      <c r="Z182" s="114"/>
    </row>
    <row r="183" spans="1:38" s="7" customFormat="1" ht="35.1" customHeight="1" outlineLevel="1" x14ac:dyDescent="0.2">
      <c r="A183" s="6" t="s">
        <v>116</v>
      </c>
      <c r="B183" s="36">
        <v>341</v>
      </c>
      <c r="C183" s="4" t="s">
        <v>72</v>
      </c>
      <c r="D183" s="4"/>
      <c r="E183" s="3">
        <v>60571</v>
      </c>
      <c r="F183" s="4"/>
      <c r="G183" s="3"/>
      <c r="H183" s="52">
        <f t="shared" si="133"/>
        <v>60571</v>
      </c>
      <c r="I183" s="52">
        <f t="shared" si="134"/>
        <v>60571</v>
      </c>
      <c r="J183" s="48">
        <f t="shared" si="137"/>
        <v>0</v>
      </c>
      <c r="K183" s="48">
        <f t="shared" si="138"/>
        <v>0</v>
      </c>
      <c r="R183" s="114"/>
      <c r="S183" s="114"/>
      <c r="T183" s="114"/>
      <c r="U183" s="114"/>
      <c r="V183" s="114"/>
      <c r="W183" s="114"/>
      <c r="X183" s="114"/>
      <c r="Y183" s="114"/>
      <c r="Z183" s="114"/>
    </row>
    <row r="184" spans="1:38" s="7" customFormat="1" ht="35.1" customHeight="1" outlineLevel="1" x14ac:dyDescent="0.2">
      <c r="A184" s="6" t="s">
        <v>116</v>
      </c>
      <c r="B184" s="36">
        <v>341</v>
      </c>
      <c r="C184" s="4" t="s">
        <v>73</v>
      </c>
      <c r="D184" s="4"/>
      <c r="E184" s="3">
        <v>61882</v>
      </c>
      <c r="F184" s="4"/>
      <c r="G184" s="3"/>
      <c r="H184" s="52">
        <f t="shared" si="133"/>
        <v>61882</v>
      </c>
      <c r="I184" s="52">
        <f t="shared" si="134"/>
        <v>61882</v>
      </c>
      <c r="J184" s="48">
        <f t="shared" si="137"/>
        <v>0</v>
      </c>
      <c r="K184" s="48">
        <f t="shared" si="138"/>
        <v>0</v>
      </c>
      <c r="R184" s="114"/>
      <c r="S184" s="114"/>
      <c r="T184" s="114"/>
      <c r="U184" s="114"/>
      <c r="V184" s="114"/>
      <c r="W184" s="114"/>
      <c r="X184" s="114"/>
      <c r="Y184" s="114"/>
      <c r="Z184" s="114"/>
    </row>
    <row r="185" spans="1:38" s="7" customFormat="1" ht="35.1" customHeight="1" outlineLevel="1" x14ac:dyDescent="0.2">
      <c r="A185" s="6" t="s">
        <v>116</v>
      </c>
      <c r="B185" s="36">
        <v>341</v>
      </c>
      <c r="C185" s="4" t="s">
        <v>74</v>
      </c>
      <c r="D185" s="4"/>
      <c r="E185" s="3">
        <v>83140</v>
      </c>
      <c r="F185" s="65"/>
      <c r="G185" s="67"/>
      <c r="H185" s="52">
        <f t="shared" si="133"/>
        <v>83140</v>
      </c>
      <c r="I185" s="52">
        <f t="shared" si="134"/>
        <v>83140</v>
      </c>
      <c r="J185" s="48">
        <f t="shared" si="137"/>
        <v>0</v>
      </c>
      <c r="K185" s="48">
        <f t="shared" si="138"/>
        <v>0</v>
      </c>
      <c r="R185" s="114"/>
      <c r="S185" s="114"/>
      <c r="T185" s="114"/>
      <c r="U185" s="114"/>
      <c r="V185" s="114"/>
      <c r="W185" s="114"/>
      <c r="X185" s="114"/>
      <c r="Y185" s="114"/>
      <c r="Z185" s="114"/>
    </row>
    <row r="186" spans="1:38" s="7" customFormat="1" ht="35.1" customHeight="1" outlineLevel="1" x14ac:dyDescent="0.2">
      <c r="A186" s="6" t="s">
        <v>116</v>
      </c>
      <c r="B186" s="36">
        <v>341</v>
      </c>
      <c r="C186" s="4"/>
      <c r="D186" s="4"/>
      <c r="E186" s="3"/>
      <c r="F186" s="4"/>
      <c r="G186" s="67"/>
      <c r="H186" s="52">
        <f t="shared" si="133"/>
        <v>0</v>
      </c>
      <c r="I186" s="52">
        <f t="shared" si="134"/>
        <v>0</v>
      </c>
      <c r="J186" s="48">
        <f t="shared" ref="J186:J189" si="139">L186+N186+P186+R186+W186+Y186+AA186+AC186+AE186+AG186+AI186+AK186</f>
        <v>0</v>
      </c>
      <c r="K186" s="48">
        <f t="shared" ref="K186:K189" si="140">M186+O186+Q186+S186+X186+Z186+AB186+AD186+AF186+AH186+AJ186+AL186</f>
        <v>0</v>
      </c>
      <c r="R186" s="114"/>
      <c r="S186" s="114"/>
      <c r="T186" s="114"/>
      <c r="U186" s="114"/>
      <c r="V186" s="114"/>
      <c r="W186" s="114"/>
      <c r="X186" s="114"/>
      <c r="Y186" s="114"/>
      <c r="Z186" s="114"/>
    </row>
    <row r="187" spans="1:38" s="7" customFormat="1" ht="35.1" customHeight="1" outlineLevel="1" x14ac:dyDescent="0.2">
      <c r="A187" s="6" t="s">
        <v>116</v>
      </c>
      <c r="B187" s="36">
        <v>341</v>
      </c>
      <c r="C187" s="4"/>
      <c r="D187" s="4"/>
      <c r="E187" s="3"/>
      <c r="F187" s="65"/>
      <c r="G187" s="3"/>
      <c r="H187" s="52">
        <f t="shared" si="133"/>
        <v>0</v>
      </c>
      <c r="I187" s="52">
        <f t="shared" si="134"/>
        <v>0</v>
      </c>
      <c r="J187" s="48">
        <f t="shared" si="139"/>
        <v>0</v>
      </c>
      <c r="K187" s="48">
        <f t="shared" si="140"/>
        <v>0</v>
      </c>
      <c r="R187" s="114"/>
      <c r="S187" s="114"/>
      <c r="T187" s="114"/>
      <c r="U187" s="114"/>
      <c r="V187" s="114"/>
      <c r="W187" s="114"/>
      <c r="X187" s="114"/>
      <c r="Y187" s="114"/>
      <c r="Z187" s="114"/>
    </row>
    <row r="188" spans="1:38" s="7" customFormat="1" ht="35.1" customHeight="1" outlineLevel="1" x14ac:dyDescent="0.2">
      <c r="A188" s="6" t="s">
        <v>116</v>
      </c>
      <c r="B188" s="36">
        <v>341</v>
      </c>
      <c r="C188" s="4"/>
      <c r="D188" s="4"/>
      <c r="E188" s="3"/>
      <c r="F188" s="4"/>
      <c r="G188" s="3"/>
      <c r="H188" s="52">
        <f t="shared" si="133"/>
        <v>0</v>
      </c>
      <c r="I188" s="52">
        <f t="shared" si="134"/>
        <v>0</v>
      </c>
      <c r="J188" s="48">
        <f t="shared" si="139"/>
        <v>0</v>
      </c>
      <c r="K188" s="48">
        <f t="shared" si="140"/>
        <v>0</v>
      </c>
      <c r="R188" s="114"/>
      <c r="S188" s="114"/>
      <c r="T188" s="114"/>
      <c r="U188" s="114"/>
      <c r="V188" s="114"/>
      <c r="W188" s="114"/>
      <c r="X188" s="114"/>
      <c r="Y188" s="114"/>
      <c r="Z188" s="114"/>
    </row>
    <row r="189" spans="1:38" s="7" customFormat="1" ht="35.1" customHeight="1" outlineLevel="1" x14ac:dyDescent="0.2">
      <c r="A189" s="6" t="s">
        <v>116</v>
      </c>
      <c r="B189" s="36">
        <v>341</v>
      </c>
      <c r="C189" s="4"/>
      <c r="D189" s="4"/>
      <c r="E189" s="3"/>
      <c r="F189" s="4"/>
      <c r="G189" s="3"/>
      <c r="H189" s="52">
        <f t="shared" si="133"/>
        <v>0</v>
      </c>
      <c r="I189" s="52">
        <f t="shared" si="134"/>
        <v>0</v>
      </c>
      <c r="J189" s="48">
        <f t="shared" si="139"/>
        <v>0</v>
      </c>
      <c r="K189" s="48">
        <f t="shared" si="140"/>
        <v>0</v>
      </c>
      <c r="R189" s="114"/>
      <c r="S189" s="114"/>
      <c r="T189" s="114"/>
      <c r="U189" s="114"/>
      <c r="V189" s="114"/>
      <c r="W189" s="114"/>
      <c r="X189" s="114"/>
      <c r="Y189" s="114"/>
      <c r="Z189" s="114"/>
    </row>
    <row r="190" spans="1:38" s="7" customFormat="1" ht="35.1" customHeight="1" outlineLevel="1" x14ac:dyDescent="0.2">
      <c r="A190" s="6" t="s">
        <v>116</v>
      </c>
      <c r="B190" s="36">
        <v>341</v>
      </c>
      <c r="C190" s="4"/>
      <c r="D190" s="4"/>
      <c r="E190" s="3"/>
      <c r="F190" s="4"/>
      <c r="G190" s="3"/>
      <c r="H190" s="52">
        <f t="shared" si="133"/>
        <v>0</v>
      </c>
      <c r="I190" s="52">
        <f t="shared" si="134"/>
        <v>0</v>
      </c>
      <c r="J190" s="48">
        <f t="shared" ref="J190:J191" si="141">L190+N190+P190+R190+W190+Y190+AA190+AC190+AE190+AG190+AI190+AK190</f>
        <v>0</v>
      </c>
      <c r="K190" s="48">
        <f t="shared" ref="K190:K191" si="142">M190+O190+Q190+S190+X190+Z190+AB190+AD190+AF190+AH190+AJ190+AL190</f>
        <v>0</v>
      </c>
      <c r="R190" s="114"/>
      <c r="S190" s="114"/>
      <c r="T190" s="114"/>
      <c r="U190" s="114"/>
      <c r="V190" s="114"/>
      <c r="W190" s="114"/>
      <c r="X190" s="114"/>
      <c r="Y190" s="114"/>
      <c r="Z190" s="114"/>
    </row>
    <row r="191" spans="1:38" s="7" customFormat="1" ht="35.1" customHeight="1" outlineLevel="1" x14ac:dyDescent="0.2">
      <c r="A191" s="16" t="s">
        <v>116</v>
      </c>
      <c r="B191" s="36">
        <v>341</v>
      </c>
      <c r="C191" s="14"/>
      <c r="D191" s="14"/>
      <c r="E191" s="18"/>
      <c r="F191" s="4"/>
      <c r="G191" s="3"/>
      <c r="H191" s="52">
        <f t="shared" si="133"/>
        <v>0</v>
      </c>
      <c r="I191" s="52">
        <f t="shared" si="134"/>
        <v>0</v>
      </c>
      <c r="J191" s="48">
        <f t="shared" si="141"/>
        <v>0</v>
      </c>
      <c r="K191" s="48">
        <f t="shared" si="142"/>
        <v>0</v>
      </c>
      <c r="R191" s="114"/>
      <c r="S191" s="114"/>
      <c r="T191" s="114"/>
      <c r="U191" s="114"/>
      <c r="V191" s="114"/>
      <c r="W191" s="114"/>
      <c r="X191" s="114"/>
      <c r="Y191" s="114"/>
      <c r="Z191" s="114"/>
    </row>
    <row r="192" spans="1:38" s="31" customFormat="1" ht="47.1" customHeight="1" outlineLevel="1" x14ac:dyDescent="0.2">
      <c r="A192" s="24" t="s">
        <v>116</v>
      </c>
      <c r="B192" s="35">
        <v>343</v>
      </c>
      <c r="C192" s="25">
        <v>343</v>
      </c>
      <c r="D192" s="25"/>
      <c r="E192" s="26">
        <f>SUM(E193:E194)</f>
        <v>84713.35</v>
      </c>
      <c r="F192" s="4"/>
      <c r="G192" s="3"/>
      <c r="H192" s="26">
        <f t="shared" ref="H192" si="143">SUM(H193:H194)</f>
        <v>60485.350000000006</v>
      </c>
      <c r="I192" s="26">
        <f t="shared" ref="I192" si="144">SUM(I193:I194)</f>
        <v>84713.35</v>
      </c>
      <c r="J192" s="26">
        <f t="shared" ref="J192:AL192" si="145">SUM(J193:J194)</f>
        <v>24228</v>
      </c>
      <c r="K192" s="26">
        <f t="shared" si="145"/>
        <v>0</v>
      </c>
      <c r="L192" s="26">
        <f t="shared" si="145"/>
        <v>0</v>
      </c>
      <c r="M192" s="26">
        <f t="shared" si="145"/>
        <v>0</v>
      </c>
      <c r="N192" s="26">
        <f t="shared" si="145"/>
        <v>0</v>
      </c>
      <c r="O192" s="26">
        <f t="shared" si="145"/>
        <v>0</v>
      </c>
      <c r="P192" s="26">
        <f t="shared" si="145"/>
        <v>0</v>
      </c>
      <c r="Q192" s="105">
        <f t="shared" si="145"/>
        <v>0</v>
      </c>
      <c r="R192" s="110">
        <f t="shared" si="145"/>
        <v>8076</v>
      </c>
      <c r="S192" s="110">
        <f t="shared" si="145"/>
        <v>0</v>
      </c>
      <c r="T192" s="110">
        <f t="shared" si="145"/>
        <v>8076</v>
      </c>
      <c r="U192" s="110">
        <f t="shared" si="145"/>
        <v>0</v>
      </c>
      <c r="V192" s="110">
        <f t="shared" si="145"/>
        <v>0</v>
      </c>
      <c r="W192" s="110">
        <f t="shared" si="145"/>
        <v>8076</v>
      </c>
      <c r="X192" s="110">
        <f t="shared" si="145"/>
        <v>0</v>
      </c>
      <c r="Y192" s="110">
        <f t="shared" si="145"/>
        <v>8076</v>
      </c>
      <c r="Z192" s="110">
        <f t="shared" si="145"/>
        <v>0</v>
      </c>
      <c r="AA192" s="108">
        <f t="shared" si="145"/>
        <v>0</v>
      </c>
      <c r="AB192" s="26">
        <f t="shared" si="145"/>
        <v>0</v>
      </c>
      <c r="AC192" s="26">
        <f t="shared" si="145"/>
        <v>0</v>
      </c>
      <c r="AD192" s="26">
        <f t="shared" si="145"/>
        <v>0</v>
      </c>
      <c r="AE192" s="26">
        <f t="shared" si="145"/>
        <v>0</v>
      </c>
      <c r="AF192" s="26">
        <f t="shared" si="145"/>
        <v>0</v>
      </c>
      <c r="AG192" s="26">
        <f t="shared" si="145"/>
        <v>0</v>
      </c>
      <c r="AH192" s="26">
        <f t="shared" si="145"/>
        <v>0</v>
      </c>
      <c r="AI192" s="26">
        <f t="shared" si="145"/>
        <v>0</v>
      </c>
      <c r="AJ192" s="26">
        <f t="shared" si="145"/>
        <v>0</v>
      </c>
      <c r="AK192" s="26">
        <f t="shared" si="145"/>
        <v>0</v>
      </c>
      <c r="AL192" s="26">
        <f t="shared" si="145"/>
        <v>0</v>
      </c>
    </row>
    <row r="193" spans="1:38" s="7" customFormat="1" ht="47.1" customHeight="1" outlineLevel="1" x14ac:dyDescent="0.2">
      <c r="A193" s="13" t="s">
        <v>116</v>
      </c>
      <c r="B193" s="36">
        <v>343</v>
      </c>
      <c r="C193" s="22" t="s">
        <v>9</v>
      </c>
      <c r="D193" s="22"/>
      <c r="E193" s="23">
        <v>84713.35</v>
      </c>
      <c r="F193" s="4"/>
      <c r="G193" s="3"/>
      <c r="H193" s="52">
        <f>E193-J193</f>
        <v>60485.350000000006</v>
      </c>
      <c r="I193" s="52">
        <f>E193-K193</f>
        <v>84713.35</v>
      </c>
      <c r="J193" s="48">
        <f t="shared" ref="J193:J194" si="146">L193+N193+P193+R193+W193+Y193+AA193+AC193+AE193+AG193+AI193+AK193</f>
        <v>24228</v>
      </c>
      <c r="K193" s="48">
        <f t="shared" ref="K193:K194" si="147">M193+O193+Q193+S193+X193+Z193+AB193+AD193+AF193+AH193+AJ193+AL193</f>
        <v>0</v>
      </c>
      <c r="R193" s="114">
        <v>8076</v>
      </c>
      <c r="S193" s="114"/>
      <c r="T193" s="114">
        <v>8076</v>
      </c>
      <c r="U193" s="114"/>
      <c r="V193" s="114"/>
      <c r="W193" s="114">
        <v>8076</v>
      </c>
      <c r="X193" s="114"/>
      <c r="Y193" s="114">
        <v>8076</v>
      </c>
      <c r="Z193" s="114"/>
    </row>
    <row r="194" spans="1:38" s="7" customFormat="1" ht="11.1" customHeight="1" outlineLevel="1" x14ac:dyDescent="0.2">
      <c r="A194" s="16" t="s">
        <v>116</v>
      </c>
      <c r="B194" s="36">
        <v>343</v>
      </c>
      <c r="C194" s="14"/>
      <c r="D194" s="14"/>
      <c r="E194" s="18"/>
      <c r="F194" s="4"/>
      <c r="G194" s="3"/>
      <c r="H194" s="52">
        <f>E194-J194</f>
        <v>0</v>
      </c>
      <c r="I194" s="52">
        <f>E194-K194</f>
        <v>0</v>
      </c>
      <c r="J194" s="48">
        <f t="shared" si="146"/>
        <v>0</v>
      </c>
      <c r="K194" s="48">
        <f t="shared" si="147"/>
        <v>0</v>
      </c>
      <c r="R194" s="114"/>
      <c r="S194" s="114"/>
      <c r="T194" s="114"/>
      <c r="U194" s="114"/>
      <c r="V194" s="114"/>
      <c r="W194" s="114"/>
      <c r="X194" s="114"/>
      <c r="Y194" s="114"/>
      <c r="Z194" s="114"/>
    </row>
    <row r="195" spans="1:38" s="21" customFormat="1" ht="35.1" customHeight="1" outlineLevel="1" x14ac:dyDescent="0.2">
      <c r="A195" s="175" t="s">
        <v>117</v>
      </c>
      <c r="B195" s="175"/>
      <c r="C195" s="175"/>
      <c r="D195" s="82"/>
      <c r="E195" s="20">
        <f>E196+E201+E209+E218+E221+E226+E228</f>
        <v>188713.06</v>
      </c>
      <c r="F195" s="4"/>
      <c r="G195" s="3"/>
      <c r="H195" s="20">
        <f t="shared" ref="H195" si="148">H196+H201+H209+H218+H221+H226+H228</f>
        <v>42842.21</v>
      </c>
      <c r="I195" s="20">
        <f t="shared" ref="I195" si="149">I196+I201+I209+I218+I221+I226+I228</f>
        <v>187407.8</v>
      </c>
      <c r="J195" s="20">
        <f t="shared" ref="J195:AL195" si="150">J196+J201+J209+J218+J221+J226+J228</f>
        <v>145870.85</v>
      </c>
      <c r="K195" s="20">
        <f t="shared" si="150"/>
        <v>1305.26</v>
      </c>
      <c r="L195" s="20">
        <f t="shared" si="150"/>
        <v>0</v>
      </c>
      <c r="M195" s="20">
        <f t="shared" si="150"/>
        <v>0</v>
      </c>
      <c r="N195" s="20">
        <f t="shared" si="150"/>
        <v>0</v>
      </c>
      <c r="O195" s="20">
        <f t="shared" si="150"/>
        <v>0</v>
      </c>
      <c r="P195" s="20">
        <f t="shared" si="150"/>
        <v>1305.26</v>
      </c>
      <c r="Q195" s="107">
        <f t="shared" si="150"/>
        <v>1305.26</v>
      </c>
      <c r="R195" s="113">
        <f t="shared" si="150"/>
        <v>48188.53</v>
      </c>
      <c r="S195" s="113">
        <f t="shared" si="150"/>
        <v>0</v>
      </c>
      <c r="T195" s="113">
        <f t="shared" si="150"/>
        <v>37949.269999999997</v>
      </c>
      <c r="U195" s="113">
        <f t="shared" si="150"/>
        <v>10239.26</v>
      </c>
      <c r="V195" s="113">
        <f t="shared" si="150"/>
        <v>0</v>
      </c>
      <c r="W195" s="113">
        <f t="shared" si="150"/>
        <v>48188.53</v>
      </c>
      <c r="X195" s="113">
        <f t="shared" si="150"/>
        <v>0</v>
      </c>
      <c r="Y195" s="113">
        <f t="shared" si="150"/>
        <v>48188.53</v>
      </c>
      <c r="Z195" s="113">
        <f t="shared" si="150"/>
        <v>0</v>
      </c>
      <c r="AA195" s="109">
        <f t="shared" si="150"/>
        <v>0</v>
      </c>
      <c r="AB195" s="20">
        <f t="shared" si="150"/>
        <v>0</v>
      </c>
      <c r="AC195" s="20">
        <f t="shared" si="150"/>
        <v>0</v>
      </c>
      <c r="AD195" s="20">
        <f t="shared" si="150"/>
        <v>0</v>
      </c>
      <c r="AE195" s="20">
        <f t="shared" si="150"/>
        <v>0</v>
      </c>
      <c r="AF195" s="20">
        <f t="shared" si="150"/>
        <v>0</v>
      </c>
      <c r="AG195" s="20">
        <f t="shared" si="150"/>
        <v>0</v>
      </c>
      <c r="AH195" s="20">
        <f t="shared" si="150"/>
        <v>0</v>
      </c>
      <c r="AI195" s="20">
        <f t="shared" si="150"/>
        <v>0</v>
      </c>
      <c r="AJ195" s="20">
        <f t="shared" si="150"/>
        <v>0</v>
      </c>
      <c r="AK195" s="20">
        <f t="shared" si="150"/>
        <v>0</v>
      </c>
      <c r="AL195" s="20">
        <f t="shared" si="150"/>
        <v>0</v>
      </c>
    </row>
    <row r="196" spans="1:38" s="31" customFormat="1" ht="11.1" customHeight="1" outlineLevel="1" x14ac:dyDescent="0.2">
      <c r="A196" s="24" t="s">
        <v>117</v>
      </c>
      <c r="B196" s="35">
        <v>221</v>
      </c>
      <c r="C196" s="25" t="s">
        <v>0</v>
      </c>
      <c r="D196" s="25"/>
      <c r="E196" s="26">
        <f>SUM(E197:E200)</f>
        <v>2414.7799999999997</v>
      </c>
      <c r="F196" s="4"/>
      <c r="G196" s="3"/>
      <c r="H196" s="26">
        <f t="shared" ref="H196" si="151">SUM(H197:H200)</f>
        <v>1690.3400000000001</v>
      </c>
      <c r="I196" s="26">
        <f t="shared" ref="I196" si="152">SUM(I197:I200)</f>
        <v>2414.7799999999997</v>
      </c>
      <c r="J196" s="26">
        <f t="shared" ref="J196:AL196" si="153">SUM(J197:J200)</f>
        <v>724.43999999999994</v>
      </c>
      <c r="K196" s="26">
        <f t="shared" si="153"/>
        <v>0</v>
      </c>
      <c r="L196" s="26">
        <f t="shared" si="153"/>
        <v>0</v>
      </c>
      <c r="M196" s="26">
        <f t="shared" si="153"/>
        <v>0</v>
      </c>
      <c r="N196" s="26">
        <f t="shared" si="153"/>
        <v>0</v>
      </c>
      <c r="O196" s="26">
        <f t="shared" si="153"/>
        <v>0</v>
      </c>
      <c r="P196" s="26">
        <f t="shared" si="153"/>
        <v>0</v>
      </c>
      <c r="Q196" s="105">
        <f t="shared" si="153"/>
        <v>0</v>
      </c>
      <c r="R196" s="110">
        <f t="shared" si="153"/>
        <v>241.48</v>
      </c>
      <c r="S196" s="110">
        <f t="shared" si="153"/>
        <v>0</v>
      </c>
      <c r="T196" s="110">
        <f t="shared" si="153"/>
        <v>241.48</v>
      </c>
      <c r="U196" s="110">
        <f t="shared" si="153"/>
        <v>0</v>
      </c>
      <c r="V196" s="110">
        <f t="shared" si="153"/>
        <v>0</v>
      </c>
      <c r="W196" s="110">
        <f t="shared" si="153"/>
        <v>241.48</v>
      </c>
      <c r="X196" s="110">
        <f t="shared" si="153"/>
        <v>0</v>
      </c>
      <c r="Y196" s="110">
        <f t="shared" si="153"/>
        <v>241.48</v>
      </c>
      <c r="Z196" s="110">
        <f t="shared" si="153"/>
        <v>0</v>
      </c>
      <c r="AA196" s="108">
        <f t="shared" si="153"/>
        <v>0</v>
      </c>
      <c r="AB196" s="26">
        <f t="shared" si="153"/>
        <v>0</v>
      </c>
      <c r="AC196" s="26">
        <f t="shared" si="153"/>
        <v>0</v>
      </c>
      <c r="AD196" s="26">
        <f t="shared" si="153"/>
        <v>0</v>
      </c>
      <c r="AE196" s="26">
        <f t="shared" si="153"/>
        <v>0</v>
      </c>
      <c r="AF196" s="26">
        <f t="shared" si="153"/>
        <v>0</v>
      </c>
      <c r="AG196" s="26">
        <f t="shared" si="153"/>
        <v>0</v>
      </c>
      <c r="AH196" s="26">
        <f t="shared" si="153"/>
        <v>0</v>
      </c>
      <c r="AI196" s="26">
        <f t="shared" si="153"/>
        <v>0</v>
      </c>
      <c r="AJ196" s="26">
        <f t="shared" si="153"/>
        <v>0</v>
      </c>
      <c r="AK196" s="26">
        <f t="shared" si="153"/>
        <v>0</v>
      </c>
      <c r="AL196" s="26">
        <f t="shared" si="153"/>
        <v>0</v>
      </c>
    </row>
    <row r="197" spans="1:38" s="7" customFormat="1" ht="35.1" customHeight="1" outlineLevel="1" x14ac:dyDescent="0.2">
      <c r="A197" s="13" t="s">
        <v>117</v>
      </c>
      <c r="B197" s="36">
        <v>221</v>
      </c>
      <c r="C197" s="22" t="s">
        <v>1</v>
      </c>
      <c r="D197" s="22"/>
      <c r="E197" s="23">
        <v>558.78</v>
      </c>
      <c r="F197" s="4"/>
      <c r="G197" s="3"/>
      <c r="H197" s="52">
        <f>E197-J197</f>
        <v>391.14</v>
      </c>
      <c r="I197" s="52">
        <f>E197-K197</f>
        <v>558.78</v>
      </c>
      <c r="J197" s="48">
        <f t="shared" ref="J197" si="154">L197+N197+P197+R197+W197+Y197+AA197+AC197+AE197+AG197+AI197+AK197</f>
        <v>167.64000000000001</v>
      </c>
      <c r="K197" s="48">
        <f t="shared" ref="K197" si="155">M197+O197+Q197+S197+X197+Z197+AB197+AD197+AF197+AH197+AJ197+AL197</f>
        <v>0</v>
      </c>
      <c r="R197" s="114">
        <v>55.88</v>
      </c>
      <c r="S197" s="114"/>
      <c r="T197" s="114">
        <v>55.88</v>
      </c>
      <c r="U197" s="114"/>
      <c r="V197" s="114"/>
      <c r="W197" s="114">
        <v>55.88</v>
      </c>
      <c r="X197" s="114"/>
      <c r="Y197" s="114">
        <v>55.88</v>
      </c>
      <c r="Z197" s="114"/>
    </row>
    <row r="198" spans="1:38" ht="35.1" customHeight="1" outlineLevel="1" x14ac:dyDescent="0.2">
      <c r="A198" s="6" t="s">
        <v>117</v>
      </c>
      <c r="B198" s="36">
        <v>221</v>
      </c>
      <c r="C198" s="4" t="s">
        <v>2</v>
      </c>
      <c r="D198" s="4"/>
      <c r="E198" s="3">
        <v>1856</v>
      </c>
      <c r="F198" s="4"/>
      <c r="G198" s="3"/>
      <c r="H198" s="52">
        <f>E198-J198</f>
        <v>1299.2</v>
      </c>
      <c r="I198" s="52">
        <f>E198-K198</f>
        <v>1856</v>
      </c>
      <c r="J198" s="49">
        <f>L198+N198+P198+R198+W198+Y198+AA198+AC198+AE198+AG198+AI198+AK198</f>
        <v>556.79999999999995</v>
      </c>
      <c r="K198" s="49">
        <f>M198+O198+Q198+S198+X198+Z198+AB198+AD198+AF198+AH198+AJ198+AL198</f>
        <v>0</v>
      </c>
      <c r="R198" s="68">
        <v>185.6</v>
      </c>
      <c r="S198" s="68"/>
      <c r="T198" s="68">
        <v>185.6</v>
      </c>
      <c r="U198" s="68"/>
      <c r="V198" s="68"/>
      <c r="W198" s="68">
        <v>185.6</v>
      </c>
      <c r="X198" s="68"/>
      <c r="Y198" s="68">
        <v>185.6</v>
      </c>
      <c r="Z198" s="68"/>
    </row>
    <row r="199" spans="1:38" s="7" customFormat="1" ht="35.1" customHeight="1" outlineLevel="1" x14ac:dyDescent="0.2">
      <c r="A199" s="6" t="s">
        <v>117</v>
      </c>
      <c r="B199" s="36">
        <v>221</v>
      </c>
      <c r="C199" s="4"/>
      <c r="D199" s="4"/>
      <c r="E199" s="3"/>
      <c r="F199" s="4"/>
      <c r="G199" s="3"/>
      <c r="H199" s="52">
        <f>E199-J199</f>
        <v>0</v>
      </c>
      <c r="I199" s="52">
        <f>E199-K199</f>
        <v>0</v>
      </c>
      <c r="J199" s="48">
        <f t="shared" ref="J199" si="156">L199+N199+P199+R199+W199+Y199+AA199+AC199+AE199+AG199+AI199+AK199</f>
        <v>0</v>
      </c>
      <c r="K199" s="48">
        <f t="shared" ref="K199" si="157">M199+O199+Q199+S199+X199+Z199+AB199+AD199+AF199+AH199+AJ199+AL199</f>
        <v>0</v>
      </c>
      <c r="R199" s="114"/>
      <c r="S199" s="114"/>
      <c r="T199" s="114"/>
      <c r="U199" s="114"/>
      <c r="V199" s="114"/>
      <c r="W199" s="114"/>
      <c r="X199" s="114"/>
      <c r="Y199" s="114"/>
      <c r="Z199" s="114"/>
    </row>
    <row r="200" spans="1:38" ht="35.1" customHeight="1" outlineLevel="1" x14ac:dyDescent="0.2">
      <c r="A200" s="16" t="s">
        <v>117</v>
      </c>
      <c r="B200" s="36">
        <v>221</v>
      </c>
      <c r="C200" s="14"/>
      <c r="D200" s="14"/>
      <c r="E200" s="18"/>
      <c r="F200" s="4"/>
      <c r="G200" s="3"/>
      <c r="H200" s="52">
        <f>E200-J200</f>
        <v>0</v>
      </c>
      <c r="I200" s="52">
        <f>E200-K200</f>
        <v>0</v>
      </c>
      <c r="J200" s="49">
        <f>L200+N200+P200+R200+W200+Y200+AA200+AC200+AE200+AG200+AI200+AK200</f>
        <v>0</v>
      </c>
      <c r="K200" s="49">
        <f>M200+O200+Q200+S200+X200+Z200+AB200+AD200+AF200+AH200+AJ200+AL200</f>
        <v>0</v>
      </c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38" s="27" customFormat="1" ht="11.1" customHeight="1" outlineLevel="1" x14ac:dyDescent="0.2">
      <c r="A201" s="24" t="s">
        <v>117</v>
      </c>
      <c r="B201" s="35">
        <v>223</v>
      </c>
      <c r="C201" s="25" t="s">
        <v>45</v>
      </c>
      <c r="D201" s="25"/>
      <c r="E201" s="26">
        <f>SUM(E202:E208)</f>
        <v>74328.56</v>
      </c>
      <c r="F201" s="4"/>
      <c r="G201" s="3"/>
      <c r="H201" s="42">
        <f t="shared" ref="H201" si="158">SUM(H202:H208)</f>
        <v>45970.28</v>
      </c>
      <c r="I201" s="42">
        <f t="shared" ref="I201" si="159">SUM(I202:I208)</f>
        <v>74328.56</v>
      </c>
      <c r="J201" s="42">
        <f t="shared" ref="J201:AL201" si="160">SUM(J202:J208)</f>
        <v>28358.280000000002</v>
      </c>
      <c r="K201" s="42">
        <f t="shared" si="160"/>
        <v>0</v>
      </c>
      <c r="L201" s="26">
        <f t="shared" si="160"/>
        <v>0</v>
      </c>
      <c r="M201" s="26">
        <f t="shared" si="160"/>
        <v>0</v>
      </c>
      <c r="N201" s="26">
        <f t="shared" si="160"/>
        <v>0</v>
      </c>
      <c r="O201" s="26">
        <f t="shared" si="160"/>
        <v>0</v>
      </c>
      <c r="P201" s="26">
        <f t="shared" si="160"/>
        <v>0</v>
      </c>
      <c r="Q201" s="105">
        <f t="shared" si="160"/>
        <v>0</v>
      </c>
      <c r="R201" s="110">
        <f t="shared" si="160"/>
        <v>9452.76</v>
      </c>
      <c r="S201" s="110">
        <f t="shared" si="160"/>
        <v>0</v>
      </c>
      <c r="T201" s="110">
        <f t="shared" si="160"/>
        <v>326</v>
      </c>
      <c r="U201" s="110">
        <f t="shared" si="160"/>
        <v>9126.76</v>
      </c>
      <c r="V201" s="110">
        <f t="shared" si="160"/>
        <v>0</v>
      </c>
      <c r="W201" s="110">
        <f t="shared" si="160"/>
        <v>9452.76</v>
      </c>
      <c r="X201" s="110">
        <f t="shared" si="160"/>
        <v>0</v>
      </c>
      <c r="Y201" s="110">
        <f t="shared" si="160"/>
        <v>9452.76</v>
      </c>
      <c r="Z201" s="110">
        <f t="shared" si="160"/>
        <v>0</v>
      </c>
      <c r="AA201" s="108">
        <f t="shared" si="160"/>
        <v>0</v>
      </c>
      <c r="AB201" s="26">
        <f t="shared" si="160"/>
        <v>0</v>
      </c>
      <c r="AC201" s="26">
        <f t="shared" si="160"/>
        <v>0</v>
      </c>
      <c r="AD201" s="26">
        <f t="shared" si="160"/>
        <v>0</v>
      </c>
      <c r="AE201" s="26">
        <f t="shared" si="160"/>
        <v>0</v>
      </c>
      <c r="AF201" s="26">
        <f t="shared" si="160"/>
        <v>0</v>
      </c>
      <c r="AG201" s="26">
        <f t="shared" si="160"/>
        <v>0</v>
      </c>
      <c r="AH201" s="26">
        <f t="shared" si="160"/>
        <v>0</v>
      </c>
      <c r="AI201" s="26">
        <f t="shared" si="160"/>
        <v>0</v>
      </c>
      <c r="AJ201" s="26">
        <f t="shared" si="160"/>
        <v>0</v>
      </c>
      <c r="AK201" s="26">
        <f t="shared" si="160"/>
        <v>0</v>
      </c>
      <c r="AL201" s="26">
        <f t="shared" si="160"/>
        <v>0</v>
      </c>
    </row>
    <row r="202" spans="1:38" ht="23.1" customHeight="1" outlineLevel="1" x14ac:dyDescent="0.2">
      <c r="A202" s="13" t="s">
        <v>117</v>
      </c>
      <c r="B202" s="36">
        <v>223</v>
      </c>
      <c r="C202" s="22" t="s">
        <v>46</v>
      </c>
      <c r="D202" s="22"/>
      <c r="E202" s="23">
        <v>13030.91</v>
      </c>
      <c r="F202" s="4"/>
      <c r="G202" s="3"/>
      <c r="H202" s="52">
        <f t="shared" ref="H202:H208" si="161">E202-J202</f>
        <v>3257.75</v>
      </c>
      <c r="I202" s="52">
        <f t="shared" ref="I202:I208" si="162">E202-K202</f>
        <v>13030.91</v>
      </c>
      <c r="J202" s="46">
        <f t="shared" ref="J202:J208" si="163">L202+N202+P202+R202+W202+Y202+AA202+AC202+AE202+AG202+AI202+AK202</f>
        <v>9773.16</v>
      </c>
      <c r="K202" s="46">
        <f t="shared" ref="K202:K208" si="164">M202+O202+Q202+S202+X202+Z202+AB202+AD202+AF202+AH202+AJ202+AL202</f>
        <v>0</v>
      </c>
      <c r="R202" s="68">
        <v>3257.72</v>
      </c>
      <c r="S202" s="68"/>
      <c r="T202" s="68"/>
      <c r="U202" s="68">
        <v>3257.72</v>
      </c>
      <c r="V202" s="68"/>
      <c r="W202" s="68">
        <v>3257.72</v>
      </c>
      <c r="X202" s="68"/>
      <c r="Y202" s="68">
        <v>3257.72</v>
      </c>
      <c r="Z202" s="68"/>
    </row>
    <row r="203" spans="1:38" ht="35.1" customHeight="1" outlineLevel="1" x14ac:dyDescent="0.2">
      <c r="A203" s="6" t="s">
        <v>117</v>
      </c>
      <c r="B203" s="36">
        <v>223</v>
      </c>
      <c r="C203" s="4" t="s">
        <v>47</v>
      </c>
      <c r="D203" s="4"/>
      <c r="E203" s="3">
        <v>3114.36</v>
      </c>
      <c r="F203" s="4"/>
      <c r="G203" s="3"/>
      <c r="H203" s="52">
        <f t="shared" si="161"/>
        <v>2180.04</v>
      </c>
      <c r="I203" s="52">
        <f t="shared" si="162"/>
        <v>3114.36</v>
      </c>
      <c r="J203" s="47">
        <f t="shared" si="163"/>
        <v>934.31999999999994</v>
      </c>
      <c r="K203" s="47">
        <f t="shared" si="164"/>
        <v>0</v>
      </c>
      <c r="R203" s="68">
        <v>311.44</v>
      </c>
      <c r="S203" s="68"/>
      <c r="T203" s="68"/>
      <c r="U203" s="68">
        <v>311.44</v>
      </c>
      <c r="V203" s="68"/>
      <c r="W203" s="68">
        <v>311.44</v>
      </c>
      <c r="X203" s="68"/>
      <c r="Y203" s="68">
        <v>311.44</v>
      </c>
      <c r="Z203" s="68"/>
    </row>
    <row r="204" spans="1:38" ht="35.1" customHeight="1" outlineLevel="1" x14ac:dyDescent="0.2">
      <c r="A204" s="6" t="s">
        <v>117</v>
      </c>
      <c r="B204" s="36">
        <v>223</v>
      </c>
      <c r="C204" s="4" t="s">
        <v>48</v>
      </c>
      <c r="D204" s="4"/>
      <c r="E204" s="3">
        <v>2607.33</v>
      </c>
      <c r="F204" s="4"/>
      <c r="G204" s="3"/>
      <c r="H204" s="52">
        <f t="shared" si="161"/>
        <v>1629.33</v>
      </c>
      <c r="I204" s="52">
        <f t="shared" si="162"/>
        <v>2607.33</v>
      </c>
      <c r="J204" s="47">
        <f t="shared" si="163"/>
        <v>978</v>
      </c>
      <c r="K204" s="47">
        <f t="shared" si="164"/>
        <v>0</v>
      </c>
      <c r="R204" s="68">
        <v>326</v>
      </c>
      <c r="S204" s="68"/>
      <c r="T204" s="68">
        <v>326</v>
      </c>
      <c r="U204" s="68"/>
      <c r="V204" s="68"/>
      <c r="W204" s="68">
        <v>326</v>
      </c>
      <c r="X204" s="68"/>
      <c r="Y204" s="68">
        <v>326</v>
      </c>
      <c r="Z204" s="68"/>
    </row>
    <row r="205" spans="1:38" ht="35.1" customHeight="1" outlineLevel="1" x14ac:dyDescent="0.2">
      <c r="A205" s="6" t="s">
        <v>117</v>
      </c>
      <c r="B205" s="36">
        <v>223</v>
      </c>
      <c r="C205" s="4" t="s">
        <v>49</v>
      </c>
      <c r="D205" s="4"/>
      <c r="E205" s="3">
        <v>55575.96</v>
      </c>
      <c r="F205" s="4"/>
      <c r="G205" s="67"/>
      <c r="H205" s="52">
        <f t="shared" si="161"/>
        <v>38903.159999999996</v>
      </c>
      <c r="I205" s="52">
        <f t="shared" si="162"/>
        <v>55575.96</v>
      </c>
      <c r="J205" s="47">
        <f t="shared" si="163"/>
        <v>16672.800000000003</v>
      </c>
      <c r="K205" s="47">
        <f t="shared" si="164"/>
        <v>0</v>
      </c>
      <c r="R205" s="68">
        <v>5557.6</v>
      </c>
      <c r="S205" s="68"/>
      <c r="T205" s="68"/>
      <c r="U205" s="68">
        <v>5557.6</v>
      </c>
      <c r="V205" s="68"/>
      <c r="W205" s="68">
        <v>5557.6</v>
      </c>
      <c r="X205" s="68"/>
      <c r="Y205" s="68">
        <v>5557.6</v>
      </c>
      <c r="Z205" s="68"/>
    </row>
    <row r="206" spans="1:38" ht="35.1" customHeight="1" outlineLevel="1" x14ac:dyDescent="0.2">
      <c r="A206" s="6" t="s">
        <v>117</v>
      </c>
      <c r="B206" s="36">
        <v>223</v>
      </c>
      <c r="C206" s="4"/>
      <c r="D206" s="4"/>
      <c r="E206" s="3"/>
      <c r="F206" s="4"/>
      <c r="G206" s="3"/>
      <c r="H206" s="52">
        <f t="shared" si="161"/>
        <v>0</v>
      </c>
      <c r="I206" s="52">
        <f t="shared" si="162"/>
        <v>0</v>
      </c>
      <c r="J206" s="47">
        <f t="shared" si="163"/>
        <v>0</v>
      </c>
      <c r="K206" s="47">
        <f t="shared" si="164"/>
        <v>0</v>
      </c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38" ht="35.1" customHeight="1" outlineLevel="1" x14ac:dyDescent="0.2">
      <c r="A207" s="6" t="s">
        <v>117</v>
      </c>
      <c r="B207" s="36">
        <v>223</v>
      </c>
      <c r="C207" s="4"/>
      <c r="D207" s="4"/>
      <c r="E207" s="3"/>
      <c r="F207" s="4"/>
      <c r="G207" s="3"/>
      <c r="H207" s="52">
        <f t="shared" si="161"/>
        <v>0</v>
      </c>
      <c r="I207" s="52">
        <f t="shared" si="162"/>
        <v>0</v>
      </c>
      <c r="J207" s="47">
        <f t="shared" si="163"/>
        <v>0</v>
      </c>
      <c r="K207" s="47">
        <f t="shared" si="164"/>
        <v>0</v>
      </c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38" ht="35.1" customHeight="1" outlineLevel="1" x14ac:dyDescent="0.2">
      <c r="A208" s="16" t="s">
        <v>117</v>
      </c>
      <c r="B208" s="36">
        <v>223</v>
      </c>
      <c r="C208" s="14"/>
      <c r="D208" s="14"/>
      <c r="E208" s="18"/>
      <c r="F208" s="64"/>
      <c r="G208" s="3"/>
      <c r="H208" s="52">
        <f t="shared" si="161"/>
        <v>0</v>
      </c>
      <c r="I208" s="52">
        <f t="shared" si="162"/>
        <v>0</v>
      </c>
      <c r="J208" s="48">
        <f t="shared" si="163"/>
        <v>0</v>
      </c>
      <c r="K208" s="48">
        <f t="shared" si="164"/>
        <v>0</v>
      </c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38" s="27" customFormat="1" ht="11.1" customHeight="1" outlineLevel="1" x14ac:dyDescent="0.2">
      <c r="A209" s="24" t="s">
        <v>117</v>
      </c>
      <c r="B209" s="35">
        <v>225</v>
      </c>
      <c r="C209" s="25" t="s">
        <v>3</v>
      </c>
      <c r="D209" s="25"/>
      <c r="E209" s="26">
        <f>SUM(E210:E217)</f>
        <v>10165.380000000001</v>
      </c>
      <c r="F209" s="65"/>
      <c r="G209" s="3"/>
      <c r="H209" s="42">
        <f t="shared" ref="H209" si="165">SUM(H210:H217)</f>
        <v>3708.51</v>
      </c>
      <c r="I209" s="42">
        <f t="shared" ref="I209" si="166">SUM(I210:I217)</f>
        <v>10165.380000000001</v>
      </c>
      <c r="J209" s="42">
        <f t="shared" ref="J209:AL209" si="167">SUM(J210:J217)</f>
        <v>6456.87</v>
      </c>
      <c r="K209" s="42">
        <f t="shared" si="167"/>
        <v>0</v>
      </c>
      <c r="L209" s="26">
        <f t="shared" si="167"/>
        <v>0</v>
      </c>
      <c r="M209" s="26">
        <f t="shared" si="167"/>
        <v>0</v>
      </c>
      <c r="N209" s="26">
        <f t="shared" si="167"/>
        <v>0</v>
      </c>
      <c r="O209" s="26">
        <f t="shared" si="167"/>
        <v>0</v>
      </c>
      <c r="P209" s="26">
        <f t="shared" si="167"/>
        <v>0</v>
      </c>
      <c r="Q209" s="105">
        <f t="shared" si="167"/>
        <v>0</v>
      </c>
      <c r="R209" s="110">
        <f t="shared" si="167"/>
        <v>2152.29</v>
      </c>
      <c r="S209" s="110">
        <f t="shared" si="167"/>
        <v>0</v>
      </c>
      <c r="T209" s="110">
        <f t="shared" si="167"/>
        <v>1039.79</v>
      </c>
      <c r="U209" s="110">
        <f t="shared" si="167"/>
        <v>1112.5</v>
      </c>
      <c r="V209" s="110">
        <f t="shared" si="167"/>
        <v>0</v>
      </c>
      <c r="W209" s="110">
        <f t="shared" si="167"/>
        <v>2152.29</v>
      </c>
      <c r="X209" s="110">
        <f t="shared" si="167"/>
        <v>0</v>
      </c>
      <c r="Y209" s="110">
        <f t="shared" si="167"/>
        <v>2152.29</v>
      </c>
      <c r="Z209" s="110">
        <f t="shared" si="167"/>
        <v>0</v>
      </c>
      <c r="AA209" s="108">
        <f t="shared" si="167"/>
        <v>0</v>
      </c>
      <c r="AB209" s="26">
        <f t="shared" si="167"/>
        <v>0</v>
      </c>
      <c r="AC209" s="26">
        <f t="shared" si="167"/>
        <v>0</v>
      </c>
      <c r="AD209" s="26">
        <f t="shared" si="167"/>
        <v>0</v>
      </c>
      <c r="AE209" s="26">
        <f t="shared" si="167"/>
        <v>0</v>
      </c>
      <c r="AF209" s="26">
        <f t="shared" si="167"/>
        <v>0</v>
      </c>
      <c r="AG209" s="26">
        <f t="shared" si="167"/>
        <v>0</v>
      </c>
      <c r="AH209" s="26">
        <f t="shared" si="167"/>
        <v>0</v>
      </c>
      <c r="AI209" s="26">
        <f t="shared" si="167"/>
        <v>0</v>
      </c>
      <c r="AJ209" s="26">
        <f t="shared" si="167"/>
        <v>0</v>
      </c>
      <c r="AK209" s="26">
        <f t="shared" si="167"/>
        <v>0</v>
      </c>
      <c r="AL209" s="26">
        <f t="shared" si="167"/>
        <v>0</v>
      </c>
    </row>
    <row r="210" spans="1:38" ht="35.1" customHeight="1" outlineLevel="1" x14ac:dyDescent="0.2">
      <c r="A210" s="13" t="s">
        <v>117</v>
      </c>
      <c r="B210" s="36">
        <v>225</v>
      </c>
      <c r="C210" s="22" t="s">
        <v>50</v>
      </c>
      <c r="D210" s="22"/>
      <c r="E210" s="23">
        <v>8900</v>
      </c>
      <c r="F210" s="4"/>
      <c r="G210" s="3"/>
      <c r="H210" s="52">
        <f t="shared" ref="H210:H217" si="168">E210-J210</f>
        <v>5562.5</v>
      </c>
      <c r="I210" s="52">
        <f t="shared" ref="I210:I217" si="169">E210-K210</f>
        <v>8900</v>
      </c>
      <c r="J210" s="46">
        <f t="shared" ref="J210:J217" si="170">L210+N210+P210+R210+W210+Y210+AA210+AC210+AE210+AG210+AI210+AK210</f>
        <v>3337.5</v>
      </c>
      <c r="K210" s="46">
        <f t="shared" ref="K210:K217" si="171">M210+O210+Q210+S210+X210+Z210+AB210+AD210+AF210+AH210+AJ210+AL210</f>
        <v>0</v>
      </c>
      <c r="R210" s="68">
        <v>1112.5</v>
      </c>
      <c r="S210" s="68"/>
      <c r="T210" s="68"/>
      <c r="U210" s="68">
        <v>1112.5</v>
      </c>
      <c r="V210" s="68"/>
      <c r="W210" s="68">
        <v>1112.5</v>
      </c>
      <c r="X210" s="68"/>
      <c r="Y210" s="68">
        <v>1112.5</v>
      </c>
      <c r="Z210" s="68"/>
    </row>
    <row r="211" spans="1:38" ht="35.1" customHeight="1" outlineLevel="1" x14ac:dyDescent="0.2">
      <c r="A211" s="6" t="s">
        <v>117</v>
      </c>
      <c r="B211" s="36">
        <v>225</v>
      </c>
      <c r="C211" s="4" t="s">
        <v>52</v>
      </c>
      <c r="D211" s="4"/>
      <c r="E211" s="3">
        <v>112.55</v>
      </c>
      <c r="F211" s="65"/>
      <c r="G211" s="3"/>
      <c r="H211" s="52">
        <f t="shared" si="168"/>
        <v>112.55</v>
      </c>
      <c r="I211" s="52">
        <f t="shared" si="169"/>
        <v>112.55</v>
      </c>
      <c r="J211" s="47">
        <f t="shared" si="170"/>
        <v>0</v>
      </c>
      <c r="K211" s="47">
        <f t="shared" si="171"/>
        <v>0</v>
      </c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38" ht="47.1" customHeight="1" outlineLevel="1" x14ac:dyDescent="0.2">
      <c r="A212" s="6" t="s">
        <v>117</v>
      </c>
      <c r="B212" s="36">
        <v>225</v>
      </c>
      <c r="C212" s="4" t="s">
        <v>53</v>
      </c>
      <c r="D212" s="4"/>
      <c r="E212" s="3">
        <v>1034.79</v>
      </c>
      <c r="F212" s="4"/>
      <c r="G212" s="3"/>
      <c r="H212" s="52">
        <f t="shared" si="168"/>
        <v>-2069.58</v>
      </c>
      <c r="I212" s="52">
        <f t="shared" si="169"/>
        <v>1034.79</v>
      </c>
      <c r="J212" s="47">
        <f t="shared" si="170"/>
        <v>3104.37</v>
      </c>
      <c r="K212" s="47">
        <f t="shared" si="171"/>
        <v>0</v>
      </c>
      <c r="R212" s="68">
        <v>1034.79</v>
      </c>
      <c r="S212" s="68"/>
      <c r="T212" s="68">
        <v>1034.79</v>
      </c>
      <c r="U212" s="68"/>
      <c r="V212" s="68"/>
      <c r="W212" s="68">
        <v>1034.79</v>
      </c>
      <c r="X212" s="68"/>
      <c r="Y212" s="68">
        <v>1034.79</v>
      </c>
      <c r="Z212" s="68"/>
    </row>
    <row r="213" spans="1:38" ht="35.1" customHeight="1" outlineLevel="1" x14ac:dyDescent="0.2">
      <c r="A213" s="6" t="s">
        <v>117</v>
      </c>
      <c r="B213" s="36">
        <v>225</v>
      </c>
      <c r="C213" s="4" t="s">
        <v>56</v>
      </c>
      <c r="D213" s="4"/>
      <c r="E213" s="3">
        <v>9.0399999999999991</v>
      </c>
      <c r="F213" s="65"/>
      <c r="G213" s="3"/>
      <c r="H213" s="52">
        <f t="shared" si="168"/>
        <v>-5.9600000000000009</v>
      </c>
      <c r="I213" s="52">
        <f t="shared" si="169"/>
        <v>9.0399999999999991</v>
      </c>
      <c r="J213" s="47">
        <f t="shared" si="170"/>
        <v>15</v>
      </c>
      <c r="K213" s="47">
        <f t="shared" si="171"/>
        <v>0</v>
      </c>
      <c r="R213" s="68">
        <v>5</v>
      </c>
      <c r="S213" s="68"/>
      <c r="T213" s="68">
        <v>5</v>
      </c>
      <c r="U213" s="68"/>
      <c r="V213" s="68"/>
      <c r="W213" s="68">
        <v>5</v>
      </c>
      <c r="X213" s="68"/>
      <c r="Y213" s="68">
        <v>5</v>
      </c>
      <c r="Z213" s="68"/>
    </row>
    <row r="214" spans="1:38" ht="35.1" customHeight="1" outlineLevel="1" x14ac:dyDescent="0.2">
      <c r="A214" s="6" t="s">
        <v>117</v>
      </c>
      <c r="B214" s="36">
        <v>225</v>
      </c>
      <c r="C214" s="4" t="s">
        <v>4</v>
      </c>
      <c r="D214" s="4"/>
      <c r="E214" s="3">
        <v>109</v>
      </c>
      <c r="F214" s="4"/>
      <c r="G214" s="3"/>
      <c r="H214" s="52">
        <f t="shared" si="168"/>
        <v>109</v>
      </c>
      <c r="I214" s="52">
        <f t="shared" si="169"/>
        <v>109</v>
      </c>
      <c r="J214" s="47">
        <f t="shared" si="170"/>
        <v>0</v>
      </c>
      <c r="K214" s="47">
        <f t="shared" si="171"/>
        <v>0</v>
      </c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38" ht="47.1" customHeight="1" outlineLevel="1" x14ac:dyDescent="0.2">
      <c r="A215" s="6" t="s">
        <v>117</v>
      </c>
      <c r="B215" s="36">
        <v>225</v>
      </c>
      <c r="C215" s="4"/>
      <c r="D215" s="4"/>
      <c r="E215" s="3"/>
      <c r="F215" s="65"/>
      <c r="G215" s="3"/>
      <c r="H215" s="52">
        <f t="shared" si="168"/>
        <v>0</v>
      </c>
      <c r="I215" s="52">
        <f t="shared" si="169"/>
        <v>0</v>
      </c>
      <c r="J215" s="47">
        <f t="shared" si="170"/>
        <v>0</v>
      </c>
      <c r="K215" s="47">
        <f t="shared" si="171"/>
        <v>0</v>
      </c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38" ht="35.1" customHeight="1" outlineLevel="1" x14ac:dyDescent="0.2">
      <c r="A216" s="6" t="s">
        <v>117</v>
      </c>
      <c r="B216" s="36">
        <v>225</v>
      </c>
      <c r="C216" s="4"/>
      <c r="D216" s="4"/>
      <c r="E216" s="3"/>
      <c r="F216" s="4"/>
      <c r="G216" s="3"/>
      <c r="H216" s="52">
        <f t="shared" si="168"/>
        <v>0</v>
      </c>
      <c r="I216" s="52">
        <f t="shared" si="169"/>
        <v>0</v>
      </c>
      <c r="J216" s="47">
        <f t="shared" si="170"/>
        <v>0</v>
      </c>
      <c r="K216" s="47">
        <f t="shared" si="171"/>
        <v>0</v>
      </c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38" ht="35.1" customHeight="1" outlineLevel="1" x14ac:dyDescent="0.2">
      <c r="A217" s="16" t="s">
        <v>117</v>
      </c>
      <c r="B217" s="36">
        <v>225</v>
      </c>
      <c r="C217" s="14"/>
      <c r="D217" s="14"/>
      <c r="E217" s="18"/>
      <c r="F217" s="65"/>
      <c r="G217" s="3"/>
      <c r="H217" s="52">
        <f t="shared" si="168"/>
        <v>0</v>
      </c>
      <c r="I217" s="52">
        <f t="shared" si="169"/>
        <v>0</v>
      </c>
      <c r="J217" s="48">
        <f t="shared" si="170"/>
        <v>0</v>
      </c>
      <c r="K217" s="48">
        <f t="shared" si="171"/>
        <v>0</v>
      </c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38" s="27" customFormat="1" ht="11.1" customHeight="1" outlineLevel="1" x14ac:dyDescent="0.2">
      <c r="A218" s="24" t="s">
        <v>117</v>
      </c>
      <c r="B218" s="35">
        <v>226</v>
      </c>
      <c r="C218" s="25" t="s">
        <v>58</v>
      </c>
      <c r="D218" s="25"/>
      <c r="E218" s="26">
        <f>SUM(E219:E220)</f>
        <v>56</v>
      </c>
      <c r="F218" s="4"/>
      <c r="G218" s="3"/>
      <c r="H218" s="42">
        <f t="shared" ref="H218" si="172">SUM(H219:H220)</f>
        <v>56</v>
      </c>
      <c r="I218" s="42">
        <f t="shared" ref="I218" si="173">SUM(I219:I220)</f>
        <v>56</v>
      </c>
      <c r="J218" s="42">
        <f t="shared" ref="J218:AL218" si="174">SUM(J219:J220)</f>
        <v>0</v>
      </c>
      <c r="K218" s="42">
        <f t="shared" si="174"/>
        <v>0</v>
      </c>
      <c r="L218" s="26">
        <f t="shared" si="174"/>
        <v>0</v>
      </c>
      <c r="M218" s="26">
        <f t="shared" si="174"/>
        <v>0</v>
      </c>
      <c r="N218" s="26">
        <f t="shared" si="174"/>
        <v>0</v>
      </c>
      <c r="O218" s="26">
        <f t="shared" si="174"/>
        <v>0</v>
      </c>
      <c r="P218" s="26">
        <f t="shared" si="174"/>
        <v>0</v>
      </c>
      <c r="Q218" s="105">
        <f t="shared" si="174"/>
        <v>0</v>
      </c>
      <c r="R218" s="110">
        <f t="shared" si="174"/>
        <v>0</v>
      </c>
      <c r="S218" s="110">
        <f t="shared" si="174"/>
        <v>0</v>
      </c>
      <c r="T218" s="110">
        <f t="shared" si="174"/>
        <v>0</v>
      </c>
      <c r="U218" s="110">
        <f t="shared" si="174"/>
        <v>0</v>
      </c>
      <c r="V218" s="110">
        <f t="shared" si="174"/>
        <v>0</v>
      </c>
      <c r="W218" s="110">
        <f t="shared" si="174"/>
        <v>0</v>
      </c>
      <c r="X218" s="110">
        <f t="shared" si="174"/>
        <v>0</v>
      </c>
      <c r="Y218" s="110">
        <f t="shared" si="174"/>
        <v>0</v>
      </c>
      <c r="Z218" s="110">
        <f t="shared" si="174"/>
        <v>0</v>
      </c>
      <c r="AA218" s="108">
        <f t="shared" si="174"/>
        <v>0</v>
      </c>
      <c r="AB218" s="26">
        <f t="shared" si="174"/>
        <v>0</v>
      </c>
      <c r="AC218" s="26">
        <f t="shared" si="174"/>
        <v>0</v>
      </c>
      <c r="AD218" s="26">
        <f t="shared" si="174"/>
        <v>0</v>
      </c>
      <c r="AE218" s="26">
        <f t="shared" si="174"/>
        <v>0</v>
      </c>
      <c r="AF218" s="26">
        <f t="shared" si="174"/>
        <v>0</v>
      </c>
      <c r="AG218" s="26">
        <f t="shared" si="174"/>
        <v>0</v>
      </c>
      <c r="AH218" s="26">
        <f t="shared" si="174"/>
        <v>0</v>
      </c>
      <c r="AI218" s="26">
        <f t="shared" si="174"/>
        <v>0</v>
      </c>
      <c r="AJ218" s="26">
        <f t="shared" si="174"/>
        <v>0</v>
      </c>
      <c r="AK218" s="26">
        <f t="shared" si="174"/>
        <v>0</v>
      </c>
      <c r="AL218" s="26">
        <f t="shared" si="174"/>
        <v>0</v>
      </c>
    </row>
    <row r="219" spans="1:38" ht="35.1" customHeight="1" outlineLevel="1" x14ac:dyDescent="0.2">
      <c r="A219" s="13" t="s">
        <v>117</v>
      </c>
      <c r="B219" s="36">
        <v>226</v>
      </c>
      <c r="C219" s="22" t="s">
        <v>90</v>
      </c>
      <c r="D219" s="22"/>
      <c r="E219" s="23">
        <v>56</v>
      </c>
      <c r="F219" s="4"/>
      <c r="G219" s="3"/>
      <c r="H219" s="52">
        <f>E219-J219</f>
        <v>56</v>
      </c>
      <c r="I219" s="52">
        <f>E219-K219</f>
        <v>56</v>
      </c>
      <c r="J219" s="46">
        <f t="shared" ref="J219:J220" si="175">L219+N219+P219+R219+W219+Y219+AA219+AC219+AE219+AG219+AI219+AK219</f>
        <v>0</v>
      </c>
      <c r="K219" s="46">
        <f t="shared" ref="K219:K220" si="176">M219+O219+Q219+S219+X219+Z219+AB219+AD219+AF219+AH219+AJ219+AL219</f>
        <v>0</v>
      </c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38" ht="35.1" customHeight="1" outlineLevel="1" x14ac:dyDescent="0.2">
      <c r="A220" s="16" t="s">
        <v>117</v>
      </c>
      <c r="B220" s="36">
        <v>226</v>
      </c>
      <c r="C220" s="14"/>
      <c r="D220" s="14"/>
      <c r="E220" s="18"/>
      <c r="F220" s="4"/>
      <c r="G220" s="3"/>
      <c r="H220" s="52">
        <f>E220-J220</f>
        <v>0</v>
      </c>
      <c r="I220" s="52">
        <f>E220-K220</f>
        <v>0</v>
      </c>
      <c r="J220" s="48">
        <f t="shared" si="175"/>
        <v>0</v>
      </c>
      <c r="K220" s="48">
        <f t="shared" si="176"/>
        <v>0</v>
      </c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38" s="27" customFormat="1" ht="11.1" customHeight="1" outlineLevel="1" x14ac:dyDescent="0.2">
      <c r="A221" s="24" t="s">
        <v>117</v>
      </c>
      <c r="B221" s="35">
        <v>227</v>
      </c>
      <c r="C221" s="25" t="s">
        <v>5</v>
      </c>
      <c r="D221" s="25"/>
      <c r="E221" s="26">
        <f>SUM(E222:E225)</f>
        <v>3873.08</v>
      </c>
      <c r="F221" s="65"/>
      <c r="G221" s="3"/>
      <c r="H221" s="42">
        <f t="shared" ref="H221" si="177">SUM(H222:H225)</f>
        <v>3873.08</v>
      </c>
      <c r="I221" s="42">
        <f t="shared" ref="I221" si="178">SUM(I222:I225)</f>
        <v>3873.08</v>
      </c>
      <c r="J221" s="42">
        <f t="shared" ref="J221:AL221" si="179">SUM(J222:J225)</f>
        <v>0</v>
      </c>
      <c r="K221" s="42">
        <f t="shared" si="179"/>
        <v>0</v>
      </c>
      <c r="L221" s="26">
        <f t="shared" si="179"/>
        <v>0</v>
      </c>
      <c r="M221" s="26">
        <f t="shared" si="179"/>
        <v>0</v>
      </c>
      <c r="N221" s="26">
        <f t="shared" si="179"/>
        <v>0</v>
      </c>
      <c r="O221" s="26">
        <f t="shared" si="179"/>
        <v>0</v>
      </c>
      <c r="P221" s="26">
        <f t="shared" si="179"/>
        <v>0</v>
      </c>
      <c r="Q221" s="105">
        <f t="shared" si="179"/>
        <v>0</v>
      </c>
      <c r="R221" s="110">
        <f t="shared" si="179"/>
        <v>0</v>
      </c>
      <c r="S221" s="110">
        <f t="shared" si="179"/>
        <v>0</v>
      </c>
      <c r="T221" s="110">
        <f t="shared" si="179"/>
        <v>0</v>
      </c>
      <c r="U221" s="110">
        <f t="shared" si="179"/>
        <v>0</v>
      </c>
      <c r="V221" s="110">
        <f t="shared" si="179"/>
        <v>0</v>
      </c>
      <c r="W221" s="110">
        <f t="shared" si="179"/>
        <v>0</v>
      </c>
      <c r="X221" s="110">
        <f t="shared" si="179"/>
        <v>0</v>
      </c>
      <c r="Y221" s="110">
        <f t="shared" si="179"/>
        <v>0</v>
      </c>
      <c r="Z221" s="110">
        <f t="shared" si="179"/>
        <v>0</v>
      </c>
      <c r="AA221" s="108">
        <f t="shared" si="179"/>
        <v>0</v>
      </c>
      <c r="AB221" s="26">
        <f t="shared" si="179"/>
        <v>0</v>
      </c>
      <c r="AC221" s="26">
        <f t="shared" si="179"/>
        <v>0</v>
      </c>
      <c r="AD221" s="26">
        <f t="shared" si="179"/>
        <v>0</v>
      </c>
      <c r="AE221" s="26">
        <f t="shared" si="179"/>
        <v>0</v>
      </c>
      <c r="AF221" s="26">
        <f t="shared" si="179"/>
        <v>0</v>
      </c>
      <c r="AG221" s="26">
        <f t="shared" si="179"/>
        <v>0</v>
      </c>
      <c r="AH221" s="26">
        <f t="shared" si="179"/>
        <v>0</v>
      </c>
      <c r="AI221" s="26">
        <f t="shared" si="179"/>
        <v>0</v>
      </c>
      <c r="AJ221" s="26">
        <f t="shared" si="179"/>
        <v>0</v>
      </c>
      <c r="AK221" s="26">
        <f t="shared" si="179"/>
        <v>0</v>
      </c>
      <c r="AL221" s="26">
        <f t="shared" si="179"/>
        <v>0</v>
      </c>
    </row>
    <row r="222" spans="1:38" ht="35.1" customHeight="1" outlineLevel="1" x14ac:dyDescent="0.2">
      <c r="A222" s="13" t="s">
        <v>117</v>
      </c>
      <c r="B222" s="36">
        <v>227</v>
      </c>
      <c r="C222" s="22" t="s">
        <v>61</v>
      </c>
      <c r="D222" s="22"/>
      <c r="E222" s="23">
        <v>3844</v>
      </c>
      <c r="F222" s="4"/>
      <c r="G222" s="3"/>
      <c r="H222" s="52">
        <f>E222-J222</f>
        <v>3844</v>
      </c>
      <c r="I222" s="52">
        <f>E222-K222</f>
        <v>3844</v>
      </c>
      <c r="J222" s="46">
        <f t="shared" ref="J222:J225" si="180">L222+N222+P222+R222+W222+Y222+AA222+AC222+AE222+AG222+AI222+AK222</f>
        <v>0</v>
      </c>
      <c r="K222" s="46">
        <f t="shared" ref="K222:K225" si="181">M222+O222+Q222+S222+X222+Z222+AB222+AD222+AF222+AH222+AJ222+AL222</f>
        <v>0</v>
      </c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38" ht="35.1" customHeight="1" outlineLevel="1" x14ac:dyDescent="0.2">
      <c r="A223" s="6" t="s">
        <v>117</v>
      </c>
      <c r="B223" s="36">
        <v>227</v>
      </c>
      <c r="C223" s="4" t="s">
        <v>6</v>
      </c>
      <c r="D223" s="4"/>
      <c r="E223" s="3">
        <v>29.08</v>
      </c>
      <c r="F223" s="4"/>
      <c r="G223" s="67"/>
      <c r="H223" s="52">
        <f>E223-J223</f>
        <v>29.08</v>
      </c>
      <c r="I223" s="52">
        <f>E223-K223</f>
        <v>29.08</v>
      </c>
      <c r="J223" s="47">
        <f t="shared" si="180"/>
        <v>0</v>
      </c>
      <c r="K223" s="47">
        <f t="shared" si="181"/>
        <v>0</v>
      </c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38" ht="35.1" customHeight="1" outlineLevel="1" x14ac:dyDescent="0.2">
      <c r="A224" s="6" t="s">
        <v>117</v>
      </c>
      <c r="B224" s="36">
        <v>227</v>
      </c>
      <c r="C224" s="4"/>
      <c r="D224" s="4"/>
      <c r="E224" s="3"/>
      <c r="F224" s="4"/>
      <c r="G224" s="3"/>
      <c r="H224" s="52">
        <f>E224-J224</f>
        <v>0</v>
      </c>
      <c r="I224" s="52">
        <f>E224-K224</f>
        <v>0</v>
      </c>
      <c r="J224" s="47">
        <f t="shared" si="180"/>
        <v>0</v>
      </c>
      <c r="K224" s="47">
        <f t="shared" si="181"/>
        <v>0</v>
      </c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38" ht="35.1" customHeight="1" outlineLevel="1" x14ac:dyDescent="0.2">
      <c r="A225" s="16" t="s">
        <v>117</v>
      </c>
      <c r="B225" s="36">
        <v>227</v>
      </c>
      <c r="C225" s="14"/>
      <c r="D225" s="14"/>
      <c r="E225" s="18"/>
      <c r="F225" s="4"/>
      <c r="G225" s="67"/>
      <c r="H225" s="52">
        <f>E225-J225</f>
        <v>0</v>
      </c>
      <c r="I225" s="52">
        <f>E225-K225</f>
        <v>0</v>
      </c>
      <c r="J225" s="48">
        <f t="shared" si="180"/>
        <v>0</v>
      </c>
      <c r="K225" s="48">
        <f t="shared" si="181"/>
        <v>0</v>
      </c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38" s="27" customFormat="1" ht="11.1" customHeight="1" outlineLevel="1" x14ac:dyDescent="0.2">
      <c r="A226" s="24" t="s">
        <v>117</v>
      </c>
      <c r="B226" s="35">
        <v>346</v>
      </c>
      <c r="C226" s="25">
        <v>346</v>
      </c>
      <c r="D226" s="85"/>
      <c r="E226" s="26">
        <f>SUM(E227)</f>
        <v>1305.26</v>
      </c>
      <c r="F226" s="4"/>
      <c r="G226" s="67"/>
      <c r="H226" s="42">
        <f t="shared" ref="H226" si="182">SUM(H227)</f>
        <v>0</v>
      </c>
      <c r="I226" s="42">
        <f t="shared" ref="I226" si="183">SUM(I227)</f>
        <v>0</v>
      </c>
      <c r="J226" s="42">
        <f t="shared" ref="J226:AL226" si="184">SUM(J227)</f>
        <v>1305.26</v>
      </c>
      <c r="K226" s="42">
        <f t="shared" si="184"/>
        <v>1305.26</v>
      </c>
      <c r="L226" s="26">
        <f t="shared" si="184"/>
        <v>0</v>
      </c>
      <c r="M226" s="26">
        <f t="shared" si="184"/>
        <v>0</v>
      </c>
      <c r="N226" s="26">
        <f t="shared" si="184"/>
        <v>0</v>
      </c>
      <c r="O226" s="26">
        <f t="shared" si="184"/>
        <v>0</v>
      </c>
      <c r="P226" s="26">
        <f t="shared" si="184"/>
        <v>1305.26</v>
      </c>
      <c r="Q226" s="105">
        <f t="shared" si="184"/>
        <v>1305.26</v>
      </c>
      <c r="R226" s="110">
        <f t="shared" si="184"/>
        <v>0</v>
      </c>
      <c r="S226" s="110">
        <f t="shared" si="184"/>
        <v>0</v>
      </c>
      <c r="T226" s="110">
        <f t="shared" si="184"/>
        <v>0</v>
      </c>
      <c r="U226" s="110">
        <f t="shared" si="184"/>
        <v>0</v>
      </c>
      <c r="V226" s="110">
        <f t="shared" si="184"/>
        <v>0</v>
      </c>
      <c r="W226" s="110">
        <f t="shared" si="184"/>
        <v>0</v>
      </c>
      <c r="X226" s="110">
        <f t="shared" si="184"/>
        <v>0</v>
      </c>
      <c r="Y226" s="110">
        <f t="shared" si="184"/>
        <v>0</v>
      </c>
      <c r="Z226" s="110">
        <f t="shared" si="184"/>
        <v>0</v>
      </c>
      <c r="AA226" s="108">
        <f t="shared" si="184"/>
        <v>0</v>
      </c>
      <c r="AB226" s="26">
        <f t="shared" si="184"/>
        <v>0</v>
      </c>
      <c r="AC226" s="26">
        <f t="shared" si="184"/>
        <v>0</v>
      </c>
      <c r="AD226" s="26">
        <f t="shared" si="184"/>
        <v>0</v>
      </c>
      <c r="AE226" s="26">
        <f t="shared" si="184"/>
        <v>0</v>
      </c>
      <c r="AF226" s="26">
        <f t="shared" si="184"/>
        <v>0</v>
      </c>
      <c r="AG226" s="26">
        <f t="shared" si="184"/>
        <v>0</v>
      </c>
      <c r="AH226" s="26">
        <f t="shared" si="184"/>
        <v>0</v>
      </c>
      <c r="AI226" s="26">
        <f t="shared" si="184"/>
        <v>0</v>
      </c>
      <c r="AJ226" s="26">
        <f t="shared" si="184"/>
        <v>0</v>
      </c>
      <c r="AK226" s="26">
        <f t="shared" si="184"/>
        <v>0</v>
      </c>
      <c r="AL226" s="26">
        <f t="shared" si="184"/>
        <v>0</v>
      </c>
    </row>
    <row r="227" spans="1:38" s="92" customFormat="1" ht="47.1" customHeight="1" outlineLevel="1" x14ac:dyDescent="0.2">
      <c r="A227" s="101" t="s">
        <v>117</v>
      </c>
      <c r="B227" s="98">
        <v>346</v>
      </c>
      <c r="C227" s="102" t="s">
        <v>7</v>
      </c>
      <c r="D227" s="93" t="s">
        <v>152</v>
      </c>
      <c r="E227" s="103">
        <v>1305.26</v>
      </c>
      <c r="F227" s="65"/>
      <c r="G227" s="67"/>
      <c r="H227" s="90">
        <f>E227-J227</f>
        <v>0</v>
      </c>
      <c r="I227" s="90">
        <f>E227-K227</f>
        <v>0</v>
      </c>
      <c r="J227" s="104">
        <f>L227+N227+P227+R227+W227+Y227+AA227+AC227+AE227+AG227+AI227+AK227</f>
        <v>1305.26</v>
      </c>
      <c r="K227" s="104">
        <f>M227+O227+Q227+S227+X227+Z227+AB227+AD227+AF227+AH227+AJ227+AL227</f>
        <v>1305.26</v>
      </c>
      <c r="P227" s="92">
        <v>1305.26</v>
      </c>
      <c r="Q227" s="92">
        <v>1305.26</v>
      </c>
      <c r="R227" s="111"/>
      <c r="S227" s="111"/>
      <c r="T227" s="111"/>
      <c r="U227" s="111"/>
      <c r="V227" s="111"/>
      <c r="W227" s="111"/>
      <c r="X227" s="111"/>
      <c r="Y227" s="111"/>
      <c r="Z227" s="111"/>
    </row>
    <row r="228" spans="1:38" s="27" customFormat="1" ht="11.1" customHeight="1" outlineLevel="1" x14ac:dyDescent="0.2">
      <c r="A228" s="24" t="s">
        <v>117</v>
      </c>
      <c r="B228" s="35">
        <v>343</v>
      </c>
      <c r="C228" s="25">
        <v>343</v>
      </c>
      <c r="D228" s="25"/>
      <c r="E228" s="26">
        <f>SUM(E229:E230)</f>
        <v>96570</v>
      </c>
      <c r="F228" s="4"/>
      <c r="G228" s="67"/>
      <c r="H228" s="42">
        <f t="shared" ref="H228" si="185">SUM(H229:H230)</f>
        <v>-12456</v>
      </c>
      <c r="I228" s="42">
        <f t="shared" ref="I228" si="186">SUM(I229:I230)</f>
        <v>96570</v>
      </c>
      <c r="J228" s="42">
        <f t="shared" ref="J228:AL228" si="187">SUM(J229:J230)</f>
        <v>109026</v>
      </c>
      <c r="K228" s="42">
        <f t="shared" si="187"/>
        <v>0</v>
      </c>
      <c r="L228" s="26">
        <f t="shared" si="187"/>
        <v>0</v>
      </c>
      <c r="M228" s="26">
        <f t="shared" si="187"/>
        <v>0</v>
      </c>
      <c r="N228" s="26">
        <f t="shared" si="187"/>
        <v>0</v>
      </c>
      <c r="O228" s="26">
        <f t="shared" si="187"/>
        <v>0</v>
      </c>
      <c r="P228" s="26">
        <f t="shared" si="187"/>
        <v>0</v>
      </c>
      <c r="Q228" s="105">
        <f t="shared" si="187"/>
        <v>0</v>
      </c>
      <c r="R228" s="110">
        <f t="shared" si="187"/>
        <v>36342</v>
      </c>
      <c r="S228" s="110">
        <f t="shared" si="187"/>
        <v>0</v>
      </c>
      <c r="T228" s="110">
        <f t="shared" si="187"/>
        <v>36342</v>
      </c>
      <c r="U228" s="110">
        <f t="shared" si="187"/>
        <v>0</v>
      </c>
      <c r="V228" s="110">
        <f t="shared" si="187"/>
        <v>0</v>
      </c>
      <c r="W228" s="110">
        <f t="shared" si="187"/>
        <v>36342</v>
      </c>
      <c r="X228" s="110">
        <f t="shared" si="187"/>
        <v>0</v>
      </c>
      <c r="Y228" s="110">
        <f t="shared" si="187"/>
        <v>36342</v>
      </c>
      <c r="Z228" s="110">
        <f t="shared" si="187"/>
        <v>0</v>
      </c>
      <c r="AA228" s="108">
        <f t="shared" si="187"/>
        <v>0</v>
      </c>
      <c r="AB228" s="26">
        <f t="shared" si="187"/>
        <v>0</v>
      </c>
      <c r="AC228" s="26">
        <f t="shared" si="187"/>
        <v>0</v>
      </c>
      <c r="AD228" s="26">
        <f t="shared" si="187"/>
        <v>0</v>
      </c>
      <c r="AE228" s="26">
        <f t="shared" si="187"/>
        <v>0</v>
      </c>
      <c r="AF228" s="26">
        <f t="shared" si="187"/>
        <v>0</v>
      </c>
      <c r="AG228" s="26">
        <f t="shared" si="187"/>
        <v>0</v>
      </c>
      <c r="AH228" s="26">
        <f t="shared" si="187"/>
        <v>0</v>
      </c>
      <c r="AI228" s="26">
        <f t="shared" si="187"/>
        <v>0</v>
      </c>
      <c r="AJ228" s="26">
        <f t="shared" si="187"/>
        <v>0</v>
      </c>
      <c r="AK228" s="26">
        <f t="shared" si="187"/>
        <v>0</v>
      </c>
      <c r="AL228" s="26">
        <f t="shared" si="187"/>
        <v>0</v>
      </c>
    </row>
    <row r="229" spans="1:38" ht="47.1" customHeight="1" outlineLevel="1" x14ac:dyDescent="0.2">
      <c r="A229" s="13" t="s">
        <v>117</v>
      </c>
      <c r="B229" s="36">
        <v>343</v>
      </c>
      <c r="C229" s="22" t="s">
        <v>9</v>
      </c>
      <c r="D229" s="22"/>
      <c r="E229" s="23">
        <v>96570</v>
      </c>
      <c r="F229" s="65"/>
      <c r="G229" s="3"/>
      <c r="H229" s="52">
        <f>E229-J229</f>
        <v>-12456</v>
      </c>
      <c r="I229" s="52">
        <f>E229-K229</f>
        <v>96570</v>
      </c>
      <c r="J229" s="46">
        <f t="shared" ref="J229:J230" si="188">L229+N229+P229+R229+W229+Y229+AA229+AC229+AE229+AG229+AI229+AK229</f>
        <v>109026</v>
      </c>
      <c r="K229" s="46">
        <f t="shared" ref="K229:K230" si="189">M229+O229+Q229+S229+X229+Z229+AB229+AD229+AF229+AH229+AJ229+AL229</f>
        <v>0</v>
      </c>
      <c r="R229" s="68">
        <v>36342</v>
      </c>
      <c r="S229" s="68"/>
      <c r="T229" s="68">
        <v>36342</v>
      </c>
      <c r="U229" s="68"/>
      <c r="V229" s="68"/>
      <c r="W229" s="68">
        <v>36342</v>
      </c>
      <c r="X229" s="68"/>
      <c r="Y229" s="68">
        <v>36342</v>
      </c>
      <c r="Z229" s="68"/>
    </row>
    <row r="230" spans="1:38" ht="11.1" customHeight="1" outlineLevel="1" x14ac:dyDescent="0.2">
      <c r="A230" s="16" t="s">
        <v>117</v>
      </c>
      <c r="B230" s="36">
        <v>343</v>
      </c>
      <c r="C230" s="17"/>
      <c r="D230" s="17"/>
      <c r="E230" s="18"/>
      <c r="F230" s="4"/>
      <c r="G230" s="67"/>
      <c r="H230" s="52">
        <f>E230-J230</f>
        <v>0</v>
      </c>
      <c r="I230" s="52">
        <f>E230-K230</f>
        <v>0</v>
      </c>
      <c r="J230" s="48">
        <f t="shared" si="188"/>
        <v>0</v>
      </c>
      <c r="K230" s="48">
        <f t="shared" si="189"/>
        <v>0</v>
      </c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38" s="21" customFormat="1" ht="47.1" customHeight="1" outlineLevel="1" x14ac:dyDescent="0.2">
      <c r="A231" s="175" t="s">
        <v>118</v>
      </c>
      <c r="B231" s="175"/>
      <c r="C231" s="175"/>
      <c r="D231" s="82"/>
      <c r="E231" s="20">
        <f>E232+E238+E246+E256+E261+E265+E290+E307</f>
        <v>1694670.27</v>
      </c>
      <c r="F231" s="4"/>
      <c r="G231" s="67"/>
      <c r="H231" s="37">
        <f t="shared" ref="H231" si="190">H232+H238+H246+H256+H261+H265+H290+H307</f>
        <v>255528.03999999992</v>
      </c>
      <c r="I231" s="37">
        <f t="shared" ref="I231" si="191">I232+I238+I246+I256+I261+I265+I290+I307</f>
        <v>1691407.12</v>
      </c>
      <c r="J231" s="37">
        <f t="shared" ref="J231:AL231" si="192">J232+J238+J246+J256+J261+J265+J290+J307</f>
        <v>1439142.23</v>
      </c>
      <c r="K231" s="37">
        <f t="shared" si="192"/>
        <v>3263.15</v>
      </c>
      <c r="L231" s="20">
        <f t="shared" si="192"/>
        <v>0</v>
      </c>
      <c r="M231" s="20">
        <f t="shared" si="192"/>
        <v>0</v>
      </c>
      <c r="N231" s="20">
        <f t="shared" si="192"/>
        <v>0</v>
      </c>
      <c r="O231" s="20">
        <f t="shared" si="192"/>
        <v>0</v>
      </c>
      <c r="P231" s="20">
        <f t="shared" si="192"/>
        <v>3263.15</v>
      </c>
      <c r="Q231" s="107">
        <f t="shared" si="192"/>
        <v>3263.15</v>
      </c>
      <c r="R231" s="113">
        <f t="shared" si="192"/>
        <v>178626.36000000004</v>
      </c>
      <c r="S231" s="113">
        <f t="shared" si="192"/>
        <v>0</v>
      </c>
      <c r="T231" s="113">
        <f t="shared" si="192"/>
        <v>23729.14</v>
      </c>
      <c r="U231" s="113">
        <f t="shared" si="192"/>
        <v>154897.22000000003</v>
      </c>
      <c r="V231" s="113">
        <f t="shared" si="192"/>
        <v>0</v>
      </c>
      <c r="W231" s="113">
        <f t="shared" si="192"/>
        <v>578626.3600000001</v>
      </c>
      <c r="X231" s="113">
        <f t="shared" si="192"/>
        <v>0</v>
      </c>
      <c r="Y231" s="113">
        <f t="shared" si="192"/>
        <v>678626.3600000001</v>
      </c>
      <c r="Z231" s="113">
        <f t="shared" si="192"/>
        <v>0</v>
      </c>
      <c r="AA231" s="109">
        <f t="shared" si="192"/>
        <v>0</v>
      </c>
      <c r="AB231" s="20">
        <f t="shared" si="192"/>
        <v>0</v>
      </c>
      <c r="AC231" s="20">
        <f t="shared" si="192"/>
        <v>0</v>
      </c>
      <c r="AD231" s="20">
        <f t="shared" si="192"/>
        <v>0</v>
      </c>
      <c r="AE231" s="20">
        <f t="shared" si="192"/>
        <v>0</v>
      </c>
      <c r="AF231" s="20">
        <f t="shared" si="192"/>
        <v>0</v>
      </c>
      <c r="AG231" s="20">
        <f t="shared" si="192"/>
        <v>0</v>
      </c>
      <c r="AH231" s="20">
        <f t="shared" si="192"/>
        <v>0</v>
      </c>
      <c r="AI231" s="20">
        <f t="shared" si="192"/>
        <v>0</v>
      </c>
      <c r="AJ231" s="20">
        <f t="shared" si="192"/>
        <v>0</v>
      </c>
      <c r="AK231" s="20">
        <f t="shared" si="192"/>
        <v>0</v>
      </c>
      <c r="AL231" s="20">
        <f t="shared" si="192"/>
        <v>0</v>
      </c>
    </row>
    <row r="232" spans="1:38" s="27" customFormat="1" ht="11.1" customHeight="1" outlineLevel="1" x14ac:dyDescent="0.2">
      <c r="A232" s="24" t="s">
        <v>118</v>
      </c>
      <c r="B232" s="35">
        <v>221</v>
      </c>
      <c r="C232" s="25" t="s">
        <v>0</v>
      </c>
      <c r="D232" s="25"/>
      <c r="E232" s="26">
        <f>SUM(E233:E237)</f>
        <v>30892.07</v>
      </c>
      <c r="F232" s="64"/>
      <c r="G232" s="3"/>
      <c r="H232" s="41">
        <f t="shared" ref="H232" si="193">SUM(H233:H237)</f>
        <v>20410.97</v>
      </c>
      <c r="I232" s="41">
        <f t="shared" ref="I232" si="194">SUM(I233:I237)</f>
        <v>30892.07</v>
      </c>
      <c r="J232" s="41">
        <f t="shared" ref="J232:AL232" si="195">SUM(J233:J237)</f>
        <v>10481.1</v>
      </c>
      <c r="K232" s="41">
        <f t="shared" si="195"/>
        <v>0</v>
      </c>
      <c r="L232" s="26">
        <f t="shared" si="195"/>
        <v>0</v>
      </c>
      <c r="M232" s="26">
        <f t="shared" si="195"/>
        <v>0</v>
      </c>
      <c r="N232" s="26">
        <f t="shared" si="195"/>
        <v>0</v>
      </c>
      <c r="O232" s="26">
        <f t="shared" si="195"/>
        <v>0</v>
      </c>
      <c r="P232" s="26">
        <f t="shared" si="195"/>
        <v>0</v>
      </c>
      <c r="Q232" s="105">
        <f t="shared" si="195"/>
        <v>0</v>
      </c>
      <c r="R232" s="110">
        <f t="shared" si="195"/>
        <v>3493.7</v>
      </c>
      <c r="S232" s="110">
        <f t="shared" si="195"/>
        <v>0</v>
      </c>
      <c r="T232" s="110">
        <f t="shared" si="195"/>
        <v>0</v>
      </c>
      <c r="U232" s="110">
        <f t="shared" si="195"/>
        <v>3493.7</v>
      </c>
      <c r="V232" s="110">
        <f t="shared" si="195"/>
        <v>0</v>
      </c>
      <c r="W232" s="110">
        <f t="shared" si="195"/>
        <v>3493.7</v>
      </c>
      <c r="X232" s="110">
        <f t="shared" si="195"/>
        <v>0</v>
      </c>
      <c r="Y232" s="110">
        <f t="shared" si="195"/>
        <v>3493.7</v>
      </c>
      <c r="Z232" s="110">
        <f t="shared" si="195"/>
        <v>0</v>
      </c>
      <c r="AA232" s="108">
        <f t="shared" si="195"/>
        <v>0</v>
      </c>
      <c r="AB232" s="26">
        <f t="shared" si="195"/>
        <v>0</v>
      </c>
      <c r="AC232" s="26">
        <f t="shared" si="195"/>
        <v>0</v>
      </c>
      <c r="AD232" s="26">
        <f t="shared" si="195"/>
        <v>0</v>
      </c>
      <c r="AE232" s="26">
        <f t="shared" si="195"/>
        <v>0</v>
      </c>
      <c r="AF232" s="26">
        <f t="shared" si="195"/>
        <v>0</v>
      </c>
      <c r="AG232" s="26">
        <f t="shared" si="195"/>
        <v>0</v>
      </c>
      <c r="AH232" s="26">
        <f t="shared" si="195"/>
        <v>0</v>
      </c>
      <c r="AI232" s="26">
        <f t="shared" si="195"/>
        <v>0</v>
      </c>
      <c r="AJ232" s="26">
        <f t="shared" si="195"/>
        <v>0</v>
      </c>
      <c r="AK232" s="26">
        <f t="shared" si="195"/>
        <v>0</v>
      </c>
      <c r="AL232" s="26">
        <f t="shared" si="195"/>
        <v>0</v>
      </c>
    </row>
    <row r="233" spans="1:38" ht="35.1" customHeight="1" outlineLevel="1" x14ac:dyDescent="0.2">
      <c r="A233" s="13" t="s">
        <v>118</v>
      </c>
      <c r="B233" s="36">
        <v>221</v>
      </c>
      <c r="C233" s="22" t="s">
        <v>91</v>
      </c>
      <c r="D233" s="22"/>
      <c r="E233" s="23">
        <v>15734.27</v>
      </c>
      <c r="F233" s="65"/>
      <c r="G233" s="3"/>
      <c r="H233" s="52">
        <f>E233-J233</f>
        <v>9833.93</v>
      </c>
      <c r="I233" s="52">
        <f>E233-K233</f>
        <v>15734.27</v>
      </c>
      <c r="J233" s="46">
        <f t="shared" ref="J233:J237" si="196">L233+N233+P233+R233+W233+Y233+AA233+AC233+AE233+AG233+AI233+AK233</f>
        <v>5900.34</v>
      </c>
      <c r="K233" s="46">
        <f t="shared" ref="K233:K237" si="197">M233+O233+Q233+S233+X233+Z233+AB233+AD233+AF233+AH233+AJ233+AL233</f>
        <v>0</v>
      </c>
      <c r="R233" s="68">
        <v>1966.78</v>
      </c>
      <c r="S233" s="68"/>
      <c r="T233" s="68"/>
      <c r="U233" s="68">
        <v>1966.78</v>
      </c>
      <c r="V233" s="68"/>
      <c r="W233" s="68">
        <v>1966.78</v>
      </c>
      <c r="X233" s="68"/>
      <c r="Y233" s="68">
        <v>1966.78</v>
      </c>
      <c r="Z233" s="68"/>
    </row>
    <row r="234" spans="1:38" ht="35.1" customHeight="1" outlineLevel="1" x14ac:dyDescent="0.2">
      <c r="A234" s="6" t="s">
        <v>118</v>
      </c>
      <c r="B234" s="36">
        <v>221</v>
      </c>
      <c r="C234" s="4" t="s">
        <v>92</v>
      </c>
      <c r="D234" s="4"/>
      <c r="E234" s="3">
        <v>445.8</v>
      </c>
      <c r="F234" s="4"/>
      <c r="G234" s="3"/>
      <c r="H234" s="52">
        <f>E234-J234</f>
        <v>278.64</v>
      </c>
      <c r="I234" s="52">
        <f>E234-K234</f>
        <v>445.8</v>
      </c>
      <c r="J234" s="47">
        <f t="shared" si="196"/>
        <v>167.16</v>
      </c>
      <c r="K234" s="47">
        <f t="shared" si="197"/>
        <v>0</v>
      </c>
      <c r="R234" s="68">
        <v>55.72</v>
      </c>
      <c r="S234" s="68"/>
      <c r="T234" s="68"/>
      <c r="U234" s="68">
        <v>55.72</v>
      </c>
      <c r="V234" s="68"/>
      <c r="W234" s="68">
        <v>55.72</v>
      </c>
      <c r="X234" s="68"/>
      <c r="Y234" s="68">
        <v>55.72</v>
      </c>
      <c r="Z234" s="68"/>
    </row>
    <row r="235" spans="1:38" ht="35.1" customHeight="1" outlineLevel="1" x14ac:dyDescent="0.2">
      <c r="A235" s="6" t="s">
        <v>118</v>
      </c>
      <c r="B235" s="36">
        <v>221</v>
      </c>
      <c r="C235" s="4" t="s">
        <v>93</v>
      </c>
      <c r="D235" s="4"/>
      <c r="E235" s="3">
        <v>14712</v>
      </c>
      <c r="F235" s="65"/>
      <c r="G235" s="3"/>
      <c r="H235" s="52">
        <f>E235-J235</f>
        <v>10298.4</v>
      </c>
      <c r="I235" s="52">
        <f>E235-K235</f>
        <v>14712</v>
      </c>
      <c r="J235" s="47">
        <f t="shared" si="196"/>
        <v>4413.6000000000004</v>
      </c>
      <c r="K235" s="47">
        <f t="shared" si="197"/>
        <v>0</v>
      </c>
      <c r="R235" s="68">
        <v>1471.2</v>
      </c>
      <c r="S235" s="68"/>
      <c r="T235" s="68"/>
      <c r="U235" s="68">
        <v>1471.2</v>
      </c>
      <c r="V235" s="68"/>
      <c r="W235" s="68">
        <v>1471.2</v>
      </c>
      <c r="X235" s="68"/>
      <c r="Y235" s="68">
        <v>1471.2</v>
      </c>
      <c r="Z235" s="68"/>
    </row>
    <row r="236" spans="1:38" ht="35.1" customHeight="1" outlineLevel="1" x14ac:dyDescent="0.2">
      <c r="A236" s="6" t="s">
        <v>118</v>
      </c>
      <c r="B236" s="36">
        <v>221</v>
      </c>
      <c r="C236" s="4"/>
      <c r="D236" s="4"/>
      <c r="E236" s="3"/>
      <c r="F236" s="4"/>
      <c r="G236" s="3"/>
      <c r="H236" s="52">
        <f>E236-J236</f>
        <v>0</v>
      </c>
      <c r="I236" s="52">
        <f>E236-K236</f>
        <v>0</v>
      </c>
      <c r="J236" s="47">
        <f t="shared" si="196"/>
        <v>0</v>
      </c>
      <c r="K236" s="47">
        <f t="shared" si="197"/>
        <v>0</v>
      </c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38" ht="35.1" customHeight="1" outlineLevel="1" x14ac:dyDescent="0.2">
      <c r="A237" s="16" t="s">
        <v>118</v>
      </c>
      <c r="B237" s="36">
        <v>221</v>
      </c>
      <c r="C237" s="14"/>
      <c r="D237" s="14"/>
      <c r="E237" s="18"/>
      <c r="F237" s="65"/>
      <c r="G237" s="3"/>
      <c r="H237" s="52">
        <f>E237-J237</f>
        <v>0</v>
      </c>
      <c r="I237" s="52">
        <f>E237-K237</f>
        <v>0</v>
      </c>
      <c r="J237" s="48">
        <f t="shared" si="196"/>
        <v>0</v>
      </c>
      <c r="K237" s="48">
        <f t="shared" si="197"/>
        <v>0</v>
      </c>
      <c r="R237" s="68"/>
      <c r="S237" s="68"/>
      <c r="T237" s="68"/>
      <c r="U237" s="68"/>
      <c r="V237" s="68"/>
      <c r="W237" s="68"/>
      <c r="X237" s="68"/>
      <c r="Y237" s="68"/>
      <c r="Z237" s="68"/>
    </row>
    <row r="238" spans="1:38" s="27" customFormat="1" ht="11.1" customHeight="1" outlineLevel="1" x14ac:dyDescent="0.2">
      <c r="A238" s="24" t="s">
        <v>118</v>
      </c>
      <c r="B238" s="35">
        <v>223</v>
      </c>
      <c r="C238" s="25" t="s">
        <v>45</v>
      </c>
      <c r="D238" s="25"/>
      <c r="E238" s="26">
        <f>SUM(E239:E245)</f>
        <v>457635.12</v>
      </c>
      <c r="F238" s="4"/>
      <c r="G238" s="3"/>
      <c r="H238" s="42">
        <f t="shared" ref="H238" si="198">SUM(H239:H245)</f>
        <v>-1857.6900000000242</v>
      </c>
      <c r="I238" s="42">
        <f t="shared" ref="I238" si="199">SUM(I239:I245)</f>
        <v>457635.12</v>
      </c>
      <c r="J238" s="42">
        <f t="shared" ref="J238:AL238" si="200">SUM(J239:J245)</f>
        <v>459492.81</v>
      </c>
      <c r="K238" s="42">
        <f t="shared" si="200"/>
        <v>0</v>
      </c>
      <c r="L238" s="26">
        <f t="shared" si="200"/>
        <v>0</v>
      </c>
      <c r="M238" s="26">
        <f t="shared" si="200"/>
        <v>0</v>
      </c>
      <c r="N238" s="26">
        <f t="shared" si="200"/>
        <v>0</v>
      </c>
      <c r="O238" s="26">
        <f t="shared" si="200"/>
        <v>0</v>
      </c>
      <c r="P238" s="26">
        <f t="shared" si="200"/>
        <v>0</v>
      </c>
      <c r="Q238" s="105">
        <f t="shared" si="200"/>
        <v>0</v>
      </c>
      <c r="R238" s="110">
        <f t="shared" si="200"/>
        <v>153164.27000000002</v>
      </c>
      <c r="S238" s="110">
        <f t="shared" si="200"/>
        <v>0</v>
      </c>
      <c r="T238" s="110">
        <f t="shared" si="200"/>
        <v>9094.35</v>
      </c>
      <c r="U238" s="110">
        <f t="shared" si="200"/>
        <v>144069.92000000001</v>
      </c>
      <c r="V238" s="110">
        <f t="shared" si="200"/>
        <v>0</v>
      </c>
      <c r="W238" s="110">
        <f t="shared" si="200"/>
        <v>153164.27000000002</v>
      </c>
      <c r="X238" s="110">
        <f t="shared" si="200"/>
        <v>0</v>
      </c>
      <c r="Y238" s="110">
        <f t="shared" si="200"/>
        <v>153164.27000000002</v>
      </c>
      <c r="Z238" s="110">
        <f t="shared" si="200"/>
        <v>0</v>
      </c>
      <c r="AA238" s="108">
        <f t="shared" si="200"/>
        <v>0</v>
      </c>
      <c r="AB238" s="26">
        <f t="shared" si="200"/>
        <v>0</v>
      </c>
      <c r="AC238" s="26">
        <f t="shared" si="200"/>
        <v>0</v>
      </c>
      <c r="AD238" s="26">
        <f t="shared" si="200"/>
        <v>0</v>
      </c>
      <c r="AE238" s="26">
        <f t="shared" si="200"/>
        <v>0</v>
      </c>
      <c r="AF238" s="26">
        <f t="shared" si="200"/>
        <v>0</v>
      </c>
      <c r="AG238" s="26">
        <f t="shared" si="200"/>
        <v>0</v>
      </c>
      <c r="AH238" s="26">
        <f t="shared" si="200"/>
        <v>0</v>
      </c>
      <c r="AI238" s="26">
        <f t="shared" si="200"/>
        <v>0</v>
      </c>
      <c r="AJ238" s="26">
        <f t="shared" si="200"/>
        <v>0</v>
      </c>
      <c r="AK238" s="26">
        <f t="shared" si="200"/>
        <v>0</v>
      </c>
      <c r="AL238" s="26">
        <f t="shared" si="200"/>
        <v>0</v>
      </c>
    </row>
    <row r="239" spans="1:38" ht="35.1" customHeight="1" outlineLevel="1" x14ac:dyDescent="0.2">
      <c r="A239" s="13" t="s">
        <v>118</v>
      </c>
      <c r="B239" s="36">
        <v>223</v>
      </c>
      <c r="C239" s="22" t="s">
        <v>94</v>
      </c>
      <c r="D239" s="22"/>
      <c r="E239" s="23">
        <v>135809.26999999999</v>
      </c>
      <c r="F239" s="65"/>
      <c r="G239" s="3"/>
      <c r="H239" s="52">
        <f t="shared" ref="H239:H245" si="201">E239-J239</f>
        <v>-67902.73000000001</v>
      </c>
      <c r="I239" s="52">
        <f t="shared" ref="I239:I245" si="202">E239-K239</f>
        <v>135809.26999999999</v>
      </c>
      <c r="J239" s="46">
        <f t="shared" ref="J239:J245" si="203">L239+N239+P239+R239+W239+Y239+AA239+AC239+AE239+AG239+AI239+AK239</f>
        <v>203712</v>
      </c>
      <c r="K239" s="46">
        <f t="shared" ref="K239:K245" si="204">M239+O239+Q239+S239+X239+Z239+AB239+AD239+AF239+AH239+AJ239+AL239</f>
        <v>0</v>
      </c>
      <c r="R239" s="68">
        <v>67904</v>
      </c>
      <c r="S239" s="68"/>
      <c r="T239" s="68"/>
      <c r="U239" s="68">
        <v>67904</v>
      </c>
      <c r="V239" s="68"/>
      <c r="W239" s="68">
        <v>67904</v>
      </c>
      <c r="X239" s="68"/>
      <c r="Y239" s="68">
        <v>67904</v>
      </c>
      <c r="Z239" s="68"/>
    </row>
    <row r="240" spans="1:38" ht="23.1" customHeight="1" outlineLevel="1" x14ac:dyDescent="0.2">
      <c r="A240" s="6" t="s">
        <v>118</v>
      </c>
      <c r="B240" s="36">
        <v>223</v>
      </c>
      <c r="C240" s="4" t="s">
        <v>46</v>
      </c>
      <c r="D240" s="4"/>
      <c r="E240" s="3">
        <v>193478.45</v>
      </c>
      <c r="F240" s="4"/>
      <c r="G240" s="3"/>
      <c r="H240" s="52">
        <f t="shared" si="201"/>
        <v>48369.619999999995</v>
      </c>
      <c r="I240" s="52">
        <f t="shared" si="202"/>
        <v>193478.45</v>
      </c>
      <c r="J240" s="47">
        <f t="shared" si="203"/>
        <v>145108.83000000002</v>
      </c>
      <c r="K240" s="47">
        <f t="shared" si="204"/>
        <v>0</v>
      </c>
      <c r="R240" s="68">
        <v>48369.61</v>
      </c>
      <c r="S240" s="68"/>
      <c r="T240" s="68"/>
      <c r="U240" s="68">
        <v>48369.61</v>
      </c>
      <c r="V240" s="68"/>
      <c r="W240" s="68">
        <v>48369.61</v>
      </c>
      <c r="X240" s="68"/>
      <c r="Y240" s="68">
        <v>48369.61</v>
      </c>
      <c r="Z240" s="68"/>
    </row>
    <row r="241" spans="1:38" ht="23.1" customHeight="1" outlineLevel="1" x14ac:dyDescent="0.2">
      <c r="A241" s="6" t="s">
        <v>118</v>
      </c>
      <c r="B241" s="36">
        <v>223</v>
      </c>
      <c r="C241" s="4" t="s">
        <v>95</v>
      </c>
      <c r="D241" s="4"/>
      <c r="E241" s="3">
        <v>55592.62</v>
      </c>
      <c r="F241" s="65"/>
      <c r="G241" s="3"/>
      <c r="H241" s="52">
        <f t="shared" si="201"/>
        <v>-27796.310000000005</v>
      </c>
      <c r="I241" s="52">
        <f t="shared" si="202"/>
        <v>55592.62</v>
      </c>
      <c r="J241" s="47">
        <f t="shared" si="203"/>
        <v>83388.930000000008</v>
      </c>
      <c r="K241" s="47">
        <f t="shared" si="204"/>
        <v>0</v>
      </c>
      <c r="R241" s="68">
        <v>27796.31</v>
      </c>
      <c r="S241" s="68"/>
      <c r="T241" s="68"/>
      <c r="U241" s="68">
        <v>27796.31</v>
      </c>
      <c r="V241" s="68"/>
      <c r="W241" s="68">
        <v>27796.31</v>
      </c>
      <c r="X241" s="68"/>
      <c r="Y241" s="68">
        <v>27796.31</v>
      </c>
      <c r="Z241" s="68"/>
    </row>
    <row r="242" spans="1:38" ht="35.1" customHeight="1" outlineLevel="1" x14ac:dyDescent="0.2">
      <c r="A242" s="6" t="s">
        <v>118</v>
      </c>
      <c r="B242" s="36">
        <v>223</v>
      </c>
      <c r="C242" s="4" t="s">
        <v>48</v>
      </c>
      <c r="D242" s="4"/>
      <c r="E242" s="3">
        <v>72754.78</v>
      </c>
      <c r="F242" s="4"/>
      <c r="G242" s="3"/>
      <c r="H242" s="52">
        <f t="shared" si="201"/>
        <v>45471.729999999996</v>
      </c>
      <c r="I242" s="52">
        <f t="shared" si="202"/>
        <v>72754.78</v>
      </c>
      <c r="J242" s="47">
        <f t="shared" si="203"/>
        <v>27283.050000000003</v>
      </c>
      <c r="K242" s="47">
        <f t="shared" si="204"/>
        <v>0</v>
      </c>
      <c r="R242" s="68">
        <v>9094.35</v>
      </c>
      <c r="S242" s="68"/>
      <c r="T242" s="68">
        <v>9094.35</v>
      </c>
      <c r="U242" s="68"/>
      <c r="V242" s="68"/>
      <c r="W242" s="68">
        <v>9094.35</v>
      </c>
      <c r="X242" s="68"/>
      <c r="Y242" s="68">
        <v>9094.35</v>
      </c>
      <c r="Z242" s="68"/>
    </row>
    <row r="243" spans="1:38" ht="23.1" customHeight="1" outlineLevel="1" x14ac:dyDescent="0.2">
      <c r="A243" s="6" t="s">
        <v>118</v>
      </c>
      <c r="B243" s="36">
        <v>223</v>
      </c>
      <c r="C243" s="4"/>
      <c r="D243" s="4"/>
      <c r="E243" s="3"/>
      <c r="F243" s="4"/>
      <c r="G243" s="3"/>
      <c r="H243" s="52">
        <f t="shared" si="201"/>
        <v>0</v>
      </c>
      <c r="I243" s="52">
        <f t="shared" si="202"/>
        <v>0</v>
      </c>
      <c r="J243" s="47">
        <f t="shared" si="203"/>
        <v>0</v>
      </c>
      <c r="K243" s="47">
        <f t="shared" si="204"/>
        <v>0</v>
      </c>
      <c r="R243" s="68"/>
      <c r="S243" s="68"/>
      <c r="T243" s="68"/>
      <c r="U243" s="68"/>
      <c r="V243" s="68"/>
      <c r="W243" s="68"/>
      <c r="X243" s="68"/>
      <c r="Y243" s="68"/>
      <c r="Z243" s="68"/>
    </row>
    <row r="244" spans="1:38" ht="23.1" customHeight="1" outlineLevel="1" x14ac:dyDescent="0.2">
      <c r="A244" s="6" t="s">
        <v>118</v>
      </c>
      <c r="B244" s="36">
        <v>223</v>
      </c>
      <c r="C244" s="4"/>
      <c r="D244" s="4"/>
      <c r="E244" s="3"/>
      <c r="F244" s="4"/>
      <c r="G244" s="3"/>
      <c r="H244" s="52">
        <f t="shared" si="201"/>
        <v>0</v>
      </c>
      <c r="I244" s="52">
        <f t="shared" si="202"/>
        <v>0</v>
      </c>
      <c r="J244" s="47">
        <f t="shared" si="203"/>
        <v>0</v>
      </c>
      <c r="K244" s="47">
        <f t="shared" si="204"/>
        <v>0</v>
      </c>
      <c r="R244" s="68"/>
      <c r="S244" s="68"/>
      <c r="T244" s="68"/>
      <c r="U244" s="68"/>
      <c r="V244" s="68"/>
      <c r="W244" s="68"/>
      <c r="X244" s="68"/>
      <c r="Y244" s="68"/>
      <c r="Z244" s="68"/>
    </row>
    <row r="245" spans="1:38" ht="35.1" customHeight="1" outlineLevel="1" x14ac:dyDescent="0.2">
      <c r="A245" s="16" t="s">
        <v>118</v>
      </c>
      <c r="B245" s="36">
        <v>223</v>
      </c>
      <c r="C245" s="14"/>
      <c r="D245" s="14"/>
      <c r="E245" s="18"/>
      <c r="F245" s="65"/>
      <c r="G245" s="3"/>
      <c r="H245" s="52">
        <f t="shared" si="201"/>
        <v>0</v>
      </c>
      <c r="I245" s="52">
        <f t="shared" si="202"/>
        <v>0</v>
      </c>
      <c r="J245" s="48">
        <f t="shared" si="203"/>
        <v>0</v>
      </c>
      <c r="K245" s="48">
        <f t="shared" si="204"/>
        <v>0</v>
      </c>
      <c r="R245" s="68"/>
      <c r="S245" s="68"/>
      <c r="T245" s="68"/>
      <c r="U245" s="68"/>
      <c r="V245" s="68"/>
      <c r="W245" s="68"/>
      <c r="X245" s="68"/>
      <c r="Y245" s="68"/>
      <c r="Z245" s="68"/>
    </row>
    <row r="246" spans="1:38" s="27" customFormat="1" ht="11.1" customHeight="1" outlineLevel="1" x14ac:dyDescent="0.2">
      <c r="A246" s="24" t="s">
        <v>118</v>
      </c>
      <c r="B246" s="35">
        <v>225</v>
      </c>
      <c r="C246" s="25" t="s">
        <v>3</v>
      </c>
      <c r="D246" s="25"/>
      <c r="E246" s="26">
        <f>SUM(E247:E255)</f>
        <v>177844.56</v>
      </c>
      <c r="F246" s="4"/>
      <c r="G246" s="3"/>
      <c r="H246" s="42">
        <f t="shared" ref="H246" si="205">SUM(H247:H255)</f>
        <v>123205.89</v>
      </c>
      <c r="I246" s="42">
        <f t="shared" ref="I246" si="206">SUM(I247:I255)</f>
        <v>177844.56</v>
      </c>
      <c r="J246" s="42">
        <f t="shared" ref="J246:AL246" si="207">SUM(J247:J255)</f>
        <v>54638.67</v>
      </c>
      <c r="K246" s="42">
        <f t="shared" si="207"/>
        <v>0</v>
      </c>
      <c r="L246" s="26">
        <f t="shared" si="207"/>
        <v>0</v>
      </c>
      <c r="M246" s="26">
        <f t="shared" si="207"/>
        <v>0</v>
      </c>
      <c r="N246" s="26">
        <f t="shared" si="207"/>
        <v>0</v>
      </c>
      <c r="O246" s="26">
        <f t="shared" si="207"/>
        <v>0</v>
      </c>
      <c r="P246" s="26">
        <f t="shared" si="207"/>
        <v>0</v>
      </c>
      <c r="Q246" s="105">
        <f t="shared" si="207"/>
        <v>0</v>
      </c>
      <c r="R246" s="110">
        <f t="shared" si="207"/>
        <v>18212.89</v>
      </c>
      <c r="S246" s="110">
        <f t="shared" si="207"/>
        <v>0</v>
      </c>
      <c r="T246" s="110">
        <f t="shared" si="207"/>
        <v>10879.29</v>
      </c>
      <c r="U246" s="110">
        <f t="shared" si="207"/>
        <v>7333.6</v>
      </c>
      <c r="V246" s="110">
        <f t="shared" si="207"/>
        <v>0</v>
      </c>
      <c r="W246" s="110">
        <f t="shared" si="207"/>
        <v>18212.89</v>
      </c>
      <c r="X246" s="110">
        <f t="shared" si="207"/>
        <v>0</v>
      </c>
      <c r="Y246" s="110">
        <f t="shared" si="207"/>
        <v>18212.89</v>
      </c>
      <c r="Z246" s="110">
        <f t="shared" si="207"/>
        <v>0</v>
      </c>
      <c r="AA246" s="108">
        <f t="shared" si="207"/>
        <v>0</v>
      </c>
      <c r="AB246" s="26">
        <f t="shared" si="207"/>
        <v>0</v>
      </c>
      <c r="AC246" s="26">
        <f t="shared" si="207"/>
        <v>0</v>
      </c>
      <c r="AD246" s="26">
        <f t="shared" si="207"/>
        <v>0</v>
      </c>
      <c r="AE246" s="26">
        <f t="shared" si="207"/>
        <v>0</v>
      </c>
      <c r="AF246" s="26">
        <f t="shared" si="207"/>
        <v>0</v>
      </c>
      <c r="AG246" s="26">
        <f t="shared" si="207"/>
        <v>0</v>
      </c>
      <c r="AH246" s="26">
        <f t="shared" si="207"/>
        <v>0</v>
      </c>
      <c r="AI246" s="26">
        <f t="shared" si="207"/>
        <v>0</v>
      </c>
      <c r="AJ246" s="26">
        <f t="shared" si="207"/>
        <v>0</v>
      </c>
      <c r="AK246" s="26">
        <f t="shared" si="207"/>
        <v>0</v>
      </c>
      <c r="AL246" s="26">
        <f t="shared" si="207"/>
        <v>0</v>
      </c>
    </row>
    <row r="247" spans="1:38" ht="35.1" customHeight="1" outlineLevel="1" x14ac:dyDescent="0.2">
      <c r="A247" s="13" t="s">
        <v>118</v>
      </c>
      <c r="B247" s="36">
        <v>225</v>
      </c>
      <c r="C247" s="22" t="s">
        <v>50</v>
      </c>
      <c r="D247" s="22"/>
      <c r="E247" s="23">
        <v>73336</v>
      </c>
      <c r="F247" s="4"/>
      <c r="G247" s="67"/>
      <c r="H247" s="52">
        <f t="shared" ref="H247:H255" si="208">E247-J247</f>
        <v>51335.199999999997</v>
      </c>
      <c r="I247" s="52">
        <f t="shared" ref="I247:I255" si="209">E247-K247</f>
        <v>73336</v>
      </c>
      <c r="J247" s="46">
        <f t="shared" ref="J247:J255" si="210">L247+N247+P247+R247+W247+Y247+AA247+AC247+AE247+AG247+AI247+AK247</f>
        <v>22000.800000000003</v>
      </c>
      <c r="K247" s="46">
        <f t="shared" ref="K247:K255" si="211">M247+O247+Q247+S247+X247+Z247+AB247+AD247+AF247+AH247+AJ247+AL247</f>
        <v>0</v>
      </c>
      <c r="R247" s="68">
        <v>7333.6</v>
      </c>
      <c r="S247" s="68"/>
      <c r="T247" s="68"/>
      <c r="U247" s="68">
        <v>7333.6</v>
      </c>
      <c r="V247" s="68"/>
      <c r="W247" s="68">
        <v>7333.6</v>
      </c>
      <c r="X247" s="68"/>
      <c r="Y247" s="68">
        <v>7333.6</v>
      </c>
      <c r="Z247" s="68"/>
    </row>
    <row r="248" spans="1:38" ht="35.1" customHeight="1" outlineLevel="1" x14ac:dyDescent="0.2">
      <c r="A248" s="6" t="s">
        <v>118</v>
      </c>
      <c r="B248" s="36">
        <v>225</v>
      </c>
      <c r="C248" s="4" t="s">
        <v>96</v>
      </c>
      <c r="D248" s="4"/>
      <c r="E248" s="3">
        <v>45122.32</v>
      </c>
      <c r="F248" s="4"/>
      <c r="G248" s="3"/>
      <c r="H248" s="52">
        <f t="shared" si="208"/>
        <v>25784.17</v>
      </c>
      <c r="I248" s="52">
        <f t="shared" si="209"/>
        <v>45122.32</v>
      </c>
      <c r="J248" s="47">
        <f t="shared" si="210"/>
        <v>19338.150000000001</v>
      </c>
      <c r="K248" s="47">
        <f t="shared" si="211"/>
        <v>0</v>
      </c>
      <c r="R248" s="68">
        <v>6446.05</v>
      </c>
      <c r="S248" s="68"/>
      <c r="T248" s="68">
        <v>6446.05</v>
      </c>
      <c r="U248" s="68"/>
      <c r="V248" s="68"/>
      <c r="W248" s="68">
        <v>6446.05</v>
      </c>
      <c r="X248" s="68"/>
      <c r="Y248" s="68">
        <v>6446.05</v>
      </c>
      <c r="Z248" s="68"/>
    </row>
    <row r="249" spans="1:38" ht="35.1" customHeight="1" outlineLevel="1" x14ac:dyDescent="0.2">
      <c r="A249" s="6" t="s">
        <v>118</v>
      </c>
      <c r="B249" s="36">
        <v>225</v>
      </c>
      <c r="C249" s="4" t="s">
        <v>55</v>
      </c>
      <c r="D249" s="4"/>
      <c r="E249" s="3">
        <v>8465.68</v>
      </c>
      <c r="F249" s="4"/>
      <c r="G249" s="67"/>
      <c r="H249" s="52">
        <f t="shared" si="208"/>
        <v>5291.05</v>
      </c>
      <c r="I249" s="52">
        <f t="shared" si="209"/>
        <v>8465.68</v>
      </c>
      <c r="J249" s="47">
        <f t="shared" si="210"/>
        <v>3174.63</v>
      </c>
      <c r="K249" s="47">
        <f t="shared" si="211"/>
        <v>0</v>
      </c>
      <c r="R249" s="68">
        <v>1058.21</v>
      </c>
      <c r="S249" s="68"/>
      <c r="T249" s="68">
        <v>1058.21</v>
      </c>
      <c r="U249" s="68"/>
      <c r="V249" s="68"/>
      <c r="W249" s="68">
        <v>1058.21</v>
      </c>
      <c r="X249" s="68"/>
      <c r="Y249" s="68">
        <v>1058.21</v>
      </c>
      <c r="Z249" s="68"/>
    </row>
    <row r="250" spans="1:38" ht="35.1" customHeight="1" outlineLevel="1" x14ac:dyDescent="0.2">
      <c r="A250" s="6" t="s">
        <v>118</v>
      </c>
      <c r="B250" s="36">
        <v>225</v>
      </c>
      <c r="C250" s="4" t="s">
        <v>56</v>
      </c>
      <c r="D250" s="4"/>
      <c r="E250" s="3">
        <v>21.62</v>
      </c>
      <c r="F250" s="4"/>
      <c r="G250" s="67"/>
      <c r="H250" s="52">
        <f t="shared" si="208"/>
        <v>-8.379999999999999</v>
      </c>
      <c r="I250" s="52">
        <f t="shared" si="209"/>
        <v>21.62</v>
      </c>
      <c r="J250" s="47">
        <f t="shared" si="210"/>
        <v>30</v>
      </c>
      <c r="K250" s="47">
        <f t="shared" si="211"/>
        <v>0</v>
      </c>
      <c r="R250" s="68">
        <v>10</v>
      </c>
      <c r="S250" s="68"/>
      <c r="T250" s="68">
        <v>10</v>
      </c>
      <c r="U250" s="68"/>
      <c r="V250" s="68"/>
      <c r="W250" s="68">
        <v>10</v>
      </c>
      <c r="X250" s="68"/>
      <c r="Y250" s="68">
        <v>10</v>
      </c>
      <c r="Z250" s="68"/>
    </row>
    <row r="251" spans="1:38" ht="35.1" customHeight="1" outlineLevel="1" x14ac:dyDescent="0.2">
      <c r="A251" s="6" t="s">
        <v>118</v>
      </c>
      <c r="B251" s="36">
        <v>225</v>
      </c>
      <c r="C251" s="4" t="s">
        <v>57</v>
      </c>
      <c r="D251" s="4"/>
      <c r="E251" s="3">
        <v>40380.44</v>
      </c>
      <c r="F251" s="65"/>
      <c r="G251" s="3"/>
      <c r="H251" s="52">
        <f t="shared" si="208"/>
        <v>30285.350000000002</v>
      </c>
      <c r="I251" s="52">
        <f t="shared" si="209"/>
        <v>40380.44</v>
      </c>
      <c r="J251" s="47">
        <f t="shared" si="210"/>
        <v>10095.09</v>
      </c>
      <c r="K251" s="47">
        <f t="shared" si="211"/>
        <v>0</v>
      </c>
      <c r="R251" s="68">
        <v>3365.03</v>
      </c>
      <c r="S251" s="68"/>
      <c r="T251" s="68">
        <v>3365.03</v>
      </c>
      <c r="U251" s="68"/>
      <c r="V251" s="68"/>
      <c r="W251" s="68">
        <v>3365.03</v>
      </c>
      <c r="X251" s="68"/>
      <c r="Y251" s="68">
        <v>3365.03</v>
      </c>
      <c r="Z251" s="68"/>
    </row>
    <row r="252" spans="1:38" ht="35.1" customHeight="1" outlineLevel="1" x14ac:dyDescent="0.2">
      <c r="A252" s="6" t="s">
        <v>118</v>
      </c>
      <c r="B252" s="36">
        <v>225</v>
      </c>
      <c r="C252" s="4" t="s">
        <v>4</v>
      </c>
      <c r="D252" s="4"/>
      <c r="E252" s="3">
        <v>10518.5</v>
      </c>
      <c r="F252" s="4"/>
      <c r="G252" s="3"/>
      <c r="H252" s="52">
        <f t="shared" si="208"/>
        <v>10518.5</v>
      </c>
      <c r="I252" s="52">
        <f t="shared" si="209"/>
        <v>10518.5</v>
      </c>
      <c r="J252" s="47">
        <f t="shared" si="210"/>
        <v>0</v>
      </c>
      <c r="K252" s="47">
        <f t="shared" si="211"/>
        <v>0</v>
      </c>
      <c r="R252" s="68"/>
      <c r="S252" s="68"/>
      <c r="T252" s="68"/>
      <c r="U252" s="68"/>
      <c r="V252" s="68"/>
      <c r="W252" s="68"/>
      <c r="X252" s="68"/>
      <c r="Y252" s="68"/>
      <c r="Z252" s="68"/>
    </row>
    <row r="253" spans="1:38" ht="35.1" customHeight="1" outlineLevel="1" x14ac:dyDescent="0.2">
      <c r="A253" s="6" t="s">
        <v>118</v>
      </c>
      <c r="B253" s="36">
        <v>225</v>
      </c>
      <c r="C253" s="4"/>
      <c r="D253" s="4"/>
      <c r="E253" s="3"/>
      <c r="F253" s="65"/>
      <c r="G253" s="3"/>
      <c r="H253" s="52">
        <f t="shared" si="208"/>
        <v>0</v>
      </c>
      <c r="I253" s="52">
        <f t="shared" si="209"/>
        <v>0</v>
      </c>
      <c r="J253" s="47">
        <f t="shared" si="210"/>
        <v>0</v>
      </c>
      <c r="K253" s="47">
        <f t="shared" si="211"/>
        <v>0</v>
      </c>
      <c r="R253" s="68"/>
      <c r="S253" s="68"/>
      <c r="T253" s="68"/>
      <c r="U253" s="68"/>
      <c r="V253" s="68"/>
      <c r="W253" s="68"/>
      <c r="X253" s="68"/>
      <c r="Y253" s="68"/>
      <c r="Z253" s="68"/>
    </row>
    <row r="254" spans="1:38" ht="35.1" customHeight="1" outlineLevel="1" x14ac:dyDescent="0.2">
      <c r="A254" s="6" t="s">
        <v>118</v>
      </c>
      <c r="B254" s="36">
        <v>225</v>
      </c>
      <c r="C254" s="4"/>
      <c r="D254" s="4"/>
      <c r="E254" s="3"/>
      <c r="F254" s="4"/>
      <c r="G254" s="67"/>
      <c r="H254" s="52">
        <f t="shared" si="208"/>
        <v>0</v>
      </c>
      <c r="I254" s="52">
        <f t="shared" si="209"/>
        <v>0</v>
      </c>
      <c r="J254" s="47">
        <f t="shared" si="210"/>
        <v>0</v>
      </c>
      <c r="K254" s="47">
        <f t="shared" si="211"/>
        <v>0</v>
      </c>
      <c r="R254" s="68"/>
      <c r="S254" s="68"/>
      <c r="T254" s="68"/>
      <c r="U254" s="68"/>
      <c r="V254" s="68"/>
      <c r="W254" s="68"/>
      <c r="X254" s="68"/>
      <c r="Y254" s="68"/>
      <c r="Z254" s="68"/>
    </row>
    <row r="255" spans="1:38" ht="35.1" customHeight="1" outlineLevel="1" x14ac:dyDescent="0.2">
      <c r="A255" s="16" t="s">
        <v>118</v>
      </c>
      <c r="B255" s="36">
        <v>225</v>
      </c>
      <c r="C255" s="14"/>
      <c r="D255" s="14"/>
      <c r="E255" s="18"/>
      <c r="F255" s="4"/>
      <c r="G255" s="67"/>
      <c r="H255" s="52">
        <f t="shared" si="208"/>
        <v>0</v>
      </c>
      <c r="I255" s="52">
        <f t="shared" si="209"/>
        <v>0</v>
      </c>
      <c r="J255" s="48">
        <f t="shared" si="210"/>
        <v>0</v>
      </c>
      <c r="K255" s="48">
        <f t="shared" si="211"/>
        <v>0</v>
      </c>
      <c r="R255" s="68"/>
      <c r="S255" s="68"/>
      <c r="T255" s="68"/>
      <c r="U255" s="68"/>
      <c r="V255" s="68"/>
      <c r="W255" s="68"/>
      <c r="X255" s="68"/>
      <c r="Y255" s="68"/>
      <c r="Z255" s="68"/>
    </row>
    <row r="256" spans="1:38" s="27" customFormat="1" ht="11.1" customHeight="1" outlineLevel="1" x14ac:dyDescent="0.2">
      <c r="A256" s="24" t="s">
        <v>118</v>
      </c>
      <c r="B256" s="35">
        <v>227</v>
      </c>
      <c r="C256" s="25" t="s">
        <v>5</v>
      </c>
      <c r="D256" s="25"/>
      <c r="E256" s="26">
        <f>SUM(E257:E260)</f>
        <v>60.53</v>
      </c>
      <c r="F256" s="64"/>
      <c r="G256" s="66"/>
      <c r="H256" s="110">
        <f t="shared" ref="H256" si="212">SUM(H257:H260)</f>
        <v>60.53</v>
      </c>
      <c r="I256" s="110">
        <f t="shared" ref="I256" si="213">SUM(I257:I260)</f>
        <v>60.53</v>
      </c>
      <c r="J256" s="136">
        <f t="shared" ref="J256:AL256" si="214">SUM(J257:J260)</f>
        <v>0</v>
      </c>
      <c r="K256" s="42">
        <f t="shared" si="214"/>
        <v>0</v>
      </c>
      <c r="L256" s="26">
        <f t="shared" si="214"/>
        <v>0</v>
      </c>
      <c r="M256" s="26">
        <f t="shared" si="214"/>
        <v>0</v>
      </c>
      <c r="N256" s="26">
        <f t="shared" si="214"/>
        <v>0</v>
      </c>
      <c r="O256" s="26">
        <f t="shared" si="214"/>
        <v>0</v>
      </c>
      <c r="P256" s="26">
        <f t="shared" si="214"/>
        <v>0</v>
      </c>
      <c r="Q256" s="105">
        <f t="shared" si="214"/>
        <v>0</v>
      </c>
      <c r="R256" s="110">
        <f t="shared" si="214"/>
        <v>0</v>
      </c>
      <c r="S256" s="110">
        <f t="shared" si="214"/>
        <v>0</v>
      </c>
      <c r="T256" s="110">
        <f t="shared" si="214"/>
        <v>0</v>
      </c>
      <c r="U256" s="110">
        <f t="shared" si="214"/>
        <v>0</v>
      </c>
      <c r="V256" s="110">
        <f t="shared" si="214"/>
        <v>0</v>
      </c>
      <c r="W256" s="110">
        <f t="shared" si="214"/>
        <v>0</v>
      </c>
      <c r="X256" s="110">
        <f t="shared" si="214"/>
        <v>0</v>
      </c>
      <c r="Y256" s="110">
        <f t="shared" si="214"/>
        <v>0</v>
      </c>
      <c r="Z256" s="110">
        <f t="shared" si="214"/>
        <v>0</v>
      </c>
      <c r="AA256" s="108">
        <f t="shared" si="214"/>
        <v>0</v>
      </c>
      <c r="AB256" s="26">
        <f t="shared" si="214"/>
        <v>0</v>
      </c>
      <c r="AC256" s="26">
        <f t="shared" si="214"/>
        <v>0</v>
      </c>
      <c r="AD256" s="26">
        <f t="shared" si="214"/>
        <v>0</v>
      </c>
      <c r="AE256" s="26">
        <f t="shared" si="214"/>
        <v>0</v>
      </c>
      <c r="AF256" s="26">
        <f t="shared" si="214"/>
        <v>0</v>
      </c>
      <c r="AG256" s="26">
        <f t="shared" si="214"/>
        <v>0</v>
      </c>
      <c r="AH256" s="26">
        <f t="shared" si="214"/>
        <v>0</v>
      </c>
      <c r="AI256" s="26">
        <f t="shared" si="214"/>
        <v>0</v>
      </c>
      <c r="AJ256" s="26">
        <f t="shared" si="214"/>
        <v>0</v>
      </c>
      <c r="AK256" s="26">
        <f t="shared" si="214"/>
        <v>0</v>
      </c>
      <c r="AL256" s="26">
        <f t="shared" si="214"/>
        <v>0</v>
      </c>
    </row>
    <row r="257" spans="1:38" ht="35.1" customHeight="1" outlineLevel="1" x14ac:dyDescent="0.2">
      <c r="A257" s="13" t="s">
        <v>118</v>
      </c>
      <c r="B257" s="36">
        <v>227</v>
      </c>
      <c r="C257" s="22" t="s">
        <v>97</v>
      </c>
      <c r="D257" s="22"/>
      <c r="E257" s="23">
        <v>29.08</v>
      </c>
      <c r="F257" s="65"/>
      <c r="G257" s="3"/>
      <c r="H257" s="137">
        <f>E257-J257</f>
        <v>29.08</v>
      </c>
      <c r="I257" s="137">
        <f>E257-K257</f>
        <v>29.08</v>
      </c>
      <c r="J257" s="46">
        <f t="shared" ref="J257:J260" si="215">L257+N257+P257+R257+W257+Y257+AA257+AC257+AE257+AG257+AI257+AK257</f>
        <v>0</v>
      </c>
      <c r="K257" s="46">
        <f t="shared" ref="K257:K260" si="216">M257+O257+Q257+S257+X257+Z257+AB257+AD257+AF257+AH257+AJ257+AL257</f>
        <v>0</v>
      </c>
      <c r="R257" s="68"/>
      <c r="S257" s="68"/>
      <c r="T257" s="68"/>
      <c r="U257" s="68"/>
      <c r="V257" s="68"/>
      <c r="W257" s="68"/>
      <c r="X257" s="68"/>
      <c r="Y257" s="68"/>
      <c r="Z257" s="68"/>
    </row>
    <row r="258" spans="1:38" ht="35.1" customHeight="1" outlineLevel="1" x14ac:dyDescent="0.2">
      <c r="A258" s="6" t="s">
        <v>118</v>
      </c>
      <c r="B258" s="36">
        <v>227</v>
      </c>
      <c r="C258" s="4" t="s">
        <v>61</v>
      </c>
      <c r="D258" s="4"/>
      <c r="E258" s="3">
        <v>31.45</v>
      </c>
      <c r="F258" s="4"/>
      <c r="G258" s="3"/>
      <c r="H258" s="52">
        <f>E258-J258</f>
        <v>31.45</v>
      </c>
      <c r="I258" s="52">
        <f>E258-K258</f>
        <v>31.45</v>
      </c>
      <c r="J258" s="47">
        <f t="shared" si="215"/>
        <v>0</v>
      </c>
      <c r="K258" s="47">
        <f t="shared" si="216"/>
        <v>0</v>
      </c>
      <c r="R258" s="68"/>
      <c r="S258" s="68"/>
      <c r="T258" s="68"/>
      <c r="U258" s="68"/>
      <c r="V258" s="68"/>
      <c r="W258" s="68"/>
      <c r="X258" s="68"/>
      <c r="Y258" s="68"/>
      <c r="Z258" s="68"/>
    </row>
    <row r="259" spans="1:38" ht="35.1" customHeight="1" outlineLevel="1" x14ac:dyDescent="0.2">
      <c r="A259" s="6" t="s">
        <v>118</v>
      </c>
      <c r="B259" s="36">
        <v>227</v>
      </c>
      <c r="C259" s="4"/>
      <c r="D259" s="4"/>
      <c r="E259" s="3"/>
      <c r="F259" s="65"/>
      <c r="G259" s="3"/>
      <c r="H259" s="52">
        <f>E259-J259</f>
        <v>0</v>
      </c>
      <c r="I259" s="52">
        <f>E259-K259</f>
        <v>0</v>
      </c>
      <c r="J259" s="47">
        <f t="shared" si="215"/>
        <v>0</v>
      </c>
      <c r="K259" s="47">
        <f t="shared" si="216"/>
        <v>0</v>
      </c>
      <c r="R259" s="68"/>
      <c r="S259" s="68"/>
      <c r="T259" s="68"/>
      <c r="U259" s="68"/>
      <c r="V259" s="68"/>
      <c r="W259" s="68"/>
      <c r="X259" s="68"/>
      <c r="Y259" s="68"/>
      <c r="Z259" s="68"/>
    </row>
    <row r="260" spans="1:38" ht="35.1" customHeight="1" outlineLevel="1" x14ac:dyDescent="0.2">
      <c r="A260" s="16" t="s">
        <v>118</v>
      </c>
      <c r="B260" s="36">
        <v>227</v>
      </c>
      <c r="C260" s="14"/>
      <c r="D260" s="14"/>
      <c r="E260" s="18"/>
      <c r="F260" s="4"/>
      <c r="G260" s="3"/>
      <c r="H260" s="52">
        <f>E260-J260</f>
        <v>0</v>
      </c>
      <c r="I260" s="52">
        <f>E260-K260</f>
        <v>0</v>
      </c>
      <c r="J260" s="48">
        <f t="shared" si="215"/>
        <v>0</v>
      </c>
      <c r="K260" s="48">
        <f t="shared" si="216"/>
        <v>0</v>
      </c>
      <c r="R260" s="68"/>
      <c r="S260" s="68"/>
      <c r="T260" s="68"/>
      <c r="U260" s="68"/>
      <c r="V260" s="68"/>
      <c r="W260" s="68"/>
      <c r="X260" s="68"/>
      <c r="Y260" s="68"/>
      <c r="Z260" s="68"/>
    </row>
    <row r="261" spans="1:38" s="27" customFormat="1" ht="11.1" customHeight="1" outlineLevel="1" x14ac:dyDescent="0.2">
      <c r="A261" s="24" t="s">
        <v>118</v>
      </c>
      <c r="B261" s="35">
        <v>346</v>
      </c>
      <c r="C261" s="25">
        <v>346</v>
      </c>
      <c r="D261" s="85"/>
      <c r="E261" s="26">
        <f>SUM(E262:E264)</f>
        <v>3263.15</v>
      </c>
      <c r="F261" s="65"/>
      <c r="G261" s="67"/>
      <c r="H261" s="42">
        <f t="shared" ref="H261" si="217">SUM(H262:H264)</f>
        <v>0</v>
      </c>
      <c r="I261" s="42">
        <f t="shared" ref="I261" si="218">SUM(I262:I264)</f>
        <v>0</v>
      </c>
      <c r="J261" s="42">
        <f t="shared" ref="J261:AL261" si="219">SUM(J262:J264)</f>
        <v>3263.15</v>
      </c>
      <c r="K261" s="42">
        <f t="shared" si="219"/>
        <v>3263.15</v>
      </c>
      <c r="L261" s="26">
        <f t="shared" si="219"/>
        <v>0</v>
      </c>
      <c r="M261" s="26">
        <f t="shared" si="219"/>
        <v>0</v>
      </c>
      <c r="N261" s="26">
        <f t="shared" si="219"/>
        <v>0</v>
      </c>
      <c r="O261" s="26">
        <f t="shared" si="219"/>
        <v>0</v>
      </c>
      <c r="P261" s="26">
        <f t="shared" si="219"/>
        <v>3263.15</v>
      </c>
      <c r="Q261" s="105">
        <f t="shared" si="219"/>
        <v>3263.15</v>
      </c>
      <c r="R261" s="110">
        <f t="shared" si="219"/>
        <v>0</v>
      </c>
      <c r="S261" s="110">
        <f t="shared" si="219"/>
        <v>0</v>
      </c>
      <c r="T261" s="110">
        <f t="shared" si="219"/>
        <v>0</v>
      </c>
      <c r="U261" s="110">
        <f t="shared" si="219"/>
        <v>0</v>
      </c>
      <c r="V261" s="110">
        <f t="shared" si="219"/>
        <v>0</v>
      </c>
      <c r="W261" s="110">
        <f t="shared" si="219"/>
        <v>0</v>
      </c>
      <c r="X261" s="110">
        <f t="shared" si="219"/>
        <v>0</v>
      </c>
      <c r="Y261" s="110">
        <f t="shared" si="219"/>
        <v>0</v>
      </c>
      <c r="Z261" s="110">
        <f t="shared" si="219"/>
        <v>0</v>
      </c>
      <c r="AA261" s="108">
        <f t="shared" si="219"/>
        <v>0</v>
      </c>
      <c r="AB261" s="26">
        <f t="shared" si="219"/>
        <v>0</v>
      </c>
      <c r="AC261" s="26">
        <f t="shared" si="219"/>
        <v>0</v>
      </c>
      <c r="AD261" s="26">
        <f t="shared" si="219"/>
        <v>0</v>
      </c>
      <c r="AE261" s="26">
        <f t="shared" si="219"/>
        <v>0</v>
      </c>
      <c r="AF261" s="26">
        <f t="shared" si="219"/>
        <v>0</v>
      </c>
      <c r="AG261" s="26">
        <f t="shared" si="219"/>
        <v>0</v>
      </c>
      <c r="AH261" s="26">
        <f t="shared" si="219"/>
        <v>0</v>
      </c>
      <c r="AI261" s="26">
        <f t="shared" si="219"/>
        <v>0</v>
      </c>
      <c r="AJ261" s="26">
        <f t="shared" si="219"/>
        <v>0</v>
      </c>
      <c r="AK261" s="26">
        <f t="shared" si="219"/>
        <v>0</v>
      </c>
      <c r="AL261" s="26">
        <f t="shared" si="219"/>
        <v>0</v>
      </c>
    </row>
    <row r="262" spans="1:38" s="92" customFormat="1" ht="33.75" outlineLevel="1" x14ac:dyDescent="0.2">
      <c r="A262" s="93" t="s">
        <v>118</v>
      </c>
      <c r="B262" s="98">
        <v>346</v>
      </c>
      <c r="C262" s="94" t="s">
        <v>7</v>
      </c>
      <c r="D262" s="93" t="s">
        <v>152</v>
      </c>
      <c r="E262" s="95">
        <v>3263.15</v>
      </c>
      <c r="F262" s="4"/>
      <c r="G262" s="67"/>
      <c r="H262" s="90">
        <f>E262-J262</f>
        <v>0</v>
      </c>
      <c r="I262" s="90">
        <f>E262-K262</f>
        <v>0</v>
      </c>
      <c r="J262" s="96">
        <f t="shared" ref="J262:J264" si="220">L262+N262+P262+R262+W262+Y262+AA262+AC262+AE262+AG262+AI262+AK262</f>
        <v>3263.15</v>
      </c>
      <c r="K262" s="96">
        <f t="shared" ref="K262:K264" si="221">M262+O262+Q262+S262+X262+Z262+AB262+AD262+AF262+AH262+AJ262+AL262</f>
        <v>3263.15</v>
      </c>
      <c r="P262" s="92">
        <v>3263.15</v>
      </c>
      <c r="Q262" s="92">
        <v>3263.15</v>
      </c>
      <c r="R262" s="111"/>
      <c r="S262" s="111"/>
      <c r="T262" s="111"/>
      <c r="U262" s="111"/>
      <c r="V262" s="111"/>
      <c r="W262" s="111"/>
      <c r="X262" s="111"/>
      <c r="Y262" s="111"/>
      <c r="Z262" s="111"/>
    </row>
    <row r="263" spans="1:38" ht="33.75" outlineLevel="1" x14ac:dyDescent="0.2">
      <c r="A263" s="6" t="s">
        <v>118</v>
      </c>
      <c r="B263" s="36">
        <v>346</v>
      </c>
      <c r="C263" s="4"/>
      <c r="D263" s="6"/>
      <c r="E263" s="3"/>
      <c r="F263" s="65"/>
      <c r="G263" s="3"/>
      <c r="H263" s="52">
        <f>E263-J263</f>
        <v>0</v>
      </c>
      <c r="I263" s="52">
        <f>E263-K263</f>
        <v>0</v>
      </c>
      <c r="J263" s="47">
        <f t="shared" si="220"/>
        <v>0</v>
      </c>
      <c r="K263" s="47">
        <f t="shared" si="221"/>
        <v>0</v>
      </c>
      <c r="R263" s="68"/>
      <c r="S263" s="68"/>
      <c r="T263" s="68"/>
      <c r="U263" s="68"/>
      <c r="V263" s="68"/>
      <c r="W263" s="68"/>
      <c r="X263" s="68"/>
      <c r="Y263" s="68"/>
      <c r="Z263" s="68"/>
    </row>
    <row r="264" spans="1:38" ht="33.75" outlineLevel="1" x14ac:dyDescent="0.2">
      <c r="A264" s="16" t="s">
        <v>118</v>
      </c>
      <c r="B264" s="36">
        <v>346</v>
      </c>
      <c r="C264" s="14"/>
      <c r="D264" s="16"/>
      <c r="E264" s="18"/>
      <c r="F264" s="4"/>
      <c r="G264" s="3"/>
      <c r="H264" s="52">
        <f>E264-J264</f>
        <v>0</v>
      </c>
      <c r="I264" s="52">
        <f>E264-K264</f>
        <v>0</v>
      </c>
      <c r="J264" s="48">
        <f t="shared" si="220"/>
        <v>0</v>
      </c>
      <c r="K264" s="48">
        <f t="shared" si="221"/>
        <v>0</v>
      </c>
      <c r="R264" s="68"/>
      <c r="S264" s="68"/>
      <c r="T264" s="68"/>
      <c r="U264" s="68"/>
      <c r="V264" s="68"/>
      <c r="W264" s="68"/>
      <c r="X264" s="68"/>
      <c r="Y264" s="68"/>
      <c r="Z264" s="68"/>
    </row>
    <row r="265" spans="1:38" s="27" customFormat="1" ht="47.1" customHeight="1" outlineLevel="1" x14ac:dyDescent="0.2">
      <c r="A265" s="24" t="s">
        <v>118</v>
      </c>
      <c r="B265" s="35">
        <v>342</v>
      </c>
      <c r="C265" s="25">
        <v>342</v>
      </c>
      <c r="D265" s="25"/>
      <c r="E265" s="26">
        <f>SUM(E266:E289)</f>
        <v>645738.09</v>
      </c>
      <c r="F265" s="4"/>
      <c r="G265" s="67"/>
      <c r="H265" s="42">
        <f t="shared" ref="H265" si="222">SUM(H266:H289)</f>
        <v>645738.09</v>
      </c>
      <c r="I265" s="42">
        <f t="shared" ref="I265" si="223">SUM(I266:I289)</f>
        <v>645738.09</v>
      </c>
      <c r="J265" s="42">
        <f t="shared" ref="J265:AL265" si="224">SUM(J266:J289)</f>
        <v>0</v>
      </c>
      <c r="K265" s="42">
        <f t="shared" si="224"/>
        <v>0</v>
      </c>
      <c r="L265" s="26">
        <f t="shared" si="224"/>
        <v>0</v>
      </c>
      <c r="M265" s="26">
        <f t="shared" si="224"/>
        <v>0</v>
      </c>
      <c r="N265" s="26">
        <f t="shared" si="224"/>
        <v>0</v>
      </c>
      <c r="O265" s="26">
        <f t="shared" si="224"/>
        <v>0</v>
      </c>
      <c r="P265" s="26">
        <f t="shared" si="224"/>
        <v>0</v>
      </c>
      <c r="Q265" s="105">
        <f t="shared" si="224"/>
        <v>0</v>
      </c>
      <c r="R265" s="110">
        <f t="shared" si="224"/>
        <v>0</v>
      </c>
      <c r="S265" s="110">
        <f t="shared" si="224"/>
        <v>0</v>
      </c>
      <c r="T265" s="110">
        <f t="shared" si="224"/>
        <v>0</v>
      </c>
      <c r="U265" s="110">
        <f t="shared" si="224"/>
        <v>0</v>
      </c>
      <c r="V265" s="110">
        <f t="shared" si="224"/>
        <v>0</v>
      </c>
      <c r="W265" s="110">
        <f t="shared" si="224"/>
        <v>0</v>
      </c>
      <c r="X265" s="110">
        <f t="shared" si="224"/>
        <v>0</v>
      </c>
      <c r="Y265" s="110">
        <f t="shared" si="224"/>
        <v>0</v>
      </c>
      <c r="Z265" s="110">
        <f t="shared" si="224"/>
        <v>0</v>
      </c>
      <c r="AA265" s="108">
        <f t="shared" si="224"/>
        <v>0</v>
      </c>
      <c r="AB265" s="26">
        <f t="shared" si="224"/>
        <v>0</v>
      </c>
      <c r="AC265" s="26">
        <f t="shared" si="224"/>
        <v>0</v>
      </c>
      <c r="AD265" s="26">
        <f t="shared" si="224"/>
        <v>0</v>
      </c>
      <c r="AE265" s="26">
        <f t="shared" si="224"/>
        <v>0</v>
      </c>
      <c r="AF265" s="26">
        <f t="shared" si="224"/>
        <v>0</v>
      </c>
      <c r="AG265" s="26">
        <f t="shared" si="224"/>
        <v>0</v>
      </c>
      <c r="AH265" s="26">
        <f t="shared" si="224"/>
        <v>0</v>
      </c>
      <c r="AI265" s="26">
        <f t="shared" si="224"/>
        <v>0</v>
      </c>
      <c r="AJ265" s="26">
        <f t="shared" si="224"/>
        <v>0</v>
      </c>
      <c r="AK265" s="26">
        <f t="shared" si="224"/>
        <v>0</v>
      </c>
      <c r="AL265" s="26">
        <f t="shared" si="224"/>
        <v>0</v>
      </c>
    </row>
    <row r="266" spans="1:38" ht="47.1" customHeight="1" outlineLevel="1" x14ac:dyDescent="0.2">
      <c r="A266" s="13" t="s">
        <v>118</v>
      </c>
      <c r="B266" s="36">
        <v>342</v>
      </c>
      <c r="C266" s="22" t="s">
        <v>62</v>
      </c>
      <c r="D266" s="22"/>
      <c r="E266" s="23">
        <v>15713.6</v>
      </c>
      <c r="F266" s="4"/>
      <c r="G266" s="3"/>
      <c r="H266" s="52">
        <f t="shared" ref="H266:H289" si="225">E266-J266</f>
        <v>15713.6</v>
      </c>
      <c r="I266" s="52">
        <f t="shared" ref="I266:I289" si="226">E266-K266</f>
        <v>15713.6</v>
      </c>
      <c r="J266" s="46">
        <f t="shared" ref="J266:J289" si="227">L266+N266+P266+R266+W266+Y266+AA266+AC266+AE266+AG266+AI266+AK266</f>
        <v>0</v>
      </c>
      <c r="K266" s="46">
        <f t="shared" ref="K266:K289" si="228">M266+O266+Q266+S266+X266+Z266+AB266+AD266+AF266+AH266+AJ266+AL266</f>
        <v>0</v>
      </c>
      <c r="R266" s="68"/>
      <c r="S266" s="68"/>
      <c r="T266" s="68"/>
      <c r="U266" s="68"/>
      <c r="V266" s="68"/>
      <c r="W266" s="68"/>
      <c r="X266" s="68"/>
      <c r="Y266" s="68"/>
      <c r="Z266" s="68"/>
    </row>
    <row r="267" spans="1:38" ht="47.1" customHeight="1" outlineLevel="1" x14ac:dyDescent="0.2">
      <c r="A267" s="6" t="s">
        <v>118</v>
      </c>
      <c r="B267" s="33">
        <v>342</v>
      </c>
      <c r="C267" s="4" t="s">
        <v>63</v>
      </c>
      <c r="D267" s="4"/>
      <c r="E267" s="3">
        <v>6715</v>
      </c>
      <c r="F267" s="65"/>
      <c r="G267" s="3"/>
      <c r="H267" s="52">
        <f t="shared" si="225"/>
        <v>6715</v>
      </c>
      <c r="I267" s="52">
        <f t="shared" si="226"/>
        <v>6715</v>
      </c>
      <c r="J267" s="47">
        <f t="shared" si="227"/>
        <v>0</v>
      </c>
      <c r="K267" s="47">
        <f t="shared" si="228"/>
        <v>0</v>
      </c>
      <c r="R267" s="68"/>
      <c r="S267" s="68"/>
      <c r="T267" s="68"/>
      <c r="U267" s="68"/>
      <c r="V267" s="68"/>
      <c r="W267" s="68"/>
      <c r="X267" s="68"/>
      <c r="Y267" s="68"/>
      <c r="Z267" s="68"/>
    </row>
    <row r="268" spans="1:38" ht="47.1" customHeight="1" outlineLevel="1" x14ac:dyDescent="0.2">
      <c r="A268" s="6" t="s">
        <v>118</v>
      </c>
      <c r="B268" s="33">
        <v>342</v>
      </c>
      <c r="C268" s="4" t="s">
        <v>64</v>
      </c>
      <c r="D268" s="4"/>
      <c r="E268" s="3">
        <v>67800</v>
      </c>
      <c r="F268" s="4"/>
      <c r="G268" s="3"/>
      <c r="H268" s="52">
        <f t="shared" si="225"/>
        <v>67800</v>
      </c>
      <c r="I268" s="52">
        <f t="shared" si="226"/>
        <v>67800</v>
      </c>
      <c r="J268" s="47">
        <f t="shared" si="227"/>
        <v>0</v>
      </c>
      <c r="K268" s="47">
        <f t="shared" si="228"/>
        <v>0</v>
      </c>
      <c r="R268" s="68"/>
      <c r="S268" s="68"/>
      <c r="T268" s="68"/>
      <c r="U268" s="68"/>
      <c r="V268" s="68"/>
      <c r="W268" s="68"/>
      <c r="X268" s="68"/>
      <c r="Y268" s="68"/>
      <c r="Z268" s="68"/>
    </row>
    <row r="269" spans="1:38" ht="35.1" customHeight="1" outlineLevel="1" x14ac:dyDescent="0.2">
      <c r="A269" s="6" t="s">
        <v>118</v>
      </c>
      <c r="B269" s="33">
        <v>342</v>
      </c>
      <c r="C269" s="4" t="s">
        <v>75</v>
      </c>
      <c r="D269" s="4"/>
      <c r="E269" s="3">
        <v>64350</v>
      </c>
      <c r="F269" s="4"/>
      <c r="G269" s="3"/>
      <c r="H269" s="52">
        <f t="shared" si="225"/>
        <v>64350</v>
      </c>
      <c r="I269" s="52">
        <f t="shared" si="226"/>
        <v>64350</v>
      </c>
      <c r="J269" s="47">
        <f t="shared" si="227"/>
        <v>0</v>
      </c>
      <c r="K269" s="47">
        <f t="shared" si="228"/>
        <v>0</v>
      </c>
      <c r="R269" s="68"/>
      <c r="S269" s="68"/>
      <c r="T269" s="68"/>
      <c r="U269" s="68"/>
      <c r="V269" s="68"/>
      <c r="W269" s="68"/>
      <c r="X269" s="68"/>
      <c r="Y269" s="68"/>
      <c r="Z269" s="68"/>
    </row>
    <row r="270" spans="1:38" ht="35.1" customHeight="1" outlineLevel="1" x14ac:dyDescent="0.2">
      <c r="A270" s="6" t="s">
        <v>118</v>
      </c>
      <c r="B270" s="33">
        <v>342</v>
      </c>
      <c r="C270" s="4" t="s">
        <v>76</v>
      </c>
      <c r="D270" s="4"/>
      <c r="E270" s="3">
        <v>174400</v>
      </c>
      <c r="F270" s="4"/>
      <c r="G270" s="3"/>
      <c r="H270" s="52">
        <f t="shared" si="225"/>
        <v>174400</v>
      </c>
      <c r="I270" s="52">
        <f t="shared" si="226"/>
        <v>174400</v>
      </c>
      <c r="J270" s="47">
        <f t="shared" si="227"/>
        <v>0</v>
      </c>
      <c r="K270" s="47">
        <f t="shared" si="228"/>
        <v>0</v>
      </c>
      <c r="R270" s="68"/>
      <c r="S270" s="68"/>
      <c r="T270" s="68"/>
      <c r="U270" s="68"/>
      <c r="V270" s="68"/>
      <c r="W270" s="68"/>
      <c r="X270" s="68"/>
      <c r="Y270" s="68"/>
      <c r="Z270" s="68"/>
    </row>
    <row r="271" spans="1:38" ht="35.1" customHeight="1" outlineLevel="1" x14ac:dyDescent="0.2">
      <c r="A271" s="6" t="s">
        <v>118</v>
      </c>
      <c r="B271" s="33">
        <v>342</v>
      </c>
      <c r="C271" s="4" t="s">
        <v>77</v>
      </c>
      <c r="D271" s="4"/>
      <c r="E271" s="3">
        <v>58046.05</v>
      </c>
      <c r="F271" s="4"/>
      <c r="G271" s="3"/>
      <c r="H271" s="52">
        <f t="shared" si="225"/>
        <v>58046.05</v>
      </c>
      <c r="I271" s="52">
        <f t="shared" si="226"/>
        <v>58046.05</v>
      </c>
      <c r="J271" s="47">
        <f t="shared" si="227"/>
        <v>0</v>
      </c>
      <c r="K271" s="47">
        <f t="shared" si="228"/>
        <v>0</v>
      </c>
      <c r="R271" s="68"/>
      <c r="S271" s="68"/>
      <c r="T271" s="68"/>
      <c r="U271" s="68"/>
      <c r="V271" s="68"/>
      <c r="W271" s="68"/>
      <c r="X271" s="68"/>
      <c r="Y271" s="68"/>
      <c r="Z271" s="68"/>
    </row>
    <row r="272" spans="1:38" ht="35.1" customHeight="1" outlineLevel="1" x14ac:dyDescent="0.2">
      <c r="A272" s="6" t="s">
        <v>118</v>
      </c>
      <c r="B272" s="33">
        <v>342</v>
      </c>
      <c r="C272" s="4" t="s">
        <v>78</v>
      </c>
      <c r="D272" s="4"/>
      <c r="E272" s="3">
        <v>25632</v>
      </c>
      <c r="F272" s="4"/>
      <c r="G272" s="3"/>
      <c r="H272" s="52">
        <f t="shared" si="225"/>
        <v>25632</v>
      </c>
      <c r="I272" s="52">
        <f t="shared" si="226"/>
        <v>25632</v>
      </c>
      <c r="J272" s="47">
        <f t="shared" si="227"/>
        <v>0</v>
      </c>
      <c r="K272" s="47">
        <f t="shared" si="228"/>
        <v>0</v>
      </c>
      <c r="R272" s="68"/>
      <c r="S272" s="68"/>
      <c r="T272" s="68"/>
      <c r="U272" s="68"/>
      <c r="V272" s="68"/>
      <c r="W272" s="68"/>
      <c r="X272" s="68"/>
      <c r="Y272" s="68"/>
      <c r="Z272" s="68"/>
    </row>
    <row r="273" spans="1:26" ht="35.1" customHeight="1" outlineLevel="1" x14ac:dyDescent="0.2">
      <c r="A273" s="6" t="s">
        <v>118</v>
      </c>
      <c r="B273" s="33">
        <v>342</v>
      </c>
      <c r="C273" s="4" t="s">
        <v>79</v>
      </c>
      <c r="D273" s="4"/>
      <c r="E273" s="3">
        <v>14235.75</v>
      </c>
      <c r="F273" s="65"/>
      <c r="G273" s="3"/>
      <c r="H273" s="52">
        <f t="shared" si="225"/>
        <v>14235.75</v>
      </c>
      <c r="I273" s="52">
        <f t="shared" si="226"/>
        <v>14235.75</v>
      </c>
      <c r="J273" s="47">
        <f t="shared" si="227"/>
        <v>0</v>
      </c>
      <c r="K273" s="47">
        <f t="shared" si="228"/>
        <v>0</v>
      </c>
      <c r="R273" s="68"/>
      <c r="S273" s="68"/>
      <c r="T273" s="68"/>
      <c r="U273" s="68"/>
      <c r="V273" s="68"/>
      <c r="W273" s="68"/>
      <c r="X273" s="68"/>
      <c r="Y273" s="68"/>
      <c r="Z273" s="68"/>
    </row>
    <row r="274" spans="1:26" ht="35.1" customHeight="1" outlineLevel="1" x14ac:dyDescent="0.2">
      <c r="A274" s="6" t="s">
        <v>118</v>
      </c>
      <c r="B274" s="33">
        <v>342</v>
      </c>
      <c r="C274" s="4" t="s">
        <v>80</v>
      </c>
      <c r="D274" s="4"/>
      <c r="E274" s="3">
        <v>2336</v>
      </c>
      <c r="F274" s="4"/>
      <c r="G274" s="3"/>
      <c r="H274" s="52">
        <f t="shared" si="225"/>
        <v>2336</v>
      </c>
      <c r="I274" s="52">
        <f t="shared" si="226"/>
        <v>2336</v>
      </c>
      <c r="J274" s="47">
        <f t="shared" si="227"/>
        <v>0</v>
      </c>
      <c r="K274" s="47">
        <f t="shared" si="228"/>
        <v>0</v>
      </c>
      <c r="R274" s="68"/>
      <c r="S274" s="68"/>
      <c r="T274" s="68"/>
      <c r="U274" s="68"/>
      <c r="V274" s="68"/>
      <c r="W274" s="68"/>
      <c r="X274" s="68"/>
      <c r="Y274" s="68"/>
      <c r="Z274" s="68"/>
    </row>
    <row r="275" spans="1:26" ht="35.1" customHeight="1" outlineLevel="1" x14ac:dyDescent="0.2">
      <c r="A275" s="6" t="s">
        <v>118</v>
      </c>
      <c r="B275" s="33">
        <v>342</v>
      </c>
      <c r="C275" s="4" t="s">
        <v>81</v>
      </c>
      <c r="D275" s="4"/>
      <c r="E275" s="3">
        <v>20546.75</v>
      </c>
      <c r="F275" s="4"/>
      <c r="G275" s="67"/>
      <c r="H275" s="52">
        <f t="shared" si="225"/>
        <v>20546.75</v>
      </c>
      <c r="I275" s="52">
        <f t="shared" si="226"/>
        <v>20546.75</v>
      </c>
      <c r="J275" s="47">
        <f t="shared" si="227"/>
        <v>0</v>
      </c>
      <c r="K275" s="47">
        <f t="shared" si="228"/>
        <v>0</v>
      </c>
      <c r="R275" s="68"/>
      <c r="S275" s="68"/>
      <c r="T275" s="68"/>
      <c r="U275" s="68"/>
      <c r="V275" s="68"/>
      <c r="W275" s="68"/>
      <c r="X275" s="68"/>
      <c r="Y275" s="68"/>
      <c r="Z275" s="68"/>
    </row>
    <row r="276" spans="1:26" ht="35.1" customHeight="1" outlineLevel="1" x14ac:dyDescent="0.2">
      <c r="A276" s="6" t="s">
        <v>118</v>
      </c>
      <c r="B276" s="33">
        <v>342</v>
      </c>
      <c r="C276" s="4" t="s">
        <v>82</v>
      </c>
      <c r="D276" s="4"/>
      <c r="E276" s="3">
        <v>39000</v>
      </c>
      <c r="F276" s="4"/>
      <c r="G276" s="3"/>
      <c r="H276" s="52">
        <f t="shared" si="225"/>
        <v>39000</v>
      </c>
      <c r="I276" s="52">
        <f t="shared" si="226"/>
        <v>39000</v>
      </c>
      <c r="J276" s="47">
        <f t="shared" si="227"/>
        <v>0</v>
      </c>
      <c r="K276" s="47">
        <f t="shared" si="228"/>
        <v>0</v>
      </c>
      <c r="R276" s="68"/>
      <c r="S276" s="68"/>
      <c r="T276" s="68"/>
      <c r="U276" s="68"/>
      <c r="V276" s="68"/>
      <c r="W276" s="68"/>
      <c r="X276" s="68"/>
      <c r="Y276" s="68"/>
      <c r="Z276" s="68"/>
    </row>
    <row r="277" spans="1:26" ht="35.1" customHeight="1" outlineLevel="1" x14ac:dyDescent="0.2">
      <c r="A277" s="6" t="s">
        <v>118</v>
      </c>
      <c r="B277" s="33">
        <v>342</v>
      </c>
      <c r="C277" s="4" t="s">
        <v>83</v>
      </c>
      <c r="D277" s="4"/>
      <c r="E277" s="3">
        <v>29349.35</v>
      </c>
      <c r="F277" s="4"/>
      <c r="G277" s="3"/>
      <c r="H277" s="52">
        <f t="shared" si="225"/>
        <v>29349.35</v>
      </c>
      <c r="I277" s="52">
        <f t="shared" si="226"/>
        <v>29349.35</v>
      </c>
      <c r="J277" s="47">
        <f t="shared" si="227"/>
        <v>0</v>
      </c>
      <c r="K277" s="47">
        <f t="shared" si="228"/>
        <v>0</v>
      </c>
      <c r="R277" s="68"/>
      <c r="S277" s="68"/>
      <c r="T277" s="68"/>
      <c r="U277" s="68"/>
      <c r="V277" s="68"/>
      <c r="W277" s="68"/>
      <c r="X277" s="68"/>
      <c r="Y277" s="68"/>
      <c r="Z277" s="68"/>
    </row>
    <row r="278" spans="1:26" ht="35.1" customHeight="1" outlineLevel="1" x14ac:dyDescent="0.2">
      <c r="A278" s="6" t="s">
        <v>118</v>
      </c>
      <c r="B278" s="33">
        <v>342</v>
      </c>
      <c r="C278" s="4" t="s">
        <v>84</v>
      </c>
      <c r="D278" s="4"/>
      <c r="E278" s="3">
        <v>36382.5</v>
      </c>
      <c r="F278" s="4"/>
      <c r="G278" s="3"/>
      <c r="H278" s="52">
        <f t="shared" si="225"/>
        <v>36382.5</v>
      </c>
      <c r="I278" s="52">
        <f t="shared" si="226"/>
        <v>36382.5</v>
      </c>
      <c r="J278" s="47">
        <f t="shared" si="227"/>
        <v>0</v>
      </c>
      <c r="K278" s="47">
        <f t="shared" si="228"/>
        <v>0</v>
      </c>
      <c r="R278" s="68"/>
      <c r="S278" s="68"/>
      <c r="T278" s="68"/>
      <c r="U278" s="68"/>
      <c r="V278" s="68"/>
      <c r="W278" s="68"/>
      <c r="X278" s="68"/>
      <c r="Y278" s="68"/>
      <c r="Z278" s="68"/>
    </row>
    <row r="279" spans="1:26" ht="35.1" customHeight="1" outlineLevel="1" x14ac:dyDescent="0.2">
      <c r="A279" s="6" t="s">
        <v>118</v>
      </c>
      <c r="B279" s="33">
        <v>342</v>
      </c>
      <c r="C279" s="4" t="s">
        <v>85</v>
      </c>
      <c r="D279" s="4"/>
      <c r="E279" s="3">
        <v>6035.59</v>
      </c>
      <c r="F279" s="4"/>
      <c r="G279" s="67"/>
      <c r="H279" s="52">
        <f t="shared" si="225"/>
        <v>6035.59</v>
      </c>
      <c r="I279" s="52">
        <f t="shared" si="226"/>
        <v>6035.59</v>
      </c>
      <c r="J279" s="47">
        <f t="shared" si="227"/>
        <v>0</v>
      </c>
      <c r="K279" s="47">
        <f t="shared" si="228"/>
        <v>0</v>
      </c>
      <c r="R279" s="68"/>
      <c r="S279" s="68"/>
      <c r="T279" s="68"/>
      <c r="U279" s="68"/>
      <c r="V279" s="68"/>
      <c r="W279" s="68"/>
      <c r="X279" s="68"/>
      <c r="Y279" s="68"/>
      <c r="Z279" s="68"/>
    </row>
    <row r="280" spans="1:26" ht="35.1" customHeight="1" outlineLevel="1" x14ac:dyDescent="0.2">
      <c r="A280" s="6" t="s">
        <v>118</v>
      </c>
      <c r="B280" s="33">
        <v>342</v>
      </c>
      <c r="C280" s="4" t="s">
        <v>86</v>
      </c>
      <c r="D280" s="4"/>
      <c r="E280" s="3">
        <v>3480</v>
      </c>
      <c r="F280" s="4"/>
      <c r="G280" s="67"/>
      <c r="H280" s="52">
        <f t="shared" si="225"/>
        <v>3480</v>
      </c>
      <c r="I280" s="52">
        <f t="shared" si="226"/>
        <v>3480</v>
      </c>
      <c r="J280" s="47">
        <f t="shared" si="227"/>
        <v>0</v>
      </c>
      <c r="K280" s="47">
        <f t="shared" si="228"/>
        <v>0</v>
      </c>
      <c r="R280" s="68"/>
      <c r="S280" s="68"/>
      <c r="T280" s="68"/>
      <c r="U280" s="68"/>
      <c r="V280" s="68"/>
      <c r="W280" s="68"/>
      <c r="X280" s="68"/>
      <c r="Y280" s="68"/>
      <c r="Z280" s="68"/>
    </row>
    <row r="281" spans="1:26" ht="35.1" customHeight="1" outlineLevel="1" x14ac:dyDescent="0.2">
      <c r="A281" s="6" t="s">
        <v>118</v>
      </c>
      <c r="B281" s="33">
        <v>342</v>
      </c>
      <c r="C281" s="4" t="s">
        <v>87</v>
      </c>
      <c r="D281" s="4"/>
      <c r="E281" s="3">
        <v>74179.5</v>
      </c>
      <c r="F281" s="65"/>
      <c r="G281" s="3"/>
      <c r="H281" s="52">
        <f t="shared" si="225"/>
        <v>74179.5</v>
      </c>
      <c r="I281" s="52">
        <f t="shared" si="226"/>
        <v>74179.5</v>
      </c>
      <c r="J281" s="47">
        <f t="shared" si="227"/>
        <v>0</v>
      </c>
      <c r="K281" s="47">
        <f t="shared" si="228"/>
        <v>0</v>
      </c>
      <c r="R281" s="68"/>
      <c r="S281" s="68"/>
      <c r="T281" s="68"/>
      <c r="U281" s="68"/>
      <c r="V281" s="68"/>
      <c r="W281" s="68"/>
      <c r="X281" s="68"/>
      <c r="Y281" s="68"/>
      <c r="Z281" s="68"/>
    </row>
    <row r="282" spans="1:26" ht="35.1" customHeight="1" outlineLevel="1" x14ac:dyDescent="0.2">
      <c r="A282" s="6" t="s">
        <v>118</v>
      </c>
      <c r="B282" s="33">
        <v>342</v>
      </c>
      <c r="C282" s="4" t="s">
        <v>88</v>
      </c>
      <c r="D282" s="4"/>
      <c r="E282" s="3">
        <v>936</v>
      </c>
      <c r="F282" s="4"/>
      <c r="G282" s="3"/>
      <c r="H282" s="52">
        <f t="shared" si="225"/>
        <v>936</v>
      </c>
      <c r="I282" s="52">
        <f t="shared" si="226"/>
        <v>936</v>
      </c>
      <c r="J282" s="47">
        <f t="shared" si="227"/>
        <v>0</v>
      </c>
      <c r="K282" s="47">
        <f t="shared" si="228"/>
        <v>0</v>
      </c>
      <c r="R282" s="68"/>
      <c r="S282" s="68"/>
      <c r="T282" s="68"/>
      <c r="U282" s="68"/>
      <c r="V282" s="68"/>
      <c r="W282" s="68"/>
      <c r="X282" s="68"/>
      <c r="Y282" s="68"/>
      <c r="Z282" s="68"/>
    </row>
    <row r="283" spans="1:26" ht="35.1" customHeight="1" outlineLevel="1" x14ac:dyDescent="0.2">
      <c r="A283" s="6" t="s">
        <v>118</v>
      </c>
      <c r="B283" s="33">
        <v>342</v>
      </c>
      <c r="C283" s="4" t="s">
        <v>89</v>
      </c>
      <c r="D283" s="4"/>
      <c r="E283" s="3">
        <v>6600</v>
      </c>
      <c r="F283" s="4"/>
      <c r="G283" s="3"/>
      <c r="H283" s="52">
        <f t="shared" si="225"/>
        <v>6600</v>
      </c>
      <c r="I283" s="52">
        <f t="shared" si="226"/>
        <v>6600</v>
      </c>
      <c r="J283" s="47">
        <f t="shared" si="227"/>
        <v>0</v>
      </c>
      <c r="K283" s="47">
        <f t="shared" si="228"/>
        <v>0</v>
      </c>
      <c r="R283" s="68"/>
      <c r="S283" s="68"/>
      <c r="T283" s="68"/>
      <c r="U283" s="68"/>
      <c r="V283" s="68"/>
      <c r="W283" s="68"/>
      <c r="X283" s="68"/>
      <c r="Y283" s="68"/>
      <c r="Z283" s="68"/>
    </row>
    <row r="284" spans="1:26" ht="35.1" customHeight="1" outlineLevel="1" x14ac:dyDescent="0.2">
      <c r="A284" s="6" t="s">
        <v>118</v>
      </c>
      <c r="B284" s="33">
        <v>342</v>
      </c>
      <c r="C284" s="4"/>
      <c r="D284" s="4"/>
      <c r="E284" s="3"/>
      <c r="F284" s="4"/>
      <c r="G284" s="67"/>
      <c r="H284" s="52">
        <f t="shared" si="225"/>
        <v>0</v>
      </c>
      <c r="I284" s="52">
        <f t="shared" si="226"/>
        <v>0</v>
      </c>
      <c r="J284" s="47">
        <f t="shared" si="227"/>
        <v>0</v>
      </c>
      <c r="K284" s="47">
        <f t="shared" si="228"/>
        <v>0</v>
      </c>
      <c r="R284" s="68"/>
      <c r="S284" s="68"/>
      <c r="T284" s="68"/>
      <c r="U284" s="68"/>
      <c r="V284" s="68"/>
      <c r="W284" s="68"/>
      <c r="X284" s="68"/>
      <c r="Y284" s="68"/>
      <c r="Z284" s="68"/>
    </row>
    <row r="285" spans="1:26" ht="35.1" customHeight="1" outlineLevel="1" x14ac:dyDescent="0.2">
      <c r="A285" s="6" t="s">
        <v>118</v>
      </c>
      <c r="B285" s="33">
        <v>342</v>
      </c>
      <c r="C285" s="4"/>
      <c r="D285" s="4"/>
      <c r="E285" s="3"/>
      <c r="F285" s="65"/>
      <c r="G285" s="67"/>
      <c r="H285" s="52">
        <f t="shared" si="225"/>
        <v>0</v>
      </c>
      <c r="I285" s="52">
        <f t="shared" si="226"/>
        <v>0</v>
      </c>
      <c r="J285" s="47">
        <f t="shared" si="227"/>
        <v>0</v>
      </c>
      <c r="K285" s="47">
        <f t="shared" si="228"/>
        <v>0</v>
      </c>
      <c r="R285" s="68"/>
      <c r="S285" s="68"/>
      <c r="T285" s="68"/>
      <c r="U285" s="68"/>
      <c r="V285" s="68"/>
      <c r="W285" s="68"/>
      <c r="X285" s="68"/>
      <c r="Y285" s="68"/>
      <c r="Z285" s="68"/>
    </row>
    <row r="286" spans="1:26" ht="35.1" customHeight="1" outlineLevel="1" x14ac:dyDescent="0.2">
      <c r="A286" s="6" t="s">
        <v>118</v>
      </c>
      <c r="B286" s="33">
        <v>342</v>
      </c>
      <c r="C286" s="4"/>
      <c r="D286" s="4"/>
      <c r="E286" s="3"/>
      <c r="F286" s="4"/>
      <c r="G286" s="67"/>
      <c r="H286" s="52">
        <f t="shared" si="225"/>
        <v>0</v>
      </c>
      <c r="I286" s="52">
        <f t="shared" si="226"/>
        <v>0</v>
      </c>
      <c r="J286" s="47">
        <f t="shared" si="227"/>
        <v>0</v>
      </c>
      <c r="K286" s="47">
        <f t="shared" si="228"/>
        <v>0</v>
      </c>
      <c r="R286" s="68"/>
      <c r="S286" s="68"/>
      <c r="T286" s="68"/>
      <c r="U286" s="68"/>
      <c r="V286" s="68"/>
      <c r="W286" s="68"/>
      <c r="X286" s="68"/>
      <c r="Y286" s="68"/>
      <c r="Z286" s="68"/>
    </row>
    <row r="287" spans="1:26" ht="35.1" customHeight="1" outlineLevel="1" x14ac:dyDescent="0.2">
      <c r="A287" s="6" t="s">
        <v>118</v>
      </c>
      <c r="B287" s="33">
        <v>342</v>
      </c>
      <c r="C287" s="4"/>
      <c r="D287" s="4"/>
      <c r="E287" s="3"/>
      <c r="F287" s="65"/>
      <c r="G287" s="3"/>
      <c r="H287" s="52">
        <f t="shared" si="225"/>
        <v>0</v>
      </c>
      <c r="I287" s="52">
        <f t="shared" si="226"/>
        <v>0</v>
      </c>
      <c r="J287" s="47">
        <f t="shared" si="227"/>
        <v>0</v>
      </c>
      <c r="K287" s="47">
        <f t="shared" si="228"/>
        <v>0</v>
      </c>
      <c r="R287" s="68"/>
      <c r="S287" s="68"/>
      <c r="T287" s="68"/>
      <c r="U287" s="68"/>
      <c r="V287" s="68"/>
      <c r="W287" s="68"/>
      <c r="X287" s="68"/>
      <c r="Y287" s="68"/>
      <c r="Z287" s="68"/>
    </row>
    <row r="288" spans="1:26" ht="35.1" customHeight="1" outlineLevel="1" x14ac:dyDescent="0.2">
      <c r="A288" s="6" t="s">
        <v>118</v>
      </c>
      <c r="B288" s="33">
        <v>342</v>
      </c>
      <c r="C288" s="4"/>
      <c r="D288" s="4"/>
      <c r="E288" s="3"/>
      <c r="F288" s="4"/>
      <c r="G288" s="3"/>
      <c r="H288" s="52">
        <f t="shared" si="225"/>
        <v>0</v>
      </c>
      <c r="I288" s="52">
        <f t="shared" si="226"/>
        <v>0</v>
      </c>
      <c r="J288" s="47">
        <f t="shared" si="227"/>
        <v>0</v>
      </c>
      <c r="K288" s="47">
        <f t="shared" si="228"/>
        <v>0</v>
      </c>
      <c r="R288" s="68"/>
      <c r="S288" s="68"/>
      <c r="T288" s="68"/>
      <c r="U288" s="68"/>
      <c r="V288" s="68"/>
      <c r="W288" s="68"/>
      <c r="X288" s="68"/>
      <c r="Y288" s="68"/>
      <c r="Z288" s="68"/>
    </row>
    <row r="289" spans="1:38" ht="35.1" customHeight="1" outlineLevel="1" x14ac:dyDescent="0.2">
      <c r="A289" s="16" t="s">
        <v>118</v>
      </c>
      <c r="B289" s="33">
        <v>342</v>
      </c>
      <c r="C289" s="14"/>
      <c r="D289" s="14"/>
      <c r="E289" s="18"/>
      <c r="F289" s="65"/>
      <c r="G289" s="3"/>
      <c r="H289" s="52">
        <f t="shared" si="225"/>
        <v>0</v>
      </c>
      <c r="I289" s="52">
        <f t="shared" si="226"/>
        <v>0</v>
      </c>
      <c r="J289" s="48">
        <f t="shared" si="227"/>
        <v>0</v>
      </c>
      <c r="K289" s="48">
        <f t="shared" si="228"/>
        <v>0</v>
      </c>
      <c r="R289" s="68"/>
      <c r="S289" s="68"/>
      <c r="T289" s="68"/>
      <c r="U289" s="68"/>
      <c r="V289" s="68"/>
      <c r="W289" s="68"/>
      <c r="X289" s="68"/>
      <c r="Y289" s="68"/>
      <c r="Z289" s="68"/>
    </row>
    <row r="290" spans="1:38" s="27" customFormat="1" ht="47.1" customHeight="1" outlineLevel="1" x14ac:dyDescent="0.2">
      <c r="A290" s="24" t="s">
        <v>118</v>
      </c>
      <c r="B290" s="35">
        <v>341</v>
      </c>
      <c r="C290" s="25">
        <v>341</v>
      </c>
      <c r="D290" s="25"/>
      <c r="E290" s="26">
        <f>SUM(E291:E306)</f>
        <v>374140</v>
      </c>
      <c r="F290" s="4"/>
      <c r="G290" s="3"/>
      <c r="H290" s="42">
        <f t="shared" ref="H290" si="229">SUM(H291:H306)</f>
        <v>-525860</v>
      </c>
      <c r="I290" s="42">
        <f t="shared" ref="I290" si="230">SUM(I291:I306)</f>
        <v>374140</v>
      </c>
      <c r="J290" s="42">
        <f t="shared" ref="J290:AL290" si="231">SUM(J291:J306)</f>
        <v>900000</v>
      </c>
      <c r="K290" s="42">
        <f t="shared" si="231"/>
        <v>0</v>
      </c>
      <c r="L290" s="26">
        <f t="shared" si="231"/>
        <v>0</v>
      </c>
      <c r="M290" s="26">
        <f t="shared" si="231"/>
        <v>0</v>
      </c>
      <c r="N290" s="26">
        <f t="shared" si="231"/>
        <v>0</v>
      </c>
      <c r="O290" s="26">
        <f t="shared" si="231"/>
        <v>0</v>
      </c>
      <c r="P290" s="26">
        <f t="shared" si="231"/>
        <v>0</v>
      </c>
      <c r="Q290" s="105">
        <f t="shared" si="231"/>
        <v>0</v>
      </c>
      <c r="R290" s="110">
        <f t="shared" si="231"/>
        <v>0</v>
      </c>
      <c r="S290" s="110">
        <f t="shared" si="231"/>
        <v>0</v>
      </c>
      <c r="T290" s="110">
        <f t="shared" si="231"/>
        <v>0</v>
      </c>
      <c r="U290" s="110">
        <f t="shared" si="231"/>
        <v>0</v>
      </c>
      <c r="V290" s="110">
        <f t="shared" si="231"/>
        <v>0</v>
      </c>
      <c r="W290" s="110">
        <f t="shared" si="231"/>
        <v>400000</v>
      </c>
      <c r="X290" s="110">
        <f t="shared" si="231"/>
        <v>0</v>
      </c>
      <c r="Y290" s="110">
        <f t="shared" si="231"/>
        <v>500000</v>
      </c>
      <c r="Z290" s="110">
        <f t="shared" si="231"/>
        <v>0</v>
      </c>
      <c r="AA290" s="108">
        <f t="shared" si="231"/>
        <v>0</v>
      </c>
      <c r="AB290" s="26">
        <f t="shared" si="231"/>
        <v>0</v>
      </c>
      <c r="AC290" s="26">
        <f t="shared" si="231"/>
        <v>0</v>
      </c>
      <c r="AD290" s="26">
        <f t="shared" si="231"/>
        <v>0</v>
      </c>
      <c r="AE290" s="26">
        <f t="shared" si="231"/>
        <v>0</v>
      </c>
      <c r="AF290" s="26">
        <f t="shared" si="231"/>
        <v>0</v>
      </c>
      <c r="AG290" s="26">
        <f t="shared" si="231"/>
        <v>0</v>
      </c>
      <c r="AH290" s="26">
        <f t="shared" si="231"/>
        <v>0</v>
      </c>
      <c r="AI290" s="26">
        <f t="shared" si="231"/>
        <v>0</v>
      </c>
      <c r="AJ290" s="26">
        <f t="shared" si="231"/>
        <v>0</v>
      </c>
      <c r="AK290" s="26">
        <f t="shared" si="231"/>
        <v>0</v>
      </c>
      <c r="AL290" s="26">
        <f t="shared" si="231"/>
        <v>0</v>
      </c>
    </row>
    <row r="291" spans="1:38" ht="35.1" customHeight="1" outlineLevel="1" x14ac:dyDescent="0.2">
      <c r="A291" s="13" t="s">
        <v>118</v>
      </c>
      <c r="B291" s="33">
        <v>341</v>
      </c>
      <c r="C291" s="22" t="s">
        <v>67</v>
      </c>
      <c r="D291" s="22"/>
      <c r="E291" s="23">
        <v>13408</v>
      </c>
      <c r="F291" s="4"/>
      <c r="G291" s="3"/>
      <c r="H291" s="52">
        <f t="shared" ref="H291:H306" si="232">E291-J291</f>
        <v>13408</v>
      </c>
      <c r="I291" s="52">
        <f t="shared" ref="I291:I306" si="233">E291-K291</f>
        <v>13408</v>
      </c>
      <c r="J291" s="46">
        <f t="shared" ref="J291:J306" si="234">L291+N291+P291+R291+W291+Y291+AA291+AC291+AE291+AG291+AI291+AK291</f>
        <v>0</v>
      </c>
      <c r="K291" s="46">
        <f t="shared" ref="K291:K306" si="235">M291+O291+Q291+S291+X291+Z291+AB291+AD291+AF291+AH291+AJ291+AL291</f>
        <v>0</v>
      </c>
      <c r="R291" s="68"/>
      <c r="S291" s="68"/>
      <c r="T291" s="68"/>
      <c r="U291" s="68"/>
      <c r="V291" s="68"/>
      <c r="W291" s="68"/>
      <c r="X291" s="68"/>
      <c r="Y291" s="68"/>
      <c r="Z291" s="68"/>
    </row>
    <row r="292" spans="1:38" ht="35.1" customHeight="1" outlineLevel="1" x14ac:dyDescent="0.2">
      <c r="A292" s="6" t="s">
        <v>118</v>
      </c>
      <c r="B292" s="33">
        <v>341</v>
      </c>
      <c r="C292" s="4" t="s">
        <v>68</v>
      </c>
      <c r="D292" s="4"/>
      <c r="E292" s="3">
        <v>54758</v>
      </c>
      <c r="F292" s="64"/>
      <c r="G292" s="3"/>
      <c r="H292" s="52">
        <f t="shared" si="232"/>
        <v>54758</v>
      </c>
      <c r="I292" s="52">
        <f t="shared" si="233"/>
        <v>54758</v>
      </c>
      <c r="J292" s="47">
        <f t="shared" si="234"/>
        <v>0</v>
      </c>
      <c r="K292" s="47">
        <f t="shared" si="235"/>
        <v>0</v>
      </c>
      <c r="R292" s="68"/>
      <c r="S292" s="68"/>
      <c r="T292" s="68"/>
      <c r="U292" s="68"/>
      <c r="V292" s="68"/>
      <c r="W292" s="68"/>
      <c r="X292" s="68"/>
      <c r="Y292" s="68"/>
      <c r="Z292" s="68"/>
    </row>
    <row r="293" spans="1:38" ht="35.1" customHeight="1" outlineLevel="1" x14ac:dyDescent="0.2">
      <c r="A293" s="6" t="s">
        <v>118</v>
      </c>
      <c r="B293" s="33">
        <v>341</v>
      </c>
      <c r="C293" s="4" t="s">
        <v>69</v>
      </c>
      <c r="D293" s="4"/>
      <c r="E293" s="3">
        <v>28500</v>
      </c>
      <c r="F293" s="65"/>
      <c r="G293" s="3"/>
      <c r="H293" s="52">
        <f t="shared" si="232"/>
        <v>28500</v>
      </c>
      <c r="I293" s="52">
        <f t="shared" si="233"/>
        <v>28500</v>
      </c>
      <c r="J293" s="47">
        <f t="shared" si="234"/>
        <v>0</v>
      </c>
      <c r="K293" s="47">
        <f t="shared" si="235"/>
        <v>0</v>
      </c>
      <c r="R293" s="68"/>
      <c r="S293" s="68"/>
      <c r="T293" s="68"/>
      <c r="U293" s="68"/>
      <c r="V293" s="68"/>
      <c r="W293" s="68"/>
      <c r="X293" s="68"/>
      <c r="Y293" s="68"/>
      <c r="Z293" s="68"/>
    </row>
    <row r="294" spans="1:38" ht="35.1" customHeight="1" outlineLevel="1" x14ac:dyDescent="0.2">
      <c r="A294" s="6" t="s">
        <v>118</v>
      </c>
      <c r="B294" s="33">
        <v>341</v>
      </c>
      <c r="C294" s="4" t="s">
        <v>70</v>
      </c>
      <c r="D294" s="4"/>
      <c r="E294" s="3">
        <v>44068</v>
      </c>
      <c r="F294" s="4"/>
      <c r="G294" s="3"/>
      <c r="H294" s="52">
        <f t="shared" si="232"/>
        <v>44068</v>
      </c>
      <c r="I294" s="52">
        <f t="shared" si="233"/>
        <v>44068</v>
      </c>
      <c r="J294" s="47">
        <f t="shared" si="234"/>
        <v>0</v>
      </c>
      <c r="K294" s="47">
        <f t="shared" si="235"/>
        <v>0</v>
      </c>
      <c r="R294" s="68"/>
      <c r="S294" s="68"/>
      <c r="T294" s="68"/>
      <c r="U294" s="68"/>
      <c r="V294" s="68"/>
      <c r="W294" s="68"/>
      <c r="X294" s="68"/>
      <c r="Y294" s="68"/>
      <c r="Z294" s="68"/>
    </row>
    <row r="295" spans="1:38" ht="35.1" customHeight="1" outlineLevel="1" x14ac:dyDescent="0.2">
      <c r="A295" s="6" t="s">
        <v>118</v>
      </c>
      <c r="B295" s="33">
        <v>341</v>
      </c>
      <c r="C295" s="4" t="s">
        <v>71</v>
      </c>
      <c r="D295" s="4"/>
      <c r="E295" s="3">
        <v>68204</v>
      </c>
      <c r="F295" s="65"/>
      <c r="G295" s="3"/>
      <c r="H295" s="52">
        <f t="shared" si="232"/>
        <v>68204</v>
      </c>
      <c r="I295" s="52">
        <f t="shared" si="233"/>
        <v>68204</v>
      </c>
      <c r="J295" s="47">
        <f t="shared" si="234"/>
        <v>0</v>
      </c>
      <c r="K295" s="47">
        <f t="shared" si="235"/>
        <v>0</v>
      </c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1:38" ht="35.1" customHeight="1" outlineLevel="1" x14ac:dyDescent="0.2">
      <c r="A296" s="6" t="s">
        <v>118</v>
      </c>
      <c r="B296" s="33">
        <v>341</v>
      </c>
      <c r="C296" s="4" t="s">
        <v>72</v>
      </c>
      <c r="D296" s="4"/>
      <c r="E296" s="3">
        <v>44614</v>
      </c>
      <c r="F296" s="4"/>
      <c r="G296" s="3"/>
      <c r="H296" s="52">
        <f t="shared" si="232"/>
        <v>44614</v>
      </c>
      <c r="I296" s="52">
        <f t="shared" si="233"/>
        <v>44614</v>
      </c>
      <c r="J296" s="47">
        <f t="shared" si="234"/>
        <v>0</v>
      </c>
      <c r="K296" s="47">
        <f t="shared" si="235"/>
        <v>0</v>
      </c>
      <c r="R296" s="68"/>
      <c r="S296" s="68"/>
      <c r="T296" s="68"/>
      <c r="U296" s="68"/>
      <c r="V296" s="68"/>
      <c r="W296" s="68"/>
      <c r="X296" s="68"/>
      <c r="Y296" s="68"/>
      <c r="Z296" s="68"/>
    </row>
    <row r="297" spans="1:38" ht="35.1" customHeight="1" outlineLevel="1" x14ac:dyDescent="0.2">
      <c r="A297" s="6" t="s">
        <v>118</v>
      </c>
      <c r="B297" s="33">
        <v>341</v>
      </c>
      <c r="C297" s="4" t="s">
        <v>73</v>
      </c>
      <c r="D297" s="4"/>
      <c r="E297" s="3">
        <v>39138</v>
      </c>
      <c r="F297" s="65"/>
      <c r="G297" s="3"/>
      <c r="H297" s="52">
        <f t="shared" si="232"/>
        <v>39138</v>
      </c>
      <c r="I297" s="52">
        <f t="shared" si="233"/>
        <v>39138</v>
      </c>
      <c r="J297" s="47">
        <f t="shared" si="234"/>
        <v>0</v>
      </c>
      <c r="K297" s="47">
        <f t="shared" si="235"/>
        <v>0</v>
      </c>
      <c r="R297" s="68"/>
      <c r="S297" s="68"/>
      <c r="T297" s="68"/>
      <c r="U297" s="68"/>
      <c r="V297" s="68"/>
      <c r="W297" s="68"/>
      <c r="X297" s="68"/>
      <c r="Y297" s="68"/>
      <c r="Z297" s="68"/>
    </row>
    <row r="298" spans="1:38" ht="35.1" customHeight="1" outlineLevel="1" x14ac:dyDescent="0.2">
      <c r="A298" s="6" t="s">
        <v>118</v>
      </c>
      <c r="B298" s="33">
        <v>341</v>
      </c>
      <c r="C298" s="4" t="s">
        <v>98</v>
      </c>
      <c r="D298" s="4"/>
      <c r="E298" s="3">
        <v>16950</v>
      </c>
      <c r="F298" s="4"/>
      <c r="G298" s="3"/>
      <c r="H298" s="52">
        <f t="shared" si="232"/>
        <v>16950</v>
      </c>
      <c r="I298" s="52">
        <f t="shared" si="233"/>
        <v>16950</v>
      </c>
      <c r="J298" s="47">
        <f t="shared" si="234"/>
        <v>0</v>
      </c>
      <c r="K298" s="47">
        <f t="shared" si="235"/>
        <v>0</v>
      </c>
      <c r="R298" s="68"/>
      <c r="S298" s="68"/>
      <c r="T298" s="68"/>
      <c r="U298" s="68"/>
      <c r="V298" s="68"/>
      <c r="W298" s="68"/>
      <c r="X298" s="68"/>
      <c r="Y298" s="68"/>
      <c r="Z298" s="68"/>
    </row>
    <row r="299" spans="1:38" ht="35.1" customHeight="1" outlineLevel="1" x14ac:dyDescent="0.2">
      <c r="A299" s="6" t="s">
        <v>118</v>
      </c>
      <c r="B299" s="33">
        <v>341</v>
      </c>
      <c r="C299" s="4" t="s">
        <v>74</v>
      </c>
      <c r="D299" s="4"/>
      <c r="E299" s="3">
        <v>34500</v>
      </c>
      <c r="F299" s="4"/>
      <c r="G299" s="67"/>
      <c r="H299" s="52">
        <f t="shared" si="232"/>
        <v>34500</v>
      </c>
      <c r="I299" s="52">
        <f t="shared" si="233"/>
        <v>34500</v>
      </c>
      <c r="J299" s="47">
        <f t="shared" si="234"/>
        <v>0</v>
      </c>
      <c r="K299" s="47">
        <f t="shared" si="235"/>
        <v>0</v>
      </c>
      <c r="R299" s="68"/>
      <c r="S299" s="68"/>
      <c r="T299" s="68"/>
      <c r="U299" s="68"/>
      <c r="V299" s="68"/>
      <c r="W299" s="68"/>
      <c r="X299" s="68"/>
      <c r="Y299" s="68"/>
      <c r="Z299" s="68"/>
    </row>
    <row r="300" spans="1:38" ht="35.1" customHeight="1" outlineLevel="1" x14ac:dyDescent="0.2">
      <c r="A300" s="6" t="s">
        <v>118</v>
      </c>
      <c r="B300" s="33">
        <v>341</v>
      </c>
      <c r="C300" s="4" t="s">
        <v>99</v>
      </c>
      <c r="D300" s="4"/>
      <c r="E300" s="3">
        <v>30000</v>
      </c>
      <c r="F300" s="4"/>
      <c r="G300" s="67"/>
      <c r="H300" s="52">
        <f t="shared" si="232"/>
        <v>30000</v>
      </c>
      <c r="I300" s="52">
        <f t="shared" si="233"/>
        <v>30000</v>
      </c>
      <c r="J300" s="47">
        <f t="shared" si="234"/>
        <v>0</v>
      </c>
      <c r="K300" s="47">
        <f t="shared" si="235"/>
        <v>0</v>
      </c>
      <c r="R300" s="68"/>
      <c r="S300" s="68"/>
      <c r="T300" s="68"/>
      <c r="U300" s="68"/>
      <c r="V300" s="68"/>
      <c r="W300" s="68"/>
      <c r="X300" s="68"/>
      <c r="Y300" s="68"/>
      <c r="Z300" s="68"/>
    </row>
    <row r="301" spans="1:38" ht="35.1" customHeight="1" outlineLevel="1" x14ac:dyDescent="0.2">
      <c r="A301" s="6" t="s">
        <v>118</v>
      </c>
      <c r="B301" s="33">
        <v>341</v>
      </c>
      <c r="C301" s="4"/>
      <c r="D301" s="4"/>
      <c r="E301" s="3"/>
      <c r="F301" s="65"/>
      <c r="G301" s="3"/>
      <c r="H301" s="52">
        <f t="shared" si="232"/>
        <v>-900000</v>
      </c>
      <c r="I301" s="52">
        <f t="shared" si="233"/>
        <v>0</v>
      </c>
      <c r="J301" s="47">
        <f t="shared" si="234"/>
        <v>900000</v>
      </c>
      <c r="K301" s="47">
        <f t="shared" si="235"/>
        <v>0</v>
      </c>
      <c r="R301" s="68"/>
      <c r="S301" s="68"/>
      <c r="T301" s="68"/>
      <c r="U301" s="68"/>
      <c r="V301" s="68"/>
      <c r="W301" s="68">
        <v>400000</v>
      </c>
      <c r="X301" s="68"/>
      <c r="Y301" s="68">
        <v>500000</v>
      </c>
      <c r="Z301" s="68"/>
    </row>
    <row r="302" spans="1:38" ht="35.1" customHeight="1" outlineLevel="1" x14ac:dyDescent="0.2">
      <c r="A302" s="6" t="s">
        <v>118</v>
      </c>
      <c r="B302" s="33">
        <v>341</v>
      </c>
      <c r="C302" s="4"/>
      <c r="D302" s="4"/>
      <c r="E302" s="3"/>
      <c r="F302" s="4"/>
      <c r="G302" s="3"/>
      <c r="H302" s="52">
        <f t="shared" si="232"/>
        <v>0</v>
      </c>
      <c r="I302" s="52">
        <f t="shared" si="233"/>
        <v>0</v>
      </c>
      <c r="J302" s="47">
        <f t="shared" si="234"/>
        <v>0</v>
      </c>
      <c r="K302" s="47">
        <f t="shared" si="235"/>
        <v>0</v>
      </c>
      <c r="R302" s="68"/>
      <c r="S302" s="68"/>
      <c r="T302" s="68"/>
      <c r="U302" s="68"/>
      <c r="V302" s="68"/>
      <c r="W302" s="68"/>
      <c r="X302" s="68"/>
      <c r="Y302" s="68"/>
      <c r="Z302" s="68"/>
    </row>
    <row r="303" spans="1:38" ht="35.1" customHeight="1" outlineLevel="1" x14ac:dyDescent="0.2">
      <c r="A303" s="6" t="s">
        <v>118</v>
      </c>
      <c r="B303" s="33">
        <v>341</v>
      </c>
      <c r="C303" s="4"/>
      <c r="D303" s="4"/>
      <c r="E303" s="3"/>
      <c r="F303" s="4"/>
      <c r="G303" s="3"/>
      <c r="H303" s="52">
        <f t="shared" si="232"/>
        <v>0</v>
      </c>
      <c r="I303" s="52">
        <f t="shared" si="233"/>
        <v>0</v>
      </c>
      <c r="J303" s="47">
        <f t="shared" si="234"/>
        <v>0</v>
      </c>
      <c r="K303" s="47">
        <f t="shared" si="235"/>
        <v>0</v>
      </c>
      <c r="R303" s="68"/>
      <c r="S303" s="68"/>
      <c r="T303" s="68"/>
      <c r="U303" s="68"/>
      <c r="V303" s="68"/>
      <c r="W303" s="68"/>
      <c r="X303" s="68"/>
      <c r="Y303" s="68"/>
      <c r="Z303" s="68"/>
    </row>
    <row r="304" spans="1:38" ht="35.1" customHeight="1" outlineLevel="1" x14ac:dyDescent="0.2">
      <c r="A304" s="6" t="s">
        <v>118</v>
      </c>
      <c r="B304" s="33">
        <v>341</v>
      </c>
      <c r="C304" s="4"/>
      <c r="D304" s="4"/>
      <c r="E304" s="3"/>
      <c r="F304" s="4"/>
      <c r="G304" s="3"/>
      <c r="H304" s="52">
        <f t="shared" si="232"/>
        <v>0</v>
      </c>
      <c r="I304" s="52">
        <f t="shared" si="233"/>
        <v>0</v>
      </c>
      <c r="J304" s="47">
        <f t="shared" si="234"/>
        <v>0</v>
      </c>
      <c r="K304" s="47">
        <f t="shared" si="235"/>
        <v>0</v>
      </c>
      <c r="R304" s="68"/>
      <c r="S304" s="68"/>
      <c r="T304" s="68"/>
      <c r="U304" s="68"/>
      <c r="V304" s="68"/>
      <c r="W304" s="68"/>
      <c r="X304" s="68"/>
      <c r="Y304" s="68"/>
      <c r="Z304" s="68"/>
    </row>
    <row r="305" spans="1:38" ht="35.1" customHeight="1" outlineLevel="1" x14ac:dyDescent="0.2">
      <c r="A305" s="6" t="s">
        <v>118</v>
      </c>
      <c r="B305" s="33">
        <v>341</v>
      </c>
      <c r="C305" s="4"/>
      <c r="D305" s="4"/>
      <c r="E305" s="3"/>
      <c r="F305" s="4"/>
      <c r="G305" s="3"/>
      <c r="H305" s="52">
        <f t="shared" si="232"/>
        <v>0</v>
      </c>
      <c r="I305" s="52">
        <f t="shared" si="233"/>
        <v>0</v>
      </c>
      <c r="J305" s="47">
        <f t="shared" si="234"/>
        <v>0</v>
      </c>
      <c r="K305" s="47">
        <f t="shared" si="235"/>
        <v>0</v>
      </c>
      <c r="R305" s="68"/>
      <c r="S305" s="68"/>
      <c r="T305" s="68"/>
      <c r="U305" s="68"/>
      <c r="V305" s="68"/>
      <c r="W305" s="68"/>
      <c r="X305" s="68"/>
      <c r="Y305" s="68"/>
      <c r="Z305" s="68"/>
    </row>
    <row r="306" spans="1:38" ht="35.1" customHeight="1" outlineLevel="1" x14ac:dyDescent="0.2">
      <c r="A306" s="16" t="s">
        <v>118</v>
      </c>
      <c r="B306" s="33">
        <v>341</v>
      </c>
      <c r="C306" s="14"/>
      <c r="D306" s="14"/>
      <c r="E306" s="18"/>
      <c r="F306" s="4"/>
      <c r="G306" s="3"/>
      <c r="H306" s="52">
        <f t="shared" si="232"/>
        <v>0</v>
      </c>
      <c r="I306" s="52">
        <f t="shared" si="233"/>
        <v>0</v>
      </c>
      <c r="J306" s="48">
        <f t="shared" si="234"/>
        <v>0</v>
      </c>
      <c r="K306" s="48">
        <f t="shared" si="235"/>
        <v>0</v>
      </c>
      <c r="R306" s="68"/>
      <c r="S306" s="68"/>
      <c r="T306" s="68"/>
      <c r="U306" s="68"/>
      <c r="V306" s="68"/>
      <c r="W306" s="68"/>
      <c r="X306" s="68"/>
      <c r="Y306" s="68"/>
      <c r="Z306" s="68"/>
    </row>
    <row r="307" spans="1:38" s="27" customFormat="1" ht="47.1" customHeight="1" outlineLevel="1" x14ac:dyDescent="0.2">
      <c r="A307" s="24" t="s">
        <v>118</v>
      </c>
      <c r="B307" s="35">
        <v>343</v>
      </c>
      <c r="C307" s="25">
        <v>343</v>
      </c>
      <c r="D307" s="25"/>
      <c r="E307" s="26">
        <f>SUM(E308:E310)</f>
        <v>5096.75</v>
      </c>
      <c r="F307" s="65"/>
      <c r="G307" s="3"/>
      <c r="H307" s="42">
        <f t="shared" ref="H307" si="236">SUM(H308:H310)</f>
        <v>-6169.75</v>
      </c>
      <c r="I307" s="42">
        <f t="shared" ref="I307" si="237">SUM(I308:I310)</f>
        <v>5096.75</v>
      </c>
      <c r="J307" s="42">
        <f t="shared" ref="J307:AL307" si="238">SUM(J308:J310)</f>
        <v>11266.5</v>
      </c>
      <c r="K307" s="42">
        <f t="shared" si="238"/>
        <v>0</v>
      </c>
      <c r="L307" s="26">
        <f t="shared" si="238"/>
        <v>0</v>
      </c>
      <c r="M307" s="26">
        <f t="shared" si="238"/>
        <v>0</v>
      </c>
      <c r="N307" s="26">
        <f t="shared" si="238"/>
        <v>0</v>
      </c>
      <c r="O307" s="26">
        <f t="shared" si="238"/>
        <v>0</v>
      </c>
      <c r="P307" s="26">
        <f t="shared" si="238"/>
        <v>0</v>
      </c>
      <c r="Q307" s="105">
        <f t="shared" si="238"/>
        <v>0</v>
      </c>
      <c r="R307" s="110">
        <f t="shared" si="238"/>
        <v>3755.5</v>
      </c>
      <c r="S307" s="110">
        <f t="shared" si="238"/>
        <v>0</v>
      </c>
      <c r="T307" s="110">
        <f t="shared" si="238"/>
        <v>3755.5</v>
      </c>
      <c r="U307" s="110">
        <f t="shared" si="238"/>
        <v>0</v>
      </c>
      <c r="V307" s="110">
        <f t="shared" si="238"/>
        <v>0</v>
      </c>
      <c r="W307" s="110">
        <f t="shared" si="238"/>
        <v>3755.5</v>
      </c>
      <c r="X307" s="110">
        <f t="shared" si="238"/>
        <v>0</v>
      </c>
      <c r="Y307" s="110">
        <f t="shared" si="238"/>
        <v>3755.5</v>
      </c>
      <c r="Z307" s="110">
        <f t="shared" si="238"/>
        <v>0</v>
      </c>
      <c r="AA307" s="108">
        <f t="shared" si="238"/>
        <v>0</v>
      </c>
      <c r="AB307" s="26">
        <f t="shared" si="238"/>
        <v>0</v>
      </c>
      <c r="AC307" s="26">
        <f t="shared" si="238"/>
        <v>0</v>
      </c>
      <c r="AD307" s="26">
        <f t="shared" si="238"/>
        <v>0</v>
      </c>
      <c r="AE307" s="26">
        <f t="shared" si="238"/>
        <v>0</v>
      </c>
      <c r="AF307" s="26">
        <f t="shared" si="238"/>
        <v>0</v>
      </c>
      <c r="AG307" s="26">
        <f t="shared" si="238"/>
        <v>0</v>
      </c>
      <c r="AH307" s="26">
        <f t="shared" si="238"/>
        <v>0</v>
      </c>
      <c r="AI307" s="26">
        <f t="shared" si="238"/>
        <v>0</v>
      </c>
      <c r="AJ307" s="26">
        <f t="shared" si="238"/>
        <v>0</v>
      </c>
      <c r="AK307" s="26">
        <f t="shared" si="238"/>
        <v>0</v>
      </c>
      <c r="AL307" s="26">
        <f t="shared" si="238"/>
        <v>0</v>
      </c>
    </row>
    <row r="308" spans="1:38" ht="47.1" customHeight="1" outlineLevel="1" x14ac:dyDescent="0.2">
      <c r="A308" s="13" t="s">
        <v>118</v>
      </c>
      <c r="B308" s="33">
        <v>343</v>
      </c>
      <c r="C308" s="22" t="s">
        <v>9</v>
      </c>
      <c r="D308" s="22"/>
      <c r="E308" s="23">
        <v>5096.75</v>
      </c>
      <c r="F308" s="4"/>
      <c r="G308" s="3"/>
      <c r="H308" s="52">
        <f>E308-J308</f>
        <v>-6169.75</v>
      </c>
      <c r="I308" s="52">
        <f>E308-K308</f>
        <v>5096.75</v>
      </c>
      <c r="J308" s="46">
        <f t="shared" ref="J308:J310" si="239">L308+N308+P308+R308+W308+Y308+AA308+AC308+AE308+AG308+AI308+AK308</f>
        <v>11266.5</v>
      </c>
      <c r="K308" s="46">
        <f t="shared" ref="K308:K310" si="240">M308+O308+Q308+S308+X308+Z308+AB308+AD308+AF308+AH308+AJ308+AL308</f>
        <v>0</v>
      </c>
      <c r="R308" s="68">
        <v>3755.5</v>
      </c>
      <c r="S308" s="68"/>
      <c r="T308" s="68">
        <v>3755.5</v>
      </c>
      <c r="U308" s="68"/>
      <c r="V308" s="68"/>
      <c r="W308" s="68">
        <v>3755.5</v>
      </c>
      <c r="X308" s="68"/>
      <c r="Y308" s="68">
        <v>3755.5</v>
      </c>
      <c r="Z308" s="68"/>
    </row>
    <row r="309" spans="1:38" ht="47.1" customHeight="1" outlineLevel="1" x14ac:dyDescent="0.2">
      <c r="A309" s="6" t="s">
        <v>118</v>
      </c>
      <c r="B309" s="33">
        <v>343</v>
      </c>
      <c r="C309" s="4"/>
      <c r="D309" s="4"/>
      <c r="E309" s="3"/>
      <c r="F309" s="4"/>
      <c r="G309" s="67"/>
      <c r="H309" s="52">
        <f>E309-J309</f>
        <v>0</v>
      </c>
      <c r="I309" s="52">
        <f>E309-K309</f>
        <v>0</v>
      </c>
      <c r="J309" s="47">
        <f t="shared" si="239"/>
        <v>0</v>
      </c>
      <c r="K309" s="47">
        <f t="shared" si="240"/>
        <v>0</v>
      </c>
      <c r="R309" s="68"/>
      <c r="S309" s="68"/>
      <c r="T309" s="68"/>
      <c r="U309" s="68"/>
      <c r="V309" s="68"/>
      <c r="W309" s="68"/>
      <c r="X309" s="68"/>
      <c r="Y309" s="68"/>
      <c r="Z309" s="68"/>
    </row>
    <row r="310" spans="1:38" ht="47.1" customHeight="1" outlineLevel="1" x14ac:dyDescent="0.2">
      <c r="A310" s="16" t="s">
        <v>118</v>
      </c>
      <c r="B310" s="33">
        <v>343</v>
      </c>
      <c r="C310" s="14"/>
      <c r="D310" s="14"/>
      <c r="E310" s="18"/>
      <c r="F310" s="4"/>
      <c r="G310" s="3"/>
      <c r="H310" s="52">
        <f>E310-J310</f>
        <v>0</v>
      </c>
      <c r="I310" s="52">
        <f>E310-K310</f>
        <v>0</v>
      </c>
      <c r="J310" s="48">
        <f t="shared" si="239"/>
        <v>0</v>
      </c>
      <c r="K310" s="48">
        <f t="shared" si="240"/>
        <v>0</v>
      </c>
      <c r="R310" s="68"/>
      <c r="S310" s="68"/>
      <c r="T310" s="68"/>
      <c r="U310" s="68"/>
      <c r="V310" s="68"/>
      <c r="W310" s="68"/>
      <c r="X310" s="68"/>
      <c r="Y310" s="68"/>
      <c r="Z310" s="68"/>
    </row>
    <row r="311" spans="1:38" s="21" customFormat="1" ht="33.75" customHeight="1" outlineLevel="1" x14ac:dyDescent="0.2">
      <c r="A311" s="175" t="s">
        <v>119</v>
      </c>
      <c r="B311" s="175"/>
      <c r="C311" s="175"/>
      <c r="D311" s="82"/>
      <c r="E311" s="20">
        <f>E312+E316+E323+E332+E337+E342</f>
        <v>22392.789999999997</v>
      </c>
      <c r="F311" s="4"/>
      <c r="G311" s="3"/>
      <c r="H311" s="113">
        <f t="shared" ref="H311" si="241">H312+H316+H323+H332+H337+H342</f>
        <v>9510.119999999999</v>
      </c>
      <c r="I311" s="113">
        <f t="shared" ref="I311" si="242">I312+I316+I323+I332+I337+I342</f>
        <v>21413.85</v>
      </c>
      <c r="J311" s="37">
        <f t="shared" ref="J311:AL311" si="243">J312+J316+J323+J332+J337+J342</f>
        <v>12882.67</v>
      </c>
      <c r="K311" s="37">
        <f t="shared" si="243"/>
        <v>978.94</v>
      </c>
      <c r="L311" s="20">
        <f t="shared" si="243"/>
        <v>0</v>
      </c>
      <c r="M311" s="20">
        <f t="shared" si="243"/>
        <v>0</v>
      </c>
      <c r="N311" s="20">
        <f t="shared" si="243"/>
        <v>0</v>
      </c>
      <c r="O311" s="20">
        <f t="shared" si="243"/>
        <v>0</v>
      </c>
      <c r="P311" s="20">
        <f t="shared" si="243"/>
        <v>978.94</v>
      </c>
      <c r="Q311" s="107">
        <f t="shared" si="243"/>
        <v>978.94</v>
      </c>
      <c r="R311" s="113">
        <f>R312+R316+R323+R332+R337+R342+R341</f>
        <v>69567.91</v>
      </c>
      <c r="S311" s="113">
        <f t="shared" si="243"/>
        <v>0</v>
      </c>
      <c r="T311" s="113">
        <f t="shared" si="243"/>
        <v>900.7</v>
      </c>
      <c r="U311" s="113">
        <f t="shared" si="243"/>
        <v>3667.21</v>
      </c>
      <c r="V311" s="113">
        <f t="shared" si="243"/>
        <v>0</v>
      </c>
      <c r="W311" s="113">
        <f t="shared" si="243"/>
        <v>4567.91</v>
      </c>
      <c r="X311" s="113">
        <f t="shared" si="243"/>
        <v>0</v>
      </c>
      <c r="Y311" s="113">
        <f t="shared" si="243"/>
        <v>4567.91</v>
      </c>
      <c r="Z311" s="113">
        <f t="shared" si="243"/>
        <v>0</v>
      </c>
      <c r="AA311" s="109">
        <f t="shared" si="243"/>
        <v>0</v>
      </c>
      <c r="AB311" s="20">
        <f t="shared" si="243"/>
        <v>0</v>
      </c>
      <c r="AC311" s="20">
        <f t="shared" si="243"/>
        <v>0</v>
      </c>
      <c r="AD311" s="20">
        <f t="shared" si="243"/>
        <v>0</v>
      </c>
      <c r="AE311" s="20">
        <f t="shared" si="243"/>
        <v>0</v>
      </c>
      <c r="AF311" s="20">
        <f t="shared" si="243"/>
        <v>0</v>
      </c>
      <c r="AG311" s="20">
        <f t="shared" si="243"/>
        <v>0</v>
      </c>
      <c r="AH311" s="20">
        <f t="shared" si="243"/>
        <v>0</v>
      </c>
      <c r="AI311" s="20">
        <f t="shared" si="243"/>
        <v>0</v>
      </c>
      <c r="AJ311" s="20">
        <f t="shared" si="243"/>
        <v>0</v>
      </c>
      <c r="AK311" s="20">
        <f t="shared" si="243"/>
        <v>0</v>
      </c>
      <c r="AL311" s="20">
        <f t="shared" si="243"/>
        <v>0</v>
      </c>
    </row>
    <row r="312" spans="1:38" s="31" customFormat="1" ht="11.1" customHeight="1" outlineLevel="1" x14ac:dyDescent="0.2">
      <c r="A312" s="24" t="s">
        <v>119</v>
      </c>
      <c r="B312" s="35">
        <v>221</v>
      </c>
      <c r="C312" s="25" t="s">
        <v>0</v>
      </c>
      <c r="D312" s="25"/>
      <c r="E312" s="26">
        <f>SUM(E313:E315)</f>
        <v>6000</v>
      </c>
      <c r="F312" s="4"/>
      <c r="G312" s="3"/>
      <c r="H312" s="118">
        <f t="shared" ref="H312" si="244">SUM(H313:H315)</f>
        <v>6000</v>
      </c>
      <c r="I312" s="118">
        <f t="shared" ref="I312" si="245">SUM(I313:I315)</f>
        <v>6000</v>
      </c>
      <c r="J312" s="26">
        <f t="shared" ref="J312:AL312" si="246">SUM(J313:J315)</f>
        <v>0</v>
      </c>
      <c r="K312" s="26">
        <f t="shared" si="246"/>
        <v>0</v>
      </c>
      <c r="L312" s="26">
        <f t="shared" si="246"/>
        <v>0</v>
      </c>
      <c r="M312" s="26">
        <f t="shared" si="246"/>
        <v>0</v>
      </c>
      <c r="N312" s="26">
        <f t="shared" si="246"/>
        <v>0</v>
      </c>
      <c r="O312" s="26">
        <f t="shared" si="246"/>
        <v>0</v>
      </c>
      <c r="P312" s="26">
        <f t="shared" si="246"/>
        <v>0</v>
      </c>
      <c r="Q312" s="105">
        <f t="shared" si="246"/>
        <v>0</v>
      </c>
      <c r="R312" s="110">
        <f t="shared" si="246"/>
        <v>600</v>
      </c>
      <c r="S312" s="110">
        <f t="shared" si="246"/>
        <v>0</v>
      </c>
      <c r="T312" s="110">
        <f t="shared" si="246"/>
        <v>0</v>
      </c>
      <c r="U312" s="110">
        <f t="shared" si="246"/>
        <v>600</v>
      </c>
      <c r="V312" s="110">
        <f t="shared" si="246"/>
        <v>0</v>
      </c>
      <c r="W312" s="110">
        <f t="shared" si="246"/>
        <v>600</v>
      </c>
      <c r="X312" s="110">
        <f t="shared" si="246"/>
        <v>0</v>
      </c>
      <c r="Y312" s="110">
        <f t="shared" si="246"/>
        <v>600</v>
      </c>
      <c r="Z312" s="110">
        <f t="shared" si="246"/>
        <v>0</v>
      </c>
      <c r="AA312" s="108">
        <f t="shared" si="246"/>
        <v>0</v>
      </c>
      <c r="AB312" s="26">
        <f t="shared" si="246"/>
        <v>0</v>
      </c>
      <c r="AC312" s="26">
        <f t="shared" si="246"/>
        <v>0</v>
      </c>
      <c r="AD312" s="26">
        <f t="shared" si="246"/>
        <v>0</v>
      </c>
      <c r="AE312" s="26">
        <f t="shared" si="246"/>
        <v>0</v>
      </c>
      <c r="AF312" s="26">
        <f t="shared" si="246"/>
        <v>0</v>
      </c>
      <c r="AG312" s="26">
        <f t="shared" si="246"/>
        <v>0</v>
      </c>
      <c r="AH312" s="26">
        <f t="shared" si="246"/>
        <v>0</v>
      </c>
      <c r="AI312" s="26">
        <f t="shared" si="246"/>
        <v>0</v>
      </c>
      <c r="AJ312" s="26">
        <f t="shared" si="246"/>
        <v>0</v>
      </c>
      <c r="AK312" s="26">
        <f t="shared" si="246"/>
        <v>0</v>
      </c>
      <c r="AL312" s="26">
        <f t="shared" si="246"/>
        <v>0</v>
      </c>
    </row>
    <row r="313" spans="1:38" s="7" customFormat="1" ht="35.1" customHeight="1" outlineLevel="1" x14ac:dyDescent="0.2">
      <c r="A313" s="13" t="s">
        <v>119</v>
      </c>
      <c r="B313" s="36">
        <v>221</v>
      </c>
      <c r="C313" s="22" t="s">
        <v>93</v>
      </c>
      <c r="D313" s="22"/>
      <c r="E313" s="23">
        <v>6000</v>
      </c>
      <c r="F313" s="4"/>
      <c r="G313" s="3"/>
      <c r="H313" s="52">
        <f>E313-J313</f>
        <v>6000</v>
      </c>
      <c r="I313" s="52">
        <f>E313-K313</f>
        <v>6000</v>
      </c>
      <c r="J313" s="50"/>
      <c r="K313" s="50"/>
      <c r="R313" s="114">
        <v>600</v>
      </c>
      <c r="S313" s="114"/>
      <c r="T313" s="114"/>
      <c r="U313" s="114">
        <v>600</v>
      </c>
      <c r="V313" s="114"/>
      <c r="W313" s="114">
        <v>600</v>
      </c>
      <c r="X313" s="114"/>
      <c r="Y313" s="114">
        <v>600</v>
      </c>
      <c r="Z313" s="114"/>
    </row>
    <row r="314" spans="1:38" s="7" customFormat="1" ht="35.1" customHeight="1" outlineLevel="1" x14ac:dyDescent="0.2">
      <c r="A314" s="6" t="s">
        <v>119</v>
      </c>
      <c r="B314" s="36">
        <v>221</v>
      </c>
      <c r="C314" s="4"/>
      <c r="D314" s="4"/>
      <c r="E314" s="3"/>
      <c r="F314" s="4"/>
      <c r="G314" s="67"/>
      <c r="H314" s="52">
        <f>E314-J314</f>
        <v>0</v>
      </c>
      <c r="I314" s="52">
        <f>E314-K314</f>
        <v>0</v>
      </c>
      <c r="J314" s="50"/>
      <c r="K314" s="50"/>
      <c r="R314" s="114"/>
      <c r="S314" s="114"/>
      <c r="T314" s="114"/>
      <c r="U314" s="114"/>
      <c r="V314" s="114"/>
      <c r="W314" s="114"/>
      <c r="X314" s="114"/>
      <c r="Y314" s="114"/>
      <c r="Z314" s="114"/>
    </row>
    <row r="315" spans="1:38" s="7" customFormat="1" ht="35.1" customHeight="1" outlineLevel="1" x14ac:dyDescent="0.2">
      <c r="A315" s="16" t="s">
        <v>119</v>
      </c>
      <c r="B315" s="36">
        <v>221</v>
      </c>
      <c r="C315" s="14"/>
      <c r="D315" s="14"/>
      <c r="E315" s="18"/>
      <c r="F315" s="4"/>
      <c r="G315" s="3"/>
      <c r="H315" s="52">
        <f>E315-J315</f>
        <v>0</v>
      </c>
      <c r="I315" s="52">
        <f>E315-K315</f>
        <v>0</v>
      </c>
      <c r="J315" s="50"/>
      <c r="K315" s="50"/>
      <c r="R315" s="114"/>
      <c r="S315" s="114"/>
      <c r="T315" s="114"/>
      <c r="U315" s="114"/>
      <c r="V315" s="114"/>
      <c r="W315" s="114"/>
      <c r="X315" s="114"/>
      <c r="Y315" s="114"/>
      <c r="Z315" s="114"/>
    </row>
    <row r="316" spans="1:38" s="27" customFormat="1" ht="11.1" customHeight="1" outlineLevel="1" x14ac:dyDescent="0.2">
      <c r="A316" s="24" t="s">
        <v>119</v>
      </c>
      <c r="B316" s="35">
        <v>223</v>
      </c>
      <c r="C316" s="25" t="s">
        <v>45</v>
      </c>
      <c r="D316" s="25"/>
      <c r="E316" s="26">
        <f>SUM(E317:E322)</f>
        <v>12442.3</v>
      </c>
      <c r="F316" s="4"/>
      <c r="G316" s="67"/>
      <c r="H316" s="41">
        <f t="shared" ref="H316" si="247">SUM(H317:H322)</f>
        <v>2092.5700000000002</v>
      </c>
      <c r="I316" s="41">
        <f t="shared" ref="I316" si="248">SUM(I317:I322)</f>
        <v>12442.3</v>
      </c>
      <c r="J316" s="41">
        <f t="shared" ref="J316:AL316" si="249">SUM(J317:J322)</f>
        <v>10349.73</v>
      </c>
      <c r="K316" s="41">
        <f t="shared" si="249"/>
        <v>0</v>
      </c>
      <c r="L316" s="26">
        <f t="shared" si="249"/>
        <v>0</v>
      </c>
      <c r="M316" s="26">
        <f t="shared" si="249"/>
        <v>0</v>
      </c>
      <c r="N316" s="26">
        <f t="shared" si="249"/>
        <v>0</v>
      </c>
      <c r="O316" s="26">
        <f t="shared" si="249"/>
        <v>0</v>
      </c>
      <c r="P316" s="26">
        <f t="shared" si="249"/>
        <v>0</v>
      </c>
      <c r="Q316" s="105">
        <f t="shared" si="249"/>
        <v>0</v>
      </c>
      <c r="R316" s="110">
        <f t="shared" si="249"/>
        <v>3449.91</v>
      </c>
      <c r="S316" s="110">
        <f t="shared" si="249"/>
        <v>0</v>
      </c>
      <c r="T316" s="110">
        <f t="shared" si="249"/>
        <v>382.7</v>
      </c>
      <c r="U316" s="110">
        <f t="shared" si="249"/>
        <v>3067.21</v>
      </c>
      <c r="V316" s="110">
        <f t="shared" si="249"/>
        <v>0</v>
      </c>
      <c r="W316" s="110">
        <f t="shared" si="249"/>
        <v>3449.91</v>
      </c>
      <c r="X316" s="110">
        <f t="shared" si="249"/>
        <v>0</v>
      </c>
      <c r="Y316" s="110">
        <f t="shared" si="249"/>
        <v>3449.91</v>
      </c>
      <c r="Z316" s="110">
        <f t="shared" si="249"/>
        <v>0</v>
      </c>
      <c r="AA316" s="108">
        <f t="shared" si="249"/>
        <v>0</v>
      </c>
      <c r="AB316" s="26">
        <f t="shared" si="249"/>
        <v>0</v>
      </c>
      <c r="AC316" s="26">
        <f t="shared" si="249"/>
        <v>0</v>
      </c>
      <c r="AD316" s="26">
        <f t="shared" si="249"/>
        <v>0</v>
      </c>
      <c r="AE316" s="26">
        <f t="shared" si="249"/>
        <v>0</v>
      </c>
      <c r="AF316" s="26">
        <f t="shared" si="249"/>
        <v>0</v>
      </c>
      <c r="AG316" s="26">
        <f t="shared" si="249"/>
        <v>0</v>
      </c>
      <c r="AH316" s="26">
        <f t="shared" si="249"/>
        <v>0</v>
      </c>
      <c r="AI316" s="26">
        <f t="shared" si="249"/>
        <v>0</v>
      </c>
      <c r="AJ316" s="26">
        <f t="shared" si="249"/>
        <v>0</v>
      </c>
      <c r="AK316" s="26">
        <f t="shared" si="249"/>
        <v>0</v>
      </c>
      <c r="AL316" s="26">
        <f t="shared" si="249"/>
        <v>0</v>
      </c>
    </row>
    <row r="317" spans="1:38" ht="23.1" customHeight="1" outlineLevel="1" x14ac:dyDescent="0.2">
      <c r="A317" s="13" t="s">
        <v>119</v>
      </c>
      <c r="B317" s="36">
        <v>223</v>
      </c>
      <c r="C317" s="22" t="s">
        <v>46</v>
      </c>
      <c r="D317" s="22"/>
      <c r="E317" s="23">
        <v>6492.48</v>
      </c>
      <c r="F317" s="65"/>
      <c r="G317" s="3"/>
      <c r="H317" s="52">
        <f t="shared" ref="H317:H322" si="250">E317-J317</f>
        <v>1623.12</v>
      </c>
      <c r="I317" s="52">
        <f t="shared" ref="I317:I322" si="251">E317-K317</f>
        <v>6492.48</v>
      </c>
      <c r="J317" s="46">
        <f t="shared" ref="J317:J322" si="252">L317+N317+P317+R317+W317+Y317+AA317+AC317+AE317+AG317+AI317+AK317</f>
        <v>4869.3599999999997</v>
      </c>
      <c r="K317" s="46">
        <f t="shared" ref="K317:K322" si="253">M317+O317+Q317+S317+X317+Z317+AB317+AD317+AF317+AH317+AJ317+AL317</f>
        <v>0</v>
      </c>
      <c r="R317" s="68">
        <v>1623.12</v>
      </c>
      <c r="S317" s="68"/>
      <c r="T317" s="68"/>
      <c r="U317" s="68">
        <v>1623.12</v>
      </c>
      <c r="V317" s="68"/>
      <c r="W317" s="68">
        <v>1623.12</v>
      </c>
      <c r="X317" s="68"/>
      <c r="Y317" s="68">
        <v>1623.12</v>
      </c>
      <c r="Z317" s="68"/>
    </row>
    <row r="318" spans="1:38" ht="23.1" customHeight="1" outlineLevel="1" x14ac:dyDescent="0.2">
      <c r="A318" s="6" t="s">
        <v>119</v>
      </c>
      <c r="B318" s="36">
        <v>223</v>
      </c>
      <c r="C318" s="4" t="s">
        <v>100</v>
      </c>
      <c r="D318" s="4"/>
      <c r="E318" s="3">
        <v>2888.18</v>
      </c>
      <c r="F318" s="4"/>
      <c r="G318" s="3"/>
      <c r="H318" s="52">
        <f t="shared" si="250"/>
        <v>-1444.0899999999997</v>
      </c>
      <c r="I318" s="52">
        <f t="shared" si="251"/>
        <v>2888.18</v>
      </c>
      <c r="J318" s="47">
        <f t="shared" si="252"/>
        <v>4332.2699999999995</v>
      </c>
      <c r="K318" s="47">
        <f t="shared" si="253"/>
        <v>0</v>
      </c>
      <c r="R318" s="68">
        <v>1444.09</v>
      </c>
      <c r="S318" s="68"/>
      <c r="T318" s="68"/>
      <c r="U318" s="68">
        <v>1444.09</v>
      </c>
      <c r="V318" s="68"/>
      <c r="W318" s="68">
        <v>1444.09</v>
      </c>
      <c r="X318" s="68"/>
      <c r="Y318" s="68">
        <v>1444.09</v>
      </c>
      <c r="Z318" s="68"/>
    </row>
    <row r="319" spans="1:38" ht="35.1" customHeight="1" outlineLevel="1" x14ac:dyDescent="0.2">
      <c r="A319" s="6" t="s">
        <v>119</v>
      </c>
      <c r="B319" s="36">
        <v>223</v>
      </c>
      <c r="C319" s="4" t="s">
        <v>48</v>
      </c>
      <c r="D319" s="4"/>
      <c r="E319" s="3">
        <v>3061.64</v>
      </c>
      <c r="F319" s="4"/>
      <c r="G319" s="3"/>
      <c r="H319" s="52">
        <f t="shared" si="250"/>
        <v>1913.54</v>
      </c>
      <c r="I319" s="52">
        <f t="shared" si="251"/>
        <v>3061.64</v>
      </c>
      <c r="J319" s="47">
        <f t="shared" si="252"/>
        <v>1148.0999999999999</v>
      </c>
      <c r="K319" s="47">
        <f t="shared" si="253"/>
        <v>0</v>
      </c>
      <c r="R319" s="68">
        <v>382.7</v>
      </c>
      <c r="S319" s="68"/>
      <c r="T319" s="68">
        <v>382.7</v>
      </c>
      <c r="U319" s="68"/>
      <c r="V319" s="68"/>
      <c r="W319" s="68">
        <v>382.7</v>
      </c>
      <c r="X319" s="68"/>
      <c r="Y319" s="68">
        <v>382.7</v>
      </c>
      <c r="Z319" s="68"/>
    </row>
    <row r="320" spans="1:38" ht="23.1" customHeight="1" outlineLevel="1" x14ac:dyDescent="0.2">
      <c r="A320" s="6" t="s">
        <v>119</v>
      </c>
      <c r="B320" s="36">
        <v>223</v>
      </c>
      <c r="C320" s="4"/>
      <c r="D320" s="4"/>
      <c r="E320" s="3"/>
      <c r="F320" s="4"/>
      <c r="G320" s="3"/>
      <c r="H320" s="52">
        <f t="shared" si="250"/>
        <v>0</v>
      </c>
      <c r="I320" s="52">
        <f t="shared" si="251"/>
        <v>0</v>
      </c>
      <c r="J320" s="47">
        <f t="shared" si="252"/>
        <v>0</v>
      </c>
      <c r="K320" s="47">
        <f t="shared" si="253"/>
        <v>0</v>
      </c>
      <c r="R320" s="68"/>
      <c r="S320" s="68"/>
      <c r="T320" s="68"/>
      <c r="U320" s="68"/>
      <c r="V320" s="68"/>
      <c r="W320" s="68"/>
      <c r="X320" s="68"/>
      <c r="Y320" s="68"/>
      <c r="Z320" s="68"/>
    </row>
    <row r="321" spans="1:38" ht="23.1" customHeight="1" outlineLevel="1" x14ac:dyDescent="0.2">
      <c r="A321" s="6" t="s">
        <v>119</v>
      </c>
      <c r="B321" s="36">
        <v>223</v>
      </c>
      <c r="C321" s="4"/>
      <c r="D321" s="4"/>
      <c r="E321" s="3"/>
      <c r="F321" s="65"/>
      <c r="G321" s="67"/>
      <c r="H321" s="52">
        <f t="shared" si="250"/>
        <v>0</v>
      </c>
      <c r="I321" s="52">
        <f t="shared" si="251"/>
        <v>0</v>
      </c>
      <c r="J321" s="47">
        <f t="shared" si="252"/>
        <v>0</v>
      </c>
      <c r="K321" s="47">
        <f t="shared" si="253"/>
        <v>0</v>
      </c>
      <c r="R321" s="68"/>
      <c r="S321" s="68"/>
      <c r="T321" s="68"/>
      <c r="U321" s="68"/>
      <c r="V321" s="68"/>
      <c r="W321" s="68"/>
      <c r="X321" s="68"/>
      <c r="Y321" s="68"/>
      <c r="Z321" s="68"/>
    </row>
    <row r="322" spans="1:38" ht="35.1" customHeight="1" outlineLevel="1" x14ac:dyDescent="0.2">
      <c r="A322" s="16" t="s">
        <v>119</v>
      </c>
      <c r="B322" s="36">
        <v>223</v>
      </c>
      <c r="C322" s="14"/>
      <c r="D322" s="14"/>
      <c r="E322" s="18"/>
      <c r="F322" s="4"/>
      <c r="G322" s="67"/>
      <c r="H322" s="52">
        <f t="shared" si="250"/>
        <v>0</v>
      </c>
      <c r="I322" s="52">
        <f t="shared" si="251"/>
        <v>0</v>
      </c>
      <c r="J322" s="48">
        <f t="shared" si="252"/>
        <v>0</v>
      </c>
      <c r="K322" s="48">
        <f t="shared" si="253"/>
        <v>0</v>
      </c>
      <c r="R322" s="68"/>
      <c r="S322" s="68"/>
      <c r="T322" s="68"/>
      <c r="U322" s="68"/>
      <c r="V322" s="68"/>
      <c r="W322" s="68"/>
      <c r="X322" s="68"/>
      <c r="Y322" s="68"/>
      <c r="Z322" s="68"/>
    </row>
    <row r="323" spans="1:38" s="27" customFormat="1" ht="11.1" customHeight="1" outlineLevel="1" x14ac:dyDescent="0.2">
      <c r="A323" s="24" t="s">
        <v>119</v>
      </c>
      <c r="B323" s="35">
        <v>225</v>
      </c>
      <c r="C323" s="25" t="s">
        <v>3</v>
      </c>
      <c r="D323" s="25"/>
      <c r="E323" s="26">
        <f>SUM(E324:E331)</f>
        <v>2621.6499999999996</v>
      </c>
      <c r="F323" s="65"/>
      <c r="G323" s="66"/>
      <c r="H323" s="110">
        <f t="shared" ref="H323" si="254">SUM(H324:H331)</f>
        <v>1550.5</v>
      </c>
      <c r="I323" s="110">
        <f t="shared" ref="I323" si="255">SUM(I324:I331)</f>
        <v>2621.6499999999996</v>
      </c>
      <c r="J323" s="136">
        <f t="shared" ref="J323:AL323" si="256">SUM(J324:J331)</f>
        <v>1071.1500000000001</v>
      </c>
      <c r="K323" s="42">
        <f t="shared" si="256"/>
        <v>0</v>
      </c>
      <c r="L323" s="26">
        <f t="shared" si="256"/>
        <v>0</v>
      </c>
      <c r="M323" s="26">
        <f t="shared" si="256"/>
        <v>0</v>
      </c>
      <c r="N323" s="26">
        <f t="shared" si="256"/>
        <v>0</v>
      </c>
      <c r="O323" s="26">
        <f t="shared" si="256"/>
        <v>0</v>
      </c>
      <c r="P323" s="26">
        <f t="shared" si="256"/>
        <v>0</v>
      </c>
      <c r="Q323" s="105">
        <f t="shared" si="256"/>
        <v>0</v>
      </c>
      <c r="R323" s="110">
        <f t="shared" si="256"/>
        <v>357.04999999999995</v>
      </c>
      <c r="S323" s="110">
        <f t="shared" si="256"/>
        <v>0</v>
      </c>
      <c r="T323" s="110">
        <f t="shared" si="256"/>
        <v>357.04999999999995</v>
      </c>
      <c r="U323" s="110">
        <f t="shared" si="256"/>
        <v>0</v>
      </c>
      <c r="V323" s="110">
        <f t="shared" si="256"/>
        <v>0</v>
      </c>
      <c r="W323" s="110">
        <f t="shared" si="256"/>
        <v>357.04999999999995</v>
      </c>
      <c r="X323" s="110">
        <f t="shared" si="256"/>
        <v>0</v>
      </c>
      <c r="Y323" s="110">
        <f t="shared" si="256"/>
        <v>357.04999999999995</v>
      </c>
      <c r="Z323" s="110">
        <f t="shared" si="256"/>
        <v>0</v>
      </c>
      <c r="AA323" s="108">
        <f t="shared" si="256"/>
        <v>0</v>
      </c>
      <c r="AB323" s="26">
        <f t="shared" si="256"/>
        <v>0</v>
      </c>
      <c r="AC323" s="26">
        <f t="shared" si="256"/>
        <v>0</v>
      </c>
      <c r="AD323" s="26">
        <f t="shared" si="256"/>
        <v>0</v>
      </c>
      <c r="AE323" s="26">
        <f t="shared" si="256"/>
        <v>0</v>
      </c>
      <c r="AF323" s="26">
        <f t="shared" si="256"/>
        <v>0</v>
      </c>
      <c r="AG323" s="26">
        <f t="shared" si="256"/>
        <v>0</v>
      </c>
      <c r="AH323" s="26">
        <f t="shared" si="256"/>
        <v>0</v>
      </c>
      <c r="AI323" s="26">
        <f t="shared" si="256"/>
        <v>0</v>
      </c>
      <c r="AJ323" s="26">
        <f t="shared" si="256"/>
        <v>0</v>
      </c>
      <c r="AK323" s="26">
        <f t="shared" si="256"/>
        <v>0</v>
      </c>
      <c r="AL323" s="26">
        <f t="shared" si="256"/>
        <v>0</v>
      </c>
    </row>
    <row r="324" spans="1:38" ht="35.1" customHeight="1" outlineLevel="1" x14ac:dyDescent="0.2">
      <c r="A324" s="13" t="s">
        <v>119</v>
      </c>
      <c r="B324" s="36">
        <v>225</v>
      </c>
      <c r="C324" s="22" t="s">
        <v>96</v>
      </c>
      <c r="D324" s="22"/>
      <c r="E324" s="23">
        <v>1211.07</v>
      </c>
      <c r="F324" s="4"/>
      <c r="G324" s="3"/>
      <c r="H324" s="137">
        <f t="shared" ref="H324:H331" si="257">E324-J324</f>
        <v>692.04</v>
      </c>
      <c r="I324" s="137">
        <f t="shared" ref="I324:I331" si="258">E324-K324</f>
        <v>1211.07</v>
      </c>
      <c r="J324" s="46">
        <f t="shared" ref="J324:J331" si="259">L324+N324+P324+R324+W324+Y324+AA324+AC324+AE324+AG324+AI324+AK324</f>
        <v>519.03</v>
      </c>
      <c r="K324" s="46">
        <f t="shared" ref="K324:K331" si="260">M324+O324+Q324+S324+X324+Z324+AB324+AD324+AF324+AH324+AJ324+AL324</f>
        <v>0</v>
      </c>
      <c r="R324" s="68">
        <v>173.01</v>
      </c>
      <c r="S324" s="68"/>
      <c r="T324" s="68">
        <v>173.01</v>
      </c>
      <c r="U324" s="68"/>
      <c r="V324" s="68"/>
      <c r="W324" s="68">
        <v>173.01</v>
      </c>
      <c r="X324" s="68"/>
      <c r="Y324" s="68">
        <v>173.01</v>
      </c>
      <c r="Z324" s="68"/>
    </row>
    <row r="325" spans="1:38" ht="47.1" customHeight="1" outlineLevel="1" x14ac:dyDescent="0.2">
      <c r="A325" s="6" t="s">
        <v>119</v>
      </c>
      <c r="B325" s="36">
        <v>225</v>
      </c>
      <c r="C325" s="4" t="s">
        <v>53</v>
      </c>
      <c r="D325" s="4"/>
      <c r="E325" s="3">
        <v>26.57</v>
      </c>
      <c r="F325" s="4"/>
      <c r="G325" s="67"/>
      <c r="H325" s="52">
        <f t="shared" si="257"/>
        <v>-53.140000000000008</v>
      </c>
      <c r="I325" s="52">
        <f t="shared" si="258"/>
        <v>26.57</v>
      </c>
      <c r="J325" s="47">
        <f t="shared" si="259"/>
        <v>79.710000000000008</v>
      </c>
      <c r="K325" s="47">
        <f t="shared" si="260"/>
        <v>0</v>
      </c>
      <c r="R325" s="68">
        <v>26.57</v>
      </c>
      <c r="S325" s="68"/>
      <c r="T325" s="68">
        <v>26.57</v>
      </c>
      <c r="U325" s="68"/>
      <c r="V325" s="68"/>
      <c r="W325" s="68">
        <v>26.57</v>
      </c>
      <c r="X325" s="68"/>
      <c r="Y325" s="68">
        <v>26.57</v>
      </c>
      <c r="Z325" s="68"/>
    </row>
    <row r="326" spans="1:38" ht="35.1" customHeight="1" outlineLevel="1" x14ac:dyDescent="0.2">
      <c r="A326" s="6" t="s">
        <v>119</v>
      </c>
      <c r="B326" s="36">
        <v>225</v>
      </c>
      <c r="C326" s="4" t="s">
        <v>55</v>
      </c>
      <c r="D326" s="4"/>
      <c r="E326" s="3">
        <v>1059.8</v>
      </c>
      <c r="F326" s="4"/>
      <c r="G326" s="67"/>
      <c r="H326" s="52">
        <f t="shared" si="257"/>
        <v>662.39</v>
      </c>
      <c r="I326" s="52">
        <f t="shared" si="258"/>
        <v>1059.8</v>
      </c>
      <c r="J326" s="47">
        <f t="shared" si="259"/>
        <v>397.40999999999997</v>
      </c>
      <c r="K326" s="47">
        <f t="shared" si="260"/>
        <v>0</v>
      </c>
      <c r="R326" s="68">
        <v>132.47</v>
      </c>
      <c r="S326" s="68"/>
      <c r="T326" s="68">
        <v>132.47</v>
      </c>
      <c r="U326" s="68"/>
      <c r="V326" s="68"/>
      <c r="W326" s="68">
        <v>132.47</v>
      </c>
      <c r="X326" s="68"/>
      <c r="Y326" s="68">
        <v>132.47</v>
      </c>
      <c r="Z326" s="68"/>
    </row>
    <row r="327" spans="1:38" ht="35.1" customHeight="1" outlineLevel="1" x14ac:dyDescent="0.2">
      <c r="A327" s="6" t="s">
        <v>119</v>
      </c>
      <c r="B327" s="36">
        <v>225</v>
      </c>
      <c r="C327" s="4" t="s">
        <v>56</v>
      </c>
      <c r="D327" s="4"/>
      <c r="E327" s="3">
        <v>51.71</v>
      </c>
      <c r="F327" s="4"/>
      <c r="G327" s="3"/>
      <c r="H327" s="52">
        <f t="shared" si="257"/>
        <v>-23.29</v>
      </c>
      <c r="I327" s="52">
        <f t="shared" si="258"/>
        <v>51.71</v>
      </c>
      <c r="J327" s="47">
        <f t="shared" si="259"/>
        <v>75</v>
      </c>
      <c r="K327" s="47">
        <f t="shared" si="260"/>
        <v>0</v>
      </c>
      <c r="R327" s="68">
        <v>25</v>
      </c>
      <c r="S327" s="68"/>
      <c r="T327" s="68">
        <v>25</v>
      </c>
      <c r="U327" s="68"/>
      <c r="V327" s="68"/>
      <c r="W327" s="68">
        <v>25</v>
      </c>
      <c r="X327" s="68"/>
      <c r="Y327" s="68">
        <v>25</v>
      </c>
      <c r="Z327" s="68"/>
    </row>
    <row r="328" spans="1:38" ht="35.1" customHeight="1" outlineLevel="1" x14ac:dyDescent="0.2">
      <c r="A328" s="6" t="s">
        <v>119</v>
      </c>
      <c r="B328" s="36">
        <v>225</v>
      </c>
      <c r="C328" s="4" t="s">
        <v>4</v>
      </c>
      <c r="D328" s="4"/>
      <c r="E328" s="3">
        <v>272.5</v>
      </c>
      <c r="F328" s="4"/>
      <c r="G328" s="3"/>
      <c r="H328" s="52">
        <f t="shared" si="257"/>
        <v>272.5</v>
      </c>
      <c r="I328" s="52">
        <f t="shared" si="258"/>
        <v>272.5</v>
      </c>
      <c r="J328" s="47">
        <f t="shared" si="259"/>
        <v>0</v>
      </c>
      <c r="K328" s="47">
        <f t="shared" si="260"/>
        <v>0</v>
      </c>
      <c r="R328" s="68"/>
      <c r="S328" s="68"/>
      <c r="T328" s="68"/>
      <c r="U328" s="68"/>
      <c r="V328" s="68"/>
      <c r="W328" s="68"/>
      <c r="X328" s="68"/>
      <c r="Y328" s="68"/>
      <c r="Z328" s="68"/>
    </row>
    <row r="329" spans="1:38" ht="35.1" customHeight="1" outlineLevel="1" x14ac:dyDescent="0.2">
      <c r="A329" s="6" t="s">
        <v>119</v>
      </c>
      <c r="B329" s="36">
        <v>225</v>
      </c>
      <c r="C329" s="4"/>
      <c r="D329" s="4"/>
      <c r="E329" s="3"/>
      <c r="F329" s="4"/>
      <c r="G329" s="3"/>
      <c r="H329" s="52">
        <f t="shared" si="257"/>
        <v>0</v>
      </c>
      <c r="I329" s="52">
        <f t="shared" si="258"/>
        <v>0</v>
      </c>
      <c r="J329" s="47">
        <f t="shared" si="259"/>
        <v>0</v>
      </c>
      <c r="K329" s="47">
        <f t="shared" si="260"/>
        <v>0</v>
      </c>
      <c r="R329" s="68"/>
      <c r="S329" s="68"/>
      <c r="T329" s="68"/>
      <c r="U329" s="68"/>
      <c r="V329" s="68"/>
      <c r="W329" s="68"/>
      <c r="X329" s="68"/>
      <c r="Y329" s="68"/>
      <c r="Z329" s="68"/>
    </row>
    <row r="330" spans="1:38" ht="35.1" customHeight="1" outlineLevel="1" x14ac:dyDescent="0.2">
      <c r="A330" s="6" t="s">
        <v>119</v>
      </c>
      <c r="B330" s="36">
        <v>225</v>
      </c>
      <c r="C330" s="4"/>
      <c r="D330" s="4"/>
      <c r="E330" s="3"/>
      <c r="F330" s="4"/>
      <c r="G330" s="3"/>
      <c r="H330" s="52">
        <f t="shared" si="257"/>
        <v>0</v>
      </c>
      <c r="I330" s="52">
        <f t="shared" si="258"/>
        <v>0</v>
      </c>
      <c r="J330" s="47">
        <f t="shared" si="259"/>
        <v>0</v>
      </c>
      <c r="K330" s="47">
        <f t="shared" si="260"/>
        <v>0</v>
      </c>
      <c r="R330" s="68"/>
      <c r="S330" s="68"/>
      <c r="T330" s="68"/>
      <c r="U330" s="68"/>
      <c r="V330" s="68"/>
      <c r="W330" s="68"/>
      <c r="X330" s="68"/>
      <c r="Y330" s="68"/>
      <c r="Z330" s="68"/>
    </row>
    <row r="331" spans="1:38" ht="35.1" customHeight="1" outlineLevel="1" x14ac:dyDescent="0.2">
      <c r="A331" s="16" t="s">
        <v>119</v>
      </c>
      <c r="B331" s="36">
        <v>225</v>
      </c>
      <c r="C331" s="14"/>
      <c r="D331" s="14"/>
      <c r="E331" s="18"/>
      <c r="F331" s="4"/>
      <c r="G331" s="3"/>
      <c r="H331" s="52">
        <f t="shared" si="257"/>
        <v>0</v>
      </c>
      <c r="I331" s="52">
        <f t="shared" si="258"/>
        <v>0</v>
      </c>
      <c r="J331" s="48">
        <f t="shared" si="259"/>
        <v>0</v>
      </c>
      <c r="K331" s="48">
        <f t="shared" si="260"/>
        <v>0</v>
      </c>
      <c r="R331" s="68"/>
      <c r="S331" s="68"/>
      <c r="T331" s="68"/>
      <c r="U331" s="68"/>
      <c r="V331" s="68"/>
      <c r="W331" s="68"/>
      <c r="X331" s="68"/>
      <c r="Y331" s="68"/>
      <c r="Z331" s="68"/>
    </row>
    <row r="332" spans="1:38" s="27" customFormat="1" ht="11.1" customHeight="1" outlineLevel="1" x14ac:dyDescent="0.2">
      <c r="A332" s="24" t="s">
        <v>119</v>
      </c>
      <c r="B332" s="35">
        <v>226</v>
      </c>
      <c r="C332" s="25" t="s">
        <v>58</v>
      </c>
      <c r="D332" s="25"/>
      <c r="E332" s="26">
        <f>SUM(E333:E336)</f>
        <v>28</v>
      </c>
      <c r="F332" s="4"/>
      <c r="G332" s="66"/>
      <c r="H332" s="110">
        <f t="shared" ref="H332" si="261">SUM(H333:H336)</f>
        <v>28</v>
      </c>
      <c r="I332" s="110">
        <f t="shared" ref="I332" si="262">SUM(I333:I336)</f>
        <v>28</v>
      </c>
      <c r="J332" s="136">
        <f t="shared" ref="J332:AL332" si="263">SUM(J333:J336)</f>
        <v>0</v>
      </c>
      <c r="K332" s="42">
        <f t="shared" si="263"/>
        <v>0</v>
      </c>
      <c r="L332" s="26">
        <f t="shared" si="263"/>
        <v>0</v>
      </c>
      <c r="M332" s="26">
        <f t="shared" si="263"/>
        <v>0</v>
      </c>
      <c r="N332" s="26">
        <f t="shared" si="263"/>
        <v>0</v>
      </c>
      <c r="O332" s="26">
        <f t="shared" si="263"/>
        <v>0</v>
      </c>
      <c r="P332" s="26">
        <f t="shared" si="263"/>
        <v>0</v>
      </c>
      <c r="Q332" s="105">
        <f t="shared" si="263"/>
        <v>0</v>
      </c>
      <c r="R332" s="110">
        <f t="shared" si="263"/>
        <v>0</v>
      </c>
      <c r="S332" s="110">
        <f t="shared" si="263"/>
        <v>0</v>
      </c>
      <c r="T332" s="110">
        <f t="shared" si="263"/>
        <v>0</v>
      </c>
      <c r="U332" s="110">
        <f t="shared" si="263"/>
        <v>0</v>
      </c>
      <c r="V332" s="110">
        <f t="shared" si="263"/>
        <v>0</v>
      </c>
      <c r="W332" s="110">
        <f t="shared" si="263"/>
        <v>0</v>
      </c>
      <c r="X332" s="110">
        <f t="shared" si="263"/>
        <v>0</v>
      </c>
      <c r="Y332" s="110">
        <f t="shared" si="263"/>
        <v>0</v>
      </c>
      <c r="Z332" s="110">
        <f t="shared" si="263"/>
        <v>0</v>
      </c>
      <c r="AA332" s="108">
        <f t="shared" si="263"/>
        <v>0</v>
      </c>
      <c r="AB332" s="26">
        <f t="shared" si="263"/>
        <v>0</v>
      </c>
      <c r="AC332" s="26">
        <f t="shared" si="263"/>
        <v>0</v>
      </c>
      <c r="AD332" s="26">
        <f t="shared" si="263"/>
        <v>0</v>
      </c>
      <c r="AE332" s="26">
        <f t="shared" si="263"/>
        <v>0</v>
      </c>
      <c r="AF332" s="26">
        <f t="shared" si="263"/>
        <v>0</v>
      </c>
      <c r="AG332" s="26">
        <f t="shared" si="263"/>
        <v>0</v>
      </c>
      <c r="AH332" s="26">
        <f t="shared" si="263"/>
        <v>0</v>
      </c>
      <c r="AI332" s="26">
        <f t="shared" si="263"/>
        <v>0</v>
      </c>
      <c r="AJ332" s="26">
        <f t="shared" si="263"/>
        <v>0</v>
      </c>
      <c r="AK332" s="26">
        <f t="shared" si="263"/>
        <v>0</v>
      </c>
      <c r="AL332" s="26">
        <f t="shared" si="263"/>
        <v>0</v>
      </c>
    </row>
    <row r="333" spans="1:38" ht="35.1" customHeight="1" outlineLevel="1" x14ac:dyDescent="0.2">
      <c r="A333" s="13" t="s">
        <v>119</v>
      </c>
      <c r="B333" s="36">
        <v>226</v>
      </c>
      <c r="C333" s="22" t="s">
        <v>90</v>
      </c>
      <c r="D333" s="22"/>
      <c r="E333" s="23">
        <v>28</v>
      </c>
      <c r="F333" s="4"/>
      <c r="G333" s="3"/>
      <c r="H333" s="137">
        <f>E333-J333</f>
        <v>28</v>
      </c>
      <c r="I333" s="137">
        <f>E333-K333</f>
        <v>28</v>
      </c>
      <c r="J333" s="46">
        <f t="shared" ref="J333:J336" si="264">L333+N333+P333+R333+W333+Y333+AA333+AC333+AE333+AG333+AI333+AK333</f>
        <v>0</v>
      </c>
      <c r="K333" s="46">
        <f t="shared" ref="K333:K336" si="265">M333+O333+Q333+S333+X333+Z333+AB333+AD333+AF333+AH333+AJ333+AL333</f>
        <v>0</v>
      </c>
      <c r="R333" s="68"/>
      <c r="S333" s="68"/>
      <c r="T333" s="68"/>
      <c r="U333" s="68"/>
      <c r="V333" s="68"/>
      <c r="W333" s="68"/>
      <c r="X333" s="68"/>
      <c r="Y333" s="68"/>
      <c r="Z333" s="68"/>
    </row>
    <row r="334" spans="1:38" ht="35.1" customHeight="1" outlineLevel="1" x14ac:dyDescent="0.2">
      <c r="A334" s="6" t="s">
        <v>119</v>
      </c>
      <c r="B334" s="36">
        <v>226</v>
      </c>
      <c r="C334" s="4"/>
      <c r="D334" s="4"/>
      <c r="E334" s="3"/>
      <c r="F334" s="4"/>
      <c r="G334" s="3"/>
      <c r="H334" s="52">
        <f>E334-J334</f>
        <v>0</v>
      </c>
      <c r="I334" s="52">
        <f>E334-K334</f>
        <v>0</v>
      </c>
      <c r="J334" s="47">
        <f t="shared" si="264"/>
        <v>0</v>
      </c>
      <c r="K334" s="47">
        <f t="shared" si="265"/>
        <v>0</v>
      </c>
      <c r="R334" s="68"/>
      <c r="S334" s="68"/>
      <c r="T334" s="68"/>
      <c r="U334" s="68"/>
      <c r="V334" s="68"/>
      <c r="W334" s="68"/>
      <c r="X334" s="68"/>
      <c r="Y334" s="68"/>
      <c r="Z334" s="68"/>
    </row>
    <row r="335" spans="1:38" ht="35.1" customHeight="1" outlineLevel="1" x14ac:dyDescent="0.2">
      <c r="A335" s="6" t="s">
        <v>119</v>
      </c>
      <c r="B335" s="36">
        <v>226</v>
      </c>
      <c r="C335" s="4"/>
      <c r="D335" s="4"/>
      <c r="E335" s="3"/>
      <c r="F335" s="4"/>
      <c r="G335" s="3"/>
      <c r="H335" s="52">
        <f>E335-J335</f>
        <v>0</v>
      </c>
      <c r="I335" s="52">
        <f>E335-K335</f>
        <v>0</v>
      </c>
      <c r="J335" s="47">
        <f t="shared" si="264"/>
        <v>0</v>
      </c>
      <c r="K335" s="47">
        <f t="shared" si="265"/>
        <v>0</v>
      </c>
      <c r="R335" s="68"/>
      <c r="S335" s="68"/>
      <c r="T335" s="68"/>
      <c r="U335" s="68"/>
      <c r="V335" s="68"/>
      <c r="W335" s="68"/>
      <c r="X335" s="68"/>
      <c r="Y335" s="68"/>
      <c r="Z335" s="68"/>
    </row>
    <row r="336" spans="1:38" ht="35.1" customHeight="1" outlineLevel="1" x14ac:dyDescent="0.2">
      <c r="A336" s="16" t="s">
        <v>119</v>
      </c>
      <c r="B336" s="36">
        <v>226</v>
      </c>
      <c r="C336" s="14"/>
      <c r="D336" s="14"/>
      <c r="E336" s="18"/>
      <c r="F336" s="4"/>
      <c r="G336" s="3"/>
      <c r="H336" s="52">
        <f>E336-J336</f>
        <v>0</v>
      </c>
      <c r="I336" s="52">
        <f>E336-K336</f>
        <v>0</v>
      </c>
      <c r="J336" s="48">
        <f t="shared" si="264"/>
        <v>0</v>
      </c>
      <c r="K336" s="48">
        <f t="shared" si="265"/>
        <v>0</v>
      </c>
      <c r="R336" s="68"/>
      <c r="S336" s="68"/>
      <c r="T336" s="68"/>
      <c r="U336" s="68"/>
      <c r="V336" s="68"/>
      <c r="W336" s="68"/>
      <c r="X336" s="68"/>
      <c r="Y336" s="68"/>
      <c r="Z336" s="68"/>
    </row>
    <row r="337" spans="1:38" s="27" customFormat="1" ht="11.1" customHeight="1" outlineLevel="1" x14ac:dyDescent="0.2">
      <c r="A337" s="24" t="s">
        <v>119</v>
      </c>
      <c r="B337" s="35">
        <v>346</v>
      </c>
      <c r="C337" s="25" t="s">
        <v>8</v>
      </c>
      <c r="D337" s="85"/>
      <c r="E337" s="26">
        <f>SUM(E338:E340)</f>
        <v>978.94</v>
      </c>
      <c r="F337" s="4"/>
      <c r="G337" s="67"/>
      <c r="H337" s="140">
        <f t="shared" ref="H337" si="266">SUM(H338:H340)</f>
        <v>0</v>
      </c>
      <c r="I337" s="140">
        <f t="shared" ref="I337" si="267">SUM(I338:I340)</f>
        <v>0</v>
      </c>
      <c r="J337" s="42">
        <f t="shared" ref="J337:AL337" si="268">SUM(J338:J340)</f>
        <v>978.94</v>
      </c>
      <c r="K337" s="42">
        <f t="shared" si="268"/>
        <v>978.94</v>
      </c>
      <c r="L337" s="26">
        <f t="shared" si="268"/>
        <v>0</v>
      </c>
      <c r="M337" s="26">
        <f t="shared" si="268"/>
        <v>0</v>
      </c>
      <c r="N337" s="26">
        <f t="shared" si="268"/>
        <v>0</v>
      </c>
      <c r="O337" s="26">
        <f t="shared" si="268"/>
        <v>0</v>
      </c>
      <c r="P337" s="26">
        <f t="shared" si="268"/>
        <v>978.94</v>
      </c>
      <c r="Q337" s="105">
        <f t="shared" si="268"/>
        <v>978.94</v>
      </c>
      <c r="R337" s="110">
        <f t="shared" si="268"/>
        <v>0</v>
      </c>
      <c r="S337" s="110">
        <f t="shared" si="268"/>
        <v>0</v>
      </c>
      <c r="T337" s="110">
        <f t="shared" si="268"/>
        <v>0</v>
      </c>
      <c r="U337" s="110">
        <f t="shared" si="268"/>
        <v>0</v>
      </c>
      <c r="V337" s="110">
        <f t="shared" si="268"/>
        <v>0</v>
      </c>
      <c r="W337" s="110">
        <f t="shared" si="268"/>
        <v>0</v>
      </c>
      <c r="X337" s="110">
        <f t="shared" si="268"/>
        <v>0</v>
      </c>
      <c r="Y337" s="110">
        <f t="shared" si="268"/>
        <v>0</v>
      </c>
      <c r="Z337" s="110">
        <f t="shared" si="268"/>
        <v>0</v>
      </c>
      <c r="AA337" s="108">
        <f t="shared" si="268"/>
        <v>0</v>
      </c>
      <c r="AB337" s="26">
        <f t="shared" si="268"/>
        <v>0</v>
      </c>
      <c r="AC337" s="26">
        <f t="shared" si="268"/>
        <v>0</v>
      </c>
      <c r="AD337" s="26">
        <f t="shared" si="268"/>
        <v>0</v>
      </c>
      <c r="AE337" s="26">
        <f t="shared" si="268"/>
        <v>0</v>
      </c>
      <c r="AF337" s="26">
        <f t="shared" si="268"/>
        <v>0</v>
      </c>
      <c r="AG337" s="26">
        <f t="shared" si="268"/>
        <v>0</v>
      </c>
      <c r="AH337" s="26">
        <f t="shared" si="268"/>
        <v>0</v>
      </c>
      <c r="AI337" s="26">
        <f t="shared" si="268"/>
        <v>0</v>
      </c>
      <c r="AJ337" s="26">
        <f t="shared" si="268"/>
        <v>0</v>
      </c>
      <c r="AK337" s="26">
        <f t="shared" si="268"/>
        <v>0</v>
      </c>
      <c r="AL337" s="26">
        <f t="shared" si="268"/>
        <v>0</v>
      </c>
    </row>
    <row r="338" spans="1:38" s="92" customFormat="1" ht="47.1" customHeight="1" outlineLevel="1" x14ac:dyDescent="0.2">
      <c r="A338" s="93" t="s">
        <v>119</v>
      </c>
      <c r="B338" s="98">
        <v>346</v>
      </c>
      <c r="C338" s="94" t="s">
        <v>7</v>
      </c>
      <c r="D338" s="93" t="s">
        <v>152</v>
      </c>
      <c r="E338" s="95">
        <v>978.94</v>
      </c>
      <c r="F338" s="4"/>
      <c r="G338" s="3"/>
      <c r="H338" s="90">
        <f>E338-J338</f>
        <v>0</v>
      </c>
      <c r="I338" s="90">
        <f>E338-K338</f>
        <v>0</v>
      </c>
      <c r="J338" s="96">
        <f t="shared" ref="J338:J340" si="269">L338+N338+P338+R338+W338+Y338+AA338+AC338+AE338+AG338+AI338+AK338</f>
        <v>978.94</v>
      </c>
      <c r="K338" s="96">
        <f t="shared" ref="K338:K340" si="270">M338+O338+Q338+S338+X338+Z338+AB338+AD338+AF338+AH338+AJ338+AL338</f>
        <v>978.94</v>
      </c>
      <c r="P338" s="92">
        <v>978.94</v>
      </c>
      <c r="Q338" s="92">
        <v>978.94</v>
      </c>
      <c r="R338" s="111"/>
      <c r="S338" s="111"/>
      <c r="T338" s="111"/>
      <c r="U338" s="111"/>
      <c r="V338" s="111"/>
      <c r="W338" s="111"/>
      <c r="X338" s="111"/>
      <c r="Y338" s="111"/>
      <c r="Z338" s="111"/>
    </row>
    <row r="339" spans="1:38" ht="47.1" customHeight="1" outlineLevel="1" x14ac:dyDescent="0.2">
      <c r="A339" s="6" t="s">
        <v>119</v>
      </c>
      <c r="B339" s="36">
        <v>346</v>
      </c>
      <c r="C339" s="4"/>
      <c r="D339" s="6"/>
      <c r="E339" s="3"/>
      <c r="F339" s="4"/>
      <c r="G339" s="3"/>
      <c r="H339" s="52">
        <f>E339-J339</f>
        <v>0</v>
      </c>
      <c r="I339" s="52">
        <f>E339-K339</f>
        <v>0</v>
      </c>
      <c r="J339" s="47">
        <f t="shared" si="269"/>
        <v>0</v>
      </c>
      <c r="K339" s="47">
        <f t="shared" si="270"/>
        <v>0</v>
      </c>
      <c r="R339" s="68"/>
      <c r="S339" s="68"/>
      <c r="T339" s="68"/>
      <c r="U339" s="68"/>
      <c r="V339" s="68"/>
      <c r="W339" s="68"/>
      <c r="X339" s="68"/>
      <c r="Y339" s="68"/>
      <c r="Z339" s="68"/>
    </row>
    <row r="340" spans="1:38" ht="47.1" customHeight="1" outlineLevel="1" x14ac:dyDescent="0.2">
      <c r="A340" s="16" t="s">
        <v>119</v>
      </c>
      <c r="B340" s="36">
        <v>346</v>
      </c>
      <c r="C340" s="14"/>
      <c r="D340" s="16"/>
      <c r="E340" s="18"/>
      <c r="F340" s="14"/>
      <c r="G340" s="18"/>
      <c r="H340" s="52">
        <f>E340-J340</f>
        <v>0</v>
      </c>
      <c r="I340" s="52">
        <f>E340-K340</f>
        <v>0</v>
      </c>
      <c r="J340" s="47">
        <f t="shared" si="269"/>
        <v>0</v>
      </c>
      <c r="K340" s="47">
        <f t="shared" si="270"/>
        <v>0</v>
      </c>
      <c r="R340" s="68"/>
      <c r="S340" s="68"/>
      <c r="T340" s="68"/>
      <c r="U340" s="68"/>
      <c r="V340" s="68"/>
      <c r="W340" s="68"/>
      <c r="X340" s="68"/>
      <c r="Y340" s="68"/>
      <c r="Z340" s="68"/>
    </row>
    <row r="341" spans="1:38" s="127" customFormat="1" ht="47.1" customHeight="1" outlineLevel="1" x14ac:dyDescent="0.2">
      <c r="A341" s="144" t="s">
        <v>119</v>
      </c>
      <c r="B341" s="145">
        <v>341</v>
      </c>
      <c r="C341" s="146"/>
      <c r="D341" s="147"/>
      <c r="E341" s="148"/>
      <c r="F341" s="149"/>
      <c r="G341" s="150"/>
      <c r="H341" s="151"/>
      <c r="I341" s="151"/>
      <c r="J341" s="152"/>
      <c r="K341" s="153"/>
      <c r="R341" s="128">
        <v>65000</v>
      </c>
      <c r="S341" s="128"/>
      <c r="T341" s="128"/>
      <c r="U341" s="128"/>
      <c r="V341" s="128"/>
      <c r="W341" s="128">
        <v>10000</v>
      </c>
      <c r="X341" s="128"/>
      <c r="Y341" s="128"/>
      <c r="Z341" s="128"/>
    </row>
    <row r="342" spans="1:38" s="27" customFormat="1" ht="11.1" customHeight="1" outlineLevel="1" x14ac:dyDescent="0.2">
      <c r="A342" s="141" t="s">
        <v>119</v>
      </c>
      <c r="B342" s="142">
        <v>343</v>
      </c>
      <c r="C342" s="143">
        <v>343</v>
      </c>
      <c r="D342" s="143"/>
      <c r="E342" s="118">
        <f>SUM(E343:E345)</f>
        <v>321.89999999999998</v>
      </c>
      <c r="F342" s="22"/>
      <c r="G342" s="23"/>
      <c r="H342" s="42">
        <f t="shared" ref="H342" si="271">SUM(H343:H345)</f>
        <v>-160.94999999999999</v>
      </c>
      <c r="I342" s="42">
        <f t="shared" ref="I342" si="272">SUM(I343:I345)</f>
        <v>321.89999999999998</v>
      </c>
      <c r="J342" s="42">
        <f t="shared" ref="J342:AL342" si="273">SUM(J343:J345)</f>
        <v>482.84999999999997</v>
      </c>
      <c r="K342" s="42">
        <f t="shared" si="273"/>
        <v>0</v>
      </c>
      <c r="L342" s="26">
        <f t="shared" si="273"/>
        <v>0</v>
      </c>
      <c r="M342" s="26">
        <f t="shared" si="273"/>
        <v>0</v>
      </c>
      <c r="N342" s="26">
        <f t="shared" si="273"/>
        <v>0</v>
      </c>
      <c r="O342" s="26">
        <f t="shared" si="273"/>
        <v>0</v>
      </c>
      <c r="P342" s="26">
        <f t="shared" si="273"/>
        <v>0</v>
      </c>
      <c r="Q342" s="105">
        <f t="shared" si="273"/>
        <v>0</v>
      </c>
      <c r="R342" s="110">
        <f t="shared" si="273"/>
        <v>160.94999999999999</v>
      </c>
      <c r="S342" s="110">
        <f t="shared" si="273"/>
        <v>0</v>
      </c>
      <c r="T342" s="110">
        <f t="shared" si="273"/>
        <v>160.94999999999999</v>
      </c>
      <c r="U342" s="110">
        <f t="shared" si="273"/>
        <v>0</v>
      </c>
      <c r="V342" s="110">
        <f t="shared" si="273"/>
        <v>0</v>
      </c>
      <c r="W342" s="110">
        <f t="shared" si="273"/>
        <v>160.94999999999999</v>
      </c>
      <c r="X342" s="110">
        <f t="shared" si="273"/>
        <v>0</v>
      </c>
      <c r="Y342" s="110">
        <f t="shared" si="273"/>
        <v>160.94999999999999</v>
      </c>
      <c r="Z342" s="110">
        <f t="shared" si="273"/>
        <v>0</v>
      </c>
      <c r="AA342" s="108">
        <f t="shared" si="273"/>
        <v>0</v>
      </c>
      <c r="AB342" s="26">
        <f t="shared" si="273"/>
        <v>0</v>
      </c>
      <c r="AC342" s="26">
        <f t="shared" si="273"/>
        <v>0</v>
      </c>
      <c r="AD342" s="26">
        <f t="shared" si="273"/>
        <v>0</v>
      </c>
      <c r="AE342" s="26">
        <f t="shared" si="273"/>
        <v>0</v>
      </c>
      <c r="AF342" s="26">
        <f t="shared" si="273"/>
        <v>0</v>
      </c>
      <c r="AG342" s="26">
        <f t="shared" si="273"/>
        <v>0</v>
      </c>
      <c r="AH342" s="26">
        <f t="shared" si="273"/>
        <v>0</v>
      </c>
      <c r="AI342" s="26">
        <f t="shared" si="273"/>
        <v>0</v>
      </c>
      <c r="AJ342" s="26">
        <f t="shared" si="273"/>
        <v>0</v>
      </c>
      <c r="AK342" s="26">
        <f t="shared" si="273"/>
        <v>0</v>
      </c>
      <c r="AL342" s="26">
        <f t="shared" si="273"/>
        <v>0</v>
      </c>
    </row>
    <row r="343" spans="1:38" ht="47.1" customHeight="1" outlineLevel="1" x14ac:dyDescent="0.2">
      <c r="A343" s="13" t="s">
        <v>119</v>
      </c>
      <c r="B343" s="36">
        <v>343</v>
      </c>
      <c r="C343" s="22" t="s">
        <v>9</v>
      </c>
      <c r="D343" s="22"/>
      <c r="E343" s="23">
        <v>321.89999999999998</v>
      </c>
      <c r="F343" s="4"/>
      <c r="G343" s="67"/>
      <c r="H343" s="52">
        <f>E343-J343</f>
        <v>-160.94999999999999</v>
      </c>
      <c r="I343" s="52">
        <f>E343-K343</f>
        <v>321.89999999999998</v>
      </c>
      <c r="J343" s="46">
        <f t="shared" ref="J343:J345" si="274">L343+N343+P343+R343+W343+Y343+AA343+AC343+AE343+AG343+AI343+AK343</f>
        <v>482.84999999999997</v>
      </c>
      <c r="K343" s="46">
        <f t="shared" ref="K343:K345" si="275">M343+O343+Q343+S343+X343+Z343+AB343+AD343+AF343+AH343+AJ343+AL343</f>
        <v>0</v>
      </c>
      <c r="R343" s="68">
        <v>160.94999999999999</v>
      </c>
      <c r="S343" s="68"/>
      <c r="T343" s="68">
        <v>160.94999999999999</v>
      </c>
      <c r="U343" s="68"/>
      <c r="V343" s="68"/>
      <c r="W343" s="68">
        <v>160.94999999999999</v>
      </c>
      <c r="X343" s="68"/>
      <c r="Y343" s="68">
        <v>160.94999999999999</v>
      </c>
      <c r="Z343" s="68"/>
    </row>
    <row r="344" spans="1:38" ht="47.1" customHeight="1" outlineLevel="1" x14ac:dyDescent="0.2">
      <c r="A344" s="6" t="s">
        <v>119</v>
      </c>
      <c r="B344" s="36">
        <v>343</v>
      </c>
      <c r="C344" s="4"/>
      <c r="D344" s="4"/>
      <c r="E344" s="3"/>
      <c r="F344" s="4"/>
      <c r="G344" s="3"/>
      <c r="H344" s="52">
        <f>E344-J344</f>
        <v>0</v>
      </c>
      <c r="I344" s="52">
        <f>E344-K344</f>
        <v>0</v>
      </c>
      <c r="J344" s="47">
        <f t="shared" si="274"/>
        <v>0</v>
      </c>
      <c r="K344" s="47">
        <f t="shared" si="275"/>
        <v>0</v>
      </c>
      <c r="R344" s="68"/>
      <c r="S344" s="68"/>
      <c r="T344" s="68"/>
      <c r="U344" s="68"/>
      <c r="V344" s="68"/>
      <c r="W344" s="68"/>
      <c r="X344" s="68"/>
      <c r="Y344" s="68"/>
      <c r="Z344" s="68"/>
    </row>
    <row r="345" spans="1:38" ht="11.1" customHeight="1" outlineLevel="1" x14ac:dyDescent="0.2">
      <c r="A345" s="16" t="s">
        <v>119</v>
      </c>
      <c r="B345" s="36">
        <v>343</v>
      </c>
      <c r="C345" s="17"/>
      <c r="D345" s="17"/>
      <c r="E345" s="18"/>
      <c r="F345" s="4"/>
      <c r="G345" s="67"/>
      <c r="H345" s="52">
        <f>E345-J345</f>
        <v>0</v>
      </c>
      <c r="I345" s="52">
        <f>E345-K345</f>
        <v>0</v>
      </c>
      <c r="J345" s="48">
        <f t="shared" si="274"/>
        <v>0</v>
      </c>
      <c r="K345" s="48">
        <f t="shared" si="275"/>
        <v>0</v>
      </c>
      <c r="R345" s="68"/>
      <c r="S345" s="68"/>
      <c r="T345" s="68"/>
      <c r="U345" s="68"/>
      <c r="V345" s="68"/>
      <c r="W345" s="68"/>
      <c r="X345" s="68"/>
      <c r="Y345" s="68"/>
      <c r="Z345" s="68"/>
    </row>
    <row r="346" spans="1:38" s="21" customFormat="1" ht="23.1" customHeight="1" outlineLevel="1" x14ac:dyDescent="0.2">
      <c r="A346" s="175" t="s">
        <v>120</v>
      </c>
      <c r="B346" s="175"/>
      <c r="C346" s="175"/>
      <c r="D346" s="82"/>
      <c r="E346" s="20">
        <f>E347+E350+E357+E366+E369</f>
        <v>26878.63</v>
      </c>
      <c r="F346" s="64"/>
      <c r="G346" s="3"/>
      <c r="H346" s="37">
        <f t="shared" ref="H346" si="276">H347+H350+H357+H366+H369</f>
        <v>9154.86</v>
      </c>
      <c r="I346" s="37">
        <f t="shared" ref="I346" si="277">I347+I350+I357+I366+I369</f>
        <v>25899.690000000002</v>
      </c>
      <c r="J346" s="37">
        <f t="shared" ref="J346:AL346" si="278">J347+J350+J357+J366+J369</f>
        <v>17723.77</v>
      </c>
      <c r="K346" s="37">
        <f t="shared" si="278"/>
        <v>978.94</v>
      </c>
      <c r="L346" s="20">
        <f t="shared" si="278"/>
        <v>0</v>
      </c>
      <c r="M346" s="20">
        <f t="shared" si="278"/>
        <v>0</v>
      </c>
      <c r="N346" s="20">
        <f t="shared" si="278"/>
        <v>0</v>
      </c>
      <c r="O346" s="20">
        <f t="shared" si="278"/>
        <v>0</v>
      </c>
      <c r="P346" s="20">
        <f t="shared" si="278"/>
        <v>978.94</v>
      </c>
      <c r="Q346" s="107">
        <f t="shared" si="278"/>
        <v>978.94</v>
      </c>
      <c r="R346" s="113">
        <f t="shared" si="278"/>
        <v>5581.6100000000006</v>
      </c>
      <c r="S346" s="113">
        <f t="shared" si="278"/>
        <v>0</v>
      </c>
      <c r="T346" s="113">
        <f t="shared" si="278"/>
        <v>979.18000000000006</v>
      </c>
      <c r="U346" s="113">
        <f t="shared" si="278"/>
        <v>4602.43</v>
      </c>
      <c r="V346" s="113">
        <f t="shared" si="278"/>
        <v>0</v>
      </c>
      <c r="W346" s="113">
        <f t="shared" si="278"/>
        <v>5581.6100000000006</v>
      </c>
      <c r="X346" s="113">
        <f t="shared" si="278"/>
        <v>0</v>
      </c>
      <c r="Y346" s="113">
        <f t="shared" si="278"/>
        <v>5581.6100000000006</v>
      </c>
      <c r="Z346" s="113">
        <f t="shared" si="278"/>
        <v>0</v>
      </c>
      <c r="AA346" s="109">
        <f t="shared" si="278"/>
        <v>0</v>
      </c>
      <c r="AB346" s="20">
        <f t="shared" si="278"/>
        <v>0</v>
      </c>
      <c r="AC346" s="20">
        <f t="shared" si="278"/>
        <v>0</v>
      </c>
      <c r="AD346" s="20">
        <f t="shared" si="278"/>
        <v>0</v>
      </c>
      <c r="AE346" s="20">
        <f t="shared" si="278"/>
        <v>0</v>
      </c>
      <c r="AF346" s="20">
        <f t="shared" si="278"/>
        <v>0</v>
      </c>
      <c r="AG346" s="20">
        <f t="shared" si="278"/>
        <v>0</v>
      </c>
      <c r="AH346" s="20">
        <f t="shared" si="278"/>
        <v>0</v>
      </c>
      <c r="AI346" s="20">
        <f t="shared" si="278"/>
        <v>0</v>
      </c>
      <c r="AJ346" s="20">
        <f t="shared" si="278"/>
        <v>0</v>
      </c>
      <c r="AK346" s="20">
        <f t="shared" si="278"/>
        <v>0</v>
      </c>
      <c r="AL346" s="20">
        <f t="shared" si="278"/>
        <v>0</v>
      </c>
    </row>
    <row r="347" spans="1:38" s="27" customFormat="1" ht="11.1" customHeight="1" outlineLevel="1" x14ac:dyDescent="0.2">
      <c r="A347" s="24" t="s">
        <v>120</v>
      </c>
      <c r="B347" s="35">
        <v>221</v>
      </c>
      <c r="C347" s="25" t="s">
        <v>0</v>
      </c>
      <c r="D347" s="25"/>
      <c r="E347" s="26">
        <f>SUM(E348:E349)</f>
        <v>6000</v>
      </c>
      <c r="F347" s="65"/>
      <c r="G347" s="3"/>
      <c r="H347" s="41">
        <f t="shared" ref="H347" si="279">SUM(H348:H349)</f>
        <v>4200</v>
      </c>
      <c r="I347" s="41">
        <f t="shared" ref="I347" si="280">SUM(I348:I349)</f>
        <v>6000</v>
      </c>
      <c r="J347" s="41">
        <f t="shared" ref="J347:AL347" si="281">SUM(J348:J349)</f>
        <v>1800</v>
      </c>
      <c r="K347" s="41">
        <f t="shared" si="281"/>
        <v>0</v>
      </c>
      <c r="L347" s="26">
        <f t="shared" si="281"/>
        <v>0</v>
      </c>
      <c r="M347" s="26">
        <f t="shared" si="281"/>
        <v>0</v>
      </c>
      <c r="N347" s="26">
        <f t="shared" si="281"/>
        <v>0</v>
      </c>
      <c r="O347" s="26">
        <f t="shared" si="281"/>
        <v>0</v>
      </c>
      <c r="P347" s="26">
        <f t="shared" si="281"/>
        <v>0</v>
      </c>
      <c r="Q347" s="105">
        <f t="shared" si="281"/>
        <v>0</v>
      </c>
      <c r="R347" s="110">
        <f t="shared" si="281"/>
        <v>600</v>
      </c>
      <c r="S347" s="110">
        <f t="shared" si="281"/>
        <v>0</v>
      </c>
      <c r="T347" s="110">
        <f t="shared" si="281"/>
        <v>0</v>
      </c>
      <c r="U347" s="110">
        <f t="shared" si="281"/>
        <v>600</v>
      </c>
      <c r="V347" s="110">
        <f t="shared" si="281"/>
        <v>0</v>
      </c>
      <c r="W347" s="110">
        <f t="shared" si="281"/>
        <v>600</v>
      </c>
      <c r="X347" s="110">
        <f t="shared" si="281"/>
        <v>0</v>
      </c>
      <c r="Y347" s="110">
        <f t="shared" si="281"/>
        <v>600</v>
      </c>
      <c r="Z347" s="110">
        <f t="shared" si="281"/>
        <v>0</v>
      </c>
      <c r="AA347" s="108">
        <f t="shared" si="281"/>
        <v>0</v>
      </c>
      <c r="AB347" s="26">
        <f t="shared" si="281"/>
        <v>0</v>
      </c>
      <c r="AC347" s="26">
        <f t="shared" si="281"/>
        <v>0</v>
      </c>
      <c r="AD347" s="26">
        <f t="shared" si="281"/>
        <v>0</v>
      </c>
      <c r="AE347" s="26">
        <f t="shared" si="281"/>
        <v>0</v>
      </c>
      <c r="AF347" s="26">
        <f t="shared" si="281"/>
        <v>0</v>
      </c>
      <c r="AG347" s="26">
        <f t="shared" si="281"/>
        <v>0</v>
      </c>
      <c r="AH347" s="26">
        <f t="shared" si="281"/>
        <v>0</v>
      </c>
      <c r="AI347" s="26">
        <f t="shared" si="281"/>
        <v>0</v>
      </c>
      <c r="AJ347" s="26">
        <f t="shared" si="281"/>
        <v>0</v>
      </c>
      <c r="AK347" s="26">
        <f t="shared" si="281"/>
        <v>0</v>
      </c>
      <c r="AL347" s="26">
        <f t="shared" si="281"/>
        <v>0</v>
      </c>
    </row>
    <row r="348" spans="1:38" ht="35.1" customHeight="1" outlineLevel="1" x14ac:dyDescent="0.2">
      <c r="A348" s="13" t="s">
        <v>120</v>
      </c>
      <c r="B348" s="36">
        <v>221</v>
      </c>
      <c r="C348" s="22" t="s">
        <v>93</v>
      </c>
      <c r="D348" s="22"/>
      <c r="E348" s="23">
        <v>6000</v>
      </c>
      <c r="F348" s="4"/>
      <c r="G348" s="3"/>
      <c r="H348" s="52">
        <f>E348-J348</f>
        <v>4200</v>
      </c>
      <c r="I348" s="52">
        <f>E348-K348</f>
        <v>6000</v>
      </c>
      <c r="J348" s="46">
        <f t="shared" ref="J348:J349" si="282">L348+N348+P348+R348+W348+Y348+AA348+AC348+AE348+AG348+AI348+AK348</f>
        <v>1800</v>
      </c>
      <c r="K348" s="46">
        <f t="shared" ref="K348:K349" si="283">M348+O348+Q348+S348+X348+Z348+AB348+AD348+AF348+AH348+AJ348+AL348</f>
        <v>0</v>
      </c>
      <c r="R348" s="68">
        <v>600</v>
      </c>
      <c r="S348" s="68"/>
      <c r="T348" s="68"/>
      <c r="U348" s="68">
        <v>600</v>
      </c>
      <c r="V348" s="68"/>
      <c r="W348" s="68">
        <v>600</v>
      </c>
      <c r="X348" s="68"/>
      <c r="Y348" s="68">
        <v>600</v>
      </c>
      <c r="Z348" s="68"/>
    </row>
    <row r="349" spans="1:38" ht="35.1" customHeight="1" outlineLevel="1" x14ac:dyDescent="0.2">
      <c r="A349" s="16" t="s">
        <v>120</v>
      </c>
      <c r="B349" s="36">
        <v>221</v>
      </c>
      <c r="C349" s="14"/>
      <c r="D349" s="14"/>
      <c r="E349" s="18"/>
      <c r="F349" s="65"/>
      <c r="G349" s="3"/>
      <c r="H349" s="52">
        <f>E349-J349</f>
        <v>0</v>
      </c>
      <c r="I349" s="52">
        <f>E349-K349</f>
        <v>0</v>
      </c>
      <c r="J349" s="48">
        <f t="shared" si="282"/>
        <v>0</v>
      </c>
      <c r="K349" s="48">
        <f t="shared" si="283"/>
        <v>0</v>
      </c>
      <c r="R349" s="68"/>
      <c r="S349" s="68"/>
      <c r="T349" s="68"/>
      <c r="U349" s="68"/>
      <c r="V349" s="68"/>
      <c r="W349" s="68"/>
      <c r="X349" s="68"/>
      <c r="Y349" s="68"/>
      <c r="Z349" s="68"/>
    </row>
    <row r="350" spans="1:38" s="27" customFormat="1" ht="11.1" customHeight="1" outlineLevel="1" x14ac:dyDescent="0.2">
      <c r="A350" s="24" t="s">
        <v>120</v>
      </c>
      <c r="B350" s="35">
        <v>223</v>
      </c>
      <c r="C350" s="25" t="s">
        <v>45</v>
      </c>
      <c r="D350" s="25"/>
      <c r="E350" s="26">
        <f>SUM(E351:E356)</f>
        <v>17123.86</v>
      </c>
      <c r="F350" s="4"/>
      <c r="G350" s="66"/>
      <c r="H350" s="154">
        <f t="shared" ref="H350" si="284">SUM(H351:H356)</f>
        <v>3724.0300000000007</v>
      </c>
      <c r="I350" s="155">
        <f t="shared" ref="I350" si="285">SUM(I351:I356)</f>
        <v>17123.86</v>
      </c>
      <c r="J350" s="136">
        <f t="shared" ref="J350:AL350" si="286">SUM(J351:J356)</f>
        <v>13399.830000000002</v>
      </c>
      <c r="K350" s="42">
        <f t="shared" si="286"/>
        <v>0</v>
      </c>
      <c r="L350" s="26">
        <f t="shared" si="286"/>
        <v>0</v>
      </c>
      <c r="M350" s="26">
        <f t="shared" si="286"/>
        <v>0</v>
      </c>
      <c r="N350" s="26">
        <f t="shared" si="286"/>
        <v>0</v>
      </c>
      <c r="O350" s="26">
        <f t="shared" si="286"/>
        <v>0</v>
      </c>
      <c r="P350" s="26">
        <f t="shared" si="286"/>
        <v>0</v>
      </c>
      <c r="Q350" s="105">
        <f t="shared" si="286"/>
        <v>0</v>
      </c>
      <c r="R350" s="110">
        <f t="shared" si="286"/>
        <v>4466.6100000000006</v>
      </c>
      <c r="S350" s="110">
        <f t="shared" si="286"/>
        <v>0</v>
      </c>
      <c r="T350" s="110">
        <f t="shared" si="286"/>
        <v>464.18</v>
      </c>
      <c r="U350" s="110">
        <f t="shared" si="286"/>
        <v>4002.4300000000003</v>
      </c>
      <c r="V350" s="110">
        <f t="shared" si="286"/>
        <v>0</v>
      </c>
      <c r="W350" s="110">
        <f t="shared" si="286"/>
        <v>4466.6100000000006</v>
      </c>
      <c r="X350" s="110">
        <f t="shared" si="286"/>
        <v>0</v>
      </c>
      <c r="Y350" s="110">
        <f t="shared" si="286"/>
        <v>4466.6100000000006</v>
      </c>
      <c r="Z350" s="110">
        <f t="shared" si="286"/>
        <v>0</v>
      </c>
      <c r="AA350" s="108">
        <f t="shared" si="286"/>
        <v>0</v>
      </c>
      <c r="AB350" s="26">
        <f t="shared" si="286"/>
        <v>0</v>
      </c>
      <c r="AC350" s="26">
        <f t="shared" si="286"/>
        <v>0</v>
      </c>
      <c r="AD350" s="26">
        <f t="shared" si="286"/>
        <v>0</v>
      </c>
      <c r="AE350" s="26">
        <f t="shared" si="286"/>
        <v>0</v>
      </c>
      <c r="AF350" s="26">
        <f t="shared" si="286"/>
        <v>0</v>
      </c>
      <c r="AG350" s="26">
        <f t="shared" si="286"/>
        <v>0</v>
      </c>
      <c r="AH350" s="26">
        <f t="shared" si="286"/>
        <v>0</v>
      </c>
      <c r="AI350" s="26">
        <f t="shared" si="286"/>
        <v>0</v>
      </c>
      <c r="AJ350" s="26">
        <f t="shared" si="286"/>
        <v>0</v>
      </c>
      <c r="AK350" s="26">
        <f t="shared" si="286"/>
        <v>0</v>
      </c>
      <c r="AL350" s="26">
        <f t="shared" si="286"/>
        <v>0</v>
      </c>
    </row>
    <row r="351" spans="1:38" ht="23.1" customHeight="1" outlineLevel="1" x14ac:dyDescent="0.2">
      <c r="A351" s="13" t="s">
        <v>120</v>
      </c>
      <c r="B351" s="36">
        <v>223</v>
      </c>
      <c r="C351" s="22" t="s">
        <v>46</v>
      </c>
      <c r="D351" s="22"/>
      <c r="E351" s="23">
        <v>10811.03</v>
      </c>
      <c r="F351" s="65"/>
      <c r="G351" s="3"/>
      <c r="H351" s="137">
        <f t="shared" ref="H351:H356" si="287">E351-J351</f>
        <v>2702.7800000000007</v>
      </c>
      <c r="I351" s="137">
        <f t="shared" ref="I351:I356" si="288">E351-K351</f>
        <v>10811.03</v>
      </c>
      <c r="J351" s="46">
        <f t="shared" ref="J351:J356" si="289">L351+N351+P351+R351+W351+Y351+AA351+AC351+AE351+AG351+AI351+AK351</f>
        <v>8108.25</v>
      </c>
      <c r="K351" s="46">
        <f t="shared" ref="K351:K356" si="290">M351+O351+Q351+S351+X351+Z351+AB351+AD351+AF351+AH351+AJ351+AL351</f>
        <v>0</v>
      </c>
      <c r="R351" s="68">
        <v>2702.75</v>
      </c>
      <c r="S351" s="68"/>
      <c r="T351" s="68"/>
      <c r="U351" s="68">
        <v>2702.75</v>
      </c>
      <c r="V351" s="68"/>
      <c r="W351" s="68">
        <v>2702.75</v>
      </c>
      <c r="X351" s="68"/>
      <c r="Y351" s="68">
        <v>2702.75</v>
      </c>
      <c r="Z351" s="68"/>
    </row>
    <row r="352" spans="1:38" ht="23.1" customHeight="1" outlineLevel="1" x14ac:dyDescent="0.2">
      <c r="A352" s="6" t="s">
        <v>120</v>
      </c>
      <c r="B352" s="36">
        <v>223</v>
      </c>
      <c r="C352" s="4" t="s">
        <v>100</v>
      </c>
      <c r="D352" s="4"/>
      <c r="E352" s="3">
        <v>2599.36</v>
      </c>
      <c r="F352" s="4"/>
      <c r="G352" s="3"/>
      <c r="H352" s="52">
        <f t="shared" si="287"/>
        <v>-1299.6799999999998</v>
      </c>
      <c r="I352" s="52">
        <f t="shared" si="288"/>
        <v>2599.36</v>
      </c>
      <c r="J352" s="47">
        <f t="shared" si="289"/>
        <v>3899.04</v>
      </c>
      <c r="K352" s="47">
        <f t="shared" si="290"/>
        <v>0</v>
      </c>
      <c r="R352" s="68">
        <v>1299.68</v>
      </c>
      <c r="S352" s="68"/>
      <c r="T352" s="68"/>
      <c r="U352" s="68">
        <v>1299.68</v>
      </c>
      <c r="V352" s="68"/>
      <c r="W352" s="68">
        <v>1299.68</v>
      </c>
      <c r="X352" s="68"/>
      <c r="Y352" s="68">
        <v>1299.68</v>
      </c>
      <c r="Z352" s="68"/>
    </row>
    <row r="353" spans="1:38" ht="35.1" customHeight="1" outlineLevel="1" x14ac:dyDescent="0.2">
      <c r="A353" s="6" t="s">
        <v>120</v>
      </c>
      <c r="B353" s="36">
        <v>223</v>
      </c>
      <c r="C353" s="4" t="s">
        <v>48</v>
      </c>
      <c r="D353" s="4"/>
      <c r="E353" s="3">
        <v>3713.47</v>
      </c>
      <c r="F353" s="4"/>
      <c r="G353" s="67"/>
      <c r="H353" s="52">
        <f t="shared" si="287"/>
        <v>2320.9299999999998</v>
      </c>
      <c r="I353" s="52">
        <f t="shared" si="288"/>
        <v>3713.47</v>
      </c>
      <c r="J353" s="47">
        <f t="shared" si="289"/>
        <v>1392.54</v>
      </c>
      <c r="K353" s="47">
        <f t="shared" si="290"/>
        <v>0</v>
      </c>
      <c r="R353" s="68">
        <v>464.18</v>
      </c>
      <c r="S353" s="68"/>
      <c r="T353" s="68">
        <v>464.18</v>
      </c>
      <c r="U353" s="68"/>
      <c r="V353" s="68"/>
      <c r="W353" s="68">
        <v>464.18</v>
      </c>
      <c r="X353" s="68"/>
      <c r="Y353" s="68">
        <v>464.18</v>
      </c>
      <c r="Z353" s="68"/>
    </row>
    <row r="354" spans="1:38" ht="23.1" customHeight="1" outlineLevel="1" x14ac:dyDescent="0.2">
      <c r="A354" s="6" t="s">
        <v>120</v>
      </c>
      <c r="B354" s="36">
        <v>223</v>
      </c>
      <c r="C354" s="4"/>
      <c r="D354" s="4"/>
      <c r="E354" s="3"/>
      <c r="F354" s="4"/>
      <c r="G354" s="67"/>
      <c r="H354" s="52">
        <f t="shared" si="287"/>
        <v>0</v>
      </c>
      <c r="I354" s="52">
        <f t="shared" si="288"/>
        <v>0</v>
      </c>
      <c r="J354" s="47">
        <f t="shared" si="289"/>
        <v>0</v>
      </c>
      <c r="K354" s="47">
        <f t="shared" si="290"/>
        <v>0</v>
      </c>
      <c r="R354" s="68"/>
      <c r="S354" s="68"/>
      <c r="T354" s="68"/>
      <c r="U354" s="68"/>
      <c r="V354" s="68"/>
      <c r="W354" s="68"/>
      <c r="X354" s="68"/>
      <c r="Y354" s="68"/>
      <c r="Z354" s="68"/>
    </row>
    <row r="355" spans="1:38" ht="23.1" customHeight="1" outlineLevel="1" x14ac:dyDescent="0.2">
      <c r="A355" s="6" t="s">
        <v>120</v>
      </c>
      <c r="B355" s="36">
        <v>223</v>
      </c>
      <c r="C355" s="4"/>
      <c r="D355" s="4"/>
      <c r="E355" s="3"/>
      <c r="F355" s="4"/>
      <c r="G355" s="3"/>
      <c r="H355" s="52">
        <f t="shared" si="287"/>
        <v>0</v>
      </c>
      <c r="I355" s="52">
        <f t="shared" si="288"/>
        <v>0</v>
      </c>
      <c r="J355" s="47">
        <f t="shared" si="289"/>
        <v>0</v>
      </c>
      <c r="K355" s="47">
        <f t="shared" si="290"/>
        <v>0</v>
      </c>
      <c r="R355" s="68"/>
      <c r="S355" s="68"/>
      <c r="T355" s="68"/>
      <c r="U355" s="68"/>
      <c r="V355" s="68"/>
      <c r="W355" s="68"/>
      <c r="X355" s="68"/>
      <c r="Y355" s="68"/>
      <c r="Z355" s="68"/>
    </row>
    <row r="356" spans="1:38" ht="35.1" customHeight="1" outlineLevel="1" x14ac:dyDescent="0.2">
      <c r="A356" s="16" t="s">
        <v>120</v>
      </c>
      <c r="B356" s="36">
        <v>223</v>
      </c>
      <c r="C356" s="14"/>
      <c r="D356" s="14"/>
      <c r="E356" s="18"/>
      <c r="F356" s="65"/>
      <c r="G356" s="3"/>
      <c r="H356" s="52">
        <f t="shared" si="287"/>
        <v>0</v>
      </c>
      <c r="I356" s="52">
        <f t="shared" si="288"/>
        <v>0</v>
      </c>
      <c r="J356" s="48">
        <f t="shared" si="289"/>
        <v>0</v>
      </c>
      <c r="K356" s="48">
        <f t="shared" si="290"/>
        <v>0</v>
      </c>
      <c r="R356" s="68"/>
      <c r="S356" s="68"/>
      <c r="T356" s="68"/>
      <c r="U356" s="68"/>
      <c r="V356" s="68"/>
      <c r="W356" s="68"/>
      <c r="X356" s="68"/>
      <c r="Y356" s="68"/>
      <c r="Z356" s="68"/>
    </row>
    <row r="357" spans="1:38" s="27" customFormat="1" ht="11.1" customHeight="1" outlineLevel="1" x14ac:dyDescent="0.2">
      <c r="A357" s="24" t="s">
        <v>120</v>
      </c>
      <c r="B357" s="35">
        <v>225</v>
      </c>
      <c r="C357" s="25" t="s">
        <v>3</v>
      </c>
      <c r="D357" s="25"/>
      <c r="E357" s="26">
        <f>SUM(E358:E365)</f>
        <v>2614.8799999999997</v>
      </c>
      <c r="F357" s="4"/>
      <c r="G357" s="66"/>
      <c r="H357" s="154">
        <f t="shared" ref="H357" si="291">SUM(H358:H365)</f>
        <v>1552.73</v>
      </c>
      <c r="I357" s="155">
        <f t="shared" ref="I357" si="292">SUM(I358:I365)</f>
        <v>2614.8799999999997</v>
      </c>
      <c r="J357" s="136">
        <f t="shared" ref="J357:AL357" si="293">SUM(J358:J365)</f>
        <v>1062.1500000000001</v>
      </c>
      <c r="K357" s="42">
        <f t="shared" si="293"/>
        <v>0</v>
      </c>
      <c r="L357" s="26">
        <f t="shared" si="293"/>
        <v>0</v>
      </c>
      <c r="M357" s="26">
        <f t="shared" si="293"/>
        <v>0</v>
      </c>
      <c r="N357" s="26">
        <f t="shared" si="293"/>
        <v>0</v>
      </c>
      <c r="O357" s="26">
        <f t="shared" si="293"/>
        <v>0</v>
      </c>
      <c r="P357" s="26">
        <f t="shared" si="293"/>
        <v>0</v>
      </c>
      <c r="Q357" s="105">
        <f t="shared" si="293"/>
        <v>0</v>
      </c>
      <c r="R357" s="110">
        <f t="shared" si="293"/>
        <v>354.04999999999995</v>
      </c>
      <c r="S357" s="110">
        <f t="shared" si="293"/>
        <v>0</v>
      </c>
      <c r="T357" s="110">
        <f t="shared" si="293"/>
        <v>354.04999999999995</v>
      </c>
      <c r="U357" s="110">
        <f t="shared" si="293"/>
        <v>0</v>
      </c>
      <c r="V357" s="110">
        <f t="shared" si="293"/>
        <v>0</v>
      </c>
      <c r="W357" s="110">
        <f t="shared" si="293"/>
        <v>354.04999999999995</v>
      </c>
      <c r="X357" s="110">
        <f t="shared" si="293"/>
        <v>0</v>
      </c>
      <c r="Y357" s="110">
        <f t="shared" si="293"/>
        <v>354.04999999999995</v>
      </c>
      <c r="Z357" s="110">
        <f t="shared" si="293"/>
        <v>0</v>
      </c>
      <c r="AA357" s="108">
        <f t="shared" si="293"/>
        <v>0</v>
      </c>
      <c r="AB357" s="26">
        <f t="shared" si="293"/>
        <v>0</v>
      </c>
      <c r="AC357" s="26">
        <f t="shared" si="293"/>
        <v>0</v>
      </c>
      <c r="AD357" s="26">
        <f t="shared" si="293"/>
        <v>0</v>
      </c>
      <c r="AE357" s="26">
        <f t="shared" si="293"/>
        <v>0</v>
      </c>
      <c r="AF357" s="26">
        <f t="shared" si="293"/>
        <v>0</v>
      </c>
      <c r="AG357" s="26">
        <f t="shared" si="293"/>
        <v>0</v>
      </c>
      <c r="AH357" s="26">
        <f t="shared" si="293"/>
        <v>0</v>
      </c>
      <c r="AI357" s="26">
        <f t="shared" si="293"/>
        <v>0</v>
      </c>
      <c r="AJ357" s="26">
        <f t="shared" si="293"/>
        <v>0</v>
      </c>
      <c r="AK357" s="26">
        <f t="shared" si="293"/>
        <v>0</v>
      </c>
      <c r="AL357" s="26">
        <f t="shared" si="293"/>
        <v>0</v>
      </c>
    </row>
    <row r="358" spans="1:38" ht="35.1" customHeight="1" outlineLevel="1" x14ac:dyDescent="0.2">
      <c r="A358" s="13" t="s">
        <v>120</v>
      </c>
      <c r="B358" s="36">
        <v>225</v>
      </c>
      <c r="C358" s="22" t="s">
        <v>96</v>
      </c>
      <c r="D358" s="22"/>
      <c r="E358" s="23">
        <v>1211.07</v>
      </c>
      <c r="F358" s="4"/>
      <c r="G358" s="3"/>
      <c r="H358" s="137">
        <f t="shared" ref="H358:H365" si="294">E358-J358</f>
        <v>692.04</v>
      </c>
      <c r="I358" s="137">
        <f t="shared" ref="I358:I365" si="295">E358-K358</f>
        <v>1211.07</v>
      </c>
      <c r="J358" s="46">
        <f t="shared" ref="J358:J365" si="296">L358+N358+P358+R358+W358+Y358+AA358+AC358+AE358+AG358+AI358+AK358</f>
        <v>519.03</v>
      </c>
      <c r="K358" s="46">
        <f t="shared" ref="K358:K365" si="297">M358+O358+Q358+S358+X358+Z358+AB358+AD358+AF358+AH358+AJ358+AL358</f>
        <v>0</v>
      </c>
      <c r="R358" s="68">
        <v>173.01</v>
      </c>
      <c r="S358" s="68"/>
      <c r="T358" s="68">
        <v>173.01</v>
      </c>
      <c r="U358" s="68"/>
      <c r="V358" s="68"/>
      <c r="W358" s="68">
        <v>173.01</v>
      </c>
      <c r="X358" s="68"/>
      <c r="Y358" s="68">
        <v>173.01</v>
      </c>
      <c r="Z358" s="68"/>
    </row>
    <row r="359" spans="1:38" ht="47.1" customHeight="1" outlineLevel="1" x14ac:dyDescent="0.2">
      <c r="A359" s="6" t="s">
        <v>120</v>
      </c>
      <c r="B359" s="36">
        <v>225</v>
      </c>
      <c r="C359" s="4" t="s">
        <v>53</v>
      </c>
      <c r="D359" s="4"/>
      <c r="E359" s="3">
        <v>26.57</v>
      </c>
      <c r="F359" s="4"/>
      <c r="G359" s="3"/>
      <c r="H359" s="52">
        <f t="shared" si="294"/>
        <v>-53.140000000000008</v>
      </c>
      <c r="I359" s="52">
        <f t="shared" si="295"/>
        <v>26.57</v>
      </c>
      <c r="J359" s="47">
        <f t="shared" si="296"/>
        <v>79.710000000000008</v>
      </c>
      <c r="K359" s="47">
        <f t="shared" si="297"/>
        <v>0</v>
      </c>
      <c r="R359" s="68">
        <v>26.57</v>
      </c>
      <c r="S359" s="68"/>
      <c r="T359" s="68">
        <v>26.57</v>
      </c>
      <c r="U359" s="68"/>
      <c r="V359" s="68"/>
      <c r="W359" s="68">
        <v>26.57</v>
      </c>
      <c r="X359" s="68"/>
      <c r="Y359" s="68">
        <v>26.57</v>
      </c>
      <c r="Z359" s="68"/>
    </row>
    <row r="360" spans="1:38" ht="35.1" customHeight="1" outlineLevel="1" x14ac:dyDescent="0.2">
      <c r="A360" s="6" t="s">
        <v>120</v>
      </c>
      <c r="B360" s="36">
        <v>225</v>
      </c>
      <c r="C360" s="4" t="s">
        <v>55</v>
      </c>
      <c r="D360" s="4"/>
      <c r="E360" s="3">
        <v>1059.8</v>
      </c>
      <c r="F360" s="4"/>
      <c r="G360" s="3"/>
      <c r="H360" s="52">
        <f t="shared" si="294"/>
        <v>662.39</v>
      </c>
      <c r="I360" s="52">
        <f t="shared" si="295"/>
        <v>1059.8</v>
      </c>
      <c r="J360" s="47">
        <f t="shared" si="296"/>
        <v>397.40999999999997</v>
      </c>
      <c r="K360" s="47">
        <f t="shared" si="297"/>
        <v>0</v>
      </c>
      <c r="R360" s="68">
        <v>132.47</v>
      </c>
      <c r="S360" s="68"/>
      <c r="T360" s="68">
        <v>132.47</v>
      </c>
      <c r="U360" s="68"/>
      <c r="V360" s="68"/>
      <c r="W360" s="68">
        <v>132.47</v>
      </c>
      <c r="X360" s="68"/>
      <c r="Y360" s="68">
        <v>132.47</v>
      </c>
      <c r="Z360" s="68"/>
    </row>
    <row r="361" spans="1:38" ht="35.1" customHeight="1" outlineLevel="1" x14ac:dyDescent="0.2">
      <c r="A361" s="6" t="s">
        <v>120</v>
      </c>
      <c r="B361" s="36">
        <v>225</v>
      </c>
      <c r="C361" s="4" t="s">
        <v>56</v>
      </c>
      <c r="D361" s="4"/>
      <c r="E361" s="3">
        <v>44.94</v>
      </c>
      <c r="F361" s="4"/>
      <c r="G361" s="3"/>
      <c r="H361" s="52">
        <f t="shared" si="294"/>
        <v>-21.060000000000002</v>
      </c>
      <c r="I361" s="52">
        <f t="shared" si="295"/>
        <v>44.94</v>
      </c>
      <c r="J361" s="47">
        <f t="shared" si="296"/>
        <v>66</v>
      </c>
      <c r="K361" s="47">
        <f t="shared" si="297"/>
        <v>0</v>
      </c>
      <c r="R361" s="68">
        <v>22</v>
      </c>
      <c r="S361" s="68"/>
      <c r="T361" s="68">
        <v>22</v>
      </c>
      <c r="U361" s="68"/>
      <c r="V361" s="68"/>
      <c r="W361" s="68">
        <v>22</v>
      </c>
      <c r="X361" s="68"/>
      <c r="Y361" s="68">
        <v>22</v>
      </c>
      <c r="Z361" s="68"/>
    </row>
    <row r="362" spans="1:38" ht="35.1" customHeight="1" outlineLevel="1" x14ac:dyDescent="0.2">
      <c r="A362" s="6" t="s">
        <v>120</v>
      </c>
      <c r="B362" s="36">
        <v>225</v>
      </c>
      <c r="C362" s="4" t="s">
        <v>4</v>
      </c>
      <c r="D362" s="4"/>
      <c r="E362" s="3">
        <v>272.5</v>
      </c>
      <c r="F362" s="65"/>
      <c r="G362" s="3"/>
      <c r="H362" s="52">
        <f t="shared" si="294"/>
        <v>272.5</v>
      </c>
      <c r="I362" s="52">
        <f t="shared" si="295"/>
        <v>272.5</v>
      </c>
      <c r="J362" s="47">
        <f t="shared" si="296"/>
        <v>0</v>
      </c>
      <c r="K362" s="47">
        <f t="shared" si="297"/>
        <v>0</v>
      </c>
      <c r="R362" s="68"/>
      <c r="S362" s="68"/>
      <c r="T362" s="68"/>
      <c r="U362" s="68"/>
      <c r="V362" s="68"/>
      <c r="W362" s="68"/>
      <c r="X362" s="68"/>
      <c r="Y362" s="68"/>
      <c r="Z362" s="68"/>
    </row>
    <row r="363" spans="1:38" ht="35.1" customHeight="1" outlineLevel="1" x14ac:dyDescent="0.2">
      <c r="A363" s="6" t="s">
        <v>120</v>
      </c>
      <c r="B363" s="36">
        <v>225</v>
      </c>
      <c r="C363" s="4"/>
      <c r="D363" s="4"/>
      <c r="E363" s="3"/>
      <c r="F363" s="4"/>
      <c r="G363" s="3"/>
      <c r="H363" s="52">
        <f t="shared" si="294"/>
        <v>0</v>
      </c>
      <c r="I363" s="52">
        <f t="shared" si="295"/>
        <v>0</v>
      </c>
      <c r="J363" s="47">
        <f t="shared" si="296"/>
        <v>0</v>
      </c>
      <c r="K363" s="47">
        <f t="shared" si="297"/>
        <v>0</v>
      </c>
      <c r="R363" s="68"/>
      <c r="S363" s="68"/>
      <c r="T363" s="68"/>
      <c r="U363" s="68"/>
      <c r="V363" s="68"/>
      <c r="W363" s="68"/>
      <c r="X363" s="68"/>
      <c r="Y363" s="68"/>
      <c r="Z363" s="68"/>
    </row>
    <row r="364" spans="1:38" ht="35.1" customHeight="1" outlineLevel="1" x14ac:dyDescent="0.2">
      <c r="A364" s="6" t="s">
        <v>120</v>
      </c>
      <c r="B364" s="36">
        <v>225</v>
      </c>
      <c r="C364" s="4"/>
      <c r="D364" s="4"/>
      <c r="E364" s="3"/>
      <c r="F364" s="4"/>
      <c r="G364" s="3"/>
      <c r="H364" s="52">
        <f t="shared" si="294"/>
        <v>0</v>
      </c>
      <c r="I364" s="52">
        <f t="shared" si="295"/>
        <v>0</v>
      </c>
      <c r="J364" s="47">
        <f t="shared" si="296"/>
        <v>0</v>
      </c>
      <c r="K364" s="47">
        <f t="shared" si="297"/>
        <v>0</v>
      </c>
      <c r="R364" s="68"/>
      <c r="S364" s="68"/>
      <c r="T364" s="68"/>
      <c r="U364" s="68"/>
      <c r="V364" s="68"/>
      <c r="W364" s="68"/>
      <c r="X364" s="68"/>
      <c r="Y364" s="68"/>
      <c r="Z364" s="68"/>
    </row>
    <row r="365" spans="1:38" ht="35.1" customHeight="1" outlineLevel="1" x14ac:dyDescent="0.2">
      <c r="A365" s="16" t="s">
        <v>120</v>
      </c>
      <c r="B365" s="36">
        <v>225</v>
      </c>
      <c r="C365" s="14"/>
      <c r="D365" s="14"/>
      <c r="E365" s="18"/>
      <c r="F365" s="4"/>
      <c r="G365" s="67"/>
      <c r="H365" s="52">
        <f t="shared" si="294"/>
        <v>0</v>
      </c>
      <c r="I365" s="52">
        <f t="shared" si="295"/>
        <v>0</v>
      </c>
      <c r="J365" s="48">
        <f t="shared" si="296"/>
        <v>0</v>
      </c>
      <c r="K365" s="48">
        <f t="shared" si="297"/>
        <v>0</v>
      </c>
      <c r="R365" s="68"/>
      <c r="S365" s="68"/>
      <c r="T365" s="68"/>
      <c r="U365" s="68"/>
      <c r="V365" s="68"/>
      <c r="W365" s="68"/>
      <c r="X365" s="68"/>
      <c r="Y365" s="68"/>
      <c r="Z365" s="68"/>
    </row>
    <row r="366" spans="1:38" s="27" customFormat="1" ht="11.1" customHeight="1" outlineLevel="1" x14ac:dyDescent="0.2">
      <c r="A366" s="24" t="s">
        <v>120</v>
      </c>
      <c r="B366" s="35">
        <v>346</v>
      </c>
      <c r="C366" s="25" t="s">
        <v>8</v>
      </c>
      <c r="D366" s="85"/>
      <c r="E366" s="26">
        <f>SUM(E367:E368)</f>
        <v>978.94</v>
      </c>
      <c r="F366" s="4"/>
      <c r="G366" s="66"/>
      <c r="H366" s="154">
        <f t="shared" ref="H366" si="298">SUM(H367:H368)</f>
        <v>0</v>
      </c>
      <c r="I366" s="155">
        <f t="shared" ref="I366" si="299">SUM(I367:I368)</f>
        <v>0</v>
      </c>
      <c r="J366" s="136">
        <f t="shared" ref="J366:AL366" si="300">SUM(J367:J368)</f>
        <v>978.94</v>
      </c>
      <c r="K366" s="42">
        <f t="shared" si="300"/>
        <v>978.94</v>
      </c>
      <c r="L366" s="26">
        <f t="shared" si="300"/>
        <v>0</v>
      </c>
      <c r="M366" s="26">
        <f t="shared" si="300"/>
        <v>0</v>
      </c>
      <c r="N366" s="26">
        <f t="shared" si="300"/>
        <v>0</v>
      </c>
      <c r="O366" s="26">
        <f t="shared" si="300"/>
        <v>0</v>
      </c>
      <c r="P366" s="26">
        <f t="shared" si="300"/>
        <v>978.94</v>
      </c>
      <c r="Q366" s="105">
        <f t="shared" si="300"/>
        <v>978.94</v>
      </c>
      <c r="R366" s="110">
        <f t="shared" si="300"/>
        <v>0</v>
      </c>
      <c r="S366" s="110">
        <f t="shared" si="300"/>
        <v>0</v>
      </c>
      <c r="T366" s="110">
        <f t="shared" si="300"/>
        <v>0</v>
      </c>
      <c r="U366" s="110">
        <f t="shared" si="300"/>
        <v>0</v>
      </c>
      <c r="V366" s="110">
        <f t="shared" si="300"/>
        <v>0</v>
      </c>
      <c r="W366" s="110">
        <f t="shared" si="300"/>
        <v>0</v>
      </c>
      <c r="X366" s="110">
        <f t="shared" si="300"/>
        <v>0</v>
      </c>
      <c r="Y366" s="110">
        <f t="shared" si="300"/>
        <v>0</v>
      </c>
      <c r="Z366" s="110">
        <f t="shared" si="300"/>
        <v>0</v>
      </c>
      <c r="AA366" s="108">
        <f t="shared" si="300"/>
        <v>0</v>
      </c>
      <c r="AB366" s="26">
        <f t="shared" si="300"/>
        <v>0</v>
      </c>
      <c r="AC366" s="26">
        <f t="shared" si="300"/>
        <v>0</v>
      </c>
      <c r="AD366" s="26">
        <f t="shared" si="300"/>
        <v>0</v>
      </c>
      <c r="AE366" s="26">
        <f t="shared" si="300"/>
        <v>0</v>
      </c>
      <c r="AF366" s="26">
        <f t="shared" si="300"/>
        <v>0</v>
      </c>
      <c r="AG366" s="26">
        <f t="shared" si="300"/>
        <v>0</v>
      </c>
      <c r="AH366" s="26">
        <f t="shared" si="300"/>
        <v>0</v>
      </c>
      <c r="AI366" s="26">
        <f t="shared" si="300"/>
        <v>0</v>
      </c>
      <c r="AJ366" s="26">
        <f t="shared" si="300"/>
        <v>0</v>
      </c>
      <c r="AK366" s="26">
        <f t="shared" si="300"/>
        <v>0</v>
      </c>
      <c r="AL366" s="26">
        <f t="shared" si="300"/>
        <v>0</v>
      </c>
    </row>
    <row r="367" spans="1:38" s="92" customFormat="1" ht="47.1" customHeight="1" outlineLevel="1" x14ac:dyDescent="0.2">
      <c r="A367" s="93" t="s">
        <v>120</v>
      </c>
      <c r="B367" s="98">
        <v>346</v>
      </c>
      <c r="C367" s="94" t="s">
        <v>7</v>
      </c>
      <c r="D367" s="93" t="s">
        <v>152</v>
      </c>
      <c r="E367" s="95">
        <v>978.94</v>
      </c>
      <c r="F367" s="4"/>
      <c r="G367" s="3"/>
      <c r="H367" s="138">
        <f>E367-J367</f>
        <v>0</v>
      </c>
      <c r="I367" s="138">
        <f>E367-K367</f>
        <v>0</v>
      </c>
      <c r="J367" s="96">
        <f t="shared" ref="J367:J368" si="301">L367+N367+P367+R367+W367+Y367+AA367+AC367+AE367+AG367+AI367+AK367</f>
        <v>978.94</v>
      </c>
      <c r="K367" s="96">
        <f t="shared" ref="K367:K368" si="302">M367+O367+Q367+S367+X367+Z367+AB367+AD367+AF367+AH367+AJ367+AL367</f>
        <v>978.94</v>
      </c>
      <c r="P367" s="92">
        <v>978.94</v>
      </c>
      <c r="Q367" s="92">
        <v>978.94</v>
      </c>
      <c r="R367" s="111"/>
      <c r="S367" s="111"/>
      <c r="T367" s="111"/>
      <c r="U367" s="111"/>
      <c r="V367" s="111"/>
      <c r="W367" s="111"/>
      <c r="X367" s="111"/>
      <c r="Y367" s="111"/>
      <c r="Z367" s="111"/>
    </row>
    <row r="368" spans="1:38" ht="11.1" customHeight="1" outlineLevel="1" x14ac:dyDescent="0.2">
      <c r="A368" s="16" t="s">
        <v>120</v>
      </c>
      <c r="B368" s="36">
        <v>346</v>
      </c>
      <c r="C368" s="17"/>
      <c r="D368" s="16"/>
      <c r="E368" s="18"/>
      <c r="F368" s="4"/>
      <c r="G368" s="3"/>
      <c r="H368" s="52">
        <f>E368-J368</f>
        <v>0</v>
      </c>
      <c r="I368" s="52">
        <f>E368-K368</f>
        <v>0</v>
      </c>
      <c r="J368" s="48">
        <f t="shared" si="301"/>
        <v>0</v>
      </c>
      <c r="K368" s="48">
        <f t="shared" si="302"/>
        <v>0</v>
      </c>
      <c r="R368" s="68"/>
      <c r="S368" s="68"/>
      <c r="T368" s="68"/>
      <c r="U368" s="68"/>
      <c r="V368" s="68"/>
      <c r="W368" s="68"/>
      <c r="X368" s="68"/>
      <c r="Y368" s="68"/>
      <c r="Z368" s="68"/>
    </row>
    <row r="369" spans="1:40" s="27" customFormat="1" ht="11.1" customHeight="1" outlineLevel="1" x14ac:dyDescent="0.2">
      <c r="A369" s="24" t="s">
        <v>120</v>
      </c>
      <c r="B369" s="35">
        <v>343</v>
      </c>
      <c r="C369" s="25">
        <v>343</v>
      </c>
      <c r="D369" s="25"/>
      <c r="E369" s="26">
        <f>SUM(E370:E371)</f>
        <v>160.94999999999999</v>
      </c>
      <c r="F369" s="65"/>
      <c r="G369" s="135"/>
      <c r="H369" s="154">
        <f t="shared" ref="H369" si="303">SUM(H370:H371)</f>
        <v>-321.89999999999998</v>
      </c>
      <c r="I369" s="155">
        <f t="shared" ref="I369" si="304">SUM(I370:I371)</f>
        <v>160.94999999999999</v>
      </c>
      <c r="J369" s="136">
        <f t="shared" ref="J369:AL369" si="305">SUM(J370:J371)</f>
        <v>482.84999999999997</v>
      </c>
      <c r="K369" s="42">
        <f t="shared" si="305"/>
        <v>0</v>
      </c>
      <c r="L369" s="26">
        <f t="shared" si="305"/>
        <v>0</v>
      </c>
      <c r="M369" s="26">
        <f t="shared" si="305"/>
        <v>0</v>
      </c>
      <c r="N369" s="26">
        <f t="shared" si="305"/>
        <v>0</v>
      </c>
      <c r="O369" s="26">
        <f t="shared" si="305"/>
        <v>0</v>
      </c>
      <c r="P369" s="26">
        <f t="shared" si="305"/>
        <v>0</v>
      </c>
      <c r="Q369" s="105">
        <f t="shared" si="305"/>
        <v>0</v>
      </c>
      <c r="R369" s="110">
        <f t="shared" si="305"/>
        <v>160.94999999999999</v>
      </c>
      <c r="S369" s="110">
        <f t="shared" si="305"/>
        <v>0</v>
      </c>
      <c r="T369" s="110">
        <f t="shared" si="305"/>
        <v>160.94999999999999</v>
      </c>
      <c r="U369" s="110">
        <f t="shared" si="305"/>
        <v>0</v>
      </c>
      <c r="V369" s="110">
        <f t="shared" si="305"/>
        <v>0</v>
      </c>
      <c r="W369" s="110">
        <f t="shared" si="305"/>
        <v>160.94999999999999</v>
      </c>
      <c r="X369" s="110">
        <f t="shared" si="305"/>
        <v>0</v>
      </c>
      <c r="Y369" s="110">
        <f t="shared" si="305"/>
        <v>160.94999999999999</v>
      </c>
      <c r="Z369" s="110">
        <f t="shared" si="305"/>
        <v>0</v>
      </c>
      <c r="AA369" s="108">
        <f t="shared" si="305"/>
        <v>0</v>
      </c>
      <c r="AB369" s="26">
        <f t="shared" si="305"/>
        <v>0</v>
      </c>
      <c r="AC369" s="26">
        <f t="shared" si="305"/>
        <v>0</v>
      </c>
      <c r="AD369" s="26">
        <f t="shared" si="305"/>
        <v>0</v>
      </c>
      <c r="AE369" s="26">
        <f t="shared" si="305"/>
        <v>0</v>
      </c>
      <c r="AF369" s="26">
        <f t="shared" si="305"/>
        <v>0</v>
      </c>
      <c r="AG369" s="26">
        <f t="shared" si="305"/>
        <v>0</v>
      </c>
      <c r="AH369" s="26">
        <f t="shared" si="305"/>
        <v>0</v>
      </c>
      <c r="AI369" s="26">
        <f t="shared" si="305"/>
        <v>0</v>
      </c>
      <c r="AJ369" s="26">
        <f t="shared" si="305"/>
        <v>0</v>
      </c>
      <c r="AK369" s="26">
        <f t="shared" si="305"/>
        <v>0</v>
      </c>
      <c r="AL369" s="26">
        <f t="shared" si="305"/>
        <v>0</v>
      </c>
    </row>
    <row r="370" spans="1:40" ht="47.1" customHeight="1" outlineLevel="1" x14ac:dyDescent="0.2">
      <c r="A370" s="13" t="s">
        <v>120</v>
      </c>
      <c r="B370" s="36">
        <v>343</v>
      </c>
      <c r="C370" s="22" t="s">
        <v>9</v>
      </c>
      <c r="D370" s="22"/>
      <c r="E370" s="23">
        <v>160.94999999999999</v>
      </c>
      <c r="F370" s="4"/>
      <c r="G370" s="67"/>
      <c r="H370" s="137">
        <f>E370-J370</f>
        <v>-321.89999999999998</v>
      </c>
      <c r="I370" s="137">
        <f>E370-K370</f>
        <v>160.94999999999999</v>
      </c>
      <c r="J370" s="46">
        <f t="shared" ref="J370:J371" si="306">L370+N370+P370+R370+W370+Y370+AA370+AC370+AE370+AG370+AI370+AK370</f>
        <v>482.84999999999997</v>
      </c>
      <c r="K370" s="46">
        <f t="shared" ref="K370:K371" si="307">M370+O370+Q370+S370+X370+Z370+AB370+AD370+AF370+AH370+AJ370+AL370</f>
        <v>0</v>
      </c>
      <c r="R370" s="68">
        <v>160.94999999999999</v>
      </c>
      <c r="S370" s="68"/>
      <c r="T370" s="68">
        <v>160.94999999999999</v>
      </c>
      <c r="U370" s="68"/>
      <c r="V370" s="68"/>
      <c r="W370" s="68">
        <v>160.94999999999999</v>
      </c>
      <c r="X370" s="68"/>
      <c r="Y370" s="68">
        <v>160.94999999999999</v>
      </c>
      <c r="Z370" s="68"/>
    </row>
    <row r="371" spans="1:40" ht="11.1" customHeight="1" outlineLevel="1" x14ac:dyDescent="0.2">
      <c r="A371" s="16" t="s">
        <v>120</v>
      </c>
      <c r="B371" s="36">
        <v>343</v>
      </c>
      <c r="C371" s="17"/>
      <c r="D371" s="17"/>
      <c r="E371" s="18"/>
      <c r="F371" s="65"/>
      <c r="G371" s="67"/>
      <c r="H371" s="52">
        <f>E371-J371</f>
        <v>0</v>
      </c>
      <c r="I371" s="52">
        <f>E371-K371</f>
        <v>0</v>
      </c>
      <c r="J371" s="48">
        <f t="shared" si="306"/>
        <v>0</v>
      </c>
      <c r="K371" s="48">
        <f t="shared" si="307"/>
        <v>0</v>
      </c>
      <c r="R371" s="68"/>
      <c r="S371" s="68"/>
      <c r="T371" s="68"/>
      <c r="U371" s="68"/>
      <c r="V371" s="68"/>
      <c r="W371" s="68"/>
      <c r="X371" s="68"/>
      <c r="Y371" s="68"/>
      <c r="Z371" s="68"/>
    </row>
    <row r="372" spans="1:40" s="21" customFormat="1" ht="23.1" customHeight="1" outlineLevel="1" x14ac:dyDescent="0.2">
      <c r="A372" s="175" t="s">
        <v>121</v>
      </c>
      <c r="B372" s="175"/>
      <c r="C372" s="175"/>
      <c r="D372" s="82"/>
      <c r="E372" s="20">
        <f>E373+E379+E388+E399+E405+E409+E412</f>
        <v>246946.69</v>
      </c>
      <c r="F372" s="4"/>
      <c r="G372" s="67"/>
      <c r="H372" s="37">
        <f t="shared" ref="H372" si="308">H373+H379+H388+H399+H405+H409+H412</f>
        <v>121207.02999999998</v>
      </c>
      <c r="I372" s="37">
        <f t="shared" ref="I372" si="309">I373+I379+I388+I399+I405+I409+I412</f>
        <v>244988.79999999999</v>
      </c>
      <c r="J372" s="37">
        <f t="shared" ref="J372:AL372" si="310">J373+J379+J388+J399+J405+J409+J412</f>
        <v>125739.66000000002</v>
      </c>
      <c r="K372" s="37">
        <f t="shared" si="310"/>
        <v>1957.89</v>
      </c>
      <c r="L372" s="20">
        <f t="shared" si="310"/>
        <v>0</v>
      </c>
      <c r="M372" s="20">
        <f t="shared" si="310"/>
        <v>0</v>
      </c>
      <c r="N372" s="20">
        <f t="shared" si="310"/>
        <v>0</v>
      </c>
      <c r="O372" s="20">
        <f t="shared" si="310"/>
        <v>0</v>
      </c>
      <c r="P372" s="20">
        <f t="shared" si="310"/>
        <v>1957.89</v>
      </c>
      <c r="Q372" s="107">
        <f t="shared" si="310"/>
        <v>1957.89</v>
      </c>
      <c r="R372" s="113">
        <f>R373+R379+R388+R399+R405+R409+R412+R408</f>
        <v>191260.59</v>
      </c>
      <c r="S372" s="113">
        <f t="shared" si="310"/>
        <v>0</v>
      </c>
      <c r="T372" s="113">
        <f t="shared" si="310"/>
        <v>6088.52</v>
      </c>
      <c r="U372" s="113">
        <f t="shared" si="310"/>
        <v>35172.07</v>
      </c>
      <c r="V372" s="113">
        <f t="shared" si="310"/>
        <v>0</v>
      </c>
      <c r="W372" s="113">
        <f t="shared" si="310"/>
        <v>41260.590000000004</v>
      </c>
      <c r="X372" s="113">
        <f t="shared" si="310"/>
        <v>0</v>
      </c>
      <c r="Y372" s="113">
        <f t="shared" si="310"/>
        <v>41260.590000000004</v>
      </c>
      <c r="Z372" s="113">
        <f t="shared" si="310"/>
        <v>0</v>
      </c>
      <c r="AA372" s="109">
        <f t="shared" si="310"/>
        <v>0</v>
      </c>
      <c r="AB372" s="20">
        <f t="shared" si="310"/>
        <v>0</v>
      </c>
      <c r="AC372" s="20">
        <f t="shared" si="310"/>
        <v>0</v>
      </c>
      <c r="AD372" s="20">
        <f t="shared" si="310"/>
        <v>0</v>
      </c>
      <c r="AE372" s="20">
        <f t="shared" si="310"/>
        <v>0</v>
      </c>
      <c r="AF372" s="20">
        <f t="shared" si="310"/>
        <v>0</v>
      </c>
      <c r="AG372" s="20">
        <f t="shared" si="310"/>
        <v>0</v>
      </c>
      <c r="AH372" s="20">
        <f t="shared" si="310"/>
        <v>0</v>
      </c>
      <c r="AI372" s="20">
        <f t="shared" si="310"/>
        <v>0</v>
      </c>
      <c r="AJ372" s="20">
        <f t="shared" si="310"/>
        <v>0</v>
      </c>
      <c r="AK372" s="20">
        <f t="shared" si="310"/>
        <v>0</v>
      </c>
      <c r="AL372" s="20">
        <f t="shared" si="310"/>
        <v>0</v>
      </c>
      <c r="AM372" s="20"/>
      <c r="AN372" s="20"/>
    </row>
    <row r="373" spans="1:40" s="27" customFormat="1" ht="11.1" customHeight="1" outlineLevel="1" x14ac:dyDescent="0.2">
      <c r="A373" s="24" t="s">
        <v>121</v>
      </c>
      <c r="B373" s="35">
        <v>221</v>
      </c>
      <c r="C373" s="25" t="s">
        <v>0</v>
      </c>
      <c r="D373" s="25"/>
      <c r="E373" s="26">
        <f>SUM(E374:E378)</f>
        <v>4403.28</v>
      </c>
      <c r="F373" s="64"/>
      <c r="G373" s="3"/>
      <c r="H373" s="41">
        <f t="shared" ref="H373" si="311">SUM(H374:H378)</f>
        <v>2855.79</v>
      </c>
      <c r="I373" s="41">
        <f t="shared" ref="I373" si="312">SUM(I374:I378)</f>
        <v>4403.28</v>
      </c>
      <c r="J373" s="41">
        <f t="shared" ref="J373:AL373" si="313">SUM(J374:J378)</f>
        <v>1547.49</v>
      </c>
      <c r="K373" s="41">
        <f t="shared" si="313"/>
        <v>0</v>
      </c>
      <c r="L373" s="26">
        <f t="shared" si="313"/>
        <v>0</v>
      </c>
      <c r="M373" s="26">
        <f t="shared" si="313"/>
        <v>0</v>
      </c>
      <c r="N373" s="26">
        <f t="shared" si="313"/>
        <v>0</v>
      </c>
      <c r="O373" s="26">
        <f t="shared" si="313"/>
        <v>0</v>
      </c>
      <c r="P373" s="26">
        <f t="shared" si="313"/>
        <v>0</v>
      </c>
      <c r="Q373" s="105">
        <f t="shared" si="313"/>
        <v>0</v>
      </c>
      <c r="R373" s="110">
        <f t="shared" si="313"/>
        <v>515.82999999999993</v>
      </c>
      <c r="S373" s="110">
        <f t="shared" si="313"/>
        <v>0</v>
      </c>
      <c r="T373" s="110">
        <f t="shared" si="313"/>
        <v>138.30000000000001</v>
      </c>
      <c r="U373" s="110">
        <f t="shared" si="313"/>
        <v>377.53</v>
      </c>
      <c r="V373" s="110">
        <f t="shared" si="313"/>
        <v>0</v>
      </c>
      <c r="W373" s="110">
        <f t="shared" si="313"/>
        <v>515.82999999999993</v>
      </c>
      <c r="X373" s="110">
        <f t="shared" si="313"/>
        <v>0</v>
      </c>
      <c r="Y373" s="110">
        <f t="shared" si="313"/>
        <v>515.82999999999993</v>
      </c>
      <c r="Z373" s="110">
        <f t="shared" si="313"/>
        <v>0</v>
      </c>
      <c r="AA373" s="108">
        <f t="shared" si="313"/>
        <v>0</v>
      </c>
      <c r="AB373" s="26">
        <f t="shared" si="313"/>
        <v>0</v>
      </c>
      <c r="AC373" s="26">
        <f t="shared" si="313"/>
        <v>0</v>
      </c>
      <c r="AD373" s="26">
        <f t="shared" si="313"/>
        <v>0</v>
      </c>
      <c r="AE373" s="26">
        <f t="shared" si="313"/>
        <v>0</v>
      </c>
      <c r="AF373" s="26">
        <f t="shared" si="313"/>
        <v>0</v>
      </c>
      <c r="AG373" s="26">
        <f t="shared" si="313"/>
        <v>0</v>
      </c>
      <c r="AH373" s="26">
        <f t="shared" si="313"/>
        <v>0</v>
      </c>
      <c r="AI373" s="26">
        <f t="shared" si="313"/>
        <v>0</v>
      </c>
      <c r="AJ373" s="26">
        <f t="shared" si="313"/>
        <v>0</v>
      </c>
      <c r="AK373" s="26">
        <f t="shared" si="313"/>
        <v>0</v>
      </c>
      <c r="AL373" s="26">
        <f t="shared" si="313"/>
        <v>0</v>
      </c>
    </row>
    <row r="374" spans="1:40" ht="35.1" customHeight="1" outlineLevel="1" x14ac:dyDescent="0.2">
      <c r="A374" s="13" t="s">
        <v>121</v>
      </c>
      <c r="B374" s="36">
        <v>221</v>
      </c>
      <c r="C374" s="22" t="s">
        <v>91</v>
      </c>
      <c r="D374" s="22"/>
      <c r="E374" s="23">
        <v>2937.06</v>
      </c>
      <c r="F374" s="65"/>
      <c r="G374" s="3"/>
      <c r="H374" s="52">
        <f>E374-J374</f>
        <v>1835.67</v>
      </c>
      <c r="I374" s="52">
        <f>E374-K374</f>
        <v>2937.06</v>
      </c>
      <c r="J374" s="46">
        <f t="shared" ref="J374:J378" si="314">L374+N374+P374+R374+W374+Y374+AA374+AC374+AE374+AG374+AI374+AK374</f>
        <v>1101.3899999999999</v>
      </c>
      <c r="K374" s="46">
        <f t="shared" ref="K374:K378" si="315">M374+O374+Q374+S374+X374+Z374+AB374+AD374+AF374+AH374+AJ374+AL374</f>
        <v>0</v>
      </c>
      <c r="R374" s="68">
        <v>367.13</v>
      </c>
      <c r="S374" s="68"/>
      <c r="T374" s="68"/>
      <c r="U374" s="68">
        <v>367.13</v>
      </c>
      <c r="V374" s="68"/>
      <c r="W374" s="68">
        <v>367.13</v>
      </c>
      <c r="X374" s="68"/>
      <c r="Y374" s="68">
        <v>367.13</v>
      </c>
      <c r="Z374" s="68"/>
    </row>
    <row r="375" spans="1:40" ht="35.1" customHeight="1" outlineLevel="1" x14ac:dyDescent="0.2">
      <c r="A375" s="6" t="s">
        <v>121</v>
      </c>
      <c r="B375" s="36">
        <v>221</v>
      </c>
      <c r="C375" s="4" t="s">
        <v>92</v>
      </c>
      <c r="D375" s="4"/>
      <c r="E375" s="3">
        <v>83.22</v>
      </c>
      <c r="F375" s="4"/>
      <c r="G375" s="3"/>
      <c r="H375" s="52">
        <f>E375-J375</f>
        <v>52.019999999999996</v>
      </c>
      <c r="I375" s="52">
        <f>E375-K375</f>
        <v>83.22</v>
      </c>
      <c r="J375" s="47">
        <f t="shared" si="314"/>
        <v>31.200000000000003</v>
      </c>
      <c r="K375" s="47">
        <f t="shared" si="315"/>
        <v>0</v>
      </c>
      <c r="R375" s="68">
        <v>10.4</v>
      </c>
      <c r="S375" s="68"/>
      <c r="T375" s="68"/>
      <c r="U375" s="68">
        <v>10.4</v>
      </c>
      <c r="V375" s="68"/>
      <c r="W375" s="68">
        <v>10.4</v>
      </c>
      <c r="X375" s="68"/>
      <c r="Y375" s="68">
        <v>10.4</v>
      </c>
      <c r="Z375" s="68"/>
    </row>
    <row r="376" spans="1:40" ht="35.1" customHeight="1" outlineLevel="1" x14ac:dyDescent="0.2">
      <c r="A376" s="6" t="s">
        <v>121</v>
      </c>
      <c r="B376" s="36">
        <v>221</v>
      </c>
      <c r="C376" s="4" t="s">
        <v>2</v>
      </c>
      <c r="D376" s="4"/>
      <c r="E376" s="3">
        <v>1383</v>
      </c>
      <c r="F376" s="65"/>
      <c r="G376" s="67"/>
      <c r="H376" s="52">
        <f>E376-J376</f>
        <v>968.09999999999991</v>
      </c>
      <c r="I376" s="52">
        <f>E376-K376</f>
        <v>1383</v>
      </c>
      <c r="J376" s="47">
        <f t="shared" si="314"/>
        <v>414.90000000000003</v>
      </c>
      <c r="K376" s="47">
        <f t="shared" si="315"/>
        <v>0</v>
      </c>
      <c r="R376" s="68">
        <v>138.30000000000001</v>
      </c>
      <c r="S376" s="68"/>
      <c r="T376" s="68">
        <v>138.30000000000001</v>
      </c>
      <c r="U376" s="68"/>
      <c r="V376" s="68"/>
      <c r="W376" s="68">
        <v>138.30000000000001</v>
      </c>
      <c r="X376" s="68"/>
      <c r="Y376" s="68">
        <v>138.30000000000001</v>
      </c>
      <c r="Z376" s="68"/>
    </row>
    <row r="377" spans="1:40" ht="35.1" customHeight="1" outlineLevel="1" x14ac:dyDescent="0.2">
      <c r="A377" s="6" t="s">
        <v>121</v>
      </c>
      <c r="B377" s="36">
        <v>221</v>
      </c>
      <c r="C377" s="4"/>
      <c r="D377" s="4"/>
      <c r="E377" s="3"/>
      <c r="F377" s="4"/>
      <c r="G377" s="67"/>
      <c r="H377" s="52">
        <f>E377-J377</f>
        <v>0</v>
      </c>
      <c r="I377" s="52">
        <f>E377-K377</f>
        <v>0</v>
      </c>
      <c r="J377" s="47">
        <f t="shared" si="314"/>
        <v>0</v>
      </c>
      <c r="K377" s="47">
        <f t="shared" si="315"/>
        <v>0</v>
      </c>
      <c r="R377" s="68"/>
      <c r="S377" s="68"/>
      <c r="T377" s="68"/>
      <c r="U377" s="68"/>
      <c r="V377" s="68"/>
      <c r="W377" s="68"/>
      <c r="X377" s="68"/>
      <c r="Y377" s="68"/>
      <c r="Z377" s="68"/>
    </row>
    <row r="378" spans="1:40" ht="35.1" customHeight="1" outlineLevel="1" x14ac:dyDescent="0.2">
      <c r="A378" s="16" t="s">
        <v>121</v>
      </c>
      <c r="B378" s="36">
        <v>221</v>
      </c>
      <c r="C378" s="14"/>
      <c r="D378" s="14"/>
      <c r="E378" s="18"/>
      <c r="F378" s="65"/>
      <c r="G378" s="3"/>
      <c r="H378" s="52">
        <f>E378-J378</f>
        <v>0</v>
      </c>
      <c r="I378" s="52">
        <f>E378-K378</f>
        <v>0</v>
      </c>
      <c r="J378" s="48">
        <f t="shared" si="314"/>
        <v>0</v>
      </c>
      <c r="K378" s="48">
        <f t="shared" si="315"/>
        <v>0</v>
      </c>
      <c r="R378" s="68"/>
      <c r="S378" s="68"/>
      <c r="T378" s="68"/>
      <c r="U378" s="68"/>
      <c r="V378" s="68"/>
      <c r="W378" s="68"/>
      <c r="X378" s="68"/>
      <c r="Y378" s="68"/>
      <c r="Z378" s="68"/>
    </row>
    <row r="379" spans="1:40" s="27" customFormat="1" ht="11.1" customHeight="1" outlineLevel="1" x14ac:dyDescent="0.2">
      <c r="A379" s="24" t="s">
        <v>121</v>
      </c>
      <c r="B379" s="35">
        <v>223</v>
      </c>
      <c r="C379" s="25" t="s">
        <v>45</v>
      </c>
      <c r="D379" s="25"/>
      <c r="E379" s="26">
        <f>SUM(E380:E387)</f>
        <v>207598.78999999998</v>
      </c>
      <c r="F379" s="4"/>
      <c r="G379" s="66"/>
      <c r="H379" s="154">
        <f t="shared" ref="H379" si="316">SUM(H380:H387)</f>
        <v>103927.96999999999</v>
      </c>
      <c r="I379" s="155">
        <f t="shared" ref="I379" si="317">SUM(I380:I387)</f>
        <v>207598.78999999998</v>
      </c>
      <c r="J379" s="136">
        <f t="shared" ref="J379:AL379" si="318">SUM(J380:J387)</f>
        <v>103670.82</v>
      </c>
      <c r="K379" s="42">
        <f t="shared" si="318"/>
        <v>0</v>
      </c>
      <c r="L379" s="26">
        <f t="shared" si="318"/>
        <v>0</v>
      </c>
      <c r="M379" s="26">
        <f t="shared" si="318"/>
        <v>0</v>
      </c>
      <c r="N379" s="26">
        <f t="shared" si="318"/>
        <v>0</v>
      </c>
      <c r="O379" s="26">
        <f t="shared" si="318"/>
        <v>0</v>
      </c>
      <c r="P379" s="26">
        <f t="shared" si="318"/>
        <v>0</v>
      </c>
      <c r="Q379" s="105">
        <f t="shared" si="318"/>
        <v>0</v>
      </c>
      <c r="R379" s="110">
        <f t="shared" si="318"/>
        <v>34556.94</v>
      </c>
      <c r="S379" s="110">
        <f t="shared" si="318"/>
        <v>0</v>
      </c>
      <c r="T379" s="110">
        <f t="shared" si="318"/>
        <v>814.3</v>
      </c>
      <c r="U379" s="110">
        <f t="shared" si="318"/>
        <v>33742.639999999999</v>
      </c>
      <c r="V379" s="110">
        <f t="shared" si="318"/>
        <v>0</v>
      </c>
      <c r="W379" s="110">
        <f t="shared" si="318"/>
        <v>34556.94</v>
      </c>
      <c r="X379" s="110">
        <f t="shared" si="318"/>
        <v>0</v>
      </c>
      <c r="Y379" s="110">
        <f t="shared" si="318"/>
        <v>34556.94</v>
      </c>
      <c r="Z379" s="110">
        <f t="shared" si="318"/>
        <v>0</v>
      </c>
      <c r="AA379" s="108">
        <f t="shared" si="318"/>
        <v>0</v>
      </c>
      <c r="AB379" s="26">
        <f t="shared" si="318"/>
        <v>0</v>
      </c>
      <c r="AC379" s="26">
        <f t="shared" si="318"/>
        <v>0</v>
      </c>
      <c r="AD379" s="26">
        <f t="shared" si="318"/>
        <v>0</v>
      </c>
      <c r="AE379" s="26">
        <f t="shared" si="318"/>
        <v>0</v>
      </c>
      <c r="AF379" s="26">
        <f t="shared" si="318"/>
        <v>0</v>
      </c>
      <c r="AG379" s="26">
        <f t="shared" si="318"/>
        <v>0</v>
      </c>
      <c r="AH379" s="26">
        <f t="shared" si="318"/>
        <v>0</v>
      </c>
      <c r="AI379" s="26">
        <f t="shared" si="318"/>
        <v>0</v>
      </c>
      <c r="AJ379" s="26">
        <f t="shared" si="318"/>
        <v>0</v>
      </c>
      <c r="AK379" s="26">
        <f t="shared" si="318"/>
        <v>0</v>
      </c>
      <c r="AL379" s="26">
        <f t="shared" si="318"/>
        <v>0</v>
      </c>
    </row>
    <row r="380" spans="1:40" ht="23.1" customHeight="1" outlineLevel="1" x14ac:dyDescent="0.2">
      <c r="A380" s="13" t="s">
        <v>121</v>
      </c>
      <c r="B380" s="36">
        <v>223</v>
      </c>
      <c r="C380" s="22" t="s">
        <v>46</v>
      </c>
      <c r="D380" s="22"/>
      <c r="E380" s="23">
        <v>79211.61</v>
      </c>
      <c r="F380" s="4"/>
      <c r="G380" s="67"/>
      <c r="H380" s="137">
        <f t="shared" ref="H380:H387" si="319">E380-J380</f>
        <v>19802.909999999996</v>
      </c>
      <c r="I380" s="137">
        <f t="shared" ref="I380:I387" si="320">E380-K380</f>
        <v>79211.61</v>
      </c>
      <c r="J380" s="46">
        <f t="shared" ref="J380:J387" si="321">L380+N380+P380+R380+W380+Y380+AA380+AC380+AE380+AG380+AI380+AK380</f>
        <v>59408.700000000004</v>
      </c>
      <c r="K380" s="46">
        <f t="shared" ref="K380:K387" si="322">M380+O380+Q380+S380+X380+Z380+AB380+AD380+AF380+AH380+AJ380+AL380</f>
        <v>0</v>
      </c>
      <c r="R380" s="68">
        <v>19802.900000000001</v>
      </c>
      <c r="S380" s="68"/>
      <c r="T380" s="68"/>
      <c r="U380" s="68">
        <v>19802.900000000001</v>
      </c>
      <c r="V380" s="68"/>
      <c r="W380" s="68">
        <v>19802.900000000001</v>
      </c>
      <c r="X380" s="68"/>
      <c r="Y380" s="68">
        <v>19802.900000000001</v>
      </c>
      <c r="Z380" s="68"/>
    </row>
    <row r="381" spans="1:40" ht="35.1" customHeight="1" outlineLevel="1" x14ac:dyDescent="0.2">
      <c r="A381" s="6" t="s">
        <v>121</v>
      </c>
      <c r="B381" s="36">
        <v>223</v>
      </c>
      <c r="C381" s="4" t="s">
        <v>47</v>
      </c>
      <c r="D381" s="4"/>
      <c r="E381" s="3">
        <v>51776.47</v>
      </c>
      <c r="F381" s="4"/>
      <c r="G381" s="67"/>
      <c r="H381" s="52">
        <f t="shared" si="319"/>
        <v>36243.550000000003</v>
      </c>
      <c r="I381" s="52">
        <f t="shared" si="320"/>
        <v>51776.47</v>
      </c>
      <c r="J381" s="47">
        <f t="shared" si="321"/>
        <v>15532.920000000002</v>
      </c>
      <c r="K381" s="47">
        <f t="shared" si="322"/>
        <v>0</v>
      </c>
      <c r="R381" s="68">
        <v>5177.6400000000003</v>
      </c>
      <c r="S381" s="68"/>
      <c r="T381" s="68"/>
      <c r="U381" s="68">
        <v>5177.6400000000003</v>
      </c>
      <c r="V381" s="68"/>
      <c r="W381" s="68">
        <v>5177.6400000000003</v>
      </c>
      <c r="X381" s="68"/>
      <c r="Y381" s="68">
        <v>5177.6400000000003</v>
      </c>
      <c r="Z381" s="68"/>
    </row>
    <row r="382" spans="1:40" ht="35.1" customHeight="1" outlineLevel="1" x14ac:dyDescent="0.2">
      <c r="A382" s="6" t="s">
        <v>121</v>
      </c>
      <c r="B382" s="36">
        <v>223</v>
      </c>
      <c r="C382" s="4" t="s">
        <v>101</v>
      </c>
      <c r="D382" s="4"/>
      <c r="E382" s="3">
        <v>6559.66</v>
      </c>
      <c r="F382" s="65"/>
      <c r="G382" s="3"/>
      <c r="H382" s="52">
        <f t="shared" si="319"/>
        <v>4099.66</v>
      </c>
      <c r="I382" s="52">
        <f t="shared" si="320"/>
        <v>6559.66</v>
      </c>
      <c r="J382" s="47">
        <f t="shared" si="321"/>
        <v>2460</v>
      </c>
      <c r="K382" s="47">
        <f t="shared" si="322"/>
        <v>0</v>
      </c>
      <c r="R382" s="68">
        <v>820</v>
      </c>
      <c r="S382" s="68"/>
      <c r="T382" s="68"/>
      <c r="U382" s="68">
        <v>820</v>
      </c>
      <c r="V382" s="68"/>
      <c r="W382" s="68">
        <v>820</v>
      </c>
      <c r="X382" s="68"/>
      <c r="Y382" s="68">
        <v>820</v>
      </c>
      <c r="Z382" s="68"/>
    </row>
    <row r="383" spans="1:40" ht="35.1" customHeight="1" outlineLevel="1" x14ac:dyDescent="0.2">
      <c r="A383" s="6" t="s">
        <v>121</v>
      </c>
      <c r="B383" s="36">
        <v>223</v>
      </c>
      <c r="C383" s="4" t="s">
        <v>102</v>
      </c>
      <c r="D383" s="4"/>
      <c r="E383" s="3">
        <v>63536.67</v>
      </c>
      <c r="F383" s="4"/>
      <c r="G383" s="3"/>
      <c r="H383" s="52">
        <f t="shared" si="319"/>
        <v>39710.369999999995</v>
      </c>
      <c r="I383" s="52">
        <f t="shared" si="320"/>
        <v>63536.67</v>
      </c>
      <c r="J383" s="47">
        <f t="shared" si="321"/>
        <v>23826.300000000003</v>
      </c>
      <c r="K383" s="47">
        <f t="shared" si="322"/>
        <v>0</v>
      </c>
      <c r="R383" s="68">
        <v>7942.1</v>
      </c>
      <c r="S383" s="68"/>
      <c r="T383" s="68"/>
      <c r="U383" s="68">
        <v>7942.1</v>
      </c>
      <c r="V383" s="68"/>
      <c r="W383" s="68">
        <v>7942.1</v>
      </c>
      <c r="X383" s="68"/>
      <c r="Y383" s="68">
        <v>7942.1</v>
      </c>
      <c r="Z383" s="68"/>
    </row>
    <row r="384" spans="1:40" ht="35.1" customHeight="1" outlineLevel="1" x14ac:dyDescent="0.2">
      <c r="A384" s="6" t="s">
        <v>121</v>
      </c>
      <c r="B384" s="36">
        <v>223</v>
      </c>
      <c r="C384" s="4" t="s">
        <v>48</v>
      </c>
      <c r="D384" s="4"/>
      <c r="E384" s="3">
        <v>6514.38</v>
      </c>
      <c r="F384" s="4"/>
      <c r="G384" s="3"/>
      <c r="H384" s="52">
        <f t="shared" si="319"/>
        <v>4071.4800000000005</v>
      </c>
      <c r="I384" s="52">
        <f t="shared" si="320"/>
        <v>6514.38</v>
      </c>
      <c r="J384" s="47">
        <f t="shared" si="321"/>
        <v>2442.8999999999996</v>
      </c>
      <c r="K384" s="47">
        <f t="shared" si="322"/>
        <v>0</v>
      </c>
      <c r="R384" s="68">
        <v>814.3</v>
      </c>
      <c r="S384" s="68"/>
      <c r="T384" s="68">
        <v>814.3</v>
      </c>
      <c r="U384" s="68"/>
      <c r="V384" s="68"/>
      <c r="W384" s="68">
        <v>814.3</v>
      </c>
      <c r="X384" s="68"/>
      <c r="Y384" s="68">
        <v>814.3</v>
      </c>
      <c r="Z384" s="68"/>
    </row>
    <row r="385" spans="1:38" ht="35.1" customHeight="1" outlineLevel="1" x14ac:dyDescent="0.2">
      <c r="A385" s="6" t="s">
        <v>121</v>
      </c>
      <c r="B385" s="36">
        <v>223</v>
      </c>
      <c r="C385" s="4"/>
      <c r="D385" s="4"/>
      <c r="E385" s="3"/>
      <c r="F385" s="4"/>
      <c r="G385" s="67"/>
      <c r="H385" s="52">
        <f t="shared" si="319"/>
        <v>0</v>
      </c>
      <c r="I385" s="52">
        <f t="shared" si="320"/>
        <v>0</v>
      </c>
      <c r="J385" s="47">
        <f t="shared" si="321"/>
        <v>0</v>
      </c>
      <c r="K385" s="47">
        <f t="shared" si="322"/>
        <v>0</v>
      </c>
      <c r="R385" s="68"/>
      <c r="S385" s="68"/>
      <c r="T385" s="68"/>
      <c r="U385" s="68"/>
      <c r="V385" s="68"/>
      <c r="W385" s="68"/>
      <c r="X385" s="68"/>
      <c r="Y385" s="68"/>
      <c r="Z385" s="68"/>
    </row>
    <row r="386" spans="1:38" ht="35.1" customHeight="1" outlineLevel="1" x14ac:dyDescent="0.2">
      <c r="A386" s="6" t="s">
        <v>121</v>
      </c>
      <c r="B386" s="36">
        <v>223</v>
      </c>
      <c r="C386" s="4"/>
      <c r="D386" s="4"/>
      <c r="E386" s="3"/>
      <c r="F386" s="4"/>
      <c r="G386" s="3"/>
      <c r="H386" s="52">
        <f t="shared" si="319"/>
        <v>0</v>
      </c>
      <c r="I386" s="52">
        <f t="shared" si="320"/>
        <v>0</v>
      </c>
      <c r="J386" s="47">
        <f t="shared" si="321"/>
        <v>0</v>
      </c>
      <c r="K386" s="47">
        <f t="shared" si="322"/>
        <v>0</v>
      </c>
      <c r="R386" s="68"/>
      <c r="S386" s="68"/>
      <c r="T386" s="68"/>
      <c r="U386" s="68"/>
      <c r="V386" s="68"/>
      <c r="W386" s="68"/>
      <c r="X386" s="68"/>
      <c r="Y386" s="68"/>
      <c r="Z386" s="68"/>
    </row>
    <row r="387" spans="1:38" ht="35.1" customHeight="1" outlineLevel="1" x14ac:dyDescent="0.2">
      <c r="A387" s="16" t="s">
        <v>121</v>
      </c>
      <c r="B387" s="36">
        <v>223</v>
      </c>
      <c r="C387" s="14"/>
      <c r="D387" s="14"/>
      <c r="E387" s="18"/>
      <c r="F387" s="4"/>
      <c r="G387" s="3"/>
      <c r="H387" s="52">
        <f t="shared" si="319"/>
        <v>0</v>
      </c>
      <c r="I387" s="52">
        <f t="shared" si="320"/>
        <v>0</v>
      </c>
      <c r="J387" s="48">
        <f t="shared" si="321"/>
        <v>0</v>
      </c>
      <c r="K387" s="48">
        <f t="shared" si="322"/>
        <v>0</v>
      </c>
      <c r="R387" s="68"/>
      <c r="S387" s="68"/>
      <c r="T387" s="68"/>
      <c r="U387" s="68"/>
      <c r="V387" s="68"/>
      <c r="W387" s="68"/>
      <c r="X387" s="68"/>
      <c r="Y387" s="68"/>
      <c r="Z387" s="68"/>
    </row>
    <row r="388" spans="1:38" s="27" customFormat="1" ht="11.1" customHeight="1" outlineLevel="1" x14ac:dyDescent="0.2">
      <c r="A388" s="24" t="s">
        <v>121</v>
      </c>
      <c r="B388" s="35">
        <v>225</v>
      </c>
      <c r="C388" s="25" t="s">
        <v>3</v>
      </c>
      <c r="D388" s="25"/>
      <c r="E388" s="26">
        <f>SUM(E389:E398)</f>
        <v>15784.03</v>
      </c>
      <c r="F388" s="4"/>
      <c r="G388" s="135"/>
      <c r="H388" s="154">
        <f t="shared" ref="H388" si="323">SUM(H389:H398)</f>
        <v>6113.4999999999982</v>
      </c>
      <c r="I388" s="155">
        <f t="shared" ref="I388" si="324">SUM(I389:I398)</f>
        <v>15784.03</v>
      </c>
      <c r="J388" s="136">
        <f t="shared" ref="J388:AL388" si="325">SUM(J389:J398)</f>
        <v>9670.5300000000025</v>
      </c>
      <c r="K388" s="42">
        <f t="shared" si="325"/>
        <v>0</v>
      </c>
      <c r="L388" s="26">
        <f t="shared" si="325"/>
        <v>0</v>
      </c>
      <c r="M388" s="26">
        <f t="shared" si="325"/>
        <v>0</v>
      </c>
      <c r="N388" s="26">
        <f t="shared" si="325"/>
        <v>0</v>
      </c>
      <c r="O388" s="26">
        <f t="shared" si="325"/>
        <v>0</v>
      </c>
      <c r="P388" s="26">
        <f t="shared" si="325"/>
        <v>0</v>
      </c>
      <c r="Q388" s="105">
        <f t="shared" si="325"/>
        <v>0</v>
      </c>
      <c r="R388" s="110">
        <f t="shared" si="325"/>
        <v>3223.5099999999998</v>
      </c>
      <c r="S388" s="110">
        <f t="shared" si="325"/>
        <v>0</v>
      </c>
      <c r="T388" s="110">
        <f t="shared" si="325"/>
        <v>2171.61</v>
      </c>
      <c r="U388" s="110">
        <f t="shared" si="325"/>
        <v>1051.9000000000001</v>
      </c>
      <c r="V388" s="110">
        <f t="shared" si="325"/>
        <v>0</v>
      </c>
      <c r="W388" s="110">
        <f t="shared" si="325"/>
        <v>3223.5099999999998</v>
      </c>
      <c r="X388" s="110">
        <f t="shared" si="325"/>
        <v>0</v>
      </c>
      <c r="Y388" s="110">
        <f t="shared" si="325"/>
        <v>3223.5099999999998</v>
      </c>
      <c r="Z388" s="110">
        <f t="shared" si="325"/>
        <v>0</v>
      </c>
      <c r="AA388" s="108">
        <f t="shared" si="325"/>
        <v>0</v>
      </c>
      <c r="AB388" s="26">
        <f t="shared" si="325"/>
        <v>0</v>
      </c>
      <c r="AC388" s="26">
        <f t="shared" si="325"/>
        <v>0</v>
      </c>
      <c r="AD388" s="26">
        <f t="shared" si="325"/>
        <v>0</v>
      </c>
      <c r="AE388" s="26">
        <f t="shared" si="325"/>
        <v>0</v>
      </c>
      <c r="AF388" s="26">
        <f t="shared" si="325"/>
        <v>0</v>
      </c>
      <c r="AG388" s="26">
        <f t="shared" si="325"/>
        <v>0</v>
      </c>
      <c r="AH388" s="26">
        <f t="shared" si="325"/>
        <v>0</v>
      </c>
      <c r="AI388" s="26">
        <f t="shared" si="325"/>
        <v>0</v>
      </c>
      <c r="AJ388" s="26">
        <f t="shared" si="325"/>
        <v>0</v>
      </c>
      <c r="AK388" s="26">
        <f t="shared" si="325"/>
        <v>0</v>
      </c>
      <c r="AL388" s="26">
        <f t="shared" si="325"/>
        <v>0</v>
      </c>
    </row>
    <row r="389" spans="1:38" ht="35.1" customHeight="1" outlineLevel="1" x14ac:dyDescent="0.2">
      <c r="A389" s="13" t="s">
        <v>121</v>
      </c>
      <c r="B389" s="36">
        <v>225</v>
      </c>
      <c r="C389" s="22" t="s">
        <v>50</v>
      </c>
      <c r="D389" s="22"/>
      <c r="E389" s="23">
        <v>8414.9500000000007</v>
      </c>
      <c r="F389" s="65"/>
      <c r="G389" s="3"/>
      <c r="H389" s="137">
        <f t="shared" ref="H389:H398" si="326">E389-J389</f>
        <v>5259.25</v>
      </c>
      <c r="I389" s="137">
        <f t="shared" ref="I389:I398" si="327">E389-K389</f>
        <v>8414.9500000000007</v>
      </c>
      <c r="J389" s="46">
        <f t="shared" ref="J389:J398" si="328">L389+N389+P389+R389+W389+Y389+AA389+AC389+AE389+AG389+AI389+AK389</f>
        <v>3155.7000000000003</v>
      </c>
      <c r="K389" s="46">
        <f t="shared" ref="K389:K398" si="329">M389+O389+Q389+S389+X389+Z389+AB389+AD389+AF389+AH389+AJ389+AL389</f>
        <v>0</v>
      </c>
      <c r="R389" s="68">
        <v>1051.9000000000001</v>
      </c>
      <c r="S389" s="68"/>
      <c r="T389" s="68"/>
      <c r="U389" s="68">
        <v>1051.9000000000001</v>
      </c>
      <c r="V389" s="68"/>
      <c r="W389" s="68">
        <v>1051.9000000000001</v>
      </c>
      <c r="X389" s="68"/>
      <c r="Y389" s="68">
        <v>1051.9000000000001</v>
      </c>
      <c r="Z389" s="68"/>
    </row>
    <row r="390" spans="1:38" ht="35.1" customHeight="1" outlineLevel="1" x14ac:dyDescent="0.2">
      <c r="A390" s="6" t="s">
        <v>121</v>
      </c>
      <c r="B390" s="36">
        <v>225</v>
      </c>
      <c r="C390" s="4" t="s">
        <v>51</v>
      </c>
      <c r="D390" s="4"/>
      <c r="E390" s="3">
        <v>73.5</v>
      </c>
      <c r="F390" s="4"/>
      <c r="G390" s="67"/>
      <c r="H390" s="52">
        <f t="shared" si="326"/>
        <v>51.45</v>
      </c>
      <c r="I390" s="52">
        <f t="shared" si="327"/>
        <v>73.5</v>
      </c>
      <c r="J390" s="47">
        <f t="shared" si="328"/>
        <v>22.049999999999997</v>
      </c>
      <c r="K390" s="47">
        <f t="shared" si="329"/>
        <v>0</v>
      </c>
      <c r="R390" s="68">
        <v>7.35</v>
      </c>
      <c r="S390" s="68"/>
      <c r="T390" s="68">
        <v>7.35</v>
      </c>
      <c r="U390" s="68"/>
      <c r="V390" s="68"/>
      <c r="W390" s="68">
        <v>7.35</v>
      </c>
      <c r="X390" s="68"/>
      <c r="Y390" s="68">
        <v>7.35</v>
      </c>
      <c r="Z390" s="68"/>
    </row>
    <row r="391" spans="1:38" ht="35.1" customHeight="1" outlineLevel="1" x14ac:dyDescent="0.2">
      <c r="A391" s="6" t="s">
        <v>121</v>
      </c>
      <c r="B391" s="36">
        <v>225</v>
      </c>
      <c r="C391" s="4" t="s">
        <v>52</v>
      </c>
      <c r="D391" s="4"/>
      <c r="E391" s="3">
        <v>1072.1600000000001</v>
      </c>
      <c r="F391" s="4"/>
      <c r="G391" s="3"/>
      <c r="H391" s="52">
        <f t="shared" si="326"/>
        <v>1072.1600000000001</v>
      </c>
      <c r="I391" s="52">
        <f t="shared" si="327"/>
        <v>1072.1600000000001</v>
      </c>
      <c r="J391" s="47">
        <f t="shared" si="328"/>
        <v>0</v>
      </c>
      <c r="K391" s="47">
        <f t="shared" si="329"/>
        <v>0</v>
      </c>
      <c r="R391" s="68"/>
      <c r="S391" s="68"/>
      <c r="T391" s="68"/>
      <c r="U391" s="68"/>
      <c r="V391" s="68"/>
      <c r="W391" s="68"/>
      <c r="X391" s="68"/>
      <c r="Y391" s="68"/>
      <c r="Z391" s="68"/>
    </row>
    <row r="392" spans="1:38" ht="47.1" customHeight="1" outlineLevel="1" x14ac:dyDescent="0.2">
      <c r="A392" s="6" t="s">
        <v>121</v>
      </c>
      <c r="B392" s="36">
        <v>225</v>
      </c>
      <c r="C392" s="4" t="s">
        <v>53</v>
      </c>
      <c r="D392" s="4"/>
      <c r="E392" s="3">
        <v>1417.16</v>
      </c>
      <c r="F392" s="4"/>
      <c r="G392" s="3"/>
      <c r="H392" s="52">
        <f t="shared" si="326"/>
        <v>-2834.3200000000006</v>
      </c>
      <c r="I392" s="52">
        <f t="shared" si="327"/>
        <v>1417.16</v>
      </c>
      <c r="J392" s="47">
        <f t="shared" si="328"/>
        <v>4251.4800000000005</v>
      </c>
      <c r="K392" s="47">
        <f t="shared" si="329"/>
        <v>0</v>
      </c>
      <c r="R392" s="68">
        <v>1417.16</v>
      </c>
      <c r="S392" s="68"/>
      <c r="T392" s="68">
        <v>1417.16</v>
      </c>
      <c r="U392" s="68"/>
      <c r="V392" s="68"/>
      <c r="W392" s="68">
        <v>1417.16</v>
      </c>
      <c r="X392" s="68"/>
      <c r="Y392" s="68">
        <v>1417.16</v>
      </c>
      <c r="Z392" s="68"/>
    </row>
    <row r="393" spans="1:38" ht="35.1" customHeight="1" outlineLevel="1" x14ac:dyDescent="0.2">
      <c r="A393" s="6" t="s">
        <v>121</v>
      </c>
      <c r="B393" s="36">
        <v>225</v>
      </c>
      <c r="C393" s="4" t="s">
        <v>55</v>
      </c>
      <c r="D393" s="4"/>
      <c r="E393" s="3">
        <v>3176.78</v>
      </c>
      <c r="F393" s="65"/>
      <c r="G393" s="3"/>
      <c r="H393" s="52">
        <f t="shared" si="326"/>
        <v>1985.48</v>
      </c>
      <c r="I393" s="52">
        <f t="shared" si="327"/>
        <v>3176.78</v>
      </c>
      <c r="J393" s="47">
        <f t="shared" si="328"/>
        <v>1191.3000000000002</v>
      </c>
      <c r="K393" s="47">
        <f t="shared" si="329"/>
        <v>0</v>
      </c>
      <c r="R393" s="68">
        <v>397.1</v>
      </c>
      <c r="S393" s="68"/>
      <c r="T393" s="68">
        <v>397.1</v>
      </c>
      <c r="U393" s="68"/>
      <c r="V393" s="68"/>
      <c r="W393" s="68">
        <v>397.1</v>
      </c>
      <c r="X393" s="68"/>
      <c r="Y393" s="68">
        <v>397.1</v>
      </c>
      <c r="Z393" s="68"/>
    </row>
    <row r="394" spans="1:38" ht="35.1" customHeight="1" outlineLevel="1" x14ac:dyDescent="0.2">
      <c r="A394" s="6" t="s">
        <v>121</v>
      </c>
      <c r="B394" s="36">
        <v>225</v>
      </c>
      <c r="C394" s="4" t="s">
        <v>56</v>
      </c>
      <c r="D394" s="4"/>
      <c r="E394" s="3">
        <v>702.98</v>
      </c>
      <c r="F394" s="4"/>
      <c r="G394" s="67"/>
      <c r="H394" s="52">
        <f t="shared" si="326"/>
        <v>-347.02</v>
      </c>
      <c r="I394" s="52">
        <f t="shared" si="327"/>
        <v>702.98</v>
      </c>
      <c r="J394" s="47">
        <f t="shared" si="328"/>
        <v>1050</v>
      </c>
      <c r="K394" s="47">
        <f t="shared" si="329"/>
        <v>0</v>
      </c>
      <c r="R394" s="68">
        <v>350</v>
      </c>
      <c r="S394" s="68"/>
      <c r="T394" s="68">
        <v>350</v>
      </c>
      <c r="U394" s="68"/>
      <c r="V394" s="68"/>
      <c r="W394" s="68">
        <v>350</v>
      </c>
      <c r="X394" s="68"/>
      <c r="Y394" s="68">
        <v>350</v>
      </c>
      <c r="Z394" s="68"/>
    </row>
    <row r="395" spans="1:38" ht="35.1" customHeight="1" outlineLevel="1" x14ac:dyDescent="0.2">
      <c r="A395" s="6" t="s">
        <v>121</v>
      </c>
      <c r="B395" s="36">
        <v>225</v>
      </c>
      <c r="C395" s="4" t="s">
        <v>4</v>
      </c>
      <c r="D395" s="4"/>
      <c r="E395" s="3">
        <v>926.5</v>
      </c>
      <c r="F395" s="4"/>
      <c r="G395" s="3"/>
      <c r="H395" s="52">
        <f t="shared" si="326"/>
        <v>926.5</v>
      </c>
      <c r="I395" s="52">
        <f t="shared" si="327"/>
        <v>926.5</v>
      </c>
      <c r="J395" s="47">
        <f t="shared" si="328"/>
        <v>0</v>
      </c>
      <c r="K395" s="47">
        <f t="shared" si="329"/>
        <v>0</v>
      </c>
      <c r="R395" s="68"/>
      <c r="S395" s="68"/>
      <c r="T395" s="68"/>
      <c r="U395" s="68"/>
      <c r="V395" s="68"/>
      <c r="W395" s="68"/>
      <c r="X395" s="68"/>
      <c r="Y395" s="68"/>
      <c r="Z395" s="68"/>
    </row>
    <row r="396" spans="1:38" ht="35.1" customHeight="1" outlineLevel="1" x14ac:dyDescent="0.2">
      <c r="A396" s="6" t="s">
        <v>121</v>
      </c>
      <c r="B396" s="36">
        <v>225</v>
      </c>
      <c r="C396" s="4"/>
      <c r="D396" s="4"/>
      <c r="E396" s="3"/>
      <c r="F396" s="65"/>
      <c r="G396" s="67"/>
      <c r="H396" s="52">
        <f t="shared" si="326"/>
        <v>0</v>
      </c>
      <c r="I396" s="52">
        <f t="shared" si="327"/>
        <v>0</v>
      </c>
      <c r="J396" s="47">
        <f t="shared" si="328"/>
        <v>0</v>
      </c>
      <c r="K396" s="47">
        <f t="shared" si="329"/>
        <v>0</v>
      </c>
      <c r="R396" s="68"/>
      <c r="S396" s="68"/>
      <c r="T396" s="68"/>
      <c r="U396" s="68"/>
      <c r="V396" s="68"/>
      <c r="W396" s="68"/>
      <c r="X396" s="68"/>
      <c r="Y396" s="68"/>
      <c r="Z396" s="68"/>
    </row>
    <row r="397" spans="1:38" ht="35.1" customHeight="1" outlineLevel="1" x14ac:dyDescent="0.2">
      <c r="A397" s="6" t="s">
        <v>121</v>
      </c>
      <c r="B397" s="36">
        <v>225</v>
      </c>
      <c r="C397" s="4"/>
      <c r="D397" s="4"/>
      <c r="E397" s="3"/>
      <c r="F397" s="4"/>
      <c r="G397" s="67"/>
      <c r="H397" s="52">
        <f t="shared" si="326"/>
        <v>0</v>
      </c>
      <c r="I397" s="52">
        <f t="shared" si="327"/>
        <v>0</v>
      </c>
      <c r="J397" s="47">
        <f t="shared" si="328"/>
        <v>0</v>
      </c>
      <c r="K397" s="47">
        <f t="shared" si="329"/>
        <v>0</v>
      </c>
      <c r="R397" s="68"/>
      <c r="S397" s="68"/>
      <c r="T397" s="68"/>
      <c r="U397" s="68"/>
      <c r="V397" s="68"/>
      <c r="W397" s="68"/>
      <c r="X397" s="68"/>
      <c r="Y397" s="68"/>
      <c r="Z397" s="68"/>
    </row>
    <row r="398" spans="1:38" ht="35.1" customHeight="1" outlineLevel="1" x14ac:dyDescent="0.2">
      <c r="A398" s="16" t="s">
        <v>121</v>
      </c>
      <c r="B398" s="36">
        <v>225</v>
      </c>
      <c r="C398" s="14"/>
      <c r="D398" s="14"/>
      <c r="E398" s="18"/>
      <c r="F398" s="51"/>
      <c r="G398" s="51"/>
      <c r="H398" s="52">
        <f t="shared" si="326"/>
        <v>0</v>
      </c>
      <c r="I398" s="52">
        <f t="shared" si="327"/>
        <v>0</v>
      </c>
      <c r="J398" s="48">
        <f t="shared" si="328"/>
        <v>0</v>
      </c>
      <c r="K398" s="48">
        <f t="shared" si="329"/>
        <v>0</v>
      </c>
      <c r="R398" s="68"/>
      <c r="S398" s="68"/>
      <c r="T398" s="68"/>
      <c r="U398" s="68"/>
      <c r="V398" s="68"/>
      <c r="W398" s="68"/>
      <c r="X398" s="68"/>
      <c r="Y398" s="68"/>
      <c r="Z398" s="68"/>
    </row>
    <row r="399" spans="1:38" s="27" customFormat="1" ht="11.1" customHeight="1" outlineLevel="1" x14ac:dyDescent="0.2">
      <c r="A399" s="24" t="s">
        <v>121</v>
      </c>
      <c r="B399" s="35">
        <v>226</v>
      </c>
      <c r="C399" s="25" t="s">
        <v>58</v>
      </c>
      <c r="D399" s="25"/>
      <c r="E399" s="26">
        <f>SUM(E400:E404)</f>
        <v>15293.23</v>
      </c>
      <c r="F399" s="61"/>
      <c r="G399" s="156"/>
      <c r="H399" s="154">
        <f t="shared" ref="H399" si="330">SUM(H400:H404)</f>
        <v>9100.2999999999993</v>
      </c>
      <c r="I399" s="155">
        <f t="shared" ref="I399" si="331">SUM(I400:I404)</f>
        <v>15293.23</v>
      </c>
      <c r="J399" s="136">
        <f t="shared" ref="J399:AL399" si="332">SUM(J400:J404)</f>
        <v>6192.93</v>
      </c>
      <c r="K399" s="42">
        <f t="shared" si="332"/>
        <v>0</v>
      </c>
      <c r="L399" s="26">
        <f t="shared" si="332"/>
        <v>0</v>
      </c>
      <c r="M399" s="26">
        <f t="shared" si="332"/>
        <v>0</v>
      </c>
      <c r="N399" s="26">
        <f t="shared" si="332"/>
        <v>0</v>
      </c>
      <c r="O399" s="26">
        <f t="shared" si="332"/>
        <v>0</v>
      </c>
      <c r="P399" s="26">
        <f t="shared" si="332"/>
        <v>0</v>
      </c>
      <c r="Q399" s="105">
        <f t="shared" si="332"/>
        <v>0</v>
      </c>
      <c r="R399" s="110">
        <f t="shared" si="332"/>
        <v>2064.31</v>
      </c>
      <c r="S399" s="110">
        <f t="shared" si="332"/>
        <v>0</v>
      </c>
      <c r="T399" s="110">
        <f t="shared" si="332"/>
        <v>2064.31</v>
      </c>
      <c r="U399" s="110">
        <f t="shared" si="332"/>
        <v>0</v>
      </c>
      <c r="V399" s="110">
        <f t="shared" si="332"/>
        <v>0</v>
      </c>
      <c r="W399" s="110">
        <f t="shared" si="332"/>
        <v>2064.31</v>
      </c>
      <c r="X399" s="110">
        <f t="shared" si="332"/>
        <v>0</v>
      </c>
      <c r="Y399" s="110">
        <f t="shared" si="332"/>
        <v>2064.31</v>
      </c>
      <c r="Z399" s="110">
        <f t="shared" si="332"/>
        <v>0</v>
      </c>
      <c r="AA399" s="108">
        <f t="shared" si="332"/>
        <v>0</v>
      </c>
      <c r="AB399" s="26">
        <f t="shared" si="332"/>
        <v>0</v>
      </c>
      <c r="AC399" s="26">
        <f t="shared" si="332"/>
        <v>0</v>
      </c>
      <c r="AD399" s="26">
        <f t="shared" si="332"/>
        <v>0</v>
      </c>
      <c r="AE399" s="26">
        <f t="shared" si="332"/>
        <v>0</v>
      </c>
      <c r="AF399" s="26">
        <f t="shared" si="332"/>
        <v>0</v>
      </c>
      <c r="AG399" s="26">
        <f t="shared" si="332"/>
        <v>0</v>
      </c>
      <c r="AH399" s="26">
        <f t="shared" si="332"/>
        <v>0</v>
      </c>
      <c r="AI399" s="26">
        <f t="shared" si="332"/>
        <v>0</v>
      </c>
      <c r="AJ399" s="26">
        <f t="shared" si="332"/>
        <v>0</v>
      </c>
      <c r="AK399" s="26">
        <f t="shared" si="332"/>
        <v>0</v>
      </c>
      <c r="AL399" s="26">
        <f t="shared" si="332"/>
        <v>0</v>
      </c>
    </row>
    <row r="400" spans="1:38" ht="35.1" customHeight="1" outlineLevel="1" x14ac:dyDescent="0.2">
      <c r="A400" s="13" t="s">
        <v>121</v>
      </c>
      <c r="B400" s="36">
        <v>226</v>
      </c>
      <c r="C400" s="22" t="s">
        <v>59</v>
      </c>
      <c r="D400" s="22"/>
      <c r="E400" s="23">
        <v>10512</v>
      </c>
      <c r="F400" s="51"/>
      <c r="G400" s="51"/>
      <c r="H400" s="137">
        <f>E400-J400</f>
        <v>7884</v>
      </c>
      <c r="I400" s="137">
        <f>E400-K400</f>
        <v>10512</v>
      </c>
      <c r="J400" s="46">
        <f t="shared" ref="J400:J404" si="333">L400+N400+P400+R400+W400+Y400+AA400+AC400+AE400+AG400+AI400+AK400</f>
        <v>2628</v>
      </c>
      <c r="K400" s="46">
        <f t="shared" ref="K400:K404" si="334">M400+O400+Q400+S400+X400+Z400+AB400+AD400+AF400+AH400+AJ400+AL400</f>
        <v>0</v>
      </c>
      <c r="R400" s="68">
        <v>876</v>
      </c>
      <c r="S400" s="68"/>
      <c r="T400" s="68">
        <v>876</v>
      </c>
      <c r="U400" s="68"/>
      <c r="V400" s="68"/>
      <c r="W400" s="68">
        <v>876</v>
      </c>
      <c r="X400" s="68"/>
      <c r="Y400" s="68">
        <v>876</v>
      </c>
      <c r="Z400" s="68"/>
    </row>
    <row r="401" spans="1:38" ht="35.1" customHeight="1" outlineLevel="1" x14ac:dyDescent="0.2">
      <c r="A401" s="6" t="s">
        <v>121</v>
      </c>
      <c r="B401" s="36">
        <v>226</v>
      </c>
      <c r="C401" s="4" t="s">
        <v>60</v>
      </c>
      <c r="D401" s="4"/>
      <c r="E401" s="3">
        <v>4753.2299999999996</v>
      </c>
      <c r="F401" s="51"/>
      <c r="G401" s="51"/>
      <c r="H401" s="52">
        <f>E401-J401</f>
        <v>1188.2999999999997</v>
      </c>
      <c r="I401" s="52">
        <f>E401-K401</f>
        <v>4753.2299999999996</v>
      </c>
      <c r="J401" s="47">
        <f t="shared" si="333"/>
        <v>3564.93</v>
      </c>
      <c r="K401" s="47">
        <f t="shared" si="334"/>
        <v>0</v>
      </c>
      <c r="R401" s="68">
        <v>1188.31</v>
      </c>
      <c r="S401" s="68"/>
      <c r="T401" s="68">
        <v>1188.31</v>
      </c>
      <c r="U401" s="68"/>
      <c r="V401" s="68"/>
      <c r="W401" s="68">
        <v>1188.31</v>
      </c>
      <c r="X401" s="68"/>
      <c r="Y401" s="68">
        <v>1188.31</v>
      </c>
      <c r="Z401" s="68"/>
    </row>
    <row r="402" spans="1:38" ht="35.1" customHeight="1" outlineLevel="1" x14ac:dyDescent="0.2">
      <c r="A402" s="6" t="s">
        <v>121</v>
      </c>
      <c r="B402" s="36">
        <v>226</v>
      </c>
      <c r="C402" s="4" t="s">
        <v>90</v>
      </c>
      <c r="D402" s="4"/>
      <c r="E402" s="3">
        <v>28</v>
      </c>
      <c r="F402" s="51"/>
      <c r="G402" s="51"/>
      <c r="H402" s="52">
        <f>E402-J402</f>
        <v>28</v>
      </c>
      <c r="I402" s="52">
        <f>E402-K402</f>
        <v>28</v>
      </c>
      <c r="J402" s="47">
        <f t="shared" si="333"/>
        <v>0</v>
      </c>
      <c r="K402" s="47">
        <f t="shared" si="334"/>
        <v>0</v>
      </c>
      <c r="R402" s="68"/>
      <c r="S402" s="68"/>
      <c r="T402" s="68"/>
      <c r="U402" s="68"/>
      <c r="V402" s="68"/>
      <c r="W402" s="68"/>
      <c r="X402" s="68"/>
      <c r="Y402" s="68"/>
      <c r="Z402" s="68"/>
    </row>
    <row r="403" spans="1:38" ht="35.1" customHeight="1" outlineLevel="1" x14ac:dyDescent="0.2">
      <c r="A403" s="6" t="s">
        <v>121</v>
      </c>
      <c r="B403" s="36">
        <v>226</v>
      </c>
      <c r="C403" s="4"/>
      <c r="D403" s="4"/>
      <c r="E403" s="3"/>
      <c r="F403" s="51"/>
      <c r="G403" s="51"/>
      <c r="H403" s="52">
        <f>E403-J403</f>
        <v>0</v>
      </c>
      <c r="I403" s="52">
        <f>E403-K403</f>
        <v>0</v>
      </c>
      <c r="J403" s="47">
        <f t="shared" si="333"/>
        <v>0</v>
      </c>
      <c r="K403" s="47">
        <f t="shared" si="334"/>
        <v>0</v>
      </c>
      <c r="R403" s="68"/>
      <c r="S403" s="68"/>
      <c r="T403" s="68"/>
      <c r="U403" s="68"/>
      <c r="V403" s="68"/>
      <c r="W403" s="68"/>
      <c r="X403" s="68"/>
      <c r="Y403" s="68"/>
      <c r="Z403" s="68"/>
    </row>
    <row r="404" spans="1:38" ht="35.1" customHeight="1" outlineLevel="1" x14ac:dyDescent="0.2">
      <c r="A404" s="16" t="s">
        <v>121</v>
      </c>
      <c r="B404" s="36">
        <v>226</v>
      </c>
      <c r="C404" s="14"/>
      <c r="D404" s="14"/>
      <c r="E404" s="18"/>
      <c r="F404" s="51"/>
      <c r="G404" s="51"/>
      <c r="H404" s="52">
        <f>E404-J404</f>
        <v>0</v>
      </c>
      <c r="I404" s="52">
        <f>E404-K404</f>
        <v>0</v>
      </c>
      <c r="J404" s="48">
        <f t="shared" si="333"/>
        <v>0</v>
      </c>
      <c r="K404" s="48">
        <f t="shared" si="334"/>
        <v>0</v>
      </c>
      <c r="R404" s="68"/>
      <c r="S404" s="68"/>
      <c r="T404" s="68"/>
      <c r="U404" s="68"/>
      <c r="V404" s="68"/>
      <c r="W404" s="68"/>
      <c r="X404" s="68"/>
      <c r="Y404" s="68"/>
      <c r="Z404" s="68"/>
    </row>
    <row r="405" spans="1:38" s="27" customFormat="1" ht="11.1" customHeight="1" outlineLevel="1" x14ac:dyDescent="0.2">
      <c r="A405" s="24" t="s">
        <v>121</v>
      </c>
      <c r="B405" s="35">
        <v>227</v>
      </c>
      <c r="C405" s="25" t="s">
        <v>5</v>
      </c>
      <c r="D405" s="25"/>
      <c r="E405" s="26">
        <f>SUM(E406:E407)</f>
        <v>31.72</v>
      </c>
      <c r="F405" s="61"/>
      <c r="G405" s="156"/>
      <c r="H405" s="154">
        <f t="shared" ref="H405" si="335">SUM(H406:H407)</f>
        <v>31.72</v>
      </c>
      <c r="I405" s="155">
        <f t="shared" ref="I405" si="336">SUM(I406:I407)</f>
        <v>31.72</v>
      </c>
      <c r="J405" s="136">
        <f t="shared" ref="J405:AL405" si="337">SUM(J406:J407)</f>
        <v>0</v>
      </c>
      <c r="K405" s="42">
        <f t="shared" si="337"/>
        <v>0</v>
      </c>
      <c r="L405" s="26">
        <f t="shared" si="337"/>
        <v>0</v>
      </c>
      <c r="M405" s="26">
        <f t="shared" si="337"/>
        <v>0</v>
      </c>
      <c r="N405" s="26">
        <f t="shared" si="337"/>
        <v>0</v>
      </c>
      <c r="O405" s="26">
        <f t="shared" si="337"/>
        <v>0</v>
      </c>
      <c r="P405" s="26">
        <f t="shared" si="337"/>
        <v>0</v>
      </c>
      <c r="Q405" s="105">
        <f t="shared" si="337"/>
        <v>0</v>
      </c>
      <c r="R405" s="110">
        <f t="shared" si="337"/>
        <v>0</v>
      </c>
      <c r="S405" s="110">
        <f t="shared" si="337"/>
        <v>0</v>
      </c>
      <c r="T405" s="110">
        <f t="shared" si="337"/>
        <v>0</v>
      </c>
      <c r="U405" s="110">
        <f t="shared" si="337"/>
        <v>0</v>
      </c>
      <c r="V405" s="110">
        <f t="shared" si="337"/>
        <v>0</v>
      </c>
      <c r="W405" s="110">
        <f t="shared" si="337"/>
        <v>0</v>
      </c>
      <c r="X405" s="110">
        <f t="shared" si="337"/>
        <v>0</v>
      </c>
      <c r="Y405" s="110">
        <f t="shared" si="337"/>
        <v>0</v>
      </c>
      <c r="Z405" s="110">
        <f t="shared" si="337"/>
        <v>0</v>
      </c>
      <c r="AA405" s="108">
        <f t="shared" si="337"/>
        <v>0</v>
      </c>
      <c r="AB405" s="26">
        <f t="shared" si="337"/>
        <v>0</v>
      </c>
      <c r="AC405" s="26">
        <f t="shared" si="337"/>
        <v>0</v>
      </c>
      <c r="AD405" s="26">
        <f t="shared" si="337"/>
        <v>0</v>
      </c>
      <c r="AE405" s="26">
        <f t="shared" si="337"/>
        <v>0</v>
      </c>
      <c r="AF405" s="26">
        <f t="shared" si="337"/>
        <v>0</v>
      </c>
      <c r="AG405" s="26">
        <f t="shared" si="337"/>
        <v>0</v>
      </c>
      <c r="AH405" s="26">
        <f t="shared" si="337"/>
        <v>0</v>
      </c>
      <c r="AI405" s="26">
        <f t="shared" si="337"/>
        <v>0</v>
      </c>
      <c r="AJ405" s="26">
        <f t="shared" si="337"/>
        <v>0</v>
      </c>
      <c r="AK405" s="26">
        <f t="shared" si="337"/>
        <v>0</v>
      </c>
      <c r="AL405" s="26">
        <f t="shared" si="337"/>
        <v>0</v>
      </c>
    </row>
    <row r="406" spans="1:38" ht="35.1" customHeight="1" outlineLevel="1" x14ac:dyDescent="0.2">
      <c r="A406" s="13" t="s">
        <v>121</v>
      </c>
      <c r="B406" s="36">
        <v>227</v>
      </c>
      <c r="C406" s="22" t="s">
        <v>6</v>
      </c>
      <c r="D406" s="22"/>
      <c r="E406" s="23">
        <v>31.72</v>
      </c>
      <c r="F406" s="51"/>
      <c r="G406" s="51"/>
      <c r="H406" s="137">
        <f>E406-J406</f>
        <v>31.72</v>
      </c>
      <c r="I406" s="137">
        <f>E406-K406</f>
        <v>31.72</v>
      </c>
      <c r="J406" s="46">
        <f t="shared" ref="J406:J407" si="338">L406+N406+P406+R406+W406+Y406+AA406+AC406+AE406+AG406+AI406+AK406</f>
        <v>0</v>
      </c>
      <c r="K406" s="46">
        <f t="shared" ref="K406:K407" si="339">M406+O406+Q406+S406+X406+Z406+AB406+AD406+AF406+AH406+AJ406+AL406</f>
        <v>0</v>
      </c>
      <c r="R406" s="68"/>
      <c r="S406" s="68"/>
      <c r="T406" s="68"/>
      <c r="U406" s="68"/>
      <c r="V406" s="68"/>
      <c r="W406" s="68"/>
      <c r="X406" s="68"/>
      <c r="Y406" s="68"/>
      <c r="Z406" s="68"/>
    </row>
    <row r="407" spans="1:38" ht="35.1" customHeight="1" outlineLevel="1" x14ac:dyDescent="0.2">
      <c r="A407" s="16" t="s">
        <v>121</v>
      </c>
      <c r="B407" s="36">
        <v>227</v>
      </c>
      <c r="C407" s="14"/>
      <c r="D407" s="14"/>
      <c r="E407" s="18"/>
      <c r="F407" s="51"/>
      <c r="G407" s="51"/>
      <c r="H407" s="52">
        <f>E407-J407</f>
        <v>0</v>
      </c>
      <c r="I407" s="52">
        <f>E407-K407</f>
        <v>0</v>
      </c>
      <c r="J407" s="48">
        <f t="shared" si="338"/>
        <v>0</v>
      </c>
      <c r="K407" s="48">
        <f t="shared" si="339"/>
        <v>0</v>
      </c>
      <c r="R407" s="68"/>
      <c r="S407" s="68"/>
      <c r="T407" s="68"/>
      <c r="U407" s="68"/>
      <c r="V407" s="68"/>
      <c r="W407" s="68"/>
      <c r="X407" s="68"/>
      <c r="Y407" s="68"/>
      <c r="Z407" s="68"/>
    </row>
    <row r="408" spans="1:38" ht="35.1" customHeight="1" outlineLevel="1" x14ac:dyDescent="0.2">
      <c r="A408" s="16" t="s">
        <v>121</v>
      </c>
      <c r="B408" s="36">
        <v>341</v>
      </c>
      <c r="C408" s="125"/>
      <c r="D408" s="125"/>
      <c r="E408" s="10"/>
      <c r="F408" s="51"/>
      <c r="G408" s="51"/>
      <c r="H408" s="126"/>
      <c r="I408" s="126"/>
      <c r="J408" s="50"/>
      <c r="K408" s="50"/>
      <c r="R408" s="68">
        <v>150000</v>
      </c>
      <c r="S408" s="68"/>
      <c r="T408" s="68"/>
      <c r="U408" s="68"/>
      <c r="V408" s="68"/>
      <c r="W408" s="68"/>
      <c r="X408" s="68"/>
      <c r="Y408" s="68"/>
      <c r="Z408" s="68"/>
    </row>
    <row r="409" spans="1:38" s="27" customFormat="1" ht="11.1" customHeight="1" outlineLevel="1" x14ac:dyDescent="0.2">
      <c r="A409" s="24" t="s">
        <v>121</v>
      </c>
      <c r="B409" s="35">
        <v>346</v>
      </c>
      <c r="C409" s="25">
        <v>346</v>
      </c>
      <c r="D409" s="85"/>
      <c r="E409" s="26">
        <f>SUM(E410:E411)</f>
        <v>1957.89</v>
      </c>
      <c r="F409" s="61"/>
      <c r="G409" s="61"/>
      <c r="H409" s="42">
        <f t="shared" ref="H409" si="340">SUM(H410:H411)</f>
        <v>0</v>
      </c>
      <c r="I409" s="42">
        <f t="shared" ref="I409" si="341">SUM(I410:I411)</f>
        <v>0</v>
      </c>
      <c r="J409" s="42">
        <f t="shared" ref="J409:AL409" si="342">SUM(J410:J411)</f>
        <v>1957.89</v>
      </c>
      <c r="K409" s="42">
        <f t="shared" si="342"/>
        <v>1957.89</v>
      </c>
      <c r="L409" s="26">
        <f t="shared" si="342"/>
        <v>0</v>
      </c>
      <c r="M409" s="26">
        <f t="shared" si="342"/>
        <v>0</v>
      </c>
      <c r="N409" s="26">
        <f t="shared" si="342"/>
        <v>0</v>
      </c>
      <c r="O409" s="26">
        <f t="shared" si="342"/>
        <v>0</v>
      </c>
      <c r="P409" s="26">
        <f t="shared" si="342"/>
        <v>1957.89</v>
      </c>
      <c r="Q409" s="105">
        <f t="shared" si="342"/>
        <v>1957.89</v>
      </c>
      <c r="R409" s="110">
        <f t="shared" si="342"/>
        <v>0</v>
      </c>
      <c r="S409" s="110">
        <f t="shared" si="342"/>
        <v>0</v>
      </c>
      <c r="T409" s="110">
        <f t="shared" si="342"/>
        <v>0</v>
      </c>
      <c r="U409" s="110">
        <f t="shared" si="342"/>
        <v>0</v>
      </c>
      <c r="V409" s="110">
        <f t="shared" si="342"/>
        <v>0</v>
      </c>
      <c r="W409" s="110">
        <f t="shared" si="342"/>
        <v>0</v>
      </c>
      <c r="X409" s="110">
        <f t="shared" si="342"/>
        <v>0</v>
      </c>
      <c r="Y409" s="110">
        <f t="shared" si="342"/>
        <v>0</v>
      </c>
      <c r="Z409" s="110">
        <f t="shared" si="342"/>
        <v>0</v>
      </c>
      <c r="AA409" s="108">
        <f t="shared" si="342"/>
        <v>0</v>
      </c>
      <c r="AB409" s="26">
        <f t="shared" si="342"/>
        <v>0</v>
      </c>
      <c r="AC409" s="26">
        <f t="shared" si="342"/>
        <v>0</v>
      </c>
      <c r="AD409" s="26">
        <f t="shared" si="342"/>
        <v>0</v>
      </c>
      <c r="AE409" s="26">
        <f t="shared" si="342"/>
        <v>0</v>
      </c>
      <c r="AF409" s="26">
        <f t="shared" si="342"/>
        <v>0</v>
      </c>
      <c r="AG409" s="26">
        <f t="shared" si="342"/>
        <v>0</v>
      </c>
      <c r="AH409" s="26">
        <f t="shared" si="342"/>
        <v>0</v>
      </c>
      <c r="AI409" s="26">
        <f t="shared" si="342"/>
        <v>0</v>
      </c>
      <c r="AJ409" s="26">
        <f t="shared" si="342"/>
        <v>0</v>
      </c>
      <c r="AK409" s="26">
        <f t="shared" si="342"/>
        <v>0</v>
      </c>
      <c r="AL409" s="26">
        <f t="shared" si="342"/>
        <v>0</v>
      </c>
    </row>
    <row r="410" spans="1:38" s="92" customFormat="1" ht="47.1" customHeight="1" outlineLevel="1" x14ac:dyDescent="0.2">
      <c r="A410" s="93" t="s">
        <v>121</v>
      </c>
      <c r="B410" s="98">
        <v>346</v>
      </c>
      <c r="C410" s="94" t="s">
        <v>7</v>
      </c>
      <c r="D410" s="93" t="s">
        <v>152</v>
      </c>
      <c r="E410" s="95">
        <v>1957.89</v>
      </c>
      <c r="F410" s="51"/>
      <c r="G410" s="51"/>
      <c r="H410" s="90">
        <f>E410-J410</f>
        <v>0</v>
      </c>
      <c r="I410" s="90">
        <f>E410-K410</f>
        <v>0</v>
      </c>
      <c r="J410" s="96">
        <f t="shared" ref="J410:J411" si="343">L410+N410+P410+R410+W410+Y410+AA410+AC410+AE410+AG410+AI410+AK410</f>
        <v>1957.89</v>
      </c>
      <c r="K410" s="96">
        <f t="shared" ref="K410:K411" si="344">M410+O410+Q410+S410+X410+Z410+AB410+AD410+AF410+AH410+AJ410+AL410</f>
        <v>1957.89</v>
      </c>
      <c r="P410" s="92">
        <v>1957.89</v>
      </c>
      <c r="Q410" s="92">
        <v>1957.89</v>
      </c>
      <c r="R410" s="111"/>
      <c r="S410" s="111"/>
      <c r="T410" s="111"/>
      <c r="U410" s="111"/>
      <c r="V410" s="111"/>
      <c r="W410" s="111"/>
      <c r="X410" s="111"/>
      <c r="Y410" s="111"/>
      <c r="Z410" s="111"/>
    </row>
    <row r="411" spans="1:38" ht="47.1" customHeight="1" outlineLevel="1" x14ac:dyDescent="0.2">
      <c r="A411" s="16" t="s">
        <v>121</v>
      </c>
      <c r="B411" s="36">
        <v>346</v>
      </c>
      <c r="C411" s="14"/>
      <c r="D411" s="16"/>
      <c r="E411" s="18"/>
      <c r="F411" s="51"/>
      <c r="G411" s="51"/>
      <c r="H411" s="52">
        <f>E411-J411</f>
        <v>0</v>
      </c>
      <c r="I411" s="52">
        <f>E411-K411</f>
        <v>0</v>
      </c>
      <c r="J411" s="48">
        <f t="shared" si="343"/>
        <v>0</v>
      </c>
      <c r="K411" s="48">
        <f t="shared" si="344"/>
        <v>0</v>
      </c>
      <c r="R411" s="68"/>
      <c r="S411" s="68"/>
      <c r="T411" s="68"/>
      <c r="U411" s="68"/>
      <c r="V411" s="68"/>
      <c r="W411" s="68"/>
      <c r="X411" s="68"/>
      <c r="Y411" s="68"/>
      <c r="Z411" s="68"/>
    </row>
    <row r="412" spans="1:38" s="27" customFormat="1" ht="11.1" customHeight="1" outlineLevel="1" x14ac:dyDescent="0.2">
      <c r="A412" s="24" t="s">
        <v>121</v>
      </c>
      <c r="B412" s="35">
        <v>343</v>
      </c>
      <c r="C412" s="25">
        <v>343</v>
      </c>
      <c r="D412" s="25"/>
      <c r="E412" s="26">
        <f>SUM(E413:E414)</f>
        <v>1877.75</v>
      </c>
      <c r="F412" s="61"/>
      <c r="G412" s="156"/>
      <c r="H412" s="154">
        <f t="shared" ref="H412" si="345">SUM(H413:H414)</f>
        <v>-822.25</v>
      </c>
      <c r="I412" s="155">
        <f t="shared" ref="I412" si="346">SUM(I413:I414)</f>
        <v>1877.75</v>
      </c>
      <c r="J412" s="136">
        <f t="shared" ref="J412:AL412" si="347">SUM(J413:J414)</f>
        <v>2700</v>
      </c>
      <c r="K412" s="42">
        <f t="shared" si="347"/>
        <v>0</v>
      </c>
      <c r="L412" s="26">
        <f t="shared" si="347"/>
        <v>0</v>
      </c>
      <c r="M412" s="26">
        <f t="shared" si="347"/>
        <v>0</v>
      </c>
      <c r="N412" s="26">
        <f t="shared" si="347"/>
        <v>0</v>
      </c>
      <c r="O412" s="26">
        <f t="shared" si="347"/>
        <v>0</v>
      </c>
      <c r="P412" s="26">
        <f t="shared" si="347"/>
        <v>0</v>
      </c>
      <c r="Q412" s="105">
        <f t="shared" si="347"/>
        <v>0</v>
      </c>
      <c r="R412" s="110">
        <f t="shared" si="347"/>
        <v>900</v>
      </c>
      <c r="S412" s="110">
        <f t="shared" si="347"/>
        <v>0</v>
      </c>
      <c r="T412" s="110">
        <f t="shared" si="347"/>
        <v>900</v>
      </c>
      <c r="U412" s="110">
        <f t="shared" si="347"/>
        <v>0</v>
      </c>
      <c r="V412" s="110">
        <f t="shared" si="347"/>
        <v>0</v>
      </c>
      <c r="W412" s="110">
        <f t="shared" si="347"/>
        <v>900</v>
      </c>
      <c r="X412" s="110">
        <f t="shared" si="347"/>
        <v>0</v>
      </c>
      <c r="Y412" s="110">
        <f t="shared" si="347"/>
        <v>900</v>
      </c>
      <c r="Z412" s="110">
        <f t="shared" si="347"/>
        <v>0</v>
      </c>
      <c r="AA412" s="108">
        <f t="shared" si="347"/>
        <v>0</v>
      </c>
      <c r="AB412" s="26">
        <f t="shared" si="347"/>
        <v>0</v>
      </c>
      <c r="AC412" s="26">
        <f t="shared" si="347"/>
        <v>0</v>
      </c>
      <c r="AD412" s="26">
        <f t="shared" si="347"/>
        <v>0</v>
      </c>
      <c r="AE412" s="26">
        <f t="shared" si="347"/>
        <v>0</v>
      </c>
      <c r="AF412" s="26">
        <f t="shared" si="347"/>
        <v>0</v>
      </c>
      <c r="AG412" s="26">
        <f t="shared" si="347"/>
        <v>0</v>
      </c>
      <c r="AH412" s="26">
        <f t="shared" si="347"/>
        <v>0</v>
      </c>
      <c r="AI412" s="26">
        <f t="shared" si="347"/>
        <v>0</v>
      </c>
      <c r="AJ412" s="26">
        <f t="shared" si="347"/>
        <v>0</v>
      </c>
      <c r="AK412" s="26">
        <f t="shared" si="347"/>
        <v>0</v>
      </c>
      <c r="AL412" s="26">
        <f t="shared" si="347"/>
        <v>0</v>
      </c>
    </row>
    <row r="413" spans="1:38" ht="47.1" customHeight="1" outlineLevel="1" x14ac:dyDescent="0.2">
      <c r="A413" s="13" t="s">
        <v>121</v>
      </c>
      <c r="B413" s="36">
        <v>343</v>
      </c>
      <c r="C413" s="22" t="s">
        <v>9</v>
      </c>
      <c r="D413" s="22"/>
      <c r="E413" s="23">
        <v>1877.75</v>
      </c>
      <c r="F413" s="51"/>
      <c r="G413" s="51"/>
      <c r="H413" s="137">
        <f>E413-J413</f>
        <v>-822.25</v>
      </c>
      <c r="I413" s="137">
        <f>E413-K413</f>
        <v>1877.75</v>
      </c>
      <c r="J413" s="46">
        <f t="shared" ref="J413:J414" si="348">L413+N413+P413+R413+W413+Y413+AA413+AC413+AE413+AG413+AI413+AK413</f>
        <v>2700</v>
      </c>
      <c r="K413" s="46">
        <f t="shared" ref="K413:K414" si="349">M413+O413+Q413+S413+X413+Z413+AB413+AD413+AF413+AH413+AJ413+AL413</f>
        <v>0</v>
      </c>
      <c r="R413" s="68">
        <v>900</v>
      </c>
      <c r="S413" s="68"/>
      <c r="T413" s="68">
        <v>900</v>
      </c>
      <c r="U413" s="68"/>
      <c r="V413" s="68"/>
      <c r="W413" s="68">
        <v>900</v>
      </c>
      <c r="X413" s="68"/>
      <c r="Y413" s="68">
        <v>900</v>
      </c>
      <c r="Z413" s="68"/>
    </row>
    <row r="414" spans="1:38" ht="11.1" customHeight="1" outlineLevel="1" x14ac:dyDescent="0.2">
      <c r="A414" s="16" t="s">
        <v>121</v>
      </c>
      <c r="B414" s="36">
        <v>343</v>
      </c>
      <c r="C414" s="17"/>
      <c r="D414" s="17"/>
      <c r="E414" s="18"/>
      <c r="F414" s="51"/>
      <c r="G414" s="51"/>
      <c r="H414" s="52">
        <f>E414-J414</f>
        <v>0</v>
      </c>
      <c r="I414" s="52">
        <f>E414-K414</f>
        <v>0</v>
      </c>
      <c r="J414" s="48">
        <f t="shared" si="348"/>
        <v>0</v>
      </c>
      <c r="K414" s="48">
        <f t="shared" si="349"/>
        <v>0</v>
      </c>
      <c r="R414" s="68"/>
      <c r="S414" s="68"/>
      <c r="T414" s="68"/>
      <c r="U414" s="68"/>
      <c r="V414" s="68"/>
      <c r="W414" s="68"/>
      <c r="X414" s="68"/>
      <c r="Y414" s="68"/>
      <c r="Z414" s="68"/>
    </row>
    <row r="415" spans="1:38" s="21" customFormat="1" ht="35.1" customHeight="1" outlineLevel="1" x14ac:dyDescent="0.2">
      <c r="A415" s="175" t="s">
        <v>122</v>
      </c>
      <c r="B415" s="175"/>
      <c r="C415" s="175"/>
      <c r="D415" s="82"/>
      <c r="E415" s="20">
        <f>E416+E422+E431+E445+E452+E459+E483</f>
        <v>542106.80000000005</v>
      </c>
      <c r="F415" s="59"/>
      <c r="G415" s="59"/>
      <c r="H415" s="113">
        <f t="shared" ref="H415:AL415" si="350">H416+H422+H431+H445+H452+H459+H483</f>
        <v>440236.62000000005</v>
      </c>
      <c r="I415" s="113">
        <f t="shared" si="350"/>
        <v>539275.47</v>
      </c>
      <c r="J415" s="37">
        <f t="shared" si="350"/>
        <v>101870.18</v>
      </c>
      <c r="K415" s="37">
        <f t="shared" si="350"/>
        <v>2831.33</v>
      </c>
      <c r="L415" s="20">
        <f t="shared" si="350"/>
        <v>0</v>
      </c>
      <c r="M415" s="20">
        <f t="shared" si="350"/>
        <v>0</v>
      </c>
      <c r="N415" s="20">
        <f t="shared" si="350"/>
        <v>0</v>
      </c>
      <c r="O415" s="20">
        <f t="shared" si="350"/>
        <v>0</v>
      </c>
      <c r="P415" s="20">
        <f t="shared" si="350"/>
        <v>2831.33</v>
      </c>
      <c r="Q415" s="107">
        <f t="shared" si="350"/>
        <v>2831.33</v>
      </c>
      <c r="R415" s="113">
        <f t="shared" si="350"/>
        <v>33012.949999999997</v>
      </c>
      <c r="S415" s="113">
        <f t="shared" si="350"/>
        <v>0</v>
      </c>
      <c r="T415" s="113">
        <f t="shared" si="350"/>
        <v>18979.39</v>
      </c>
      <c r="U415" s="113">
        <f t="shared" si="350"/>
        <v>14033.56</v>
      </c>
      <c r="V415" s="113">
        <f t="shared" si="350"/>
        <v>0</v>
      </c>
      <c r="W415" s="113">
        <f t="shared" si="350"/>
        <v>33012.949999999997</v>
      </c>
      <c r="X415" s="113">
        <f t="shared" si="350"/>
        <v>0</v>
      </c>
      <c r="Y415" s="113">
        <f t="shared" si="350"/>
        <v>33012.949999999997</v>
      </c>
      <c r="Z415" s="113">
        <f t="shared" si="350"/>
        <v>0</v>
      </c>
      <c r="AA415" s="109">
        <f t="shared" si="350"/>
        <v>0</v>
      </c>
      <c r="AB415" s="20">
        <f t="shared" si="350"/>
        <v>0</v>
      </c>
      <c r="AC415" s="20">
        <f t="shared" si="350"/>
        <v>0</v>
      </c>
      <c r="AD415" s="20">
        <f t="shared" si="350"/>
        <v>0</v>
      </c>
      <c r="AE415" s="20">
        <f t="shared" si="350"/>
        <v>0</v>
      </c>
      <c r="AF415" s="20">
        <f t="shared" si="350"/>
        <v>0</v>
      </c>
      <c r="AG415" s="20">
        <f t="shared" si="350"/>
        <v>0</v>
      </c>
      <c r="AH415" s="20">
        <f t="shared" si="350"/>
        <v>0</v>
      </c>
      <c r="AI415" s="20">
        <f t="shared" si="350"/>
        <v>0</v>
      </c>
      <c r="AJ415" s="20">
        <f t="shared" si="350"/>
        <v>0</v>
      </c>
      <c r="AK415" s="20">
        <f t="shared" si="350"/>
        <v>0</v>
      </c>
      <c r="AL415" s="20">
        <f t="shared" si="350"/>
        <v>0</v>
      </c>
    </row>
    <row r="416" spans="1:38" s="27" customFormat="1" ht="11.1" customHeight="1" outlineLevel="1" x14ac:dyDescent="0.2">
      <c r="A416" s="24" t="s">
        <v>122</v>
      </c>
      <c r="B416" s="35">
        <v>221</v>
      </c>
      <c r="C416" s="25" t="s">
        <v>0</v>
      </c>
      <c r="D416" s="25"/>
      <c r="E416" s="26">
        <f>SUM(E417:E421)</f>
        <v>6121.21</v>
      </c>
      <c r="F416" s="60"/>
      <c r="G416" s="60"/>
      <c r="H416" s="42">
        <f t="shared" ref="H416" si="351">SUM(H417:H421)</f>
        <v>3894.91</v>
      </c>
      <c r="I416" s="42">
        <f t="shared" ref="I416" si="352">SUM(I417:I421)</f>
        <v>6121.21</v>
      </c>
      <c r="J416" s="41">
        <f t="shared" ref="J416:AL416" si="353">SUM(J417:J421)</f>
        <v>2226.3000000000002</v>
      </c>
      <c r="K416" s="41">
        <f t="shared" si="353"/>
        <v>0</v>
      </c>
      <c r="L416" s="26">
        <f t="shared" si="353"/>
        <v>0</v>
      </c>
      <c r="M416" s="26">
        <f t="shared" si="353"/>
        <v>0</v>
      </c>
      <c r="N416" s="26">
        <f t="shared" si="353"/>
        <v>0</v>
      </c>
      <c r="O416" s="26">
        <f t="shared" si="353"/>
        <v>0</v>
      </c>
      <c r="P416" s="26">
        <f t="shared" si="353"/>
        <v>0</v>
      </c>
      <c r="Q416" s="105">
        <f t="shared" si="353"/>
        <v>0</v>
      </c>
      <c r="R416" s="110">
        <f t="shared" si="353"/>
        <v>742.1</v>
      </c>
      <c r="S416" s="110">
        <f t="shared" si="353"/>
        <v>0</v>
      </c>
      <c r="T416" s="110">
        <f t="shared" si="353"/>
        <v>92.2</v>
      </c>
      <c r="U416" s="110">
        <f t="shared" si="353"/>
        <v>649.9</v>
      </c>
      <c r="V416" s="110">
        <f t="shared" si="353"/>
        <v>0</v>
      </c>
      <c r="W416" s="110">
        <f t="shared" si="353"/>
        <v>742.1</v>
      </c>
      <c r="X416" s="110">
        <f t="shared" si="353"/>
        <v>0</v>
      </c>
      <c r="Y416" s="110">
        <f t="shared" si="353"/>
        <v>742.1</v>
      </c>
      <c r="Z416" s="110">
        <f t="shared" si="353"/>
        <v>0</v>
      </c>
      <c r="AA416" s="108">
        <f t="shared" si="353"/>
        <v>0</v>
      </c>
      <c r="AB416" s="26">
        <f t="shared" si="353"/>
        <v>0</v>
      </c>
      <c r="AC416" s="26">
        <f t="shared" si="353"/>
        <v>0</v>
      </c>
      <c r="AD416" s="26">
        <f t="shared" si="353"/>
        <v>0</v>
      </c>
      <c r="AE416" s="26">
        <f t="shared" si="353"/>
        <v>0</v>
      </c>
      <c r="AF416" s="26">
        <f t="shared" si="353"/>
        <v>0</v>
      </c>
      <c r="AG416" s="26">
        <f t="shared" si="353"/>
        <v>0</v>
      </c>
      <c r="AH416" s="26">
        <f t="shared" si="353"/>
        <v>0</v>
      </c>
      <c r="AI416" s="26">
        <f t="shared" si="353"/>
        <v>0</v>
      </c>
      <c r="AJ416" s="26">
        <f t="shared" si="353"/>
        <v>0</v>
      </c>
      <c r="AK416" s="26">
        <f t="shared" si="353"/>
        <v>0</v>
      </c>
      <c r="AL416" s="26">
        <f t="shared" si="353"/>
        <v>0</v>
      </c>
    </row>
    <row r="417" spans="1:38" ht="35.1" customHeight="1" outlineLevel="1" x14ac:dyDescent="0.2">
      <c r="A417" s="13" t="s">
        <v>122</v>
      </c>
      <c r="B417" s="36">
        <v>221</v>
      </c>
      <c r="C417" s="22" t="s">
        <v>91</v>
      </c>
      <c r="D417" s="22"/>
      <c r="E417" s="23">
        <v>5055.95</v>
      </c>
      <c r="F417" s="51"/>
      <c r="G417" s="51"/>
      <c r="H417" s="52">
        <f>E417-J417</f>
        <v>3159.95</v>
      </c>
      <c r="I417" s="52">
        <f>E417-K417</f>
        <v>5055.95</v>
      </c>
      <c r="J417" s="46">
        <f t="shared" ref="J417:J421" si="354">L417+N417+P417+R417+W417+Y417+AA417+AC417+AE417+AG417+AI417+AK417</f>
        <v>1896</v>
      </c>
      <c r="K417" s="46">
        <f t="shared" ref="K417:K421" si="355">M417+O417+Q417+S417+X417+Z417+AB417+AD417+AF417+AH417+AJ417+AL417</f>
        <v>0</v>
      </c>
      <c r="R417" s="68">
        <v>632</v>
      </c>
      <c r="S417" s="68"/>
      <c r="T417" s="68"/>
      <c r="U417" s="68">
        <v>632</v>
      </c>
      <c r="V417" s="68"/>
      <c r="W417" s="68">
        <v>632</v>
      </c>
      <c r="X417" s="68"/>
      <c r="Y417" s="68">
        <v>632</v>
      </c>
      <c r="Z417" s="68"/>
    </row>
    <row r="418" spans="1:38" ht="35.1" customHeight="1" outlineLevel="1" x14ac:dyDescent="0.2">
      <c r="A418" s="6" t="s">
        <v>122</v>
      </c>
      <c r="B418" s="36">
        <v>221</v>
      </c>
      <c r="C418" s="4" t="s">
        <v>92</v>
      </c>
      <c r="D418" s="4"/>
      <c r="E418" s="3">
        <v>143.26</v>
      </c>
      <c r="F418" s="51"/>
      <c r="G418" s="51"/>
      <c r="H418" s="52">
        <f>E418-J418</f>
        <v>89.56</v>
      </c>
      <c r="I418" s="52">
        <f>E418-K418</f>
        <v>143.26</v>
      </c>
      <c r="J418" s="47">
        <f t="shared" si="354"/>
        <v>53.699999999999996</v>
      </c>
      <c r="K418" s="47">
        <f t="shared" si="355"/>
        <v>0</v>
      </c>
      <c r="R418" s="68">
        <v>17.899999999999999</v>
      </c>
      <c r="S418" s="68"/>
      <c r="T418" s="68"/>
      <c r="U418" s="68">
        <v>17.899999999999999</v>
      </c>
      <c r="V418" s="68"/>
      <c r="W418" s="68">
        <v>17.899999999999999</v>
      </c>
      <c r="X418" s="68"/>
      <c r="Y418" s="68">
        <v>17.899999999999999</v>
      </c>
      <c r="Z418" s="68"/>
    </row>
    <row r="419" spans="1:38" ht="35.1" customHeight="1" outlineLevel="1" x14ac:dyDescent="0.2">
      <c r="A419" s="6" t="s">
        <v>122</v>
      </c>
      <c r="B419" s="36">
        <v>221</v>
      </c>
      <c r="C419" s="4" t="s">
        <v>2</v>
      </c>
      <c r="D419" s="4"/>
      <c r="E419" s="3">
        <v>922</v>
      </c>
      <c r="F419" s="51"/>
      <c r="G419" s="51"/>
      <c r="H419" s="52">
        <f>E419-J419</f>
        <v>645.4</v>
      </c>
      <c r="I419" s="52">
        <f>E419-K419</f>
        <v>922</v>
      </c>
      <c r="J419" s="47">
        <f t="shared" si="354"/>
        <v>276.60000000000002</v>
      </c>
      <c r="K419" s="47">
        <f t="shared" si="355"/>
        <v>0</v>
      </c>
      <c r="R419" s="68">
        <v>92.2</v>
      </c>
      <c r="S419" s="68"/>
      <c r="T419" s="68">
        <v>92.2</v>
      </c>
      <c r="U419" s="68"/>
      <c r="V419" s="68"/>
      <c r="W419" s="68">
        <v>92.2</v>
      </c>
      <c r="X419" s="68"/>
      <c r="Y419" s="68">
        <v>92.2</v>
      </c>
      <c r="Z419" s="68"/>
    </row>
    <row r="420" spans="1:38" ht="35.1" customHeight="1" outlineLevel="1" x14ac:dyDescent="0.2">
      <c r="A420" s="6" t="s">
        <v>122</v>
      </c>
      <c r="B420" s="36">
        <v>221</v>
      </c>
      <c r="C420" s="4"/>
      <c r="D420" s="4"/>
      <c r="E420" s="3"/>
      <c r="F420" s="51"/>
      <c r="G420" s="51"/>
      <c r="H420" s="52">
        <f>E420-J420</f>
        <v>0</v>
      </c>
      <c r="I420" s="52">
        <f>E420-K420</f>
        <v>0</v>
      </c>
      <c r="J420" s="47">
        <f t="shared" si="354"/>
        <v>0</v>
      </c>
      <c r="K420" s="47">
        <f t="shared" si="355"/>
        <v>0</v>
      </c>
      <c r="R420" s="68"/>
      <c r="S420" s="68"/>
      <c r="T420" s="68"/>
      <c r="U420" s="68"/>
      <c r="V420" s="68"/>
      <c r="W420" s="68"/>
      <c r="X420" s="68"/>
      <c r="Y420" s="68"/>
      <c r="Z420" s="68"/>
    </row>
    <row r="421" spans="1:38" ht="35.1" customHeight="1" outlineLevel="1" x14ac:dyDescent="0.2">
      <c r="A421" s="16" t="s">
        <v>122</v>
      </c>
      <c r="B421" s="36">
        <v>221</v>
      </c>
      <c r="C421" s="14"/>
      <c r="D421" s="14"/>
      <c r="E421" s="18"/>
      <c r="F421" s="51"/>
      <c r="G421" s="51"/>
      <c r="H421" s="158">
        <f>E421-J421</f>
        <v>0</v>
      </c>
      <c r="I421" s="159">
        <f>E421-K421</f>
        <v>0</v>
      </c>
      <c r="J421" s="157">
        <f t="shared" si="354"/>
        <v>0</v>
      </c>
      <c r="K421" s="48">
        <f t="shared" si="355"/>
        <v>0</v>
      </c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1:38" s="27" customFormat="1" ht="11.1" customHeight="1" outlineLevel="1" x14ac:dyDescent="0.2">
      <c r="A422" s="24" t="s">
        <v>122</v>
      </c>
      <c r="B422" s="35">
        <v>223</v>
      </c>
      <c r="C422" s="25" t="s">
        <v>45</v>
      </c>
      <c r="D422" s="25"/>
      <c r="E422" s="26">
        <f>SUM(E423:E430)</f>
        <v>52223.35</v>
      </c>
      <c r="F422" s="61"/>
      <c r="G422" s="156"/>
      <c r="H422" s="154">
        <f>SUM(H423:H430)</f>
        <v>26554.390000000003</v>
      </c>
      <c r="I422" s="155">
        <f t="shared" ref="I422" si="356">SUM(I423:I430)</f>
        <v>52223.35</v>
      </c>
      <c r="J422" s="136">
        <f t="shared" ref="J422:AL422" si="357">SUM(J423:J430)</f>
        <v>25668.959999999999</v>
      </c>
      <c r="K422" s="42">
        <f t="shared" si="357"/>
        <v>0</v>
      </c>
      <c r="L422" s="26">
        <f t="shared" si="357"/>
        <v>0</v>
      </c>
      <c r="M422" s="26">
        <f t="shared" si="357"/>
        <v>0</v>
      </c>
      <c r="N422" s="26">
        <f t="shared" si="357"/>
        <v>0</v>
      </c>
      <c r="O422" s="26">
        <f t="shared" si="357"/>
        <v>0</v>
      </c>
      <c r="P422" s="26">
        <f t="shared" si="357"/>
        <v>0</v>
      </c>
      <c r="Q422" s="105">
        <f t="shared" si="357"/>
        <v>0</v>
      </c>
      <c r="R422" s="110">
        <f t="shared" si="357"/>
        <v>8556.32</v>
      </c>
      <c r="S422" s="110">
        <f t="shared" si="357"/>
        <v>0</v>
      </c>
      <c r="T422" s="110">
        <f t="shared" si="357"/>
        <v>607</v>
      </c>
      <c r="U422" s="110">
        <f t="shared" si="357"/>
        <v>7949.32</v>
      </c>
      <c r="V422" s="110">
        <f t="shared" si="357"/>
        <v>0</v>
      </c>
      <c r="W422" s="110">
        <f t="shared" si="357"/>
        <v>8556.32</v>
      </c>
      <c r="X422" s="110">
        <f t="shared" si="357"/>
        <v>0</v>
      </c>
      <c r="Y422" s="110">
        <f t="shared" si="357"/>
        <v>8556.32</v>
      </c>
      <c r="Z422" s="110">
        <f t="shared" si="357"/>
        <v>0</v>
      </c>
      <c r="AA422" s="108">
        <f t="shared" si="357"/>
        <v>0</v>
      </c>
      <c r="AB422" s="26">
        <f t="shared" si="357"/>
        <v>0</v>
      </c>
      <c r="AC422" s="26">
        <f t="shared" si="357"/>
        <v>0</v>
      </c>
      <c r="AD422" s="26">
        <f t="shared" si="357"/>
        <v>0</v>
      </c>
      <c r="AE422" s="26">
        <f t="shared" si="357"/>
        <v>0</v>
      </c>
      <c r="AF422" s="26">
        <f t="shared" si="357"/>
        <v>0</v>
      </c>
      <c r="AG422" s="26">
        <f t="shared" si="357"/>
        <v>0</v>
      </c>
      <c r="AH422" s="26">
        <f t="shared" si="357"/>
        <v>0</v>
      </c>
      <c r="AI422" s="26">
        <f t="shared" si="357"/>
        <v>0</v>
      </c>
      <c r="AJ422" s="26">
        <f t="shared" si="357"/>
        <v>0</v>
      </c>
      <c r="AK422" s="26">
        <f t="shared" si="357"/>
        <v>0</v>
      </c>
      <c r="AL422" s="26">
        <f t="shared" si="357"/>
        <v>0</v>
      </c>
    </row>
    <row r="423" spans="1:38" ht="23.1" customHeight="1" outlineLevel="1" x14ac:dyDescent="0.2">
      <c r="A423" s="13" t="s">
        <v>122</v>
      </c>
      <c r="B423" s="36">
        <v>223</v>
      </c>
      <c r="C423" s="22" t="s">
        <v>46</v>
      </c>
      <c r="D423" s="22"/>
      <c r="E423" s="23">
        <v>17273.93</v>
      </c>
      <c r="F423" s="51"/>
      <c r="G423" s="51"/>
      <c r="H423" s="137">
        <f t="shared" ref="H423:H430" si="358">E423-J423</f>
        <v>4318.4900000000016</v>
      </c>
      <c r="I423" s="137">
        <f t="shared" ref="I423:I430" si="359">E423-K423</f>
        <v>17273.93</v>
      </c>
      <c r="J423" s="46">
        <f t="shared" ref="J423:J430" si="360">L423+N423+P423+R423+W423+Y423+AA423+AC423+AE423+AG423+AI423+AK423</f>
        <v>12955.439999999999</v>
      </c>
      <c r="K423" s="46">
        <f t="shared" ref="K423:K430" si="361">M423+O423+Q423+S423+X423+Z423+AB423+AD423+AF423+AH423+AJ423+AL423</f>
        <v>0</v>
      </c>
      <c r="R423" s="68">
        <v>4318.4799999999996</v>
      </c>
      <c r="S423" s="68"/>
      <c r="T423" s="68"/>
      <c r="U423" s="68">
        <v>4318.4799999999996</v>
      </c>
      <c r="V423" s="68"/>
      <c r="W423" s="68">
        <v>4318.4799999999996</v>
      </c>
      <c r="X423" s="68"/>
      <c r="Y423" s="68">
        <v>4318.4799999999996</v>
      </c>
      <c r="Z423" s="68"/>
    </row>
    <row r="424" spans="1:38" ht="35.1" customHeight="1" outlineLevel="1" x14ac:dyDescent="0.2">
      <c r="A424" s="6" t="s">
        <v>122</v>
      </c>
      <c r="B424" s="36">
        <v>223</v>
      </c>
      <c r="C424" s="4" t="s">
        <v>47</v>
      </c>
      <c r="D424" s="4"/>
      <c r="E424" s="3">
        <v>5235.3599999999997</v>
      </c>
      <c r="F424" s="51"/>
      <c r="G424" s="51"/>
      <c r="H424" s="52">
        <f t="shared" si="358"/>
        <v>3664.74</v>
      </c>
      <c r="I424" s="52">
        <f t="shared" si="359"/>
        <v>5235.3599999999997</v>
      </c>
      <c r="J424" s="47">
        <f t="shared" si="360"/>
        <v>1570.62</v>
      </c>
      <c r="K424" s="47">
        <f t="shared" si="361"/>
        <v>0</v>
      </c>
      <c r="R424" s="68">
        <v>523.54</v>
      </c>
      <c r="S424" s="68"/>
      <c r="T424" s="68"/>
      <c r="U424" s="68">
        <v>523.54</v>
      </c>
      <c r="V424" s="68"/>
      <c r="W424" s="68">
        <v>523.54</v>
      </c>
      <c r="X424" s="68"/>
      <c r="Y424" s="68">
        <v>523.54</v>
      </c>
      <c r="Z424" s="68"/>
    </row>
    <row r="425" spans="1:38" ht="35.1" customHeight="1" outlineLevel="1" x14ac:dyDescent="0.2">
      <c r="A425" s="6" t="s">
        <v>122</v>
      </c>
      <c r="B425" s="36">
        <v>223</v>
      </c>
      <c r="C425" s="4" t="s">
        <v>101</v>
      </c>
      <c r="D425" s="4"/>
      <c r="E425" s="3">
        <v>5970.34</v>
      </c>
      <c r="F425" s="51"/>
      <c r="G425" s="51"/>
      <c r="H425" s="52">
        <f t="shared" si="358"/>
        <v>3731.4400000000005</v>
      </c>
      <c r="I425" s="52">
        <f t="shared" si="359"/>
        <v>5970.34</v>
      </c>
      <c r="J425" s="47">
        <f t="shared" si="360"/>
        <v>2238.8999999999996</v>
      </c>
      <c r="K425" s="47">
        <f t="shared" si="361"/>
        <v>0</v>
      </c>
      <c r="R425" s="68">
        <v>746.3</v>
      </c>
      <c r="S425" s="68"/>
      <c r="T425" s="68"/>
      <c r="U425" s="68">
        <v>746.3</v>
      </c>
      <c r="V425" s="68"/>
      <c r="W425" s="68">
        <v>746.3</v>
      </c>
      <c r="X425" s="68"/>
      <c r="Y425" s="68">
        <v>746.3</v>
      </c>
      <c r="Z425" s="68"/>
    </row>
    <row r="426" spans="1:38" ht="35.1" customHeight="1" outlineLevel="1" x14ac:dyDescent="0.2">
      <c r="A426" s="6" t="s">
        <v>122</v>
      </c>
      <c r="B426" s="36">
        <v>223</v>
      </c>
      <c r="C426" s="4" t="s">
        <v>102</v>
      </c>
      <c r="D426" s="4"/>
      <c r="E426" s="3">
        <v>18887.77</v>
      </c>
      <c r="F426" s="51"/>
      <c r="G426" s="51"/>
      <c r="H426" s="52">
        <f t="shared" si="358"/>
        <v>11804.77</v>
      </c>
      <c r="I426" s="52">
        <f t="shared" si="359"/>
        <v>18887.77</v>
      </c>
      <c r="J426" s="47">
        <f t="shared" si="360"/>
        <v>7083</v>
      </c>
      <c r="K426" s="47">
        <f t="shared" si="361"/>
        <v>0</v>
      </c>
      <c r="R426" s="68">
        <v>2361</v>
      </c>
      <c r="S426" s="68"/>
      <c r="T426" s="68"/>
      <c r="U426" s="68">
        <v>2361</v>
      </c>
      <c r="V426" s="68"/>
      <c r="W426" s="68">
        <v>2361</v>
      </c>
      <c r="X426" s="68"/>
      <c r="Y426" s="68">
        <v>2361</v>
      </c>
      <c r="Z426" s="68"/>
    </row>
    <row r="427" spans="1:38" ht="35.1" customHeight="1" outlineLevel="1" x14ac:dyDescent="0.2">
      <c r="A427" s="6" t="s">
        <v>122</v>
      </c>
      <c r="B427" s="36">
        <v>223</v>
      </c>
      <c r="C427" s="4" t="s">
        <v>48</v>
      </c>
      <c r="D427" s="4"/>
      <c r="E427" s="3">
        <v>4855.95</v>
      </c>
      <c r="F427" s="51"/>
      <c r="G427" s="51"/>
      <c r="H427" s="52">
        <f t="shared" si="358"/>
        <v>3034.95</v>
      </c>
      <c r="I427" s="52">
        <f t="shared" si="359"/>
        <v>4855.95</v>
      </c>
      <c r="J427" s="47">
        <f t="shared" si="360"/>
        <v>1821</v>
      </c>
      <c r="K427" s="47">
        <f t="shared" si="361"/>
        <v>0</v>
      </c>
      <c r="R427" s="68">
        <v>607</v>
      </c>
      <c r="S427" s="68"/>
      <c r="T427" s="68">
        <v>607</v>
      </c>
      <c r="U427" s="68"/>
      <c r="V427" s="68"/>
      <c r="W427" s="68">
        <v>607</v>
      </c>
      <c r="X427" s="68"/>
      <c r="Y427" s="68">
        <v>607</v>
      </c>
      <c r="Z427" s="68"/>
    </row>
    <row r="428" spans="1:38" ht="35.1" customHeight="1" outlineLevel="1" x14ac:dyDescent="0.2">
      <c r="A428" s="6" t="s">
        <v>122</v>
      </c>
      <c r="B428" s="36">
        <v>223</v>
      </c>
      <c r="C428" s="4"/>
      <c r="D428" s="4"/>
      <c r="E428" s="3"/>
      <c r="F428" s="51"/>
      <c r="G428" s="51"/>
      <c r="H428" s="52">
        <f t="shared" si="358"/>
        <v>0</v>
      </c>
      <c r="I428" s="52">
        <f t="shared" si="359"/>
        <v>0</v>
      </c>
      <c r="J428" s="47">
        <f t="shared" si="360"/>
        <v>0</v>
      </c>
      <c r="K428" s="47">
        <f t="shared" si="361"/>
        <v>0</v>
      </c>
      <c r="R428" s="68"/>
      <c r="S428" s="68"/>
      <c r="T428" s="68"/>
      <c r="U428" s="68"/>
      <c r="V428" s="68"/>
      <c r="W428" s="68"/>
      <c r="X428" s="68"/>
      <c r="Y428" s="68"/>
      <c r="Z428" s="68"/>
    </row>
    <row r="429" spans="1:38" ht="35.1" customHeight="1" outlineLevel="1" x14ac:dyDescent="0.2">
      <c r="A429" s="6" t="s">
        <v>122</v>
      </c>
      <c r="B429" s="36">
        <v>223</v>
      </c>
      <c r="C429" s="4"/>
      <c r="D429" s="4"/>
      <c r="E429" s="3"/>
      <c r="F429" s="51"/>
      <c r="G429" s="51"/>
      <c r="H429" s="52">
        <f t="shared" si="358"/>
        <v>0</v>
      </c>
      <c r="I429" s="52">
        <f t="shared" si="359"/>
        <v>0</v>
      </c>
      <c r="J429" s="47">
        <f t="shared" si="360"/>
        <v>0</v>
      </c>
      <c r="K429" s="47">
        <f t="shared" si="361"/>
        <v>0</v>
      </c>
      <c r="R429" s="68"/>
      <c r="S429" s="68"/>
      <c r="T429" s="68"/>
      <c r="U429" s="68"/>
      <c r="V429" s="68"/>
      <c r="W429" s="68"/>
      <c r="X429" s="68"/>
      <c r="Y429" s="68"/>
      <c r="Z429" s="68"/>
    </row>
    <row r="430" spans="1:38" ht="35.1" customHeight="1" outlineLevel="1" x14ac:dyDescent="0.2">
      <c r="A430" s="16" t="s">
        <v>122</v>
      </c>
      <c r="B430" s="36">
        <v>223</v>
      </c>
      <c r="C430" s="14"/>
      <c r="D430" s="14"/>
      <c r="E430" s="18"/>
      <c r="F430" s="51"/>
      <c r="G430" s="51"/>
      <c r="H430" s="52">
        <f t="shared" si="358"/>
        <v>0</v>
      </c>
      <c r="I430" s="52">
        <f t="shared" si="359"/>
        <v>0</v>
      </c>
      <c r="J430" s="48">
        <f t="shared" si="360"/>
        <v>0</v>
      </c>
      <c r="K430" s="48">
        <f t="shared" si="361"/>
        <v>0</v>
      </c>
      <c r="R430" s="68"/>
      <c r="S430" s="68"/>
      <c r="T430" s="68"/>
      <c r="U430" s="68"/>
      <c r="V430" s="68"/>
      <c r="W430" s="68"/>
      <c r="X430" s="68"/>
      <c r="Y430" s="68"/>
      <c r="Z430" s="68"/>
    </row>
    <row r="431" spans="1:38" s="27" customFormat="1" ht="11.1" customHeight="1" outlineLevel="1" x14ac:dyDescent="0.2">
      <c r="A431" s="24" t="s">
        <v>122</v>
      </c>
      <c r="B431" s="35">
        <v>225</v>
      </c>
      <c r="C431" s="25" t="s">
        <v>3</v>
      </c>
      <c r="D431" s="25"/>
      <c r="E431" s="26">
        <f>SUM(E432:E444)</f>
        <v>61820.51</v>
      </c>
      <c r="F431" s="61"/>
      <c r="G431" s="156"/>
      <c r="H431" s="154">
        <f t="shared" ref="H431" si="362">SUM(H432:H444)</f>
        <v>44490.470000000008</v>
      </c>
      <c r="I431" s="155">
        <f t="shared" ref="I431" si="363">SUM(I432:I444)</f>
        <v>61820.51</v>
      </c>
      <c r="J431" s="136">
        <f t="shared" ref="J431:AL431" si="364">SUM(J432:J444)</f>
        <v>17330.04</v>
      </c>
      <c r="K431" s="42">
        <f t="shared" si="364"/>
        <v>0</v>
      </c>
      <c r="L431" s="26">
        <f t="shared" si="364"/>
        <v>0</v>
      </c>
      <c r="M431" s="26">
        <f t="shared" si="364"/>
        <v>0</v>
      </c>
      <c r="N431" s="26">
        <f t="shared" si="364"/>
        <v>0</v>
      </c>
      <c r="O431" s="26">
        <f t="shared" si="364"/>
        <v>0</v>
      </c>
      <c r="P431" s="26">
        <f t="shared" si="364"/>
        <v>0</v>
      </c>
      <c r="Q431" s="105">
        <f t="shared" si="364"/>
        <v>0</v>
      </c>
      <c r="R431" s="110">
        <f t="shared" si="364"/>
        <v>5776.68</v>
      </c>
      <c r="S431" s="110">
        <f t="shared" si="364"/>
        <v>0</v>
      </c>
      <c r="T431" s="110">
        <f t="shared" si="364"/>
        <v>342.34000000000003</v>
      </c>
      <c r="U431" s="110">
        <f t="shared" si="364"/>
        <v>5434.34</v>
      </c>
      <c r="V431" s="110">
        <f t="shared" si="364"/>
        <v>0</v>
      </c>
      <c r="W431" s="110">
        <f t="shared" si="364"/>
        <v>5776.68</v>
      </c>
      <c r="X431" s="110">
        <f t="shared" si="364"/>
        <v>0</v>
      </c>
      <c r="Y431" s="110">
        <f t="shared" si="364"/>
        <v>5776.68</v>
      </c>
      <c r="Z431" s="110">
        <f t="shared" si="364"/>
        <v>0</v>
      </c>
      <c r="AA431" s="108">
        <f t="shared" si="364"/>
        <v>0</v>
      </c>
      <c r="AB431" s="26">
        <f t="shared" si="364"/>
        <v>0</v>
      </c>
      <c r="AC431" s="26">
        <f t="shared" si="364"/>
        <v>0</v>
      </c>
      <c r="AD431" s="26">
        <f t="shared" si="364"/>
        <v>0</v>
      </c>
      <c r="AE431" s="26">
        <f t="shared" si="364"/>
        <v>0</v>
      </c>
      <c r="AF431" s="26">
        <f t="shared" si="364"/>
        <v>0</v>
      </c>
      <c r="AG431" s="26">
        <f t="shared" si="364"/>
        <v>0</v>
      </c>
      <c r="AH431" s="26">
        <f t="shared" si="364"/>
        <v>0</v>
      </c>
      <c r="AI431" s="26">
        <f t="shared" si="364"/>
        <v>0</v>
      </c>
      <c r="AJ431" s="26">
        <f t="shared" si="364"/>
        <v>0</v>
      </c>
      <c r="AK431" s="26">
        <f t="shared" si="364"/>
        <v>0</v>
      </c>
      <c r="AL431" s="26">
        <f t="shared" si="364"/>
        <v>0</v>
      </c>
    </row>
    <row r="432" spans="1:38" ht="35.1" customHeight="1" outlineLevel="1" x14ac:dyDescent="0.2">
      <c r="A432" s="13" t="s">
        <v>122</v>
      </c>
      <c r="B432" s="36">
        <v>225</v>
      </c>
      <c r="C432" s="22" t="s">
        <v>50</v>
      </c>
      <c r="D432" s="22"/>
      <c r="E432" s="23">
        <v>43474.720000000001</v>
      </c>
      <c r="F432" s="51"/>
      <c r="G432" s="51"/>
      <c r="H432" s="137">
        <f t="shared" ref="H432:H444" si="365">E432-J432</f>
        <v>27171.7</v>
      </c>
      <c r="I432" s="137">
        <f t="shared" ref="I432:I444" si="366">E432-K432</f>
        <v>43474.720000000001</v>
      </c>
      <c r="J432" s="46">
        <f t="shared" ref="J432:J444" si="367">L432+N432+P432+R432+W432+Y432+AA432+AC432+AE432+AG432+AI432+AK432</f>
        <v>16303.02</v>
      </c>
      <c r="K432" s="46">
        <f t="shared" ref="K432:K444" si="368">M432+O432+Q432+S432+X432+Z432+AB432+AD432+AF432+AH432+AJ432+AL432</f>
        <v>0</v>
      </c>
      <c r="R432" s="68">
        <v>5434.34</v>
      </c>
      <c r="S432" s="68"/>
      <c r="T432" s="68"/>
      <c r="U432" s="68">
        <v>5434.34</v>
      </c>
      <c r="V432" s="68"/>
      <c r="W432" s="68">
        <v>5434.34</v>
      </c>
      <c r="X432" s="68"/>
      <c r="Y432" s="68">
        <v>5434.34</v>
      </c>
      <c r="Z432" s="68"/>
    </row>
    <row r="433" spans="1:38" ht="35.1" customHeight="1" outlineLevel="1" x14ac:dyDescent="0.2">
      <c r="A433" s="6" t="s">
        <v>122</v>
      </c>
      <c r="B433" s="36">
        <v>225</v>
      </c>
      <c r="C433" s="4" t="s">
        <v>51</v>
      </c>
      <c r="D433" s="4"/>
      <c r="E433" s="89">
        <v>8.75</v>
      </c>
      <c r="F433" s="51"/>
      <c r="G433" s="51"/>
      <c r="H433" s="52">
        <f t="shared" si="365"/>
        <v>-12.25</v>
      </c>
      <c r="I433" s="52">
        <f t="shared" si="366"/>
        <v>8.75</v>
      </c>
      <c r="J433" s="47">
        <f t="shared" si="367"/>
        <v>21</v>
      </c>
      <c r="K433" s="47">
        <f t="shared" si="368"/>
        <v>0</v>
      </c>
      <c r="R433" s="68">
        <v>7</v>
      </c>
      <c r="S433" s="68"/>
      <c r="T433" s="68">
        <v>7</v>
      </c>
      <c r="U433" s="68"/>
      <c r="V433" s="68"/>
      <c r="W433" s="68">
        <v>7</v>
      </c>
      <c r="X433" s="68"/>
      <c r="Y433" s="68">
        <v>7</v>
      </c>
      <c r="Z433" s="68"/>
    </row>
    <row r="434" spans="1:38" ht="35.1" customHeight="1" outlineLevel="1" x14ac:dyDescent="0.2">
      <c r="A434" s="6" t="s">
        <v>122</v>
      </c>
      <c r="B434" s="36">
        <v>225</v>
      </c>
      <c r="C434" s="4" t="s">
        <v>52</v>
      </c>
      <c r="D434" s="4"/>
      <c r="E434" s="3">
        <v>1016.47</v>
      </c>
      <c r="F434" s="51"/>
      <c r="G434" s="51"/>
      <c r="H434" s="52">
        <f t="shared" si="365"/>
        <v>1016.47</v>
      </c>
      <c r="I434" s="52">
        <f t="shared" si="366"/>
        <v>1016.47</v>
      </c>
      <c r="J434" s="47">
        <f t="shared" si="367"/>
        <v>0</v>
      </c>
      <c r="K434" s="47">
        <f t="shared" si="368"/>
        <v>0</v>
      </c>
      <c r="R434" s="68"/>
      <c r="S434" s="68"/>
      <c r="T434" s="68"/>
      <c r="U434" s="68"/>
      <c r="V434" s="68"/>
      <c r="W434" s="68"/>
      <c r="X434" s="68"/>
      <c r="Y434" s="68"/>
      <c r="Z434" s="68"/>
    </row>
    <row r="435" spans="1:38" ht="35.1" customHeight="1" outlineLevel="1" x14ac:dyDescent="0.2">
      <c r="A435" s="6" t="s">
        <v>122</v>
      </c>
      <c r="B435" s="36">
        <v>225</v>
      </c>
      <c r="C435" s="4" t="s">
        <v>54</v>
      </c>
      <c r="D435" s="4"/>
      <c r="E435" s="3">
        <v>3451.22</v>
      </c>
      <c r="F435" s="51"/>
      <c r="G435" s="51"/>
      <c r="H435" s="52">
        <f t="shared" si="365"/>
        <v>3451.22</v>
      </c>
      <c r="I435" s="52">
        <f t="shared" si="366"/>
        <v>3451.22</v>
      </c>
      <c r="J435" s="47">
        <f t="shared" si="367"/>
        <v>0</v>
      </c>
      <c r="K435" s="47">
        <f t="shared" si="368"/>
        <v>0</v>
      </c>
      <c r="R435" s="68"/>
      <c r="S435" s="68"/>
      <c r="T435" s="68"/>
      <c r="U435" s="68"/>
      <c r="V435" s="68"/>
      <c r="W435" s="68"/>
      <c r="X435" s="68"/>
      <c r="Y435" s="68"/>
      <c r="Z435" s="68"/>
    </row>
    <row r="436" spans="1:38" ht="35.1" customHeight="1" outlineLevel="1" x14ac:dyDescent="0.2">
      <c r="A436" s="6" t="s">
        <v>122</v>
      </c>
      <c r="B436" s="36">
        <v>225</v>
      </c>
      <c r="C436" s="4" t="s">
        <v>103</v>
      </c>
      <c r="D436" s="4"/>
      <c r="E436" s="3">
        <v>7175.96</v>
      </c>
      <c r="F436" s="51"/>
      <c r="G436" s="51"/>
      <c r="H436" s="52">
        <f t="shared" si="365"/>
        <v>7175.96</v>
      </c>
      <c r="I436" s="52">
        <f t="shared" si="366"/>
        <v>7175.96</v>
      </c>
      <c r="J436" s="47">
        <f t="shared" si="367"/>
        <v>0</v>
      </c>
      <c r="K436" s="47">
        <f t="shared" si="368"/>
        <v>0</v>
      </c>
      <c r="R436" s="68"/>
      <c r="S436" s="68"/>
      <c r="T436" s="68"/>
      <c r="U436" s="68"/>
      <c r="V436" s="68"/>
      <c r="W436" s="68"/>
      <c r="X436" s="68"/>
      <c r="Y436" s="68"/>
      <c r="Z436" s="68"/>
    </row>
    <row r="437" spans="1:38" ht="35.1" customHeight="1" outlineLevel="1" x14ac:dyDescent="0.2">
      <c r="A437" s="6" t="s">
        <v>122</v>
      </c>
      <c r="B437" s="36">
        <v>225</v>
      </c>
      <c r="C437" s="4" t="s">
        <v>55</v>
      </c>
      <c r="D437" s="4"/>
      <c r="E437" s="3">
        <v>1402.74</v>
      </c>
      <c r="F437" s="51"/>
      <c r="G437" s="51"/>
      <c r="H437" s="52">
        <f t="shared" si="365"/>
        <v>876.72</v>
      </c>
      <c r="I437" s="52">
        <f t="shared" si="366"/>
        <v>1402.74</v>
      </c>
      <c r="J437" s="47">
        <f t="shared" si="367"/>
        <v>526.02</v>
      </c>
      <c r="K437" s="47">
        <f t="shared" si="368"/>
        <v>0</v>
      </c>
      <c r="R437" s="68">
        <v>175.34</v>
      </c>
      <c r="S437" s="68"/>
      <c r="T437" s="68">
        <v>175.34</v>
      </c>
      <c r="U437" s="68"/>
      <c r="V437" s="68"/>
      <c r="W437" s="68">
        <v>175.34</v>
      </c>
      <c r="X437" s="68"/>
      <c r="Y437" s="68">
        <v>175.34</v>
      </c>
      <c r="Z437" s="68"/>
    </row>
    <row r="438" spans="1:38" ht="35.1" customHeight="1" outlineLevel="1" x14ac:dyDescent="0.2">
      <c r="A438" s="6" t="s">
        <v>122</v>
      </c>
      <c r="B438" s="36">
        <v>225</v>
      </c>
      <c r="C438" s="4" t="s">
        <v>56</v>
      </c>
      <c r="D438" s="4"/>
      <c r="E438" s="3">
        <v>352.44</v>
      </c>
      <c r="F438" s="51"/>
      <c r="G438" s="51"/>
      <c r="H438" s="52">
        <f t="shared" si="365"/>
        <v>-127.56</v>
      </c>
      <c r="I438" s="52">
        <f t="shared" si="366"/>
        <v>352.44</v>
      </c>
      <c r="J438" s="47">
        <f t="shared" si="367"/>
        <v>480</v>
      </c>
      <c r="K438" s="47">
        <f t="shared" si="368"/>
        <v>0</v>
      </c>
      <c r="R438" s="68">
        <v>160</v>
      </c>
      <c r="S438" s="68"/>
      <c r="T438" s="68">
        <v>160</v>
      </c>
      <c r="U438" s="68"/>
      <c r="V438" s="68"/>
      <c r="W438" s="68">
        <v>160</v>
      </c>
      <c r="X438" s="68"/>
      <c r="Y438" s="68">
        <v>160</v>
      </c>
      <c r="Z438" s="68"/>
    </row>
    <row r="439" spans="1:38" ht="35.1" customHeight="1" outlineLevel="1" x14ac:dyDescent="0.2">
      <c r="A439" s="6" t="s">
        <v>122</v>
      </c>
      <c r="B439" s="36">
        <v>225</v>
      </c>
      <c r="C439" s="4" t="s">
        <v>57</v>
      </c>
      <c r="D439" s="4"/>
      <c r="E439" s="3">
        <v>4066.21</v>
      </c>
      <c r="F439" s="51"/>
      <c r="G439" s="51"/>
      <c r="H439" s="52">
        <f t="shared" si="365"/>
        <v>4066.21</v>
      </c>
      <c r="I439" s="52">
        <f t="shared" si="366"/>
        <v>4066.21</v>
      </c>
      <c r="J439" s="47">
        <f t="shared" si="367"/>
        <v>0</v>
      </c>
      <c r="K439" s="47">
        <f t="shared" si="368"/>
        <v>0</v>
      </c>
      <c r="R439" s="68">
        <v>0</v>
      </c>
      <c r="S439" s="68"/>
      <c r="T439" s="68"/>
      <c r="U439" s="68"/>
      <c r="V439" s="68"/>
      <c r="W439" s="68">
        <v>0</v>
      </c>
      <c r="X439" s="68"/>
      <c r="Y439" s="68">
        <v>0</v>
      </c>
      <c r="Z439" s="68"/>
    </row>
    <row r="440" spans="1:38" ht="35.1" customHeight="1" outlineLevel="1" x14ac:dyDescent="0.2">
      <c r="A440" s="6" t="s">
        <v>122</v>
      </c>
      <c r="B440" s="36">
        <v>225</v>
      </c>
      <c r="C440" s="4" t="s">
        <v>4</v>
      </c>
      <c r="D440" s="4"/>
      <c r="E440" s="3">
        <v>872</v>
      </c>
      <c r="F440" s="51"/>
      <c r="G440" s="51"/>
      <c r="H440" s="52">
        <f t="shared" si="365"/>
        <v>872</v>
      </c>
      <c r="I440" s="52">
        <f t="shared" si="366"/>
        <v>872</v>
      </c>
      <c r="J440" s="47">
        <f t="shared" si="367"/>
        <v>0</v>
      </c>
      <c r="K440" s="47">
        <f t="shared" si="368"/>
        <v>0</v>
      </c>
      <c r="R440" s="68"/>
      <c r="S440" s="68"/>
      <c r="T440" s="68"/>
      <c r="U440" s="68"/>
      <c r="V440" s="68"/>
      <c r="W440" s="68"/>
      <c r="X440" s="68"/>
      <c r="Y440" s="68"/>
      <c r="Z440" s="68"/>
    </row>
    <row r="441" spans="1:38" ht="35.1" customHeight="1" outlineLevel="1" x14ac:dyDescent="0.2">
      <c r="A441" s="6" t="s">
        <v>122</v>
      </c>
      <c r="B441" s="36">
        <v>225</v>
      </c>
      <c r="C441" s="4"/>
      <c r="D441" s="4"/>
      <c r="E441" s="3"/>
      <c r="F441" s="51"/>
      <c r="G441" s="51"/>
      <c r="H441" s="52">
        <f t="shared" si="365"/>
        <v>0</v>
      </c>
      <c r="I441" s="52">
        <f t="shared" si="366"/>
        <v>0</v>
      </c>
      <c r="J441" s="47">
        <f t="shared" si="367"/>
        <v>0</v>
      </c>
      <c r="K441" s="47">
        <f t="shared" si="368"/>
        <v>0</v>
      </c>
      <c r="R441" s="68"/>
      <c r="S441" s="68"/>
      <c r="T441" s="68"/>
      <c r="U441" s="68"/>
      <c r="V441" s="68"/>
      <c r="W441" s="68"/>
      <c r="X441" s="68"/>
      <c r="Y441" s="68"/>
      <c r="Z441" s="68"/>
    </row>
    <row r="442" spans="1:38" ht="35.1" customHeight="1" outlineLevel="1" x14ac:dyDescent="0.2">
      <c r="A442" s="6" t="s">
        <v>122</v>
      </c>
      <c r="B442" s="36">
        <v>225</v>
      </c>
      <c r="C442" s="4"/>
      <c r="D442" s="4"/>
      <c r="E442" s="3"/>
      <c r="F442" s="51"/>
      <c r="G442" s="51"/>
      <c r="H442" s="52">
        <f t="shared" si="365"/>
        <v>0</v>
      </c>
      <c r="I442" s="52">
        <f t="shared" si="366"/>
        <v>0</v>
      </c>
      <c r="J442" s="47">
        <f t="shared" si="367"/>
        <v>0</v>
      </c>
      <c r="K442" s="47">
        <f t="shared" si="368"/>
        <v>0</v>
      </c>
      <c r="R442" s="68"/>
      <c r="S442" s="68"/>
      <c r="T442" s="68"/>
      <c r="U442" s="68"/>
      <c r="V442" s="68"/>
      <c r="W442" s="68"/>
      <c r="X442" s="68"/>
      <c r="Y442" s="68"/>
      <c r="Z442" s="68"/>
    </row>
    <row r="443" spans="1:38" ht="35.1" customHeight="1" outlineLevel="1" x14ac:dyDescent="0.2">
      <c r="A443" s="6" t="s">
        <v>122</v>
      </c>
      <c r="B443" s="36">
        <v>225</v>
      </c>
      <c r="C443" s="4"/>
      <c r="D443" s="4"/>
      <c r="E443" s="3"/>
      <c r="F443" s="51"/>
      <c r="G443" s="51"/>
      <c r="H443" s="52">
        <f t="shared" si="365"/>
        <v>0</v>
      </c>
      <c r="I443" s="52">
        <f t="shared" si="366"/>
        <v>0</v>
      </c>
      <c r="J443" s="47">
        <f t="shared" si="367"/>
        <v>0</v>
      </c>
      <c r="K443" s="47">
        <f t="shared" si="368"/>
        <v>0</v>
      </c>
      <c r="R443" s="68"/>
      <c r="S443" s="68"/>
      <c r="T443" s="68"/>
      <c r="U443" s="68"/>
      <c r="V443" s="68"/>
      <c r="W443" s="68"/>
      <c r="X443" s="68"/>
      <c r="Y443" s="68"/>
      <c r="Z443" s="68"/>
    </row>
    <row r="444" spans="1:38" ht="35.1" customHeight="1" outlineLevel="1" x14ac:dyDescent="0.2">
      <c r="A444" s="16" t="s">
        <v>122</v>
      </c>
      <c r="B444" s="36">
        <v>225</v>
      </c>
      <c r="C444" s="14"/>
      <c r="D444" s="14"/>
      <c r="E444" s="18"/>
      <c r="F444" s="51"/>
      <c r="G444" s="51"/>
      <c r="H444" s="52">
        <f t="shared" si="365"/>
        <v>0</v>
      </c>
      <c r="I444" s="52">
        <f t="shared" si="366"/>
        <v>0</v>
      </c>
      <c r="J444" s="48">
        <f t="shared" si="367"/>
        <v>0</v>
      </c>
      <c r="K444" s="48">
        <f t="shared" si="368"/>
        <v>0</v>
      </c>
      <c r="R444" s="68"/>
      <c r="S444" s="68"/>
      <c r="T444" s="68"/>
      <c r="U444" s="68"/>
      <c r="V444" s="68"/>
      <c r="W444" s="68"/>
      <c r="X444" s="68"/>
      <c r="Y444" s="68"/>
      <c r="Z444" s="68"/>
    </row>
    <row r="445" spans="1:38" s="27" customFormat="1" ht="11.1" customHeight="1" outlineLevel="1" x14ac:dyDescent="0.2">
      <c r="A445" s="24" t="s">
        <v>122</v>
      </c>
      <c r="B445" s="35">
        <v>226</v>
      </c>
      <c r="C445" s="25" t="s">
        <v>58</v>
      </c>
      <c r="D445" s="25"/>
      <c r="E445" s="26">
        <f>SUM(E446:E451)</f>
        <v>7716.4100000000008</v>
      </c>
      <c r="F445" s="61"/>
      <c r="G445" s="156"/>
      <c r="H445" s="154">
        <f t="shared" ref="H445" si="369">SUM(H446:H451)</f>
        <v>7716.4100000000008</v>
      </c>
      <c r="I445" s="155">
        <f t="shared" ref="I445" si="370">SUM(I446:I451)</f>
        <v>7716.4100000000008</v>
      </c>
      <c r="J445" s="136">
        <f t="shared" ref="J445:AL445" si="371">SUM(J446:J451)</f>
        <v>0</v>
      </c>
      <c r="K445" s="42">
        <f t="shared" si="371"/>
        <v>0</v>
      </c>
      <c r="L445" s="26">
        <f t="shared" si="371"/>
        <v>0</v>
      </c>
      <c r="M445" s="26">
        <f t="shared" si="371"/>
        <v>0</v>
      </c>
      <c r="N445" s="26">
        <f t="shared" si="371"/>
        <v>0</v>
      </c>
      <c r="O445" s="26">
        <f t="shared" si="371"/>
        <v>0</v>
      </c>
      <c r="P445" s="26">
        <f t="shared" si="371"/>
        <v>0</v>
      </c>
      <c r="Q445" s="105">
        <f t="shared" si="371"/>
        <v>0</v>
      </c>
      <c r="R445" s="110">
        <f t="shared" si="371"/>
        <v>0</v>
      </c>
      <c r="S445" s="110">
        <f t="shared" si="371"/>
        <v>0</v>
      </c>
      <c r="T445" s="110">
        <f t="shared" si="371"/>
        <v>0</v>
      </c>
      <c r="U445" s="110">
        <f t="shared" si="371"/>
        <v>0</v>
      </c>
      <c r="V445" s="110">
        <f t="shared" si="371"/>
        <v>0</v>
      </c>
      <c r="W445" s="110">
        <f t="shared" si="371"/>
        <v>0</v>
      </c>
      <c r="X445" s="110">
        <f t="shared" si="371"/>
        <v>0</v>
      </c>
      <c r="Y445" s="110">
        <f t="shared" si="371"/>
        <v>0</v>
      </c>
      <c r="Z445" s="110">
        <f t="shared" si="371"/>
        <v>0</v>
      </c>
      <c r="AA445" s="108">
        <f t="shared" si="371"/>
        <v>0</v>
      </c>
      <c r="AB445" s="26">
        <f t="shared" si="371"/>
        <v>0</v>
      </c>
      <c r="AC445" s="26">
        <f t="shared" si="371"/>
        <v>0</v>
      </c>
      <c r="AD445" s="26">
        <f t="shared" si="371"/>
        <v>0</v>
      </c>
      <c r="AE445" s="26">
        <f t="shared" si="371"/>
        <v>0</v>
      </c>
      <c r="AF445" s="26">
        <f t="shared" si="371"/>
        <v>0</v>
      </c>
      <c r="AG445" s="26">
        <f t="shared" si="371"/>
        <v>0</v>
      </c>
      <c r="AH445" s="26">
        <f t="shared" si="371"/>
        <v>0</v>
      </c>
      <c r="AI445" s="26">
        <f t="shared" si="371"/>
        <v>0</v>
      </c>
      <c r="AJ445" s="26">
        <f t="shared" si="371"/>
        <v>0</v>
      </c>
      <c r="AK445" s="26">
        <f t="shared" si="371"/>
        <v>0</v>
      </c>
      <c r="AL445" s="26">
        <f t="shared" si="371"/>
        <v>0</v>
      </c>
    </row>
    <row r="446" spans="1:38" ht="35.1" customHeight="1" outlineLevel="1" x14ac:dyDescent="0.2">
      <c r="A446" s="13" t="s">
        <v>122</v>
      </c>
      <c r="B446" s="36">
        <v>226</v>
      </c>
      <c r="C446" s="22" t="s">
        <v>59</v>
      </c>
      <c r="D446" s="22"/>
      <c r="E446" s="23">
        <v>3153.6</v>
      </c>
      <c r="F446" s="51"/>
      <c r="G446" s="51"/>
      <c r="H446" s="137">
        <f t="shared" ref="H446:H451" si="372">E446-J446</f>
        <v>3153.6</v>
      </c>
      <c r="I446" s="137">
        <f t="shared" ref="I446:I451" si="373">E446-K446</f>
        <v>3153.6</v>
      </c>
      <c r="J446" s="46">
        <f t="shared" ref="J446:J451" si="374">L446+N446+P446+R446+W446+Y446+AA446+AC446+AE446+AG446+AI446+AK446</f>
        <v>0</v>
      </c>
      <c r="K446" s="46">
        <f t="shared" ref="K446:K451" si="375">M446+O446+Q446+S446+X446+Z446+AB446+AD446+AF446+AH446+AJ446+AL446</f>
        <v>0</v>
      </c>
      <c r="R446" s="68">
        <v>0</v>
      </c>
      <c r="S446" s="68"/>
      <c r="T446" s="68"/>
      <c r="U446" s="68"/>
      <c r="V446" s="68"/>
      <c r="W446" s="68"/>
      <c r="X446" s="68"/>
      <c r="Y446" s="68"/>
      <c r="Z446" s="68"/>
    </row>
    <row r="447" spans="1:38" ht="35.1" customHeight="1" outlineLevel="1" x14ac:dyDescent="0.2">
      <c r="A447" s="6" t="s">
        <v>122</v>
      </c>
      <c r="B447" s="36">
        <v>226</v>
      </c>
      <c r="C447" s="4" t="s">
        <v>60</v>
      </c>
      <c r="D447" s="4"/>
      <c r="E447" s="3">
        <v>2376.7600000000002</v>
      </c>
      <c r="F447" s="51"/>
      <c r="G447" s="51"/>
      <c r="H447" s="52">
        <f t="shared" si="372"/>
        <v>2376.7600000000002</v>
      </c>
      <c r="I447" s="52">
        <f t="shared" si="373"/>
        <v>2376.7600000000002</v>
      </c>
      <c r="J447" s="47">
        <f t="shared" si="374"/>
        <v>0</v>
      </c>
      <c r="K447" s="47">
        <f t="shared" si="375"/>
        <v>0</v>
      </c>
      <c r="R447" s="68">
        <v>0</v>
      </c>
      <c r="S447" s="68"/>
      <c r="T447" s="68"/>
      <c r="U447" s="68"/>
      <c r="V447" s="68"/>
      <c r="W447" s="68"/>
      <c r="X447" s="68"/>
      <c r="Y447" s="68"/>
      <c r="Z447" s="68"/>
    </row>
    <row r="448" spans="1:38" ht="35.1" customHeight="1" outlineLevel="1" x14ac:dyDescent="0.2">
      <c r="A448" s="6" t="s">
        <v>122</v>
      </c>
      <c r="B448" s="36">
        <v>226</v>
      </c>
      <c r="C448" s="4" t="s">
        <v>104</v>
      </c>
      <c r="D448" s="4"/>
      <c r="E448" s="3">
        <v>2186.0500000000002</v>
      </c>
      <c r="F448" s="51"/>
      <c r="G448" s="51"/>
      <c r="H448" s="52">
        <f t="shared" si="372"/>
        <v>2186.0500000000002</v>
      </c>
      <c r="I448" s="52">
        <f t="shared" si="373"/>
        <v>2186.0500000000002</v>
      </c>
      <c r="J448" s="47">
        <f t="shared" si="374"/>
        <v>0</v>
      </c>
      <c r="K448" s="47">
        <f t="shared" si="375"/>
        <v>0</v>
      </c>
      <c r="R448" s="68">
        <v>0</v>
      </c>
      <c r="S448" s="68"/>
      <c r="T448" s="68"/>
      <c r="U448" s="68"/>
      <c r="V448" s="68"/>
      <c r="W448" s="68"/>
      <c r="X448" s="68"/>
      <c r="Y448" s="68"/>
      <c r="Z448" s="68"/>
    </row>
    <row r="449" spans="1:38" ht="35.1" customHeight="1" outlineLevel="1" x14ac:dyDescent="0.2">
      <c r="A449" s="6" t="s">
        <v>122</v>
      </c>
      <c r="B449" s="36">
        <v>226</v>
      </c>
      <c r="C449" s="4"/>
      <c r="D449" s="4"/>
      <c r="E449" s="3"/>
      <c r="F449" s="51"/>
      <c r="G449" s="51"/>
      <c r="H449" s="52">
        <f t="shared" si="372"/>
        <v>0</v>
      </c>
      <c r="I449" s="52">
        <f t="shared" si="373"/>
        <v>0</v>
      </c>
      <c r="J449" s="47">
        <f t="shared" si="374"/>
        <v>0</v>
      </c>
      <c r="K449" s="47">
        <f t="shared" si="375"/>
        <v>0</v>
      </c>
      <c r="R449" s="68"/>
      <c r="S449" s="68"/>
      <c r="T449" s="68"/>
      <c r="U449" s="68"/>
      <c r="V449" s="68"/>
      <c r="W449" s="68"/>
      <c r="X449" s="68"/>
      <c r="Y449" s="68"/>
      <c r="Z449" s="68"/>
    </row>
    <row r="450" spans="1:38" ht="35.1" customHeight="1" outlineLevel="1" x14ac:dyDescent="0.2">
      <c r="A450" s="6" t="s">
        <v>122</v>
      </c>
      <c r="B450" s="36">
        <v>226</v>
      </c>
      <c r="C450" s="4"/>
      <c r="D450" s="4"/>
      <c r="E450" s="3"/>
      <c r="F450" s="51"/>
      <c r="G450" s="51"/>
      <c r="H450" s="52">
        <f t="shared" si="372"/>
        <v>0</v>
      </c>
      <c r="I450" s="52">
        <f t="shared" si="373"/>
        <v>0</v>
      </c>
      <c r="J450" s="47">
        <f t="shared" si="374"/>
        <v>0</v>
      </c>
      <c r="K450" s="47">
        <f t="shared" si="375"/>
        <v>0</v>
      </c>
      <c r="R450" s="68"/>
      <c r="S450" s="68"/>
      <c r="T450" s="68"/>
      <c r="U450" s="68"/>
      <c r="V450" s="68"/>
      <c r="W450" s="68"/>
      <c r="X450" s="68"/>
      <c r="Y450" s="68"/>
      <c r="Z450" s="68"/>
    </row>
    <row r="451" spans="1:38" ht="35.1" customHeight="1" outlineLevel="1" x14ac:dyDescent="0.2">
      <c r="A451" s="16" t="s">
        <v>122</v>
      </c>
      <c r="B451" s="36">
        <v>226</v>
      </c>
      <c r="C451" s="14"/>
      <c r="D451" s="14"/>
      <c r="E451" s="18"/>
      <c r="F451" s="51"/>
      <c r="G451" s="51"/>
      <c r="H451" s="52">
        <f t="shared" si="372"/>
        <v>0</v>
      </c>
      <c r="I451" s="52">
        <f t="shared" si="373"/>
        <v>0</v>
      </c>
      <c r="J451" s="48">
        <f t="shared" si="374"/>
        <v>0</v>
      </c>
      <c r="K451" s="48">
        <f t="shared" si="375"/>
        <v>0</v>
      </c>
      <c r="R451" s="68"/>
      <c r="S451" s="68"/>
      <c r="T451" s="68"/>
      <c r="U451" s="68"/>
      <c r="V451" s="68"/>
      <c r="W451" s="68"/>
      <c r="X451" s="68"/>
      <c r="Y451" s="68"/>
      <c r="Z451" s="68"/>
    </row>
    <row r="452" spans="1:38" s="27" customFormat="1" ht="11.1" customHeight="1" outlineLevel="1" x14ac:dyDescent="0.2">
      <c r="A452" s="24" t="s">
        <v>122</v>
      </c>
      <c r="B452" s="35">
        <v>346</v>
      </c>
      <c r="C452" s="25">
        <v>346</v>
      </c>
      <c r="D452" s="85"/>
      <c r="E452" s="26">
        <f>SUM(E453:E458)</f>
        <v>2831.33</v>
      </c>
      <c r="F452" s="61"/>
      <c r="G452" s="156"/>
      <c r="H452" s="154">
        <f>SUM(H453:H458)</f>
        <v>0</v>
      </c>
      <c r="I452" s="155">
        <f t="shared" ref="I452" si="376">SUM(I453:I458)</f>
        <v>0</v>
      </c>
      <c r="J452" s="136">
        <f t="shared" ref="J452:AL452" si="377">SUM(J453:J458)</f>
        <v>2831.33</v>
      </c>
      <c r="K452" s="42">
        <f t="shared" si="377"/>
        <v>2831.33</v>
      </c>
      <c r="L452" s="26">
        <f t="shared" si="377"/>
        <v>0</v>
      </c>
      <c r="M452" s="26">
        <f t="shared" si="377"/>
        <v>0</v>
      </c>
      <c r="N452" s="26">
        <f t="shared" si="377"/>
        <v>0</v>
      </c>
      <c r="O452" s="26">
        <f t="shared" si="377"/>
        <v>0</v>
      </c>
      <c r="P452" s="26">
        <f t="shared" si="377"/>
        <v>2831.33</v>
      </c>
      <c r="Q452" s="105">
        <f t="shared" si="377"/>
        <v>2831.33</v>
      </c>
      <c r="R452" s="110">
        <f t="shared" si="377"/>
        <v>0</v>
      </c>
      <c r="S452" s="110">
        <f t="shared" si="377"/>
        <v>0</v>
      </c>
      <c r="T452" s="110">
        <f t="shared" si="377"/>
        <v>0</v>
      </c>
      <c r="U452" s="110">
        <f t="shared" si="377"/>
        <v>0</v>
      </c>
      <c r="V452" s="110">
        <f t="shared" si="377"/>
        <v>0</v>
      </c>
      <c r="W452" s="110">
        <f t="shared" si="377"/>
        <v>0</v>
      </c>
      <c r="X452" s="110">
        <f t="shared" si="377"/>
        <v>0</v>
      </c>
      <c r="Y452" s="110">
        <f t="shared" si="377"/>
        <v>0</v>
      </c>
      <c r="Z452" s="110">
        <f t="shared" si="377"/>
        <v>0</v>
      </c>
      <c r="AA452" s="108">
        <f t="shared" si="377"/>
        <v>0</v>
      </c>
      <c r="AB452" s="26">
        <f t="shared" si="377"/>
        <v>0</v>
      </c>
      <c r="AC452" s="26">
        <f t="shared" si="377"/>
        <v>0</v>
      </c>
      <c r="AD452" s="26">
        <f t="shared" si="377"/>
        <v>0</v>
      </c>
      <c r="AE452" s="26">
        <f t="shared" si="377"/>
        <v>0</v>
      </c>
      <c r="AF452" s="26">
        <f t="shared" si="377"/>
        <v>0</v>
      </c>
      <c r="AG452" s="26">
        <f t="shared" si="377"/>
        <v>0</v>
      </c>
      <c r="AH452" s="26">
        <f t="shared" si="377"/>
        <v>0</v>
      </c>
      <c r="AI452" s="26">
        <f t="shared" si="377"/>
        <v>0</v>
      </c>
      <c r="AJ452" s="26">
        <f t="shared" si="377"/>
        <v>0</v>
      </c>
      <c r="AK452" s="26">
        <f t="shared" si="377"/>
        <v>0</v>
      </c>
      <c r="AL452" s="26">
        <f t="shared" si="377"/>
        <v>0</v>
      </c>
    </row>
    <row r="453" spans="1:38" s="92" customFormat="1" ht="47.1" customHeight="1" outlineLevel="1" x14ac:dyDescent="0.2">
      <c r="A453" s="93" t="s">
        <v>122</v>
      </c>
      <c r="B453" s="87">
        <v>346</v>
      </c>
      <c r="C453" s="94" t="s">
        <v>7</v>
      </c>
      <c r="D453" s="93" t="s">
        <v>152</v>
      </c>
      <c r="E453" s="95">
        <v>1957.89</v>
      </c>
      <c r="F453" s="51"/>
      <c r="G453" s="51"/>
      <c r="H453" s="138">
        <f t="shared" ref="H453:H458" si="378">E453-J453</f>
        <v>0</v>
      </c>
      <c r="I453" s="138">
        <f t="shared" ref="I453:I458" si="379">E453-K453</f>
        <v>0</v>
      </c>
      <c r="J453" s="96">
        <f t="shared" ref="J453:J458" si="380">L453+N453+P453+R453+W453+Y453+AA453+AC453+AE453+AG453+AI453+AK453</f>
        <v>1957.89</v>
      </c>
      <c r="K453" s="96">
        <f t="shared" ref="K453:K458" si="381">M453+O453+Q453+S453+X453+Z453+AB453+AD453+AF453+AH453+AJ453+AL453</f>
        <v>1957.89</v>
      </c>
      <c r="P453" s="92">
        <v>1957.89</v>
      </c>
      <c r="Q453" s="92">
        <v>1957.89</v>
      </c>
      <c r="R453" s="111"/>
      <c r="S453" s="111"/>
      <c r="T453" s="111"/>
      <c r="U453" s="111"/>
      <c r="V453" s="111"/>
      <c r="W453" s="111"/>
      <c r="X453" s="111"/>
      <c r="Y453" s="111"/>
      <c r="Z453" s="111"/>
    </row>
    <row r="454" spans="1:38" s="92" customFormat="1" ht="35.1" customHeight="1" outlineLevel="1" x14ac:dyDescent="0.2">
      <c r="A454" s="86" t="s">
        <v>122</v>
      </c>
      <c r="B454" s="87">
        <v>346</v>
      </c>
      <c r="C454" s="88" t="s">
        <v>105</v>
      </c>
      <c r="D454" s="86" t="s">
        <v>153</v>
      </c>
      <c r="E454" s="89">
        <v>290.19</v>
      </c>
      <c r="F454" s="51"/>
      <c r="G454" s="51"/>
      <c r="H454" s="90">
        <f t="shared" si="378"/>
        <v>0</v>
      </c>
      <c r="I454" s="90">
        <f t="shared" si="379"/>
        <v>0</v>
      </c>
      <c r="J454" s="91">
        <f t="shared" si="380"/>
        <v>290.19</v>
      </c>
      <c r="K454" s="91">
        <f t="shared" si="381"/>
        <v>290.19</v>
      </c>
      <c r="P454" s="92">
        <v>290.19</v>
      </c>
      <c r="Q454" s="92">
        <v>290.19</v>
      </c>
      <c r="R454" s="111"/>
      <c r="S454" s="111"/>
      <c r="T454" s="111"/>
      <c r="U454" s="111"/>
      <c r="V454" s="111"/>
      <c r="W454" s="111"/>
      <c r="X454" s="111"/>
      <c r="Y454" s="111"/>
      <c r="Z454" s="111"/>
    </row>
    <row r="455" spans="1:38" s="92" customFormat="1" ht="35.1" customHeight="1" outlineLevel="1" x14ac:dyDescent="0.2">
      <c r="A455" s="86" t="s">
        <v>122</v>
      </c>
      <c r="B455" s="87">
        <v>346</v>
      </c>
      <c r="C455" s="88" t="s">
        <v>106</v>
      </c>
      <c r="D455" s="86" t="s">
        <v>153</v>
      </c>
      <c r="E455" s="89">
        <v>583.25</v>
      </c>
      <c r="F455" s="51"/>
      <c r="G455" s="51"/>
      <c r="H455" s="90">
        <f t="shared" si="378"/>
        <v>0</v>
      </c>
      <c r="I455" s="90">
        <f t="shared" si="379"/>
        <v>0</v>
      </c>
      <c r="J455" s="91">
        <f t="shared" si="380"/>
        <v>583.25</v>
      </c>
      <c r="K455" s="91">
        <f t="shared" si="381"/>
        <v>583.25</v>
      </c>
      <c r="P455" s="92">
        <v>583.25</v>
      </c>
      <c r="Q455" s="92">
        <v>583.25</v>
      </c>
      <c r="R455" s="111"/>
      <c r="S455" s="111"/>
      <c r="T455" s="111"/>
      <c r="U455" s="111"/>
      <c r="V455" s="111"/>
      <c r="W455" s="111"/>
      <c r="X455" s="111"/>
      <c r="Y455" s="111"/>
      <c r="Z455" s="111"/>
    </row>
    <row r="456" spans="1:38" ht="47.1" customHeight="1" outlineLevel="1" x14ac:dyDescent="0.2">
      <c r="A456" s="6" t="s">
        <v>122</v>
      </c>
      <c r="B456" s="33">
        <v>346</v>
      </c>
      <c r="C456" s="4"/>
      <c r="D456" s="6"/>
      <c r="E456" s="3"/>
      <c r="F456" s="51"/>
      <c r="G456" s="51"/>
      <c r="H456" s="52">
        <f t="shared" si="378"/>
        <v>0</v>
      </c>
      <c r="I456" s="52">
        <f t="shared" si="379"/>
        <v>0</v>
      </c>
      <c r="J456" s="47">
        <f t="shared" si="380"/>
        <v>0</v>
      </c>
      <c r="K456" s="47">
        <f t="shared" si="381"/>
        <v>0</v>
      </c>
      <c r="R456" s="68"/>
      <c r="S456" s="68"/>
      <c r="T456" s="68"/>
      <c r="U456" s="68"/>
      <c r="V456" s="68"/>
      <c r="W456" s="68"/>
      <c r="X456" s="68"/>
      <c r="Y456" s="68"/>
      <c r="Z456" s="68"/>
    </row>
    <row r="457" spans="1:38" ht="35.1" customHeight="1" outlineLevel="1" x14ac:dyDescent="0.2">
      <c r="A457" s="6" t="s">
        <v>122</v>
      </c>
      <c r="B457" s="33">
        <v>346</v>
      </c>
      <c r="C457" s="4"/>
      <c r="D457" s="6"/>
      <c r="E457" s="3"/>
      <c r="F457" s="51"/>
      <c r="G457" s="51"/>
      <c r="H457" s="52">
        <f t="shared" si="378"/>
        <v>0</v>
      </c>
      <c r="I457" s="52">
        <f t="shared" si="379"/>
        <v>0</v>
      </c>
      <c r="J457" s="47">
        <f t="shared" si="380"/>
        <v>0</v>
      </c>
      <c r="K457" s="47">
        <f t="shared" si="381"/>
        <v>0</v>
      </c>
      <c r="R457" s="68"/>
      <c r="S457" s="68"/>
      <c r="T457" s="68"/>
      <c r="U457" s="68"/>
      <c r="V457" s="68"/>
      <c r="W457" s="68"/>
      <c r="X457" s="68"/>
      <c r="Y457" s="68"/>
      <c r="Z457" s="68"/>
    </row>
    <row r="458" spans="1:38" ht="35.1" customHeight="1" outlineLevel="1" x14ac:dyDescent="0.2">
      <c r="A458" s="16" t="s">
        <v>122</v>
      </c>
      <c r="B458" s="33">
        <v>346</v>
      </c>
      <c r="C458" s="14"/>
      <c r="D458" s="16"/>
      <c r="E458" s="18"/>
      <c r="F458" s="51"/>
      <c r="G458" s="51"/>
      <c r="H458" s="52">
        <f t="shared" si="378"/>
        <v>0</v>
      </c>
      <c r="I458" s="52">
        <f t="shared" si="379"/>
        <v>0</v>
      </c>
      <c r="J458" s="48">
        <f t="shared" si="380"/>
        <v>0</v>
      </c>
      <c r="K458" s="48">
        <f t="shared" si="381"/>
        <v>0</v>
      </c>
      <c r="R458" s="68"/>
      <c r="S458" s="68"/>
      <c r="T458" s="68"/>
      <c r="U458" s="68"/>
      <c r="V458" s="68"/>
      <c r="W458" s="68"/>
      <c r="X458" s="68"/>
      <c r="Y458" s="68"/>
      <c r="Z458" s="68"/>
    </row>
    <row r="459" spans="1:38" s="27" customFormat="1" ht="47.1" customHeight="1" outlineLevel="1" x14ac:dyDescent="0.2">
      <c r="A459" s="24" t="s">
        <v>122</v>
      </c>
      <c r="B459" s="34">
        <v>342</v>
      </c>
      <c r="C459" s="25">
        <v>342</v>
      </c>
      <c r="D459" s="25"/>
      <c r="E459" s="26">
        <f>SUM(E460:E482)</f>
        <v>209243.99000000002</v>
      </c>
      <c r="F459" s="61"/>
      <c r="G459" s="156"/>
      <c r="H459" s="154">
        <f t="shared" ref="H459" si="382">SUM(H460:H482)</f>
        <v>209243.99000000002</v>
      </c>
      <c r="I459" s="155">
        <f t="shared" ref="I459" si="383">SUM(I460:I482)</f>
        <v>209243.99000000002</v>
      </c>
      <c r="J459" s="136">
        <f t="shared" ref="J459:AL459" si="384">SUM(J460:J482)</f>
        <v>0</v>
      </c>
      <c r="K459" s="42">
        <f t="shared" si="384"/>
        <v>0</v>
      </c>
      <c r="L459" s="26">
        <f t="shared" si="384"/>
        <v>0</v>
      </c>
      <c r="M459" s="26">
        <f t="shared" si="384"/>
        <v>0</v>
      </c>
      <c r="N459" s="26">
        <f t="shared" si="384"/>
        <v>0</v>
      </c>
      <c r="O459" s="26">
        <f t="shared" si="384"/>
        <v>0</v>
      </c>
      <c r="P459" s="26">
        <f t="shared" si="384"/>
        <v>0</v>
      </c>
      <c r="Q459" s="105">
        <f t="shared" si="384"/>
        <v>0</v>
      </c>
      <c r="R459" s="110">
        <f t="shared" si="384"/>
        <v>0</v>
      </c>
      <c r="S459" s="110">
        <f t="shared" si="384"/>
        <v>0</v>
      </c>
      <c r="T459" s="110">
        <f t="shared" si="384"/>
        <v>0</v>
      </c>
      <c r="U459" s="110">
        <f t="shared" si="384"/>
        <v>0</v>
      </c>
      <c r="V459" s="110">
        <f t="shared" si="384"/>
        <v>0</v>
      </c>
      <c r="W459" s="110">
        <f t="shared" si="384"/>
        <v>0</v>
      </c>
      <c r="X459" s="110">
        <f t="shared" si="384"/>
        <v>0</v>
      </c>
      <c r="Y459" s="110">
        <f t="shared" si="384"/>
        <v>0</v>
      </c>
      <c r="Z459" s="110">
        <f t="shared" si="384"/>
        <v>0</v>
      </c>
      <c r="AA459" s="108">
        <f t="shared" si="384"/>
        <v>0</v>
      </c>
      <c r="AB459" s="26">
        <f t="shared" si="384"/>
        <v>0</v>
      </c>
      <c r="AC459" s="26">
        <f t="shared" si="384"/>
        <v>0</v>
      </c>
      <c r="AD459" s="26">
        <f t="shared" si="384"/>
        <v>0</v>
      </c>
      <c r="AE459" s="26">
        <f t="shared" si="384"/>
        <v>0</v>
      </c>
      <c r="AF459" s="26">
        <f t="shared" si="384"/>
        <v>0</v>
      </c>
      <c r="AG459" s="26">
        <f t="shared" si="384"/>
        <v>0</v>
      </c>
      <c r="AH459" s="26">
        <f t="shared" si="384"/>
        <v>0</v>
      </c>
      <c r="AI459" s="26">
        <f t="shared" si="384"/>
        <v>0</v>
      </c>
      <c r="AJ459" s="26">
        <f t="shared" si="384"/>
        <v>0</v>
      </c>
      <c r="AK459" s="26">
        <f t="shared" si="384"/>
        <v>0</v>
      </c>
      <c r="AL459" s="26">
        <f t="shared" si="384"/>
        <v>0</v>
      </c>
    </row>
    <row r="460" spans="1:38" ht="47.1" customHeight="1" outlineLevel="1" x14ac:dyDescent="0.2">
      <c r="A460" s="13" t="s">
        <v>122</v>
      </c>
      <c r="B460" s="33">
        <v>342</v>
      </c>
      <c r="C460" s="22" t="s">
        <v>62</v>
      </c>
      <c r="D460" s="22"/>
      <c r="E460" s="23">
        <v>2719.1</v>
      </c>
      <c r="F460" s="51"/>
      <c r="G460" s="51"/>
      <c r="H460" s="137">
        <f t="shared" ref="H460:H482" si="385">E460-J460</f>
        <v>2719.1</v>
      </c>
      <c r="I460" s="137">
        <f t="shared" ref="I460:I482" si="386">E460-K460</f>
        <v>2719.1</v>
      </c>
      <c r="J460" s="46">
        <f t="shared" ref="J460:J482" si="387">L460+N460+P460+R460+W460+Y460+AA460+AC460+AE460+AG460+AI460+AK460</f>
        <v>0</v>
      </c>
      <c r="K460" s="46">
        <f t="shared" ref="K460:K482" si="388">M460+O460+Q460+S460+X460+Z460+AB460+AD460+AF460+AH460+AJ460+AL460</f>
        <v>0</v>
      </c>
      <c r="R460" s="68"/>
      <c r="S460" s="68"/>
      <c r="T460" s="68"/>
      <c r="U460" s="68"/>
      <c r="V460" s="68"/>
      <c r="W460" s="68"/>
      <c r="X460" s="68"/>
      <c r="Y460" s="68"/>
      <c r="Z460" s="68"/>
    </row>
    <row r="461" spans="1:38" ht="47.1" customHeight="1" outlineLevel="1" x14ac:dyDescent="0.2">
      <c r="A461" s="6" t="s">
        <v>122</v>
      </c>
      <c r="B461" s="33">
        <v>342</v>
      </c>
      <c r="C461" s="4" t="s">
        <v>63</v>
      </c>
      <c r="D461" s="4"/>
      <c r="E461" s="3">
        <v>3357.5</v>
      </c>
      <c r="F461" s="51"/>
      <c r="G461" s="51"/>
      <c r="H461" s="52">
        <f t="shared" si="385"/>
        <v>3357.5</v>
      </c>
      <c r="I461" s="52">
        <f t="shared" si="386"/>
        <v>3357.5</v>
      </c>
      <c r="J461" s="47">
        <f t="shared" si="387"/>
        <v>0</v>
      </c>
      <c r="K461" s="47">
        <f t="shared" si="388"/>
        <v>0</v>
      </c>
      <c r="R461" s="68"/>
      <c r="S461" s="68"/>
      <c r="T461" s="68"/>
      <c r="U461" s="68"/>
      <c r="V461" s="68"/>
      <c r="W461" s="68"/>
      <c r="X461" s="68"/>
      <c r="Y461" s="68"/>
      <c r="Z461" s="68"/>
    </row>
    <row r="462" spans="1:38" ht="47.1" customHeight="1" outlineLevel="1" x14ac:dyDescent="0.2">
      <c r="A462" s="6" t="s">
        <v>122</v>
      </c>
      <c r="B462" s="33">
        <v>342</v>
      </c>
      <c r="C462" s="4" t="s">
        <v>64</v>
      </c>
      <c r="D462" s="4"/>
      <c r="E462" s="3">
        <v>23050</v>
      </c>
      <c r="F462" s="51"/>
      <c r="G462" s="51"/>
      <c r="H462" s="52">
        <f t="shared" si="385"/>
        <v>23050</v>
      </c>
      <c r="I462" s="52">
        <f t="shared" si="386"/>
        <v>23050</v>
      </c>
      <c r="J462" s="47">
        <f t="shared" si="387"/>
        <v>0</v>
      </c>
      <c r="K462" s="47">
        <f t="shared" si="388"/>
        <v>0</v>
      </c>
      <c r="R462" s="68"/>
      <c r="S462" s="68"/>
      <c r="T462" s="68"/>
      <c r="U462" s="68"/>
      <c r="V462" s="68"/>
      <c r="W462" s="68"/>
      <c r="X462" s="68"/>
      <c r="Y462" s="68"/>
      <c r="Z462" s="68"/>
    </row>
    <row r="463" spans="1:38" ht="35.1" customHeight="1" outlineLevel="1" x14ac:dyDescent="0.2">
      <c r="A463" s="6" t="s">
        <v>122</v>
      </c>
      <c r="B463" s="33">
        <v>342</v>
      </c>
      <c r="C463" s="4" t="s">
        <v>75</v>
      </c>
      <c r="D463" s="4"/>
      <c r="E463" s="3">
        <v>30420</v>
      </c>
      <c r="F463" s="51"/>
      <c r="G463" s="51"/>
      <c r="H463" s="52">
        <f t="shared" si="385"/>
        <v>30420</v>
      </c>
      <c r="I463" s="52">
        <f t="shared" si="386"/>
        <v>30420</v>
      </c>
      <c r="J463" s="47">
        <f t="shared" si="387"/>
        <v>0</v>
      </c>
      <c r="K463" s="47">
        <f t="shared" si="388"/>
        <v>0</v>
      </c>
      <c r="R463" s="68"/>
      <c r="S463" s="68"/>
      <c r="T463" s="68"/>
      <c r="U463" s="68"/>
      <c r="V463" s="68"/>
      <c r="W463" s="68"/>
      <c r="X463" s="68"/>
      <c r="Y463" s="68"/>
      <c r="Z463" s="68"/>
    </row>
    <row r="464" spans="1:38" ht="35.1" customHeight="1" outlineLevel="1" x14ac:dyDescent="0.2">
      <c r="A464" s="6" t="s">
        <v>122</v>
      </c>
      <c r="B464" s="33">
        <v>342</v>
      </c>
      <c r="C464" s="4" t="s">
        <v>76</v>
      </c>
      <c r="D464" s="4"/>
      <c r="E464" s="3">
        <v>64000</v>
      </c>
      <c r="F464" s="51"/>
      <c r="G464" s="51"/>
      <c r="H464" s="52">
        <f t="shared" si="385"/>
        <v>64000</v>
      </c>
      <c r="I464" s="52">
        <f t="shared" si="386"/>
        <v>64000</v>
      </c>
      <c r="J464" s="47">
        <f t="shared" si="387"/>
        <v>0</v>
      </c>
      <c r="K464" s="47">
        <f t="shared" si="388"/>
        <v>0</v>
      </c>
      <c r="R464" s="68"/>
      <c r="S464" s="68"/>
      <c r="T464" s="68"/>
      <c r="U464" s="68"/>
      <c r="V464" s="68"/>
      <c r="W464" s="68"/>
      <c r="X464" s="68"/>
      <c r="Y464" s="68"/>
      <c r="Z464" s="68"/>
    </row>
    <row r="465" spans="1:26" ht="35.1" customHeight="1" outlineLevel="1" x14ac:dyDescent="0.2">
      <c r="A465" s="6" t="s">
        <v>122</v>
      </c>
      <c r="B465" s="33">
        <v>342</v>
      </c>
      <c r="C465" s="4" t="s">
        <v>77</v>
      </c>
      <c r="D465" s="4"/>
      <c r="E465" s="3">
        <v>19503</v>
      </c>
      <c r="F465" s="51"/>
      <c r="G465" s="51"/>
      <c r="H465" s="52">
        <f t="shared" si="385"/>
        <v>19503</v>
      </c>
      <c r="I465" s="52">
        <f t="shared" si="386"/>
        <v>19503</v>
      </c>
      <c r="J465" s="47">
        <f t="shared" si="387"/>
        <v>0</v>
      </c>
      <c r="K465" s="47">
        <f t="shared" si="388"/>
        <v>0</v>
      </c>
      <c r="R465" s="68"/>
      <c r="S465" s="68"/>
      <c r="T465" s="68"/>
      <c r="U465" s="68"/>
      <c r="V465" s="68"/>
      <c r="W465" s="68"/>
      <c r="X465" s="68"/>
      <c r="Y465" s="68"/>
      <c r="Z465" s="68"/>
    </row>
    <row r="466" spans="1:26" ht="35.1" customHeight="1" outlineLevel="1" x14ac:dyDescent="0.2">
      <c r="A466" s="6" t="s">
        <v>122</v>
      </c>
      <c r="B466" s="33">
        <v>342</v>
      </c>
      <c r="C466" s="4" t="s">
        <v>78</v>
      </c>
      <c r="D466" s="4"/>
      <c r="E466" s="3">
        <v>7689.6</v>
      </c>
      <c r="F466" s="51"/>
      <c r="G466" s="51"/>
      <c r="H466" s="52">
        <f t="shared" si="385"/>
        <v>7689.6</v>
      </c>
      <c r="I466" s="52">
        <f t="shared" si="386"/>
        <v>7689.6</v>
      </c>
      <c r="J466" s="47">
        <f t="shared" si="387"/>
        <v>0</v>
      </c>
      <c r="K466" s="47">
        <f t="shared" si="388"/>
        <v>0</v>
      </c>
      <c r="R466" s="68"/>
      <c r="S466" s="68"/>
      <c r="T466" s="68"/>
      <c r="U466" s="68"/>
      <c r="V466" s="68"/>
      <c r="W466" s="68"/>
      <c r="X466" s="68"/>
      <c r="Y466" s="68"/>
      <c r="Z466" s="68"/>
    </row>
    <row r="467" spans="1:26" ht="35.1" customHeight="1" outlineLevel="1" x14ac:dyDescent="0.2">
      <c r="A467" s="6" t="s">
        <v>122</v>
      </c>
      <c r="B467" s="33">
        <v>342</v>
      </c>
      <c r="C467" s="4" t="s">
        <v>79</v>
      </c>
      <c r="D467" s="4"/>
      <c r="E467" s="3">
        <v>4745.25</v>
      </c>
      <c r="F467" s="51"/>
      <c r="G467" s="51"/>
      <c r="H467" s="52">
        <f t="shared" si="385"/>
        <v>4745.25</v>
      </c>
      <c r="I467" s="52">
        <f t="shared" si="386"/>
        <v>4745.25</v>
      </c>
      <c r="J467" s="47">
        <f t="shared" si="387"/>
        <v>0</v>
      </c>
      <c r="K467" s="47">
        <f t="shared" si="388"/>
        <v>0</v>
      </c>
      <c r="R467" s="68"/>
      <c r="S467" s="68"/>
      <c r="T467" s="68"/>
      <c r="U467" s="68"/>
      <c r="V467" s="68"/>
      <c r="W467" s="68"/>
      <c r="X467" s="68"/>
      <c r="Y467" s="68"/>
      <c r="Z467" s="68"/>
    </row>
    <row r="468" spans="1:26" ht="35.1" customHeight="1" outlineLevel="1" x14ac:dyDescent="0.2">
      <c r="A468" s="6" t="s">
        <v>122</v>
      </c>
      <c r="B468" s="33">
        <v>342</v>
      </c>
      <c r="C468" s="4" t="s">
        <v>80</v>
      </c>
      <c r="D468" s="4"/>
      <c r="E468" s="3">
        <v>730</v>
      </c>
      <c r="F468" s="51"/>
      <c r="G468" s="51"/>
      <c r="H468" s="52">
        <f t="shared" si="385"/>
        <v>730</v>
      </c>
      <c r="I468" s="52">
        <f t="shared" si="386"/>
        <v>730</v>
      </c>
      <c r="J468" s="47">
        <f t="shared" si="387"/>
        <v>0</v>
      </c>
      <c r="K468" s="47">
        <f t="shared" si="388"/>
        <v>0</v>
      </c>
      <c r="R468" s="68"/>
      <c r="S468" s="68"/>
      <c r="T468" s="68"/>
      <c r="U468" s="68"/>
      <c r="V468" s="68"/>
      <c r="W468" s="68"/>
      <c r="X468" s="68"/>
      <c r="Y468" s="68"/>
      <c r="Z468" s="68"/>
    </row>
    <row r="469" spans="1:26" ht="35.1" customHeight="1" outlineLevel="1" x14ac:dyDescent="0.2">
      <c r="A469" s="6" t="s">
        <v>122</v>
      </c>
      <c r="B469" s="33">
        <v>342</v>
      </c>
      <c r="C469" s="4" t="s">
        <v>81</v>
      </c>
      <c r="D469" s="4"/>
      <c r="E469" s="3">
        <v>8805.75</v>
      </c>
      <c r="F469" s="51"/>
      <c r="G469" s="51"/>
      <c r="H469" s="52">
        <f t="shared" si="385"/>
        <v>8805.75</v>
      </c>
      <c r="I469" s="52">
        <f t="shared" si="386"/>
        <v>8805.75</v>
      </c>
      <c r="J469" s="47">
        <f t="shared" si="387"/>
        <v>0</v>
      </c>
      <c r="K469" s="47">
        <f t="shared" si="388"/>
        <v>0</v>
      </c>
      <c r="R469" s="68"/>
      <c r="S469" s="68"/>
      <c r="T469" s="68"/>
      <c r="U469" s="68"/>
      <c r="V469" s="68"/>
      <c r="W469" s="68"/>
      <c r="X469" s="68"/>
      <c r="Y469" s="68"/>
      <c r="Z469" s="68"/>
    </row>
    <row r="470" spans="1:26" ht="35.1" customHeight="1" outlineLevel="1" x14ac:dyDescent="0.2">
      <c r="A470" s="6" t="s">
        <v>122</v>
      </c>
      <c r="B470" s="33">
        <v>342</v>
      </c>
      <c r="C470" s="4" t="s">
        <v>82</v>
      </c>
      <c r="D470" s="4"/>
      <c r="E470" s="3">
        <v>10000</v>
      </c>
      <c r="F470" s="51"/>
      <c r="G470" s="51"/>
      <c r="H470" s="52">
        <f t="shared" si="385"/>
        <v>10000</v>
      </c>
      <c r="I470" s="52">
        <f t="shared" si="386"/>
        <v>10000</v>
      </c>
      <c r="J470" s="47">
        <f t="shared" si="387"/>
        <v>0</v>
      </c>
      <c r="K470" s="47">
        <f t="shared" si="388"/>
        <v>0</v>
      </c>
      <c r="R470" s="68"/>
      <c r="S470" s="68"/>
      <c r="T470" s="68"/>
      <c r="U470" s="68"/>
      <c r="V470" s="68"/>
      <c r="W470" s="68"/>
      <c r="X470" s="68"/>
      <c r="Y470" s="68"/>
      <c r="Z470" s="68"/>
    </row>
    <row r="471" spans="1:26" ht="35.1" customHeight="1" outlineLevel="1" x14ac:dyDescent="0.2">
      <c r="A471" s="6" t="s">
        <v>122</v>
      </c>
      <c r="B471" s="33">
        <v>342</v>
      </c>
      <c r="C471" s="4" t="s">
        <v>83</v>
      </c>
      <c r="D471" s="4"/>
      <c r="E471" s="3">
        <v>8123.64</v>
      </c>
      <c r="F471" s="51"/>
      <c r="G471" s="51"/>
      <c r="H471" s="52">
        <f t="shared" si="385"/>
        <v>8123.64</v>
      </c>
      <c r="I471" s="52">
        <f t="shared" si="386"/>
        <v>8123.64</v>
      </c>
      <c r="J471" s="47">
        <f t="shared" si="387"/>
        <v>0</v>
      </c>
      <c r="K471" s="47">
        <f t="shared" si="388"/>
        <v>0</v>
      </c>
      <c r="R471" s="68"/>
      <c r="S471" s="68"/>
      <c r="T471" s="68"/>
      <c r="U471" s="68"/>
      <c r="V471" s="68"/>
      <c r="W471" s="68"/>
      <c r="X471" s="68"/>
      <c r="Y471" s="68"/>
      <c r="Z471" s="68"/>
    </row>
    <row r="472" spans="1:26" ht="35.1" customHeight="1" outlineLevel="1" x14ac:dyDescent="0.2">
      <c r="A472" s="6" t="s">
        <v>122</v>
      </c>
      <c r="B472" s="33">
        <v>342</v>
      </c>
      <c r="C472" s="4" t="s">
        <v>84</v>
      </c>
      <c r="D472" s="4"/>
      <c r="E472" s="3">
        <v>2516.25</v>
      </c>
      <c r="F472" s="51"/>
      <c r="G472" s="51"/>
      <c r="H472" s="52">
        <f t="shared" si="385"/>
        <v>2516.25</v>
      </c>
      <c r="I472" s="52">
        <f t="shared" si="386"/>
        <v>2516.25</v>
      </c>
      <c r="J472" s="47">
        <f t="shared" si="387"/>
        <v>0</v>
      </c>
      <c r="K472" s="47">
        <f t="shared" si="388"/>
        <v>0</v>
      </c>
      <c r="R472" s="68"/>
      <c r="S472" s="68"/>
      <c r="T472" s="68"/>
      <c r="U472" s="68"/>
      <c r="V472" s="68"/>
      <c r="W472" s="68"/>
      <c r="X472" s="68"/>
      <c r="Y472" s="68"/>
      <c r="Z472" s="68"/>
    </row>
    <row r="473" spans="1:26" ht="35.1" customHeight="1" outlineLevel="1" x14ac:dyDescent="0.2">
      <c r="A473" s="6" t="s">
        <v>122</v>
      </c>
      <c r="B473" s="33">
        <v>342</v>
      </c>
      <c r="C473" s="4" t="s">
        <v>86</v>
      </c>
      <c r="D473" s="4"/>
      <c r="E473" s="3">
        <v>580</v>
      </c>
      <c r="F473" s="51"/>
      <c r="G473" s="51"/>
      <c r="H473" s="52">
        <f t="shared" si="385"/>
        <v>580</v>
      </c>
      <c r="I473" s="52">
        <f t="shared" si="386"/>
        <v>580</v>
      </c>
      <c r="J473" s="47">
        <f t="shared" si="387"/>
        <v>0</v>
      </c>
      <c r="K473" s="47">
        <f t="shared" si="388"/>
        <v>0</v>
      </c>
      <c r="R473" s="68"/>
      <c r="S473" s="68"/>
      <c r="T473" s="68"/>
      <c r="U473" s="68"/>
      <c r="V473" s="68"/>
      <c r="W473" s="68"/>
      <c r="X473" s="68"/>
      <c r="Y473" s="68"/>
      <c r="Z473" s="68"/>
    </row>
    <row r="474" spans="1:26" ht="35.1" customHeight="1" outlineLevel="1" x14ac:dyDescent="0.2">
      <c r="A474" s="6" t="s">
        <v>122</v>
      </c>
      <c r="B474" s="33">
        <v>342</v>
      </c>
      <c r="C474" s="4" t="s">
        <v>87</v>
      </c>
      <c r="D474" s="4"/>
      <c r="E474" s="3">
        <v>22808.9</v>
      </c>
      <c r="F474" s="51"/>
      <c r="G474" s="51"/>
      <c r="H474" s="52">
        <f t="shared" si="385"/>
        <v>22808.9</v>
      </c>
      <c r="I474" s="52">
        <f t="shared" si="386"/>
        <v>22808.9</v>
      </c>
      <c r="J474" s="47">
        <f t="shared" si="387"/>
        <v>0</v>
      </c>
      <c r="K474" s="47">
        <f t="shared" si="388"/>
        <v>0</v>
      </c>
      <c r="R474" s="68"/>
      <c r="S474" s="68"/>
      <c r="T474" s="68"/>
      <c r="U474" s="68"/>
      <c r="V474" s="68"/>
      <c r="W474" s="68"/>
      <c r="X474" s="68"/>
      <c r="Y474" s="68"/>
      <c r="Z474" s="68"/>
    </row>
    <row r="475" spans="1:26" ht="35.1" customHeight="1" outlineLevel="1" x14ac:dyDescent="0.2">
      <c r="A475" s="6" t="s">
        <v>122</v>
      </c>
      <c r="B475" s="33">
        <v>342</v>
      </c>
      <c r="C475" s="4" t="s">
        <v>88</v>
      </c>
      <c r="D475" s="4"/>
      <c r="E475" s="3">
        <v>195</v>
      </c>
      <c r="F475" s="51"/>
      <c r="G475" s="51"/>
      <c r="H475" s="52">
        <f t="shared" si="385"/>
        <v>195</v>
      </c>
      <c r="I475" s="52">
        <f t="shared" si="386"/>
        <v>195</v>
      </c>
      <c r="J475" s="47">
        <f t="shared" si="387"/>
        <v>0</v>
      </c>
      <c r="K475" s="47">
        <f t="shared" si="388"/>
        <v>0</v>
      </c>
      <c r="R475" s="68"/>
      <c r="S475" s="68"/>
      <c r="T475" s="68"/>
      <c r="U475" s="68"/>
      <c r="V475" s="68"/>
      <c r="W475" s="68"/>
      <c r="X475" s="68"/>
      <c r="Y475" s="68"/>
      <c r="Z475" s="68"/>
    </row>
    <row r="476" spans="1:26" ht="35.1" customHeight="1" outlineLevel="1" x14ac:dyDescent="0.2">
      <c r="A476" s="6" t="s">
        <v>122</v>
      </c>
      <c r="B476" s="33">
        <v>342</v>
      </c>
      <c r="C476" s="4"/>
      <c r="D476" s="4"/>
      <c r="E476" s="3"/>
      <c r="F476" s="51"/>
      <c r="G476" s="51"/>
      <c r="H476" s="52">
        <f t="shared" si="385"/>
        <v>0</v>
      </c>
      <c r="I476" s="52">
        <f t="shared" si="386"/>
        <v>0</v>
      </c>
      <c r="J476" s="47">
        <f t="shared" si="387"/>
        <v>0</v>
      </c>
      <c r="K476" s="47">
        <f t="shared" si="388"/>
        <v>0</v>
      </c>
      <c r="R476" s="68"/>
      <c r="S476" s="68"/>
      <c r="T476" s="68"/>
      <c r="U476" s="68"/>
      <c r="V476" s="68"/>
      <c r="W476" s="68"/>
      <c r="X476" s="68"/>
      <c r="Y476" s="68"/>
      <c r="Z476" s="68"/>
    </row>
    <row r="477" spans="1:26" ht="35.1" customHeight="1" outlineLevel="1" x14ac:dyDescent="0.2">
      <c r="A477" s="6" t="s">
        <v>122</v>
      </c>
      <c r="B477" s="33">
        <v>342</v>
      </c>
      <c r="C477" s="4"/>
      <c r="D477" s="4"/>
      <c r="E477" s="3"/>
      <c r="F477" s="51"/>
      <c r="G477" s="51"/>
      <c r="H477" s="52">
        <f t="shared" si="385"/>
        <v>0</v>
      </c>
      <c r="I477" s="52">
        <f t="shared" si="386"/>
        <v>0</v>
      </c>
      <c r="J477" s="47">
        <f t="shared" si="387"/>
        <v>0</v>
      </c>
      <c r="K477" s="47">
        <f t="shared" si="388"/>
        <v>0</v>
      </c>
      <c r="R477" s="68"/>
      <c r="S477" s="68"/>
      <c r="T477" s="68"/>
      <c r="U477" s="68"/>
      <c r="V477" s="68"/>
      <c r="W477" s="68"/>
      <c r="X477" s="68"/>
      <c r="Y477" s="68"/>
      <c r="Z477" s="68"/>
    </row>
    <row r="478" spans="1:26" ht="35.1" customHeight="1" outlineLevel="1" x14ac:dyDescent="0.2">
      <c r="A478" s="6" t="s">
        <v>122</v>
      </c>
      <c r="B478" s="33">
        <v>342</v>
      </c>
      <c r="C478" s="4"/>
      <c r="D478" s="4"/>
      <c r="E478" s="3"/>
      <c r="F478" s="51"/>
      <c r="G478" s="51"/>
      <c r="H478" s="52">
        <f t="shared" si="385"/>
        <v>0</v>
      </c>
      <c r="I478" s="52">
        <f t="shared" si="386"/>
        <v>0</v>
      </c>
      <c r="J478" s="47">
        <f t="shared" si="387"/>
        <v>0</v>
      </c>
      <c r="K478" s="47">
        <f t="shared" si="388"/>
        <v>0</v>
      </c>
      <c r="R478" s="68"/>
      <c r="S478" s="68"/>
      <c r="T478" s="68"/>
      <c r="U478" s="68"/>
      <c r="V478" s="68"/>
      <c r="W478" s="68"/>
      <c r="X478" s="68"/>
      <c r="Y478" s="68"/>
      <c r="Z478" s="68"/>
    </row>
    <row r="479" spans="1:26" ht="35.1" customHeight="1" outlineLevel="1" x14ac:dyDescent="0.2">
      <c r="A479" s="6" t="s">
        <v>122</v>
      </c>
      <c r="B479" s="33">
        <v>342</v>
      </c>
      <c r="C479" s="4"/>
      <c r="D479" s="4"/>
      <c r="E479" s="3"/>
      <c r="F479" s="51"/>
      <c r="G479" s="51"/>
      <c r="H479" s="52">
        <f t="shared" si="385"/>
        <v>0</v>
      </c>
      <c r="I479" s="52">
        <f t="shared" si="386"/>
        <v>0</v>
      </c>
      <c r="J479" s="47">
        <f t="shared" si="387"/>
        <v>0</v>
      </c>
      <c r="K479" s="47">
        <f t="shared" si="388"/>
        <v>0</v>
      </c>
      <c r="R479" s="68"/>
      <c r="S479" s="68"/>
      <c r="T479" s="68"/>
      <c r="U479" s="68"/>
      <c r="V479" s="68"/>
      <c r="W479" s="68"/>
      <c r="X479" s="68"/>
      <c r="Y479" s="68"/>
      <c r="Z479" s="68"/>
    </row>
    <row r="480" spans="1:26" ht="35.1" customHeight="1" outlineLevel="1" x14ac:dyDescent="0.2">
      <c r="A480" s="6" t="s">
        <v>122</v>
      </c>
      <c r="B480" s="33">
        <v>342</v>
      </c>
      <c r="C480" s="4"/>
      <c r="D480" s="4"/>
      <c r="E480" s="3"/>
      <c r="F480" s="51"/>
      <c r="G480" s="51"/>
      <c r="H480" s="52">
        <f t="shared" si="385"/>
        <v>0</v>
      </c>
      <c r="I480" s="52">
        <f t="shared" si="386"/>
        <v>0</v>
      </c>
      <c r="J480" s="47">
        <f t="shared" si="387"/>
        <v>0</v>
      </c>
      <c r="K480" s="47">
        <f t="shared" si="388"/>
        <v>0</v>
      </c>
      <c r="R480" s="68"/>
      <c r="S480" s="68"/>
      <c r="T480" s="68"/>
      <c r="U480" s="68"/>
      <c r="V480" s="68"/>
      <c r="W480" s="68"/>
      <c r="X480" s="68"/>
      <c r="Y480" s="68"/>
      <c r="Z480" s="68"/>
    </row>
    <row r="481" spans="1:38" ht="35.1" customHeight="1" outlineLevel="1" x14ac:dyDescent="0.2">
      <c r="A481" s="6" t="s">
        <v>122</v>
      </c>
      <c r="B481" s="33">
        <v>342</v>
      </c>
      <c r="C481" s="4"/>
      <c r="D481" s="4"/>
      <c r="E481" s="3"/>
      <c r="F481" s="51"/>
      <c r="G481" s="51"/>
      <c r="H481" s="52">
        <f t="shared" si="385"/>
        <v>0</v>
      </c>
      <c r="I481" s="52">
        <f t="shared" si="386"/>
        <v>0</v>
      </c>
      <c r="J481" s="47">
        <f t="shared" si="387"/>
        <v>0</v>
      </c>
      <c r="K481" s="47">
        <f t="shared" si="388"/>
        <v>0</v>
      </c>
      <c r="R481" s="68"/>
      <c r="S481" s="68"/>
      <c r="T481" s="68"/>
      <c r="U481" s="68"/>
      <c r="V481" s="68"/>
      <c r="W481" s="68"/>
      <c r="X481" s="68"/>
      <c r="Y481" s="68"/>
      <c r="Z481" s="68"/>
    </row>
    <row r="482" spans="1:38" ht="35.1" customHeight="1" outlineLevel="1" x14ac:dyDescent="0.2">
      <c r="A482" s="16" t="s">
        <v>122</v>
      </c>
      <c r="B482" s="33">
        <v>342</v>
      </c>
      <c r="C482" s="14"/>
      <c r="D482" s="14"/>
      <c r="E482" s="18"/>
      <c r="F482" s="51"/>
      <c r="G482" s="51"/>
      <c r="H482" s="52">
        <f t="shared" si="385"/>
        <v>0</v>
      </c>
      <c r="I482" s="52">
        <f t="shared" si="386"/>
        <v>0</v>
      </c>
      <c r="J482" s="48">
        <f t="shared" si="387"/>
        <v>0</v>
      </c>
      <c r="K482" s="48">
        <f t="shared" si="388"/>
        <v>0</v>
      </c>
      <c r="R482" s="68"/>
      <c r="S482" s="68"/>
      <c r="T482" s="68"/>
      <c r="U482" s="68"/>
      <c r="V482" s="68"/>
      <c r="W482" s="68"/>
      <c r="X482" s="68"/>
      <c r="Y482" s="68"/>
      <c r="Z482" s="68"/>
    </row>
    <row r="483" spans="1:38" s="27" customFormat="1" ht="47.1" customHeight="1" outlineLevel="1" x14ac:dyDescent="0.2">
      <c r="A483" s="24" t="s">
        <v>122</v>
      </c>
      <c r="B483" s="34">
        <v>341</v>
      </c>
      <c r="C483" s="25">
        <v>341</v>
      </c>
      <c r="D483" s="25"/>
      <c r="E483" s="26">
        <f>SUM(E484:E491)</f>
        <v>202150</v>
      </c>
      <c r="F483" s="61"/>
      <c r="G483" s="156"/>
      <c r="H483" s="154">
        <f>SUM(H484:H491)</f>
        <v>148336.45000000001</v>
      </c>
      <c r="I483" s="155">
        <f t="shared" ref="I483" si="389">SUM(I484:I491)</f>
        <v>202150</v>
      </c>
      <c r="J483" s="136">
        <f t="shared" ref="J483:AL483" si="390">SUM(J484:J491)</f>
        <v>53813.549999999996</v>
      </c>
      <c r="K483" s="42">
        <f t="shared" si="390"/>
        <v>0</v>
      </c>
      <c r="L483" s="26">
        <f t="shared" si="390"/>
        <v>0</v>
      </c>
      <c r="M483" s="26">
        <f t="shared" si="390"/>
        <v>0</v>
      </c>
      <c r="N483" s="26">
        <f t="shared" si="390"/>
        <v>0</v>
      </c>
      <c r="O483" s="26">
        <f t="shared" si="390"/>
        <v>0</v>
      </c>
      <c r="P483" s="26">
        <f t="shared" si="390"/>
        <v>0</v>
      </c>
      <c r="Q483" s="105">
        <f t="shared" si="390"/>
        <v>0</v>
      </c>
      <c r="R483" s="110">
        <f t="shared" si="390"/>
        <v>17937.849999999999</v>
      </c>
      <c r="S483" s="110">
        <f t="shared" si="390"/>
        <v>0</v>
      </c>
      <c r="T483" s="110">
        <f t="shared" si="390"/>
        <v>17937.849999999999</v>
      </c>
      <c r="U483" s="110">
        <f t="shared" si="390"/>
        <v>0</v>
      </c>
      <c r="V483" s="110">
        <f t="shared" si="390"/>
        <v>0</v>
      </c>
      <c r="W483" s="110">
        <f t="shared" si="390"/>
        <v>17937.849999999999</v>
      </c>
      <c r="X483" s="110">
        <f t="shared" si="390"/>
        <v>0</v>
      </c>
      <c r="Y483" s="110">
        <f t="shared" si="390"/>
        <v>17937.849999999999</v>
      </c>
      <c r="Z483" s="110">
        <f t="shared" si="390"/>
        <v>0</v>
      </c>
      <c r="AA483" s="108">
        <f t="shared" si="390"/>
        <v>0</v>
      </c>
      <c r="AB483" s="26">
        <f t="shared" si="390"/>
        <v>0</v>
      </c>
      <c r="AC483" s="26">
        <f t="shared" si="390"/>
        <v>0</v>
      </c>
      <c r="AD483" s="26">
        <f t="shared" si="390"/>
        <v>0</v>
      </c>
      <c r="AE483" s="26">
        <f t="shared" si="390"/>
        <v>0</v>
      </c>
      <c r="AF483" s="26">
        <f t="shared" si="390"/>
        <v>0</v>
      </c>
      <c r="AG483" s="26">
        <f t="shared" si="390"/>
        <v>0</v>
      </c>
      <c r="AH483" s="26">
        <f t="shared" si="390"/>
        <v>0</v>
      </c>
      <c r="AI483" s="26">
        <f t="shared" si="390"/>
        <v>0</v>
      </c>
      <c r="AJ483" s="26">
        <f t="shared" si="390"/>
        <v>0</v>
      </c>
      <c r="AK483" s="26">
        <f t="shared" si="390"/>
        <v>0</v>
      </c>
      <c r="AL483" s="26">
        <f t="shared" si="390"/>
        <v>0</v>
      </c>
    </row>
    <row r="484" spans="1:38" ht="47.1" customHeight="1" outlineLevel="1" x14ac:dyDescent="0.2">
      <c r="A484" s="13" t="s">
        <v>122</v>
      </c>
      <c r="B484" s="33">
        <v>341</v>
      </c>
      <c r="C484" s="22" t="s">
        <v>107</v>
      </c>
      <c r="D484" s="22"/>
      <c r="E484" s="23">
        <v>2960</v>
      </c>
      <c r="F484" s="51"/>
      <c r="G484" s="51"/>
      <c r="H484" s="137">
        <f t="shared" ref="H484:H491" si="391">E484-J484</f>
        <v>2960</v>
      </c>
      <c r="I484" s="137">
        <f t="shared" ref="I484:I491" si="392">E484-K484</f>
        <v>2960</v>
      </c>
      <c r="J484" s="46">
        <f t="shared" ref="J484:J491" si="393">L484+N484+P484+R484+W484+Y484+AA484+AC484+AE484+AG484+AI484+AK484</f>
        <v>0</v>
      </c>
      <c r="K484" s="46">
        <f t="shared" ref="K484:K491" si="394">M484+O484+Q484+S484+X484+Z484+AB484+AD484+AF484+AH484+AJ484+AL484</f>
        <v>0</v>
      </c>
      <c r="R484" s="68"/>
      <c r="S484" s="68"/>
      <c r="T484" s="68"/>
      <c r="U484" s="68"/>
      <c r="V484" s="68"/>
      <c r="W484" s="68"/>
      <c r="X484" s="68"/>
      <c r="Y484" s="68"/>
      <c r="Z484" s="68"/>
    </row>
    <row r="485" spans="1:38" ht="35.1" customHeight="1" outlineLevel="1" x14ac:dyDescent="0.2">
      <c r="A485" s="6" t="s">
        <v>122</v>
      </c>
      <c r="B485" s="33">
        <v>341</v>
      </c>
      <c r="C485" s="4" t="s">
        <v>67</v>
      </c>
      <c r="D485" s="4"/>
      <c r="E485" s="3">
        <v>8380</v>
      </c>
      <c r="F485" s="51"/>
      <c r="G485" s="51"/>
      <c r="H485" s="52">
        <f t="shared" si="391"/>
        <v>8380</v>
      </c>
      <c r="I485" s="52">
        <f t="shared" si="392"/>
        <v>8380</v>
      </c>
      <c r="J485" s="47">
        <f t="shared" si="393"/>
        <v>0</v>
      </c>
      <c r="K485" s="47">
        <f t="shared" si="394"/>
        <v>0</v>
      </c>
      <c r="R485" s="68"/>
      <c r="S485" s="68"/>
      <c r="T485" s="68"/>
      <c r="U485" s="68"/>
      <c r="V485" s="68"/>
      <c r="W485" s="68"/>
      <c r="X485" s="68"/>
      <c r="Y485" s="68"/>
      <c r="Z485" s="68"/>
    </row>
    <row r="486" spans="1:38" ht="35.1" customHeight="1" outlineLevel="1" x14ac:dyDescent="0.2">
      <c r="A486" s="6" t="s">
        <v>122</v>
      </c>
      <c r="B486" s="33">
        <v>341</v>
      </c>
      <c r="C486" s="4" t="s">
        <v>68</v>
      </c>
      <c r="D486" s="4"/>
      <c r="E486" s="3">
        <v>16504</v>
      </c>
      <c r="F486" s="51"/>
      <c r="G486" s="51"/>
      <c r="H486" s="52">
        <f t="shared" si="391"/>
        <v>16504</v>
      </c>
      <c r="I486" s="52">
        <f t="shared" si="392"/>
        <v>16504</v>
      </c>
      <c r="J486" s="47">
        <f t="shared" si="393"/>
        <v>0</v>
      </c>
      <c r="K486" s="47">
        <f t="shared" si="394"/>
        <v>0</v>
      </c>
      <c r="R486" s="68"/>
      <c r="S486" s="68"/>
      <c r="T486" s="68"/>
      <c r="U486" s="68"/>
      <c r="V486" s="68"/>
      <c r="W486" s="68"/>
      <c r="X486" s="68"/>
      <c r="Y486" s="68"/>
      <c r="Z486" s="68"/>
    </row>
    <row r="487" spans="1:38" ht="47.1" customHeight="1" outlineLevel="1" x14ac:dyDescent="0.2">
      <c r="A487" s="6" t="s">
        <v>122</v>
      </c>
      <c r="B487" s="33">
        <v>341</v>
      </c>
      <c r="C487" s="4" t="s">
        <v>108</v>
      </c>
      <c r="D487" s="4"/>
      <c r="E487" s="3">
        <v>174306</v>
      </c>
      <c r="F487" s="51"/>
      <c r="G487" s="51"/>
      <c r="H487" s="52">
        <f t="shared" si="391"/>
        <v>120492.45000000001</v>
      </c>
      <c r="I487" s="52">
        <f t="shared" si="392"/>
        <v>174306</v>
      </c>
      <c r="J487" s="47">
        <f t="shared" si="393"/>
        <v>53813.549999999996</v>
      </c>
      <c r="K487" s="47">
        <f t="shared" si="394"/>
        <v>0</v>
      </c>
      <c r="R487" s="68">
        <v>17937.849999999999</v>
      </c>
      <c r="S487" s="68"/>
      <c r="T487" s="68">
        <v>17937.849999999999</v>
      </c>
      <c r="U487" s="68"/>
      <c r="V487" s="68"/>
      <c r="W487" s="68">
        <v>17937.849999999999</v>
      </c>
      <c r="X487" s="68"/>
      <c r="Y487" s="68">
        <v>17937.849999999999</v>
      </c>
      <c r="Z487" s="68"/>
    </row>
    <row r="488" spans="1:38" ht="47.1" customHeight="1" outlineLevel="1" x14ac:dyDescent="0.2">
      <c r="A488" s="6" t="s">
        <v>122</v>
      </c>
      <c r="B488" s="33">
        <v>341</v>
      </c>
      <c r="C488" s="4"/>
      <c r="D488" s="4"/>
      <c r="E488" s="3"/>
      <c r="F488" s="51"/>
      <c r="G488" s="51"/>
      <c r="H488" s="52">
        <f t="shared" si="391"/>
        <v>0</v>
      </c>
      <c r="I488" s="52">
        <f t="shared" si="392"/>
        <v>0</v>
      </c>
      <c r="J488" s="47">
        <f t="shared" si="393"/>
        <v>0</v>
      </c>
      <c r="K488" s="47">
        <f t="shared" si="394"/>
        <v>0</v>
      </c>
      <c r="R488" s="68"/>
      <c r="S488" s="68"/>
      <c r="T488" s="68"/>
      <c r="U488" s="68"/>
      <c r="V488" s="68"/>
      <c r="W488" s="68"/>
      <c r="X488" s="68"/>
      <c r="Y488" s="68"/>
      <c r="Z488" s="68"/>
    </row>
    <row r="489" spans="1:38" ht="35.1" customHeight="1" outlineLevel="1" x14ac:dyDescent="0.2">
      <c r="A489" s="6" t="s">
        <v>122</v>
      </c>
      <c r="B489" s="33">
        <v>341</v>
      </c>
      <c r="C489" s="4"/>
      <c r="D489" s="4"/>
      <c r="E489" s="3"/>
      <c r="F489" s="51"/>
      <c r="G489" s="51"/>
      <c r="H489" s="52">
        <f t="shared" si="391"/>
        <v>0</v>
      </c>
      <c r="I489" s="52">
        <f t="shared" si="392"/>
        <v>0</v>
      </c>
      <c r="J489" s="47">
        <f t="shared" si="393"/>
        <v>0</v>
      </c>
      <c r="K489" s="47">
        <f t="shared" si="394"/>
        <v>0</v>
      </c>
      <c r="R489" s="68"/>
      <c r="S489" s="68"/>
      <c r="T489" s="68"/>
      <c r="U489" s="68"/>
      <c r="V489" s="68"/>
      <c r="W489" s="68"/>
      <c r="X489" s="68"/>
      <c r="Y489" s="68"/>
      <c r="Z489" s="68"/>
    </row>
    <row r="490" spans="1:38" ht="35.1" customHeight="1" outlineLevel="1" x14ac:dyDescent="0.2">
      <c r="A490" s="6" t="s">
        <v>122</v>
      </c>
      <c r="B490" s="33">
        <v>341</v>
      </c>
      <c r="C490" s="4"/>
      <c r="D490" s="4"/>
      <c r="E490" s="3"/>
      <c r="F490" s="51"/>
      <c r="G490" s="51"/>
      <c r="H490" s="52">
        <f t="shared" si="391"/>
        <v>0</v>
      </c>
      <c r="I490" s="52">
        <f t="shared" si="392"/>
        <v>0</v>
      </c>
      <c r="J490" s="47">
        <f t="shared" si="393"/>
        <v>0</v>
      </c>
      <c r="K490" s="47">
        <f t="shared" si="394"/>
        <v>0</v>
      </c>
      <c r="R490" s="68"/>
      <c r="S490" s="68"/>
      <c r="T490" s="68"/>
      <c r="U490" s="68"/>
      <c r="V490" s="68"/>
      <c r="W490" s="68"/>
      <c r="X490" s="68"/>
      <c r="Y490" s="68"/>
      <c r="Z490" s="68"/>
    </row>
    <row r="491" spans="1:38" ht="47.1" customHeight="1" outlineLevel="1" x14ac:dyDescent="0.2">
      <c r="A491" s="16" t="s">
        <v>122</v>
      </c>
      <c r="B491" s="33">
        <v>341</v>
      </c>
      <c r="C491" s="14"/>
      <c r="D491" s="14"/>
      <c r="E491" s="18"/>
      <c r="F491" s="51"/>
      <c r="G491" s="51"/>
      <c r="H491" s="52">
        <f t="shared" si="391"/>
        <v>0</v>
      </c>
      <c r="I491" s="52">
        <f t="shared" si="392"/>
        <v>0</v>
      </c>
      <c r="J491" s="48">
        <f t="shared" si="393"/>
        <v>0</v>
      </c>
      <c r="K491" s="48">
        <f t="shared" si="394"/>
        <v>0</v>
      </c>
      <c r="R491" s="68"/>
      <c r="S491" s="68"/>
      <c r="T491" s="68"/>
      <c r="U491" s="68"/>
      <c r="V491" s="68"/>
      <c r="W491" s="68"/>
      <c r="X491" s="68"/>
      <c r="Y491" s="68"/>
      <c r="Z491" s="68"/>
    </row>
    <row r="492" spans="1:38" s="21" customFormat="1" ht="35.1" customHeight="1" outlineLevel="1" x14ac:dyDescent="0.2">
      <c r="A492" s="175" t="s">
        <v>123</v>
      </c>
      <c r="B492" s="175"/>
      <c r="C492" s="175"/>
      <c r="D492" s="82"/>
      <c r="E492" s="20">
        <f>E493+E501+E510+E521+E525</f>
        <v>101766.55</v>
      </c>
      <c r="F492" s="59"/>
      <c r="G492" s="59"/>
      <c r="H492" s="113">
        <f>H493+H501+H510+H521+H525</f>
        <v>47474.49</v>
      </c>
      <c r="I492" s="113">
        <f t="shared" ref="I492" si="395">I493+I501+I510+I521+I525</f>
        <v>100787.61</v>
      </c>
      <c r="J492" s="37">
        <f t="shared" ref="J492:AL492" si="396">J493+J501+J510+J521+J525</f>
        <v>54292.06</v>
      </c>
      <c r="K492" s="37">
        <f t="shared" si="396"/>
        <v>978.94</v>
      </c>
      <c r="L492" s="20">
        <f t="shared" si="396"/>
        <v>0</v>
      </c>
      <c r="M492" s="20">
        <f t="shared" si="396"/>
        <v>0</v>
      </c>
      <c r="N492" s="20">
        <f t="shared" si="396"/>
        <v>0</v>
      </c>
      <c r="O492" s="20">
        <f t="shared" si="396"/>
        <v>0</v>
      </c>
      <c r="P492" s="20">
        <f t="shared" si="396"/>
        <v>978.94</v>
      </c>
      <c r="Q492" s="107">
        <f t="shared" si="396"/>
        <v>978.94</v>
      </c>
      <c r="R492" s="113">
        <f t="shared" si="396"/>
        <v>17771.040000000005</v>
      </c>
      <c r="S492" s="113">
        <f t="shared" si="396"/>
        <v>0</v>
      </c>
      <c r="T492" s="113">
        <f t="shared" si="396"/>
        <v>776.62</v>
      </c>
      <c r="U492" s="113">
        <f t="shared" si="396"/>
        <v>16994.420000000002</v>
      </c>
      <c r="V492" s="113">
        <f t="shared" si="396"/>
        <v>0</v>
      </c>
      <c r="W492" s="113">
        <f t="shared" si="396"/>
        <v>17771.040000000005</v>
      </c>
      <c r="X492" s="113">
        <f t="shared" si="396"/>
        <v>0</v>
      </c>
      <c r="Y492" s="113">
        <f t="shared" si="396"/>
        <v>17771.040000000005</v>
      </c>
      <c r="Z492" s="113">
        <f t="shared" si="396"/>
        <v>0</v>
      </c>
      <c r="AA492" s="109">
        <f t="shared" si="396"/>
        <v>0</v>
      </c>
      <c r="AB492" s="20">
        <f t="shared" si="396"/>
        <v>0</v>
      </c>
      <c r="AC492" s="20">
        <f t="shared" si="396"/>
        <v>0</v>
      </c>
      <c r="AD492" s="20">
        <f t="shared" si="396"/>
        <v>0</v>
      </c>
      <c r="AE492" s="20">
        <f t="shared" si="396"/>
        <v>0</v>
      </c>
      <c r="AF492" s="20">
        <f t="shared" si="396"/>
        <v>0</v>
      </c>
      <c r="AG492" s="20">
        <f t="shared" si="396"/>
        <v>0</v>
      </c>
      <c r="AH492" s="20">
        <f t="shared" si="396"/>
        <v>0</v>
      </c>
      <c r="AI492" s="20">
        <f t="shared" si="396"/>
        <v>0</v>
      </c>
      <c r="AJ492" s="20">
        <f t="shared" si="396"/>
        <v>0</v>
      </c>
      <c r="AK492" s="20">
        <f t="shared" si="396"/>
        <v>0</v>
      </c>
      <c r="AL492" s="20">
        <f t="shared" si="396"/>
        <v>0</v>
      </c>
    </row>
    <row r="493" spans="1:38" s="27" customFormat="1" ht="11.1" customHeight="1" outlineLevel="1" x14ac:dyDescent="0.2">
      <c r="A493" s="24" t="s">
        <v>123</v>
      </c>
      <c r="B493" s="34">
        <v>221</v>
      </c>
      <c r="C493" s="25" t="s">
        <v>0</v>
      </c>
      <c r="D493" s="25"/>
      <c r="E493" s="26">
        <f>SUM(E494:E500)</f>
        <v>3349.3599999999997</v>
      </c>
      <c r="F493" s="60"/>
      <c r="G493" s="60"/>
      <c r="H493" s="42">
        <f t="shared" ref="H493" si="397">SUM(H494:H500)</f>
        <v>2235.8500000000004</v>
      </c>
      <c r="I493" s="42">
        <f t="shared" ref="I493" si="398">SUM(I494:I500)</f>
        <v>3349.3599999999997</v>
      </c>
      <c r="J493" s="41">
        <f t="shared" ref="J493:AL493" si="399">SUM(J494:J500)</f>
        <v>1113.51</v>
      </c>
      <c r="K493" s="41">
        <f t="shared" si="399"/>
        <v>0</v>
      </c>
      <c r="L493" s="26">
        <f t="shared" si="399"/>
        <v>0</v>
      </c>
      <c r="M493" s="26">
        <f t="shared" si="399"/>
        <v>0</v>
      </c>
      <c r="N493" s="26">
        <f t="shared" si="399"/>
        <v>0</v>
      </c>
      <c r="O493" s="26">
        <f t="shared" si="399"/>
        <v>0</v>
      </c>
      <c r="P493" s="26">
        <f t="shared" si="399"/>
        <v>0</v>
      </c>
      <c r="Q493" s="105">
        <f t="shared" si="399"/>
        <v>0</v>
      </c>
      <c r="R493" s="110">
        <f t="shared" si="399"/>
        <v>371.17</v>
      </c>
      <c r="S493" s="110">
        <f t="shared" si="399"/>
        <v>0</v>
      </c>
      <c r="T493" s="110">
        <f t="shared" si="399"/>
        <v>189.95</v>
      </c>
      <c r="U493" s="110">
        <f t="shared" si="399"/>
        <v>181.22</v>
      </c>
      <c r="V493" s="110">
        <f t="shared" si="399"/>
        <v>0</v>
      </c>
      <c r="W493" s="110">
        <f t="shared" si="399"/>
        <v>371.17</v>
      </c>
      <c r="X493" s="110">
        <f t="shared" si="399"/>
        <v>0</v>
      </c>
      <c r="Y493" s="110">
        <f t="shared" si="399"/>
        <v>371.17</v>
      </c>
      <c r="Z493" s="110">
        <f t="shared" si="399"/>
        <v>0</v>
      </c>
      <c r="AA493" s="108">
        <f t="shared" si="399"/>
        <v>0</v>
      </c>
      <c r="AB493" s="26">
        <f t="shared" si="399"/>
        <v>0</v>
      </c>
      <c r="AC493" s="26">
        <f t="shared" si="399"/>
        <v>0</v>
      </c>
      <c r="AD493" s="26">
        <f t="shared" si="399"/>
        <v>0</v>
      </c>
      <c r="AE493" s="26">
        <f t="shared" si="399"/>
        <v>0</v>
      </c>
      <c r="AF493" s="26">
        <f t="shared" si="399"/>
        <v>0</v>
      </c>
      <c r="AG493" s="26">
        <f t="shared" si="399"/>
        <v>0</v>
      </c>
      <c r="AH493" s="26">
        <f t="shared" si="399"/>
        <v>0</v>
      </c>
      <c r="AI493" s="26">
        <f t="shared" si="399"/>
        <v>0</v>
      </c>
      <c r="AJ493" s="26">
        <f t="shared" si="399"/>
        <v>0</v>
      </c>
      <c r="AK493" s="26">
        <f t="shared" si="399"/>
        <v>0</v>
      </c>
      <c r="AL493" s="26">
        <f t="shared" si="399"/>
        <v>0</v>
      </c>
    </row>
    <row r="494" spans="1:38" ht="35.1" customHeight="1" outlineLevel="1" x14ac:dyDescent="0.2">
      <c r="A494" s="13" t="s">
        <v>123</v>
      </c>
      <c r="B494" s="33">
        <v>221</v>
      </c>
      <c r="C494" s="22" t="s">
        <v>91</v>
      </c>
      <c r="D494" s="22"/>
      <c r="E494" s="23">
        <v>1409.79</v>
      </c>
      <c r="F494" s="51"/>
      <c r="G494" s="51"/>
      <c r="H494" s="52">
        <f t="shared" ref="H494:H500" si="400">E494-J494</f>
        <v>881.13</v>
      </c>
      <c r="I494" s="52">
        <f t="shared" ref="I494:I500" si="401">E494-K494</f>
        <v>1409.79</v>
      </c>
      <c r="J494" s="46">
        <f t="shared" ref="J494:J500" si="402">L494+N494+P494+R494+W494+Y494+AA494+AC494+AE494+AG494+AI494+AK494</f>
        <v>528.66</v>
      </c>
      <c r="K494" s="46">
        <f t="shared" ref="K494:K500" si="403">M494+O494+Q494+S494+X494+Z494+AB494+AD494+AF494+AH494+AJ494+AL494</f>
        <v>0</v>
      </c>
      <c r="R494" s="68">
        <v>176.22</v>
      </c>
      <c r="S494" s="68"/>
      <c r="T494" s="68"/>
      <c r="U494" s="68">
        <v>176.22</v>
      </c>
      <c r="V494" s="68"/>
      <c r="W494" s="68">
        <v>176.22</v>
      </c>
      <c r="X494" s="68"/>
      <c r="Y494" s="68">
        <v>176.22</v>
      </c>
      <c r="Z494" s="68"/>
    </row>
    <row r="495" spans="1:38" ht="35.1" customHeight="1" outlineLevel="1" x14ac:dyDescent="0.2">
      <c r="A495" s="6" t="s">
        <v>123</v>
      </c>
      <c r="B495" s="33">
        <v>221</v>
      </c>
      <c r="C495" s="4" t="s">
        <v>92</v>
      </c>
      <c r="D495" s="4"/>
      <c r="E495" s="3">
        <v>40</v>
      </c>
      <c r="F495" s="51"/>
      <c r="G495" s="51"/>
      <c r="H495" s="52">
        <f t="shared" si="400"/>
        <v>25</v>
      </c>
      <c r="I495" s="52">
        <f t="shared" si="401"/>
        <v>40</v>
      </c>
      <c r="J495" s="47">
        <f t="shared" si="402"/>
        <v>15</v>
      </c>
      <c r="K495" s="47">
        <f t="shared" si="403"/>
        <v>0</v>
      </c>
      <c r="R495" s="68">
        <v>5</v>
      </c>
      <c r="S495" s="68"/>
      <c r="T495" s="68"/>
      <c r="U495" s="68">
        <v>5</v>
      </c>
      <c r="V495" s="68"/>
      <c r="W495" s="68">
        <v>5</v>
      </c>
      <c r="X495" s="68"/>
      <c r="Y495" s="68">
        <v>5</v>
      </c>
      <c r="Z495" s="68"/>
    </row>
    <row r="496" spans="1:38" ht="35.1" customHeight="1" outlineLevel="1" x14ac:dyDescent="0.2">
      <c r="A496" s="6" t="s">
        <v>123</v>
      </c>
      <c r="B496" s="33">
        <v>221</v>
      </c>
      <c r="C496" s="4" t="s">
        <v>1</v>
      </c>
      <c r="D496" s="4"/>
      <c r="E496" s="3">
        <v>718.43</v>
      </c>
      <c r="F496" s="51"/>
      <c r="G496" s="51"/>
      <c r="H496" s="52">
        <f t="shared" si="400"/>
        <v>502.90999999999997</v>
      </c>
      <c r="I496" s="52">
        <f t="shared" si="401"/>
        <v>718.43</v>
      </c>
      <c r="J496" s="47">
        <f t="shared" si="402"/>
        <v>215.52</v>
      </c>
      <c r="K496" s="47">
        <f t="shared" si="403"/>
        <v>0</v>
      </c>
      <c r="R496" s="68">
        <v>71.84</v>
      </c>
      <c r="S496" s="68"/>
      <c r="T496" s="68">
        <v>71.84</v>
      </c>
      <c r="U496" s="68"/>
      <c r="V496" s="68"/>
      <c r="W496" s="68">
        <v>71.84</v>
      </c>
      <c r="X496" s="68"/>
      <c r="Y496" s="68">
        <v>71.84</v>
      </c>
      <c r="Z496" s="68"/>
    </row>
    <row r="497" spans="1:38" ht="35.1" customHeight="1" outlineLevel="1" x14ac:dyDescent="0.2">
      <c r="A497" s="6" t="s">
        <v>123</v>
      </c>
      <c r="B497" s="33">
        <v>221</v>
      </c>
      <c r="C497" s="4" t="s">
        <v>2</v>
      </c>
      <c r="D497" s="4"/>
      <c r="E497" s="3">
        <v>1181.1400000000001</v>
      </c>
      <c r="F497" s="51"/>
      <c r="G497" s="51"/>
      <c r="H497" s="52">
        <f t="shared" si="400"/>
        <v>826.81000000000017</v>
      </c>
      <c r="I497" s="52">
        <f t="shared" si="401"/>
        <v>1181.1400000000001</v>
      </c>
      <c r="J497" s="47">
        <f t="shared" si="402"/>
        <v>354.33</v>
      </c>
      <c r="K497" s="47">
        <f t="shared" si="403"/>
        <v>0</v>
      </c>
      <c r="R497" s="68">
        <v>118.11</v>
      </c>
      <c r="S497" s="68"/>
      <c r="T497" s="68">
        <v>118.11</v>
      </c>
      <c r="U497" s="68"/>
      <c r="V497" s="68"/>
      <c r="W497" s="68">
        <v>118.11</v>
      </c>
      <c r="X497" s="68"/>
      <c r="Y497" s="68">
        <v>118.11</v>
      </c>
      <c r="Z497" s="68"/>
    </row>
    <row r="498" spans="1:38" ht="35.1" customHeight="1" outlineLevel="1" x14ac:dyDescent="0.2">
      <c r="A498" s="6" t="s">
        <v>123</v>
      </c>
      <c r="B498" s="33">
        <v>221</v>
      </c>
      <c r="C498" s="4"/>
      <c r="D498" s="4"/>
      <c r="E498" s="3"/>
      <c r="F498" s="51"/>
      <c r="G498" s="51"/>
      <c r="H498" s="52">
        <f t="shared" si="400"/>
        <v>0</v>
      </c>
      <c r="I498" s="52">
        <f t="shared" si="401"/>
        <v>0</v>
      </c>
      <c r="J498" s="47">
        <f t="shared" si="402"/>
        <v>0</v>
      </c>
      <c r="K498" s="47">
        <f t="shared" si="403"/>
        <v>0</v>
      </c>
      <c r="R498" s="68"/>
      <c r="S498" s="68"/>
      <c r="T498" s="68"/>
      <c r="U498" s="68"/>
      <c r="V498" s="68"/>
      <c r="W498" s="68"/>
      <c r="X498" s="68"/>
      <c r="Y498" s="68"/>
      <c r="Z498" s="68"/>
    </row>
    <row r="499" spans="1:38" ht="35.1" customHeight="1" outlineLevel="1" x14ac:dyDescent="0.2">
      <c r="A499" s="6" t="s">
        <v>123</v>
      </c>
      <c r="B499" s="33">
        <v>221</v>
      </c>
      <c r="C499" s="4"/>
      <c r="D499" s="4"/>
      <c r="E499" s="3"/>
      <c r="F499" s="51"/>
      <c r="G499" s="51"/>
      <c r="H499" s="52">
        <f t="shared" si="400"/>
        <v>0</v>
      </c>
      <c r="I499" s="52">
        <f t="shared" si="401"/>
        <v>0</v>
      </c>
      <c r="J499" s="47">
        <f t="shared" si="402"/>
        <v>0</v>
      </c>
      <c r="K499" s="47">
        <f t="shared" si="403"/>
        <v>0</v>
      </c>
      <c r="R499" s="68"/>
      <c r="S499" s="68"/>
      <c r="T499" s="68"/>
      <c r="U499" s="68"/>
      <c r="V499" s="68"/>
      <c r="W499" s="68"/>
      <c r="X499" s="68"/>
      <c r="Y499" s="68"/>
      <c r="Z499" s="68"/>
    </row>
    <row r="500" spans="1:38" ht="35.1" customHeight="1" outlineLevel="1" x14ac:dyDescent="0.2">
      <c r="A500" s="16" t="s">
        <v>123</v>
      </c>
      <c r="B500" s="33">
        <v>221</v>
      </c>
      <c r="C500" s="14"/>
      <c r="D500" s="14"/>
      <c r="E500" s="18"/>
      <c r="F500" s="51"/>
      <c r="G500" s="51"/>
      <c r="H500" s="52">
        <f t="shared" si="400"/>
        <v>0</v>
      </c>
      <c r="I500" s="52">
        <f t="shared" si="401"/>
        <v>0</v>
      </c>
      <c r="J500" s="48">
        <f t="shared" si="402"/>
        <v>0</v>
      </c>
      <c r="K500" s="48">
        <f t="shared" si="403"/>
        <v>0</v>
      </c>
      <c r="R500" s="68"/>
      <c r="S500" s="68"/>
      <c r="T500" s="68"/>
      <c r="U500" s="68"/>
      <c r="V500" s="68"/>
      <c r="W500" s="68"/>
      <c r="X500" s="68"/>
      <c r="Y500" s="68"/>
      <c r="Z500" s="68"/>
    </row>
    <row r="501" spans="1:38" s="27" customFormat="1" ht="11.1" customHeight="1" outlineLevel="1" x14ac:dyDescent="0.2">
      <c r="A501" s="24" t="s">
        <v>123</v>
      </c>
      <c r="B501" s="34">
        <v>223</v>
      </c>
      <c r="C501" s="25" t="s">
        <v>45</v>
      </c>
      <c r="D501" s="25"/>
      <c r="E501" s="26">
        <f>SUM(E502:E509)</f>
        <v>71834.81</v>
      </c>
      <c r="F501" s="61"/>
      <c r="G501" s="156"/>
      <c r="H501" s="154">
        <f>SUM(H502:H509)</f>
        <v>29120.239999999994</v>
      </c>
      <c r="I501" s="155">
        <f t="shared" ref="I501" si="404">SUM(I502:I509)</f>
        <v>71834.81</v>
      </c>
      <c r="J501" s="136">
        <f t="shared" ref="J501:AL501" si="405">SUM(J502:J509)</f>
        <v>42714.57</v>
      </c>
      <c r="K501" s="42">
        <f t="shared" si="405"/>
        <v>0</v>
      </c>
      <c r="L501" s="26">
        <f t="shared" si="405"/>
        <v>0</v>
      </c>
      <c r="M501" s="26">
        <f t="shared" si="405"/>
        <v>0</v>
      </c>
      <c r="N501" s="26">
        <f t="shared" si="405"/>
        <v>0</v>
      </c>
      <c r="O501" s="26">
        <f t="shared" si="405"/>
        <v>0</v>
      </c>
      <c r="P501" s="26">
        <f t="shared" si="405"/>
        <v>0</v>
      </c>
      <c r="Q501" s="105">
        <f t="shared" si="405"/>
        <v>0</v>
      </c>
      <c r="R501" s="110">
        <f t="shared" si="405"/>
        <v>14238.190000000002</v>
      </c>
      <c r="S501" s="110">
        <f t="shared" si="405"/>
        <v>0</v>
      </c>
      <c r="T501" s="110">
        <f t="shared" si="405"/>
        <v>280.60000000000002</v>
      </c>
      <c r="U501" s="110">
        <f t="shared" si="405"/>
        <v>13957.590000000002</v>
      </c>
      <c r="V501" s="110">
        <f t="shared" si="405"/>
        <v>0</v>
      </c>
      <c r="W501" s="110">
        <f t="shared" si="405"/>
        <v>14238.190000000002</v>
      </c>
      <c r="X501" s="110">
        <f t="shared" si="405"/>
        <v>0</v>
      </c>
      <c r="Y501" s="110">
        <f t="shared" si="405"/>
        <v>14238.190000000002</v>
      </c>
      <c r="Z501" s="110">
        <f t="shared" si="405"/>
        <v>0</v>
      </c>
      <c r="AA501" s="108">
        <f t="shared" si="405"/>
        <v>0</v>
      </c>
      <c r="AB501" s="26">
        <f t="shared" si="405"/>
        <v>0</v>
      </c>
      <c r="AC501" s="26">
        <f t="shared" si="405"/>
        <v>0</v>
      </c>
      <c r="AD501" s="26">
        <f t="shared" si="405"/>
        <v>0</v>
      </c>
      <c r="AE501" s="26">
        <f t="shared" si="405"/>
        <v>0</v>
      </c>
      <c r="AF501" s="26">
        <f t="shared" si="405"/>
        <v>0</v>
      </c>
      <c r="AG501" s="26">
        <f t="shared" si="405"/>
        <v>0</v>
      </c>
      <c r="AH501" s="26">
        <f t="shared" si="405"/>
        <v>0</v>
      </c>
      <c r="AI501" s="26">
        <f t="shared" si="405"/>
        <v>0</v>
      </c>
      <c r="AJ501" s="26">
        <f t="shared" si="405"/>
        <v>0</v>
      </c>
      <c r="AK501" s="26">
        <f t="shared" si="405"/>
        <v>0</v>
      </c>
      <c r="AL501" s="26">
        <f t="shared" si="405"/>
        <v>0</v>
      </c>
    </row>
    <row r="502" spans="1:38" ht="23.1" customHeight="1" outlineLevel="1" x14ac:dyDescent="0.2">
      <c r="A502" s="13" t="s">
        <v>123</v>
      </c>
      <c r="B502" s="33">
        <v>223</v>
      </c>
      <c r="C502" s="22" t="s">
        <v>46</v>
      </c>
      <c r="D502" s="22"/>
      <c r="E502" s="23">
        <v>42680.11</v>
      </c>
      <c r="F502" s="51"/>
      <c r="G502" s="51"/>
      <c r="H502" s="137">
        <f t="shared" ref="H502:H509" si="406">E502-J502</f>
        <v>10670.05</v>
      </c>
      <c r="I502" s="137">
        <f t="shared" ref="I502:I509" si="407">E502-K502</f>
        <v>42680.11</v>
      </c>
      <c r="J502" s="46">
        <f t="shared" ref="J502:J509" si="408">L502+N502+P502+R502+W502+Y502+AA502+AC502+AE502+AG502+AI502+AK502</f>
        <v>32010.06</v>
      </c>
      <c r="K502" s="46">
        <f t="shared" ref="K502:K509" si="409">M502+O502+Q502+S502+X502+Z502+AB502+AD502+AF502+AH502+AJ502+AL502</f>
        <v>0</v>
      </c>
      <c r="R502" s="68">
        <v>10670.02</v>
      </c>
      <c r="S502" s="68"/>
      <c r="T502" s="68"/>
      <c r="U502" s="68">
        <v>10670.02</v>
      </c>
      <c r="V502" s="68"/>
      <c r="W502" s="68">
        <v>10670.02</v>
      </c>
      <c r="X502" s="68"/>
      <c r="Y502" s="68">
        <v>10670.02</v>
      </c>
      <c r="Z502" s="68"/>
    </row>
    <row r="503" spans="1:38" ht="35.1" customHeight="1" outlineLevel="1" x14ac:dyDescent="0.2">
      <c r="A503" s="6" t="s">
        <v>123</v>
      </c>
      <c r="B503" s="33">
        <v>223</v>
      </c>
      <c r="C503" s="4" t="s">
        <v>47</v>
      </c>
      <c r="D503" s="4"/>
      <c r="E503" s="3">
        <v>3046.84</v>
      </c>
      <c r="F503" s="51"/>
      <c r="G503" s="51"/>
      <c r="H503" s="52">
        <f t="shared" si="406"/>
        <v>2132.8000000000002</v>
      </c>
      <c r="I503" s="52">
        <f t="shared" si="407"/>
        <v>3046.84</v>
      </c>
      <c r="J503" s="47">
        <f t="shared" si="408"/>
        <v>914.04</v>
      </c>
      <c r="K503" s="47">
        <f t="shared" si="409"/>
        <v>0</v>
      </c>
      <c r="R503" s="68">
        <v>304.68</v>
      </c>
      <c r="S503" s="68"/>
      <c r="T503" s="68"/>
      <c r="U503" s="68">
        <v>304.68</v>
      </c>
      <c r="V503" s="68"/>
      <c r="W503" s="68">
        <v>304.68</v>
      </c>
      <c r="X503" s="68"/>
      <c r="Y503" s="68">
        <v>304.68</v>
      </c>
      <c r="Z503" s="68"/>
    </row>
    <row r="504" spans="1:38" ht="35.1" customHeight="1" outlineLevel="1" x14ac:dyDescent="0.2">
      <c r="A504" s="6" t="s">
        <v>123</v>
      </c>
      <c r="B504" s="33">
        <v>223</v>
      </c>
      <c r="C504" s="4" t="s">
        <v>101</v>
      </c>
      <c r="D504" s="4"/>
      <c r="E504" s="3">
        <v>12211.56</v>
      </c>
      <c r="F504" s="51"/>
      <c r="G504" s="51"/>
      <c r="H504" s="52">
        <f t="shared" si="406"/>
        <v>7632.24</v>
      </c>
      <c r="I504" s="52">
        <f t="shared" si="407"/>
        <v>12211.56</v>
      </c>
      <c r="J504" s="47">
        <f t="shared" si="408"/>
        <v>4579.32</v>
      </c>
      <c r="K504" s="47">
        <f t="shared" si="409"/>
        <v>0</v>
      </c>
      <c r="R504" s="68">
        <v>1526.44</v>
      </c>
      <c r="S504" s="68"/>
      <c r="T504" s="68"/>
      <c r="U504" s="68">
        <v>1526.44</v>
      </c>
      <c r="V504" s="68"/>
      <c r="W504" s="68">
        <v>1526.44</v>
      </c>
      <c r="X504" s="68"/>
      <c r="Y504" s="68">
        <v>1526.44</v>
      </c>
      <c r="Z504" s="68"/>
    </row>
    <row r="505" spans="1:38" ht="35.1" customHeight="1" outlineLevel="1" x14ac:dyDescent="0.2">
      <c r="A505" s="6" t="s">
        <v>123</v>
      </c>
      <c r="B505" s="33">
        <v>223</v>
      </c>
      <c r="C505" s="4" t="s">
        <v>102</v>
      </c>
      <c r="D505" s="4"/>
      <c r="E505" s="3">
        <v>11651.63</v>
      </c>
      <c r="F505" s="51"/>
      <c r="G505" s="51"/>
      <c r="H505" s="52">
        <f t="shared" si="406"/>
        <v>7282.2799999999988</v>
      </c>
      <c r="I505" s="52">
        <f t="shared" si="407"/>
        <v>11651.63</v>
      </c>
      <c r="J505" s="47">
        <f t="shared" si="408"/>
        <v>4369.3500000000004</v>
      </c>
      <c r="K505" s="47">
        <f t="shared" si="409"/>
        <v>0</v>
      </c>
      <c r="R505" s="68">
        <v>1456.45</v>
      </c>
      <c r="S505" s="68"/>
      <c r="T505" s="68"/>
      <c r="U505" s="68">
        <v>1456.45</v>
      </c>
      <c r="V505" s="68"/>
      <c r="W505" s="68">
        <v>1456.45</v>
      </c>
      <c r="X505" s="68"/>
      <c r="Y505" s="68">
        <v>1456.45</v>
      </c>
      <c r="Z505" s="68"/>
    </row>
    <row r="506" spans="1:38" ht="35.1" customHeight="1" outlineLevel="1" x14ac:dyDescent="0.2">
      <c r="A506" s="6" t="s">
        <v>123</v>
      </c>
      <c r="B506" s="33">
        <v>223</v>
      </c>
      <c r="C506" s="4" t="s">
        <v>48</v>
      </c>
      <c r="D506" s="4"/>
      <c r="E506" s="3">
        <v>2244.67</v>
      </c>
      <c r="F506" s="51"/>
      <c r="G506" s="51"/>
      <c r="H506" s="52">
        <f t="shared" si="406"/>
        <v>1402.87</v>
      </c>
      <c r="I506" s="52">
        <f t="shared" si="407"/>
        <v>2244.67</v>
      </c>
      <c r="J506" s="47">
        <f t="shared" si="408"/>
        <v>841.80000000000007</v>
      </c>
      <c r="K506" s="47">
        <f t="shared" si="409"/>
        <v>0</v>
      </c>
      <c r="R506" s="68">
        <v>280.60000000000002</v>
      </c>
      <c r="S506" s="68"/>
      <c r="T506" s="68">
        <v>280.60000000000002</v>
      </c>
      <c r="U506" s="68"/>
      <c r="V506" s="68"/>
      <c r="W506" s="68">
        <v>280.60000000000002</v>
      </c>
      <c r="X506" s="68"/>
      <c r="Y506" s="68">
        <v>280.60000000000002</v>
      </c>
      <c r="Z506" s="68"/>
    </row>
    <row r="507" spans="1:38" ht="35.1" customHeight="1" outlineLevel="1" x14ac:dyDescent="0.2">
      <c r="A507" s="6" t="s">
        <v>123</v>
      </c>
      <c r="B507" s="33">
        <v>223</v>
      </c>
      <c r="C507" s="4"/>
      <c r="D507" s="4"/>
      <c r="E507" s="3"/>
      <c r="F507" s="51"/>
      <c r="G507" s="51"/>
      <c r="H507" s="52">
        <f t="shared" si="406"/>
        <v>0</v>
      </c>
      <c r="I507" s="52">
        <f t="shared" si="407"/>
        <v>0</v>
      </c>
      <c r="J507" s="47">
        <f t="shared" si="408"/>
        <v>0</v>
      </c>
      <c r="K507" s="47">
        <f t="shared" si="409"/>
        <v>0</v>
      </c>
      <c r="R507" s="68"/>
      <c r="S507" s="68"/>
      <c r="T507" s="68"/>
      <c r="U507" s="68"/>
      <c r="V507" s="68"/>
      <c r="W507" s="68"/>
      <c r="X507" s="68"/>
      <c r="Y507" s="68"/>
      <c r="Z507" s="68"/>
    </row>
    <row r="508" spans="1:38" ht="35.1" customHeight="1" outlineLevel="1" x14ac:dyDescent="0.2">
      <c r="A508" s="6" t="s">
        <v>123</v>
      </c>
      <c r="B508" s="33">
        <v>223</v>
      </c>
      <c r="C508" s="4"/>
      <c r="D508" s="4"/>
      <c r="E508" s="3"/>
      <c r="F508" s="51"/>
      <c r="G508" s="51"/>
      <c r="H508" s="52">
        <f t="shared" si="406"/>
        <v>0</v>
      </c>
      <c r="I508" s="52">
        <f t="shared" si="407"/>
        <v>0</v>
      </c>
      <c r="J508" s="47">
        <f t="shared" si="408"/>
        <v>0</v>
      </c>
      <c r="K508" s="47">
        <f t="shared" si="409"/>
        <v>0</v>
      </c>
      <c r="R508" s="68"/>
      <c r="S508" s="68"/>
      <c r="T508" s="68"/>
      <c r="U508" s="68"/>
      <c r="V508" s="68"/>
      <c r="W508" s="68"/>
      <c r="X508" s="68"/>
      <c r="Y508" s="68"/>
      <c r="Z508" s="68"/>
    </row>
    <row r="509" spans="1:38" ht="35.1" customHeight="1" outlineLevel="1" x14ac:dyDescent="0.2">
      <c r="A509" s="16" t="s">
        <v>123</v>
      </c>
      <c r="B509" s="33">
        <v>223</v>
      </c>
      <c r="C509" s="14"/>
      <c r="D509" s="14"/>
      <c r="E509" s="18"/>
      <c r="F509" s="51"/>
      <c r="G509" s="51"/>
      <c r="H509" s="52">
        <f t="shared" si="406"/>
        <v>0</v>
      </c>
      <c r="I509" s="52">
        <f t="shared" si="407"/>
        <v>0</v>
      </c>
      <c r="J509" s="48">
        <f t="shared" si="408"/>
        <v>0</v>
      </c>
      <c r="K509" s="48">
        <f t="shared" si="409"/>
        <v>0</v>
      </c>
      <c r="R509" s="68"/>
      <c r="S509" s="68"/>
      <c r="T509" s="68"/>
      <c r="U509" s="68"/>
      <c r="V509" s="68"/>
      <c r="W509" s="68"/>
      <c r="X509" s="68"/>
      <c r="Y509" s="68"/>
      <c r="Z509" s="68"/>
    </row>
    <row r="510" spans="1:38" s="27" customFormat="1" ht="11.1" customHeight="1" outlineLevel="1" x14ac:dyDescent="0.2">
      <c r="A510" s="24" t="s">
        <v>123</v>
      </c>
      <c r="B510" s="34">
        <v>225</v>
      </c>
      <c r="C510" s="25" t="s">
        <v>3</v>
      </c>
      <c r="D510" s="25"/>
      <c r="E510" s="26">
        <f>SUM(E511:E520)</f>
        <v>25012.14</v>
      </c>
      <c r="F510" s="61"/>
      <c r="G510" s="61"/>
      <c r="H510" s="42">
        <f t="shared" ref="H510" si="410">SUM(H511:H520)</f>
        <v>15674.910000000002</v>
      </c>
      <c r="I510" s="42">
        <f t="shared" ref="I510" si="411">SUM(I511:I520)</f>
        <v>25012.14</v>
      </c>
      <c r="J510" s="42">
        <f t="shared" ref="J510:AL510" si="412">SUM(J511:J520)</f>
        <v>9337.23</v>
      </c>
      <c r="K510" s="42">
        <f t="shared" si="412"/>
        <v>0</v>
      </c>
      <c r="L510" s="26">
        <f t="shared" si="412"/>
        <v>0</v>
      </c>
      <c r="M510" s="26">
        <f t="shared" si="412"/>
        <v>0</v>
      </c>
      <c r="N510" s="26">
        <f t="shared" si="412"/>
        <v>0</v>
      </c>
      <c r="O510" s="26">
        <f t="shared" si="412"/>
        <v>0</v>
      </c>
      <c r="P510" s="26">
        <f t="shared" si="412"/>
        <v>0</v>
      </c>
      <c r="Q510" s="105">
        <f t="shared" si="412"/>
        <v>0</v>
      </c>
      <c r="R510" s="110">
        <f t="shared" si="412"/>
        <v>3112.41</v>
      </c>
      <c r="S510" s="110">
        <f t="shared" si="412"/>
        <v>0</v>
      </c>
      <c r="T510" s="110">
        <f t="shared" si="412"/>
        <v>256.8</v>
      </c>
      <c r="U510" s="110">
        <f t="shared" si="412"/>
        <v>2855.6099999999997</v>
      </c>
      <c r="V510" s="110">
        <f t="shared" si="412"/>
        <v>0</v>
      </c>
      <c r="W510" s="110">
        <f t="shared" si="412"/>
        <v>3112.41</v>
      </c>
      <c r="X510" s="110">
        <f t="shared" si="412"/>
        <v>0</v>
      </c>
      <c r="Y510" s="110">
        <f t="shared" si="412"/>
        <v>3112.41</v>
      </c>
      <c r="Z510" s="110">
        <f t="shared" si="412"/>
        <v>0</v>
      </c>
      <c r="AA510" s="108">
        <f t="shared" si="412"/>
        <v>0</v>
      </c>
      <c r="AB510" s="26">
        <f t="shared" si="412"/>
        <v>0</v>
      </c>
      <c r="AC510" s="26">
        <f t="shared" si="412"/>
        <v>0</v>
      </c>
      <c r="AD510" s="26">
        <f t="shared" si="412"/>
        <v>0</v>
      </c>
      <c r="AE510" s="26">
        <f t="shared" si="412"/>
        <v>0</v>
      </c>
      <c r="AF510" s="26">
        <f t="shared" si="412"/>
        <v>0</v>
      </c>
      <c r="AG510" s="26">
        <f t="shared" si="412"/>
        <v>0</v>
      </c>
      <c r="AH510" s="26">
        <f t="shared" si="412"/>
        <v>0</v>
      </c>
      <c r="AI510" s="26">
        <f t="shared" si="412"/>
        <v>0</v>
      </c>
      <c r="AJ510" s="26">
        <f t="shared" si="412"/>
        <v>0</v>
      </c>
      <c r="AK510" s="26">
        <f t="shared" si="412"/>
        <v>0</v>
      </c>
      <c r="AL510" s="26">
        <f t="shared" si="412"/>
        <v>0</v>
      </c>
    </row>
    <row r="511" spans="1:38" ht="35.1" customHeight="1" outlineLevel="1" x14ac:dyDescent="0.2">
      <c r="A511" s="13" t="s">
        <v>123</v>
      </c>
      <c r="B511" s="33">
        <v>225</v>
      </c>
      <c r="C511" s="22" t="s">
        <v>50</v>
      </c>
      <c r="D511" s="22"/>
      <c r="E511" s="23">
        <v>8900</v>
      </c>
      <c r="F511" s="51"/>
      <c r="G511" s="51"/>
      <c r="H511" s="52">
        <f t="shared" ref="H511:H520" si="413">E511-J511</f>
        <v>5562.5</v>
      </c>
      <c r="I511" s="52">
        <f t="shared" ref="I511:I520" si="414">E511-K511</f>
        <v>8900</v>
      </c>
      <c r="J511" s="46">
        <f t="shared" ref="J511:J520" si="415">L511+N511+P511+R511+W511+Y511+AA511+AC511+AE511+AG511+AI511+AK511</f>
        <v>3337.5</v>
      </c>
      <c r="K511" s="46">
        <f t="shared" ref="K511:K520" si="416">M511+O511+Q511+S511+X511+Z511+AB511+AD511+AF511+AH511+AJ511+AL511</f>
        <v>0</v>
      </c>
      <c r="R511" s="68">
        <v>1112.5</v>
      </c>
      <c r="S511" s="68"/>
      <c r="T511" s="68"/>
      <c r="U511" s="68">
        <v>1112.5</v>
      </c>
      <c r="V511" s="68"/>
      <c r="W511" s="68">
        <v>1112.5</v>
      </c>
      <c r="X511" s="68"/>
      <c r="Y511" s="68">
        <v>1112.5</v>
      </c>
      <c r="Z511" s="68"/>
    </row>
    <row r="512" spans="1:38" ht="35.1" customHeight="1" outlineLevel="1" x14ac:dyDescent="0.2">
      <c r="A512" s="6" t="s">
        <v>123</v>
      </c>
      <c r="B512" s="33">
        <v>225</v>
      </c>
      <c r="C512" s="4" t="s">
        <v>55</v>
      </c>
      <c r="D512" s="4"/>
      <c r="E512" s="3">
        <v>1059.8</v>
      </c>
      <c r="F512" s="51"/>
      <c r="G512" s="51"/>
      <c r="H512" s="52">
        <f t="shared" si="413"/>
        <v>662.39</v>
      </c>
      <c r="I512" s="52">
        <f t="shared" si="414"/>
        <v>1059.8</v>
      </c>
      <c r="J512" s="47">
        <f t="shared" si="415"/>
        <v>397.40999999999997</v>
      </c>
      <c r="K512" s="47">
        <f t="shared" si="416"/>
        <v>0</v>
      </c>
      <c r="R512" s="68">
        <v>132.47</v>
      </c>
      <c r="S512" s="68"/>
      <c r="T512" s="68">
        <v>132.47</v>
      </c>
      <c r="U512" s="68"/>
      <c r="V512" s="68"/>
      <c r="W512" s="68">
        <v>132.47</v>
      </c>
      <c r="X512" s="68"/>
      <c r="Y512" s="68">
        <v>132.47</v>
      </c>
      <c r="Z512" s="68"/>
    </row>
    <row r="513" spans="1:38" ht="35.1" customHeight="1" outlineLevel="1" x14ac:dyDescent="0.2">
      <c r="A513" s="6" t="s">
        <v>123</v>
      </c>
      <c r="B513" s="33">
        <v>225</v>
      </c>
      <c r="C513" s="4" t="s">
        <v>56</v>
      </c>
      <c r="D513" s="4"/>
      <c r="E513" s="3">
        <v>34.340000000000003</v>
      </c>
      <c r="F513" s="51"/>
      <c r="G513" s="51"/>
      <c r="H513" s="52">
        <f t="shared" si="413"/>
        <v>-16.659999999999997</v>
      </c>
      <c r="I513" s="52">
        <f t="shared" si="414"/>
        <v>34.340000000000003</v>
      </c>
      <c r="J513" s="47">
        <f t="shared" si="415"/>
        <v>51</v>
      </c>
      <c r="K513" s="47">
        <f t="shared" si="416"/>
        <v>0</v>
      </c>
      <c r="R513" s="68">
        <v>17</v>
      </c>
      <c r="S513" s="68"/>
      <c r="T513" s="68">
        <v>17</v>
      </c>
      <c r="U513" s="68"/>
      <c r="V513" s="68"/>
      <c r="W513" s="68">
        <v>17</v>
      </c>
      <c r="X513" s="68"/>
      <c r="Y513" s="68">
        <v>17</v>
      </c>
      <c r="Z513" s="68"/>
    </row>
    <row r="514" spans="1:38" ht="47.1" customHeight="1" outlineLevel="1" x14ac:dyDescent="0.2">
      <c r="A514" s="6" t="s">
        <v>123</v>
      </c>
      <c r="B514" s="33">
        <v>225</v>
      </c>
      <c r="C514" s="4" t="s">
        <v>109</v>
      </c>
      <c r="D514" s="4"/>
      <c r="E514" s="3">
        <v>1073.32</v>
      </c>
      <c r="F514" s="51"/>
      <c r="G514" s="51"/>
      <c r="H514" s="52">
        <f t="shared" si="413"/>
        <v>751.32999999999993</v>
      </c>
      <c r="I514" s="52">
        <f t="shared" si="414"/>
        <v>1073.32</v>
      </c>
      <c r="J514" s="47">
        <f t="shared" si="415"/>
        <v>321.99</v>
      </c>
      <c r="K514" s="47">
        <f t="shared" si="416"/>
        <v>0</v>
      </c>
      <c r="R514" s="68">
        <v>107.33</v>
      </c>
      <c r="S514" s="68"/>
      <c r="T514" s="68">
        <v>107.33</v>
      </c>
      <c r="U514" s="68"/>
      <c r="V514" s="68"/>
      <c r="W514" s="68">
        <v>107.33</v>
      </c>
      <c r="X514" s="68"/>
      <c r="Y514" s="68">
        <v>107.33</v>
      </c>
      <c r="Z514" s="68"/>
    </row>
    <row r="515" spans="1:38" ht="23.1" customHeight="1" outlineLevel="1" x14ac:dyDescent="0.2">
      <c r="A515" s="6" t="s">
        <v>123</v>
      </c>
      <c r="B515" s="33">
        <v>225</v>
      </c>
      <c r="C515" s="4" t="s">
        <v>110</v>
      </c>
      <c r="D515" s="4"/>
      <c r="E515" s="3">
        <v>1719.81</v>
      </c>
      <c r="F515" s="51"/>
      <c r="G515" s="51"/>
      <c r="H515" s="52">
        <f t="shared" si="413"/>
        <v>1074.81</v>
      </c>
      <c r="I515" s="52">
        <f t="shared" si="414"/>
        <v>1719.81</v>
      </c>
      <c r="J515" s="47">
        <f t="shared" si="415"/>
        <v>645</v>
      </c>
      <c r="K515" s="47">
        <f t="shared" si="416"/>
        <v>0</v>
      </c>
      <c r="R515" s="68">
        <v>215</v>
      </c>
      <c r="S515" s="68"/>
      <c r="T515" s="68"/>
      <c r="U515" s="68">
        <v>215</v>
      </c>
      <c r="V515" s="68"/>
      <c r="W515" s="68">
        <v>215</v>
      </c>
      <c r="X515" s="68"/>
      <c r="Y515" s="68">
        <v>215</v>
      </c>
      <c r="Z515" s="68"/>
    </row>
    <row r="516" spans="1:38" ht="23.1" customHeight="1" outlineLevel="1" x14ac:dyDescent="0.2">
      <c r="A516" s="6" t="s">
        <v>123</v>
      </c>
      <c r="B516" s="33">
        <v>225</v>
      </c>
      <c r="C516" s="4" t="s">
        <v>111</v>
      </c>
      <c r="D516" s="4"/>
      <c r="E516" s="3">
        <v>12224.87</v>
      </c>
      <c r="F516" s="51"/>
      <c r="G516" s="51"/>
      <c r="H516" s="52">
        <f t="shared" si="413"/>
        <v>7640.5400000000009</v>
      </c>
      <c r="I516" s="52">
        <f t="shared" si="414"/>
        <v>12224.87</v>
      </c>
      <c r="J516" s="47">
        <f t="shared" si="415"/>
        <v>4584.33</v>
      </c>
      <c r="K516" s="47">
        <f t="shared" si="416"/>
        <v>0</v>
      </c>
      <c r="R516" s="68">
        <v>1528.11</v>
      </c>
      <c r="S516" s="68"/>
      <c r="T516" s="68"/>
      <c r="U516" s="68">
        <v>1528.11</v>
      </c>
      <c r="V516" s="68"/>
      <c r="W516" s="68">
        <v>1528.11</v>
      </c>
      <c r="X516" s="68"/>
      <c r="Y516" s="68">
        <v>1528.11</v>
      </c>
      <c r="Z516" s="68"/>
    </row>
    <row r="517" spans="1:38" ht="35.1" customHeight="1" outlineLevel="1" x14ac:dyDescent="0.2">
      <c r="A517" s="6" t="s">
        <v>123</v>
      </c>
      <c r="B517" s="33">
        <v>225</v>
      </c>
      <c r="C517" s="4"/>
      <c r="D517" s="4"/>
      <c r="E517" s="3"/>
      <c r="F517" s="51"/>
      <c r="G517" s="51"/>
      <c r="H517" s="52">
        <f t="shared" si="413"/>
        <v>0</v>
      </c>
      <c r="I517" s="52">
        <f t="shared" si="414"/>
        <v>0</v>
      </c>
      <c r="J517" s="47">
        <f t="shared" si="415"/>
        <v>0</v>
      </c>
      <c r="K517" s="47">
        <f t="shared" si="416"/>
        <v>0</v>
      </c>
      <c r="R517" s="68"/>
      <c r="S517" s="68"/>
      <c r="T517" s="68"/>
      <c r="U517" s="68"/>
      <c r="V517" s="68"/>
      <c r="W517" s="68"/>
      <c r="X517" s="68"/>
      <c r="Y517" s="68"/>
      <c r="Z517" s="68"/>
    </row>
    <row r="518" spans="1:38" ht="47.1" customHeight="1" outlineLevel="1" x14ac:dyDescent="0.2">
      <c r="A518" s="6" t="s">
        <v>123</v>
      </c>
      <c r="B518" s="33">
        <v>225</v>
      </c>
      <c r="C518" s="4"/>
      <c r="D518" s="4"/>
      <c r="E518" s="3"/>
      <c r="F518" s="51"/>
      <c r="G518" s="51"/>
      <c r="H518" s="52">
        <f t="shared" si="413"/>
        <v>0</v>
      </c>
      <c r="I518" s="52">
        <f t="shared" si="414"/>
        <v>0</v>
      </c>
      <c r="J518" s="47">
        <f t="shared" si="415"/>
        <v>0</v>
      </c>
      <c r="K518" s="47">
        <f t="shared" si="416"/>
        <v>0</v>
      </c>
      <c r="R518" s="68"/>
      <c r="S518" s="68"/>
      <c r="T518" s="68"/>
      <c r="U518" s="68"/>
      <c r="V518" s="68"/>
      <c r="W518" s="68"/>
      <c r="X518" s="68"/>
      <c r="Y518" s="68"/>
      <c r="Z518" s="68"/>
    </row>
    <row r="519" spans="1:38" ht="23.1" customHeight="1" outlineLevel="1" x14ac:dyDescent="0.2">
      <c r="A519" s="6" t="s">
        <v>123</v>
      </c>
      <c r="B519" s="33">
        <v>225</v>
      </c>
      <c r="C519" s="4"/>
      <c r="D519" s="4"/>
      <c r="E519" s="3"/>
      <c r="F519" s="51"/>
      <c r="G519" s="51"/>
      <c r="H519" s="52">
        <f t="shared" si="413"/>
        <v>0</v>
      </c>
      <c r="I519" s="52">
        <f t="shared" si="414"/>
        <v>0</v>
      </c>
      <c r="J519" s="47">
        <f t="shared" si="415"/>
        <v>0</v>
      </c>
      <c r="K519" s="47">
        <f t="shared" si="416"/>
        <v>0</v>
      </c>
      <c r="R519" s="68"/>
      <c r="S519" s="68"/>
      <c r="T519" s="68"/>
      <c r="U519" s="68"/>
      <c r="V519" s="68"/>
      <c r="W519" s="68"/>
      <c r="X519" s="68"/>
      <c r="Y519" s="68"/>
      <c r="Z519" s="68"/>
    </row>
    <row r="520" spans="1:38" ht="23.1" customHeight="1" outlineLevel="1" x14ac:dyDescent="0.2">
      <c r="A520" s="16" t="s">
        <v>123</v>
      </c>
      <c r="B520" s="33">
        <v>225</v>
      </c>
      <c r="C520" s="14"/>
      <c r="D520" s="14"/>
      <c r="E520" s="18"/>
      <c r="F520" s="51"/>
      <c r="G520" s="51"/>
      <c r="H520" s="52">
        <f t="shared" si="413"/>
        <v>0</v>
      </c>
      <c r="I520" s="52">
        <f t="shared" si="414"/>
        <v>0</v>
      </c>
      <c r="J520" s="48">
        <f t="shared" si="415"/>
        <v>0</v>
      </c>
      <c r="K520" s="48">
        <f t="shared" si="416"/>
        <v>0</v>
      </c>
      <c r="R520" s="68"/>
      <c r="S520" s="68"/>
      <c r="T520" s="68"/>
      <c r="U520" s="68"/>
      <c r="V520" s="68"/>
      <c r="W520" s="68"/>
      <c r="X520" s="68"/>
      <c r="Y520" s="68"/>
      <c r="Z520" s="68"/>
    </row>
    <row r="521" spans="1:38" s="27" customFormat="1" ht="11.1" customHeight="1" outlineLevel="1" x14ac:dyDescent="0.2">
      <c r="A521" s="24" t="s">
        <v>123</v>
      </c>
      <c r="B521" s="34">
        <v>226</v>
      </c>
      <c r="C521" s="25" t="s">
        <v>58</v>
      </c>
      <c r="D521" s="25"/>
      <c r="E521" s="26">
        <f>SUM(E522:E524)</f>
        <v>591.29999999999995</v>
      </c>
      <c r="F521" s="61"/>
      <c r="G521" s="156"/>
      <c r="H521" s="154">
        <f>SUM(H522:H524)</f>
        <v>443.48999999999995</v>
      </c>
      <c r="I521" s="155">
        <f t="shared" ref="I521" si="417">SUM(I522:I524)</f>
        <v>591.29999999999995</v>
      </c>
      <c r="J521" s="136">
        <f t="shared" ref="J521:AL521" si="418">SUM(J522:J524)</f>
        <v>147.81</v>
      </c>
      <c r="K521" s="42">
        <f t="shared" si="418"/>
        <v>0</v>
      </c>
      <c r="L521" s="26">
        <f t="shared" si="418"/>
        <v>0</v>
      </c>
      <c r="M521" s="26">
        <f t="shared" si="418"/>
        <v>0</v>
      </c>
      <c r="N521" s="26">
        <f t="shared" si="418"/>
        <v>0</v>
      </c>
      <c r="O521" s="26">
        <f t="shared" si="418"/>
        <v>0</v>
      </c>
      <c r="P521" s="26">
        <f t="shared" si="418"/>
        <v>0</v>
      </c>
      <c r="Q521" s="105">
        <f t="shared" si="418"/>
        <v>0</v>
      </c>
      <c r="R521" s="110">
        <f t="shared" si="418"/>
        <v>49.27</v>
      </c>
      <c r="S521" s="110">
        <f t="shared" si="418"/>
        <v>0</v>
      </c>
      <c r="T521" s="110">
        <f t="shared" si="418"/>
        <v>49.27</v>
      </c>
      <c r="U521" s="110">
        <f t="shared" si="418"/>
        <v>0</v>
      </c>
      <c r="V521" s="110">
        <f t="shared" si="418"/>
        <v>0</v>
      </c>
      <c r="W521" s="110">
        <f t="shared" si="418"/>
        <v>49.27</v>
      </c>
      <c r="X521" s="110">
        <f t="shared" si="418"/>
        <v>0</v>
      </c>
      <c r="Y521" s="110">
        <f t="shared" si="418"/>
        <v>49.27</v>
      </c>
      <c r="Z521" s="110">
        <f t="shared" si="418"/>
        <v>0</v>
      </c>
      <c r="AA521" s="108">
        <f t="shared" si="418"/>
        <v>0</v>
      </c>
      <c r="AB521" s="26">
        <f t="shared" si="418"/>
        <v>0</v>
      </c>
      <c r="AC521" s="26">
        <f t="shared" si="418"/>
        <v>0</v>
      </c>
      <c r="AD521" s="26">
        <f t="shared" si="418"/>
        <v>0</v>
      </c>
      <c r="AE521" s="26">
        <f t="shared" si="418"/>
        <v>0</v>
      </c>
      <c r="AF521" s="26">
        <f t="shared" si="418"/>
        <v>0</v>
      </c>
      <c r="AG521" s="26">
        <f t="shared" si="418"/>
        <v>0</v>
      </c>
      <c r="AH521" s="26">
        <f t="shared" si="418"/>
        <v>0</v>
      </c>
      <c r="AI521" s="26">
        <f t="shared" si="418"/>
        <v>0</v>
      </c>
      <c r="AJ521" s="26">
        <f t="shared" si="418"/>
        <v>0</v>
      </c>
      <c r="AK521" s="26">
        <f t="shared" si="418"/>
        <v>0</v>
      </c>
      <c r="AL521" s="26">
        <f t="shared" si="418"/>
        <v>0</v>
      </c>
    </row>
    <row r="522" spans="1:38" ht="35.1" customHeight="1" outlineLevel="1" x14ac:dyDescent="0.2">
      <c r="A522" s="13" t="s">
        <v>123</v>
      </c>
      <c r="B522" s="33">
        <v>226</v>
      </c>
      <c r="C522" s="22" t="s">
        <v>59</v>
      </c>
      <c r="D522" s="22"/>
      <c r="E522" s="23">
        <v>591.29999999999995</v>
      </c>
      <c r="F522" s="51"/>
      <c r="G522" s="51"/>
      <c r="H522" s="137">
        <f>E522-J522</f>
        <v>443.48999999999995</v>
      </c>
      <c r="I522" s="137">
        <f>E522-K522</f>
        <v>591.29999999999995</v>
      </c>
      <c r="J522" s="46">
        <f t="shared" ref="J522:J524" si="419">L522+N522+P522+R522+W522+Y522+AA522+AC522+AE522+AG522+AI522+AK522</f>
        <v>147.81</v>
      </c>
      <c r="K522" s="46">
        <f t="shared" ref="K522:K524" si="420">M522+O522+Q522+S522+X522+Z522+AB522+AD522+AF522+AH522+AJ522+AL522</f>
        <v>0</v>
      </c>
      <c r="R522" s="68">
        <v>49.27</v>
      </c>
      <c r="S522" s="68"/>
      <c r="T522" s="68">
        <v>49.27</v>
      </c>
      <c r="U522" s="68"/>
      <c r="V522" s="68"/>
      <c r="W522" s="68">
        <v>49.27</v>
      </c>
      <c r="X522" s="68"/>
      <c r="Y522" s="68">
        <v>49.27</v>
      </c>
      <c r="Z522" s="68"/>
    </row>
    <row r="523" spans="1:38" ht="35.1" customHeight="1" outlineLevel="1" x14ac:dyDescent="0.2">
      <c r="A523" s="6" t="s">
        <v>123</v>
      </c>
      <c r="B523" s="33">
        <v>226</v>
      </c>
      <c r="C523" s="4"/>
      <c r="D523" s="4"/>
      <c r="E523" s="3"/>
      <c r="F523" s="51"/>
      <c r="G523" s="51"/>
      <c r="H523" s="52">
        <f>E523-J523</f>
        <v>0</v>
      </c>
      <c r="I523" s="52">
        <f>E523-K523</f>
        <v>0</v>
      </c>
      <c r="J523" s="47">
        <f t="shared" si="419"/>
        <v>0</v>
      </c>
      <c r="K523" s="47">
        <f t="shared" si="420"/>
        <v>0</v>
      </c>
      <c r="R523" s="68"/>
      <c r="S523" s="68"/>
      <c r="T523" s="68"/>
      <c r="U523" s="68"/>
      <c r="V523" s="68"/>
      <c r="W523" s="68"/>
      <c r="X523" s="68"/>
      <c r="Y523" s="68"/>
      <c r="Z523" s="68"/>
    </row>
    <row r="524" spans="1:38" ht="35.1" customHeight="1" outlineLevel="1" x14ac:dyDescent="0.2">
      <c r="A524" s="16" t="s">
        <v>123</v>
      </c>
      <c r="B524" s="33">
        <v>226</v>
      </c>
      <c r="C524" s="14"/>
      <c r="D524" s="14"/>
      <c r="E524" s="18"/>
      <c r="F524" s="51"/>
      <c r="G524" s="51"/>
      <c r="H524" s="52">
        <f>E524-J524</f>
        <v>0</v>
      </c>
      <c r="I524" s="52">
        <f>E524-K524</f>
        <v>0</v>
      </c>
      <c r="J524" s="48">
        <f t="shared" si="419"/>
        <v>0</v>
      </c>
      <c r="K524" s="48">
        <f t="shared" si="420"/>
        <v>0</v>
      </c>
      <c r="R524" s="68"/>
      <c r="S524" s="68"/>
      <c r="T524" s="68"/>
      <c r="U524" s="68"/>
      <c r="V524" s="68"/>
      <c r="W524" s="68"/>
      <c r="X524" s="68"/>
      <c r="Y524" s="68"/>
      <c r="Z524" s="68"/>
    </row>
    <row r="525" spans="1:38" s="27" customFormat="1" ht="11.1" customHeight="1" outlineLevel="1" x14ac:dyDescent="0.2">
      <c r="A525" s="24" t="s">
        <v>123</v>
      </c>
      <c r="B525" s="34">
        <v>346</v>
      </c>
      <c r="C525" s="25" t="s">
        <v>8</v>
      </c>
      <c r="D525" s="85"/>
      <c r="E525" s="26">
        <f>SUM(E526:E528)</f>
        <v>978.94</v>
      </c>
      <c r="F525" s="61"/>
      <c r="G525" s="156"/>
      <c r="H525" s="154">
        <f t="shared" ref="H525" si="421">SUM(H526:H528)</f>
        <v>0</v>
      </c>
      <c r="I525" s="155">
        <f t="shared" ref="I525" si="422">SUM(I526:I528)</f>
        <v>0</v>
      </c>
      <c r="J525" s="136">
        <f t="shared" ref="J525:AL525" si="423">SUM(J526:J528)</f>
        <v>978.94</v>
      </c>
      <c r="K525" s="42">
        <f t="shared" si="423"/>
        <v>978.94</v>
      </c>
      <c r="L525" s="26">
        <f t="shared" si="423"/>
        <v>0</v>
      </c>
      <c r="M525" s="26">
        <f t="shared" si="423"/>
        <v>0</v>
      </c>
      <c r="N525" s="26">
        <f t="shared" si="423"/>
        <v>0</v>
      </c>
      <c r="O525" s="26">
        <f t="shared" si="423"/>
        <v>0</v>
      </c>
      <c r="P525" s="26">
        <f t="shared" si="423"/>
        <v>978.94</v>
      </c>
      <c r="Q525" s="105">
        <f t="shared" si="423"/>
        <v>978.94</v>
      </c>
      <c r="R525" s="110">
        <f t="shared" si="423"/>
        <v>0</v>
      </c>
      <c r="S525" s="110">
        <f t="shared" si="423"/>
        <v>0</v>
      </c>
      <c r="T525" s="110">
        <f t="shared" si="423"/>
        <v>0</v>
      </c>
      <c r="U525" s="110">
        <f t="shared" si="423"/>
        <v>0</v>
      </c>
      <c r="V525" s="110">
        <f t="shared" si="423"/>
        <v>0</v>
      </c>
      <c r="W525" s="110">
        <f t="shared" si="423"/>
        <v>0</v>
      </c>
      <c r="X525" s="110">
        <f t="shared" si="423"/>
        <v>0</v>
      </c>
      <c r="Y525" s="110">
        <f t="shared" si="423"/>
        <v>0</v>
      </c>
      <c r="Z525" s="110">
        <f t="shared" si="423"/>
        <v>0</v>
      </c>
      <c r="AA525" s="108">
        <f t="shared" si="423"/>
        <v>0</v>
      </c>
      <c r="AB525" s="26">
        <f t="shared" si="423"/>
        <v>0</v>
      </c>
      <c r="AC525" s="26">
        <f t="shared" si="423"/>
        <v>0</v>
      </c>
      <c r="AD525" s="26">
        <f t="shared" si="423"/>
        <v>0</v>
      </c>
      <c r="AE525" s="26">
        <f t="shared" si="423"/>
        <v>0</v>
      </c>
      <c r="AF525" s="26">
        <f t="shared" si="423"/>
        <v>0</v>
      </c>
      <c r="AG525" s="26">
        <f t="shared" si="423"/>
        <v>0</v>
      </c>
      <c r="AH525" s="26">
        <f t="shared" si="423"/>
        <v>0</v>
      </c>
      <c r="AI525" s="26">
        <f t="shared" si="423"/>
        <v>0</v>
      </c>
      <c r="AJ525" s="26">
        <f t="shared" si="423"/>
        <v>0</v>
      </c>
      <c r="AK525" s="26">
        <f t="shared" si="423"/>
        <v>0</v>
      </c>
      <c r="AL525" s="26">
        <f t="shared" si="423"/>
        <v>0</v>
      </c>
    </row>
    <row r="526" spans="1:38" s="92" customFormat="1" ht="47.1" customHeight="1" outlineLevel="1" x14ac:dyDescent="0.2">
      <c r="A526" s="93" t="s">
        <v>123</v>
      </c>
      <c r="B526" s="87">
        <v>346</v>
      </c>
      <c r="C526" s="94" t="s">
        <v>7</v>
      </c>
      <c r="D526" s="93" t="s">
        <v>152</v>
      </c>
      <c r="E526" s="95">
        <v>978.94</v>
      </c>
      <c r="F526" s="51"/>
      <c r="G526" s="51"/>
      <c r="H526" s="138">
        <f>E526-J526</f>
        <v>0</v>
      </c>
      <c r="I526" s="138">
        <f>E526-K526</f>
        <v>0</v>
      </c>
      <c r="J526" s="96">
        <f t="shared" ref="J526:J528" si="424">L526+N526+P526+R526+W526+Y526+AA526+AC526+AE526+AG526+AI526+AK526</f>
        <v>978.94</v>
      </c>
      <c r="K526" s="96">
        <f t="shared" ref="K526:K528" si="425">M526+O526+Q526+S526+X526+Z526+AB526+AD526+AF526+AH526+AJ526+AL526</f>
        <v>978.94</v>
      </c>
      <c r="P526" s="92">
        <v>978.94</v>
      </c>
      <c r="Q526" s="92">
        <v>978.94</v>
      </c>
      <c r="R526" s="111"/>
      <c r="S526" s="111"/>
      <c r="T526" s="111"/>
      <c r="U526" s="111"/>
      <c r="V526" s="111"/>
      <c r="W526" s="111"/>
      <c r="X526" s="111"/>
      <c r="Y526" s="111"/>
      <c r="Z526" s="111"/>
    </row>
    <row r="527" spans="1:38" ht="47.1" customHeight="1" outlineLevel="1" x14ac:dyDescent="0.2">
      <c r="A527" s="6" t="s">
        <v>123</v>
      </c>
      <c r="B527" s="33">
        <v>346</v>
      </c>
      <c r="C527" s="4"/>
      <c r="D527" s="6"/>
      <c r="E527" s="3"/>
      <c r="F527" s="51"/>
      <c r="G527" s="51"/>
      <c r="H527" s="52">
        <f>E527-J527</f>
        <v>0</v>
      </c>
      <c r="I527" s="52">
        <f>E527-K527</f>
        <v>0</v>
      </c>
      <c r="J527" s="47">
        <f t="shared" si="424"/>
        <v>0</v>
      </c>
      <c r="K527" s="47">
        <f t="shared" si="425"/>
        <v>0</v>
      </c>
      <c r="R527" s="68"/>
      <c r="S527" s="68"/>
      <c r="T527" s="68"/>
      <c r="U527" s="68"/>
      <c r="V527" s="68"/>
      <c r="W527" s="68"/>
      <c r="X527" s="68"/>
      <c r="Y527" s="68"/>
      <c r="Z527" s="68"/>
    </row>
    <row r="528" spans="1:38" ht="47.1" customHeight="1" outlineLevel="1" x14ac:dyDescent="0.2">
      <c r="A528" s="16" t="s">
        <v>123</v>
      </c>
      <c r="B528" s="33">
        <v>346</v>
      </c>
      <c r="C528" s="14"/>
      <c r="D528" s="16"/>
      <c r="E528" s="18"/>
      <c r="F528" s="51"/>
      <c r="G528" s="51"/>
      <c r="H528" s="52">
        <f>E528-J528</f>
        <v>0</v>
      </c>
      <c r="I528" s="52">
        <f>E528-K528</f>
        <v>0</v>
      </c>
      <c r="J528" s="48">
        <f t="shared" si="424"/>
        <v>0</v>
      </c>
      <c r="K528" s="48">
        <f t="shared" si="425"/>
        <v>0</v>
      </c>
      <c r="R528" s="68"/>
      <c r="S528" s="68"/>
      <c r="T528" s="68"/>
      <c r="U528" s="68"/>
      <c r="V528" s="68"/>
      <c r="W528" s="68"/>
      <c r="X528" s="68"/>
      <c r="Y528" s="68"/>
      <c r="Z528" s="68"/>
    </row>
    <row r="529" spans="1:38" s="21" customFormat="1" ht="35.1" customHeight="1" outlineLevel="1" x14ac:dyDescent="0.2">
      <c r="A529" s="175" t="s">
        <v>124</v>
      </c>
      <c r="B529" s="175"/>
      <c r="C529" s="175"/>
      <c r="D529" s="82"/>
      <c r="E529" s="20">
        <f>E530+E536+E546+E552+E557+E560</f>
        <v>417928.44</v>
      </c>
      <c r="F529" s="59"/>
      <c r="G529" s="59"/>
      <c r="H529" s="113">
        <f t="shared" ref="H529" si="426">H530+H536+H546+H552+H557+H560</f>
        <v>315979.82</v>
      </c>
      <c r="I529" s="113">
        <f t="shared" ref="I529" si="427">I530+I536+I546+I552+I557+I560</f>
        <v>416949.5</v>
      </c>
      <c r="J529" s="37">
        <f t="shared" ref="J529:AL529" si="428">J530+J536+J546+J552+J557+J560</f>
        <v>101948.62000000001</v>
      </c>
      <c r="K529" s="37">
        <f t="shared" si="428"/>
        <v>978.94</v>
      </c>
      <c r="L529" s="20">
        <f t="shared" si="428"/>
        <v>0</v>
      </c>
      <c r="M529" s="20">
        <f t="shared" si="428"/>
        <v>0</v>
      </c>
      <c r="N529" s="20">
        <f t="shared" si="428"/>
        <v>0</v>
      </c>
      <c r="O529" s="20">
        <f t="shared" si="428"/>
        <v>0</v>
      </c>
      <c r="P529" s="20">
        <f t="shared" si="428"/>
        <v>978.94</v>
      </c>
      <c r="Q529" s="107">
        <f t="shared" si="428"/>
        <v>978.94</v>
      </c>
      <c r="R529" s="113">
        <f t="shared" si="428"/>
        <v>71624.56</v>
      </c>
      <c r="S529" s="113">
        <f t="shared" si="428"/>
        <v>0</v>
      </c>
      <c r="T529" s="113">
        <f t="shared" si="428"/>
        <v>3454.21</v>
      </c>
      <c r="U529" s="113">
        <f t="shared" si="428"/>
        <v>68170.350000000006</v>
      </c>
      <c r="V529" s="113">
        <f t="shared" si="428"/>
        <v>0</v>
      </c>
      <c r="W529" s="113">
        <f t="shared" si="428"/>
        <v>14672.560000000001</v>
      </c>
      <c r="X529" s="113">
        <f t="shared" si="428"/>
        <v>0</v>
      </c>
      <c r="Y529" s="113">
        <f t="shared" si="428"/>
        <v>14672.560000000001</v>
      </c>
      <c r="Z529" s="113">
        <f t="shared" si="428"/>
        <v>0</v>
      </c>
      <c r="AA529" s="109">
        <f t="shared" si="428"/>
        <v>0</v>
      </c>
      <c r="AB529" s="20">
        <f t="shared" si="428"/>
        <v>0</v>
      </c>
      <c r="AC529" s="20">
        <f t="shared" si="428"/>
        <v>0</v>
      </c>
      <c r="AD529" s="20">
        <f t="shared" si="428"/>
        <v>0</v>
      </c>
      <c r="AE529" s="20">
        <f t="shared" si="428"/>
        <v>0</v>
      </c>
      <c r="AF529" s="20">
        <f t="shared" si="428"/>
        <v>0</v>
      </c>
      <c r="AG529" s="20">
        <f t="shared" si="428"/>
        <v>0</v>
      </c>
      <c r="AH529" s="20">
        <f t="shared" si="428"/>
        <v>0</v>
      </c>
      <c r="AI529" s="20">
        <f t="shared" si="428"/>
        <v>0</v>
      </c>
      <c r="AJ529" s="20">
        <f t="shared" si="428"/>
        <v>0</v>
      </c>
      <c r="AK529" s="20">
        <f t="shared" si="428"/>
        <v>0</v>
      </c>
      <c r="AL529" s="20">
        <f t="shared" si="428"/>
        <v>0</v>
      </c>
    </row>
    <row r="530" spans="1:38" s="27" customFormat="1" ht="11.1" customHeight="1" outlineLevel="1" x14ac:dyDescent="0.2">
      <c r="A530" s="24" t="s">
        <v>124</v>
      </c>
      <c r="B530" s="34">
        <v>221</v>
      </c>
      <c r="C530" s="25" t="s">
        <v>0</v>
      </c>
      <c r="D530" s="25"/>
      <c r="E530" s="26">
        <f>SUM(E531:E535)</f>
        <v>1744.7199999999998</v>
      </c>
      <c r="F530" s="60"/>
      <c r="G530" s="60"/>
      <c r="H530" s="42">
        <f t="shared" ref="H530" si="429">SUM(H531:H535)</f>
        <v>1136.95</v>
      </c>
      <c r="I530" s="42">
        <f t="shared" ref="I530" si="430">SUM(I531:I535)</f>
        <v>1744.7199999999998</v>
      </c>
      <c r="J530" s="41">
        <f t="shared" ref="J530:AL530" si="431">SUM(J531:J535)</f>
        <v>607.77</v>
      </c>
      <c r="K530" s="41">
        <f t="shared" si="431"/>
        <v>0</v>
      </c>
      <c r="L530" s="26">
        <f t="shared" si="431"/>
        <v>0</v>
      </c>
      <c r="M530" s="26">
        <f t="shared" si="431"/>
        <v>0</v>
      </c>
      <c r="N530" s="26">
        <f t="shared" si="431"/>
        <v>0</v>
      </c>
      <c r="O530" s="26">
        <f t="shared" si="431"/>
        <v>0</v>
      </c>
      <c r="P530" s="26">
        <f t="shared" si="431"/>
        <v>0</v>
      </c>
      <c r="Q530" s="105">
        <f t="shared" si="431"/>
        <v>0</v>
      </c>
      <c r="R530" s="110">
        <f t="shared" si="431"/>
        <v>202.59</v>
      </c>
      <c r="S530" s="110">
        <f t="shared" si="431"/>
        <v>0</v>
      </c>
      <c r="T530" s="110">
        <f t="shared" si="431"/>
        <v>0</v>
      </c>
      <c r="U530" s="110">
        <f t="shared" si="431"/>
        <v>202.59</v>
      </c>
      <c r="V530" s="110">
        <f t="shared" si="431"/>
        <v>0</v>
      </c>
      <c r="W530" s="110">
        <f t="shared" si="431"/>
        <v>202.59</v>
      </c>
      <c r="X530" s="110">
        <f t="shared" si="431"/>
        <v>0</v>
      </c>
      <c r="Y530" s="110">
        <f t="shared" si="431"/>
        <v>202.59</v>
      </c>
      <c r="Z530" s="110">
        <f t="shared" si="431"/>
        <v>0</v>
      </c>
      <c r="AA530" s="108">
        <f t="shared" si="431"/>
        <v>0</v>
      </c>
      <c r="AB530" s="26">
        <f t="shared" si="431"/>
        <v>0</v>
      </c>
      <c r="AC530" s="26">
        <f t="shared" si="431"/>
        <v>0</v>
      </c>
      <c r="AD530" s="26">
        <f t="shared" si="431"/>
        <v>0</v>
      </c>
      <c r="AE530" s="26">
        <f t="shared" si="431"/>
        <v>0</v>
      </c>
      <c r="AF530" s="26">
        <f t="shared" si="431"/>
        <v>0</v>
      </c>
      <c r="AG530" s="26">
        <f t="shared" si="431"/>
        <v>0</v>
      </c>
      <c r="AH530" s="26">
        <f t="shared" si="431"/>
        <v>0</v>
      </c>
      <c r="AI530" s="26">
        <f t="shared" si="431"/>
        <v>0</v>
      </c>
      <c r="AJ530" s="26">
        <f t="shared" si="431"/>
        <v>0</v>
      </c>
      <c r="AK530" s="26">
        <f t="shared" si="431"/>
        <v>0</v>
      </c>
      <c r="AL530" s="26">
        <f t="shared" si="431"/>
        <v>0</v>
      </c>
    </row>
    <row r="531" spans="1:38" ht="35.1" customHeight="1" outlineLevel="1" x14ac:dyDescent="0.2">
      <c r="A531" s="13" t="s">
        <v>124</v>
      </c>
      <c r="B531" s="33">
        <v>221</v>
      </c>
      <c r="C531" s="22" t="s">
        <v>91</v>
      </c>
      <c r="D531" s="22"/>
      <c r="E531" s="23">
        <v>1028</v>
      </c>
      <c r="F531" s="51"/>
      <c r="G531" s="51"/>
      <c r="H531" s="52">
        <f>E531-J531</f>
        <v>642.5</v>
      </c>
      <c r="I531" s="52">
        <f>E531-K531</f>
        <v>1028</v>
      </c>
      <c r="J531" s="46">
        <f t="shared" ref="J531:J535" si="432">L531+N531+P531+R531+W531+Y531+AA531+AC531+AE531+AG531+AI531+AK531</f>
        <v>385.5</v>
      </c>
      <c r="K531" s="46">
        <f t="shared" ref="K531:K535" si="433">M531+O531+Q531+S531+X531+Z531+AB531+AD531+AF531+AH531+AJ531+AL531</f>
        <v>0</v>
      </c>
      <c r="R531" s="68">
        <v>128.5</v>
      </c>
      <c r="S531" s="68"/>
      <c r="T531" s="68"/>
      <c r="U531" s="68">
        <v>128.5</v>
      </c>
      <c r="V531" s="68"/>
      <c r="W531" s="68">
        <v>128.5</v>
      </c>
      <c r="X531" s="68"/>
      <c r="Y531" s="68">
        <v>128.5</v>
      </c>
      <c r="Z531" s="68"/>
    </row>
    <row r="532" spans="1:38" ht="35.1" customHeight="1" outlineLevel="1" x14ac:dyDescent="0.2">
      <c r="A532" s="6" t="s">
        <v>124</v>
      </c>
      <c r="B532" s="33">
        <v>221</v>
      </c>
      <c r="C532" s="4" t="s">
        <v>92</v>
      </c>
      <c r="D532" s="4"/>
      <c r="E532" s="3">
        <v>96.62</v>
      </c>
      <c r="F532" s="51"/>
      <c r="G532" s="51"/>
      <c r="H532" s="52">
        <f>E532-J532</f>
        <v>60.38</v>
      </c>
      <c r="I532" s="52">
        <f>E532-K532</f>
        <v>96.62</v>
      </c>
      <c r="J532" s="47">
        <f t="shared" si="432"/>
        <v>36.24</v>
      </c>
      <c r="K532" s="47">
        <f t="shared" si="433"/>
        <v>0</v>
      </c>
      <c r="R532" s="68">
        <v>12.08</v>
      </c>
      <c r="S532" s="68"/>
      <c r="T532" s="68"/>
      <c r="U532" s="68">
        <v>12.08</v>
      </c>
      <c r="V532" s="68"/>
      <c r="W532" s="68">
        <v>12.08</v>
      </c>
      <c r="X532" s="68"/>
      <c r="Y532" s="68">
        <v>12.08</v>
      </c>
      <c r="Z532" s="68"/>
    </row>
    <row r="533" spans="1:38" ht="35.1" customHeight="1" outlineLevel="1" x14ac:dyDescent="0.2">
      <c r="A533" s="6" t="s">
        <v>124</v>
      </c>
      <c r="B533" s="33">
        <v>221</v>
      </c>
      <c r="C533" s="4" t="s">
        <v>2</v>
      </c>
      <c r="D533" s="4"/>
      <c r="E533" s="3">
        <v>620.1</v>
      </c>
      <c r="F533" s="51"/>
      <c r="G533" s="51"/>
      <c r="H533" s="52">
        <f>E533-J533</f>
        <v>434.07000000000005</v>
      </c>
      <c r="I533" s="52">
        <f>E533-K533</f>
        <v>620.1</v>
      </c>
      <c r="J533" s="47">
        <f t="shared" si="432"/>
        <v>186.03</v>
      </c>
      <c r="K533" s="47">
        <f t="shared" si="433"/>
        <v>0</v>
      </c>
      <c r="R533" s="68">
        <v>62.01</v>
      </c>
      <c r="S533" s="68"/>
      <c r="T533" s="68"/>
      <c r="U533" s="68">
        <v>62.01</v>
      </c>
      <c r="V533" s="68"/>
      <c r="W533" s="68">
        <v>62.01</v>
      </c>
      <c r="X533" s="68"/>
      <c r="Y533" s="68">
        <v>62.01</v>
      </c>
      <c r="Z533" s="68"/>
    </row>
    <row r="534" spans="1:38" ht="35.1" customHeight="1" outlineLevel="1" x14ac:dyDescent="0.2">
      <c r="A534" s="6" t="s">
        <v>124</v>
      </c>
      <c r="B534" s="33">
        <v>221</v>
      </c>
      <c r="C534" s="4"/>
      <c r="D534" s="4"/>
      <c r="E534" s="3"/>
      <c r="F534" s="51"/>
      <c r="G534" s="51"/>
      <c r="H534" s="52">
        <f>E534-J534</f>
        <v>0</v>
      </c>
      <c r="I534" s="52">
        <f>E534-K534</f>
        <v>0</v>
      </c>
      <c r="J534" s="47">
        <f t="shared" si="432"/>
        <v>0</v>
      </c>
      <c r="K534" s="47">
        <f t="shared" si="433"/>
        <v>0</v>
      </c>
      <c r="R534" s="68"/>
      <c r="S534" s="68"/>
      <c r="T534" s="68"/>
      <c r="U534" s="68"/>
      <c r="V534" s="68"/>
      <c r="W534" s="68"/>
      <c r="X534" s="68"/>
      <c r="Y534" s="68"/>
      <c r="Z534" s="68"/>
    </row>
    <row r="535" spans="1:38" ht="35.1" customHeight="1" outlineLevel="1" x14ac:dyDescent="0.2">
      <c r="A535" s="16" t="s">
        <v>124</v>
      </c>
      <c r="B535" s="33">
        <v>221</v>
      </c>
      <c r="C535" s="14"/>
      <c r="D535" s="14"/>
      <c r="E535" s="18"/>
      <c r="F535" s="51"/>
      <c r="G535" s="51"/>
      <c r="H535" s="52">
        <f>E535-J535</f>
        <v>0</v>
      </c>
      <c r="I535" s="52">
        <f>E535-K535</f>
        <v>0</v>
      </c>
      <c r="J535" s="48">
        <f t="shared" si="432"/>
        <v>0</v>
      </c>
      <c r="K535" s="48">
        <f t="shared" si="433"/>
        <v>0</v>
      </c>
      <c r="R535" s="68"/>
      <c r="S535" s="68"/>
      <c r="T535" s="68"/>
      <c r="U535" s="68"/>
      <c r="V535" s="68"/>
      <c r="W535" s="68"/>
      <c r="X535" s="68"/>
      <c r="Y535" s="68"/>
      <c r="Z535" s="68"/>
    </row>
    <row r="536" spans="1:38" s="27" customFormat="1" ht="11.1" customHeight="1" outlineLevel="1" x14ac:dyDescent="0.2">
      <c r="A536" s="24" t="s">
        <v>124</v>
      </c>
      <c r="B536" s="34">
        <v>223</v>
      </c>
      <c r="C536" s="25" t="s">
        <v>45</v>
      </c>
      <c r="D536" s="25"/>
      <c r="E536" s="26">
        <f>SUM(E537:E545)</f>
        <v>73000.13</v>
      </c>
      <c r="F536" s="61"/>
      <c r="G536" s="156"/>
      <c r="H536" s="154">
        <f t="shared" ref="H536" si="434">SUM(H537:H545)</f>
        <v>39658.549999999996</v>
      </c>
      <c r="I536" s="155">
        <f t="shared" ref="I536" si="435">SUM(I537:I545)</f>
        <v>73000.13</v>
      </c>
      <c r="J536" s="136">
        <f t="shared" ref="J536:AL536" si="436">SUM(J537:J545)</f>
        <v>33341.580000000009</v>
      </c>
      <c r="K536" s="42">
        <f t="shared" si="436"/>
        <v>0</v>
      </c>
      <c r="L536" s="26">
        <f t="shared" si="436"/>
        <v>0</v>
      </c>
      <c r="M536" s="26">
        <f t="shared" si="436"/>
        <v>0</v>
      </c>
      <c r="N536" s="26">
        <f t="shared" si="436"/>
        <v>0</v>
      </c>
      <c r="O536" s="26">
        <f t="shared" si="436"/>
        <v>0</v>
      </c>
      <c r="P536" s="26">
        <f t="shared" si="436"/>
        <v>0</v>
      </c>
      <c r="Q536" s="105">
        <f t="shared" si="436"/>
        <v>0</v>
      </c>
      <c r="R536" s="110">
        <f t="shared" si="436"/>
        <v>11113.86</v>
      </c>
      <c r="S536" s="110">
        <f t="shared" si="436"/>
        <v>0</v>
      </c>
      <c r="T536" s="110">
        <f t="shared" si="436"/>
        <v>98.1</v>
      </c>
      <c r="U536" s="110">
        <f t="shared" si="436"/>
        <v>11015.76</v>
      </c>
      <c r="V536" s="110">
        <f t="shared" si="436"/>
        <v>0</v>
      </c>
      <c r="W536" s="110">
        <f t="shared" si="436"/>
        <v>11113.86</v>
      </c>
      <c r="X536" s="110">
        <f t="shared" si="436"/>
        <v>0</v>
      </c>
      <c r="Y536" s="110">
        <f t="shared" si="436"/>
        <v>11113.86</v>
      </c>
      <c r="Z536" s="110">
        <f t="shared" si="436"/>
        <v>0</v>
      </c>
      <c r="AA536" s="108">
        <f t="shared" si="436"/>
        <v>0</v>
      </c>
      <c r="AB536" s="26">
        <f t="shared" si="436"/>
        <v>0</v>
      </c>
      <c r="AC536" s="26">
        <f t="shared" si="436"/>
        <v>0</v>
      </c>
      <c r="AD536" s="26">
        <f t="shared" si="436"/>
        <v>0</v>
      </c>
      <c r="AE536" s="26">
        <f t="shared" si="436"/>
        <v>0</v>
      </c>
      <c r="AF536" s="26">
        <f t="shared" si="436"/>
        <v>0</v>
      </c>
      <c r="AG536" s="26">
        <f t="shared" si="436"/>
        <v>0</v>
      </c>
      <c r="AH536" s="26">
        <f t="shared" si="436"/>
        <v>0</v>
      </c>
      <c r="AI536" s="26">
        <f t="shared" si="436"/>
        <v>0</v>
      </c>
      <c r="AJ536" s="26">
        <f t="shared" si="436"/>
        <v>0</v>
      </c>
      <c r="AK536" s="26">
        <f t="shared" si="436"/>
        <v>0</v>
      </c>
      <c r="AL536" s="26">
        <f t="shared" si="436"/>
        <v>0</v>
      </c>
    </row>
    <row r="537" spans="1:38" ht="23.1" customHeight="1" outlineLevel="1" x14ac:dyDescent="0.2">
      <c r="A537" s="13" t="s">
        <v>124</v>
      </c>
      <c r="B537" s="33">
        <v>223</v>
      </c>
      <c r="C537" s="22" t="s">
        <v>46</v>
      </c>
      <c r="D537" s="22"/>
      <c r="E537" s="23">
        <v>17771.12</v>
      </c>
      <c r="F537" s="51"/>
      <c r="G537" s="51"/>
      <c r="H537" s="137">
        <f t="shared" ref="H537:H545" si="437">E537-J537</f>
        <v>4442.7799999999988</v>
      </c>
      <c r="I537" s="137">
        <f t="shared" ref="I537:I545" si="438">E537-K537</f>
        <v>17771.12</v>
      </c>
      <c r="J537" s="46">
        <f t="shared" ref="J537:J545" si="439">L537+N537+P537+R537+W537+Y537+AA537+AC537+AE537+AG537+AI537+AK537</f>
        <v>13328.34</v>
      </c>
      <c r="K537" s="46">
        <f t="shared" ref="K537:K545" si="440">M537+O537+Q537+S537+X537+Z537+AB537+AD537+AF537+AH537+AJ537+AL537</f>
        <v>0</v>
      </c>
      <c r="R537" s="68">
        <v>4442.78</v>
      </c>
      <c r="S537" s="68"/>
      <c r="T537" s="68"/>
      <c r="U537" s="68">
        <v>4442.78</v>
      </c>
      <c r="V537" s="68"/>
      <c r="W537" s="68">
        <v>4442.78</v>
      </c>
      <c r="X537" s="68"/>
      <c r="Y537" s="68">
        <v>4442.78</v>
      </c>
      <c r="Z537" s="68"/>
    </row>
    <row r="538" spans="1:38" ht="35.1" customHeight="1" outlineLevel="1" x14ac:dyDescent="0.2">
      <c r="A538" s="6" t="s">
        <v>124</v>
      </c>
      <c r="B538" s="33">
        <v>223</v>
      </c>
      <c r="C538" s="4" t="s">
        <v>47</v>
      </c>
      <c r="D538" s="4"/>
      <c r="E538" s="3">
        <v>11169.49</v>
      </c>
      <c r="F538" s="51"/>
      <c r="G538" s="51"/>
      <c r="H538" s="52">
        <f t="shared" si="437"/>
        <v>7818.6399999999994</v>
      </c>
      <c r="I538" s="52">
        <f t="shared" si="438"/>
        <v>11169.49</v>
      </c>
      <c r="J538" s="47">
        <f t="shared" si="439"/>
        <v>3350.8500000000004</v>
      </c>
      <c r="K538" s="47">
        <f t="shared" si="440"/>
        <v>0</v>
      </c>
      <c r="R538" s="68">
        <v>1116.95</v>
      </c>
      <c r="S538" s="68"/>
      <c r="T538" s="68"/>
      <c r="U538" s="68">
        <v>1116.95</v>
      </c>
      <c r="V538" s="68"/>
      <c r="W538" s="68">
        <v>1116.95</v>
      </c>
      <c r="X538" s="68"/>
      <c r="Y538" s="68">
        <v>1116.95</v>
      </c>
      <c r="Z538" s="68"/>
    </row>
    <row r="539" spans="1:38" ht="23.1" customHeight="1" outlineLevel="1" x14ac:dyDescent="0.2">
      <c r="A539" s="6" t="s">
        <v>124</v>
      </c>
      <c r="B539" s="33">
        <v>223</v>
      </c>
      <c r="C539" s="4" t="s">
        <v>100</v>
      </c>
      <c r="D539" s="4"/>
      <c r="E539" s="3">
        <v>124.41</v>
      </c>
      <c r="F539" s="51"/>
      <c r="G539" s="51"/>
      <c r="H539" s="52">
        <f t="shared" si="437"/>
        <v>-62.22</v>
      </c>
      <c r="I539" s="52">
        <f t="shared" si="438"/>
        <v>124.41</v>
      </c>
      <c r="J539" s="47">
        <f t="shared" si="439"/>
        <v>186.63</v>
      </c>
      <c r="K539" s="47">
        <f t="shared" si="440"/>
        <v>0</v>
      </c>
      <c r="R539" s="68">
        <v>62.21</v>
      </c>
      <c r="S539" s="68"/>
      <c r="T539" s="68"/>
      <c r="U539" s="68">
        <v>62.21</v>
      </c>
      <c r="V539" s="68"/>
      <c r="W539" s="68">
        <v>62.21</v>
      </c>
      <c r="X539" s="68"/>
      <c r="Y539" s="68">
        <v>62.21</v>
      </c>
      <c r="Z539" s="68"/>
    </row>
    <row r="540" spans="1:38" ht="35.1" customHeight="1" outlineLevel="1" x14ac:dyDescent="0.2">
      <c r="A540" s="6" t="s">
        <v>124</v>
      </c>
      <c r="B540" s="33">
        <v>223</v>
      </c>
      <c r="C540" s="4" t="s">
        <v>101</v>
      </c>
      <c r="D540" s="4"/>
      <c r="E540" s="3">
        <v>21738.61</v>
      </c>
      <c r="F540" s="51"/>
      <c r="G540" s="51"/>
      <c r="H540" s="52">
        <f t="shared" si="437"/>
        <v>13586.62</v>
      </c>
      <c r="I540" s="52">
        <f t="shared" si="438"/>
        <v>21738.61</v>
      </c>
      <c r="J540" s="47">
        <f t="shared" si="439"/>
        <v>8151.99</v>
      </c>
      <c r="K540" s="47">
        <f t="shared" si="440"/>
        <v>0</v>
      </c>
      <c r="R540" s="68">
        <v>2717.33</v>
      </c>
      <c r="S540" s="68"/>
      <c r="T540" s="68"/>
      <c r="U540" s="68">
        <v>2717.33</v>
      </c>
      <c r="V540" s="68"/>
      <c r="W540" s="68">
        <v>2717.33</v>
      </c>
      <c r="X540" s="68"/>
      <c r="Y540" s="68">
        <v>2717.33</v>
      </c>
      <c r="Z540" s="68"/>
    </row>
    <row r="541" spans="1:38" ht="35.1" customHeight="1" outlineLevel="1" x14ac:dyDescent="0.2">
      <c r="A541" s="6" t="s">
        <v>124</v>
      </c>
      <c r="B541" s="33">
        <v>223</v>
      </c>
      <c r="C541" s="4" t="s">
        <v>102</v>
      </c>
      <c r="D541" s="4"/>
      <c r="E541" s="3">
        <v>21411.93</v>
      </c>
      <c r="F541" s="51"/>
      <c r="G541" s="51"/>
      <c r="H541" s="52">
        <f t="shared" si="437"/>
        <v>13382.460000000001</v>
      </c>
      <c r="I541" s="52">
        <f t="shared" si="438"/>
        <v>21411.93</v>
      </c>
      <c r="J541" s="47">
        <f t="shared" si="439"/>
        <v>8029.4699999999993</v>
      </c>
      <c r="K541" s="47">
        <f t="shared" si="440"/>
        <v>0</v>
      </c>
      <c r="R541" s="68">
        <v>2676.49</v>
      </c>
      <c r="S541" s="68"/>
      <c r="T541" s="68"/>
      <c r="U541" s="68">
        <v>2676.49</v>
      </c>
      <c r="V541" s="68"/>
      <c r="W541" s="68">
        <v>2676.49</v>
      </c>
      <c r="X541" s="68"/>
      <c r="Y541" s="68">
        <v>2676.49</v>
      </c>
      <c r="Z541" s="68"/>
    </row>
    <row r="542" spans="1:38" ht="35.1" customHeight="1" outlineLevel="1" x14ac:dyDescent="0.2">
      <c r="A542" s="6" t="s">
        <v>124</v>
      </c>
      <c r="B542" s="33">
        <v>223</v>
      </c>
      <c r="C542" s="4" t="s">
        <v>48</v>
      </c>
      <c r="D542" s="4"/>
      <c r="E542" s="3">
        <v>784.57</v>
      </c>
      <c r="F542" s="51"/>
      <c r="G542" s="51"/>
      <c r="H542" s="52">
        <f t="shared" si="437"/>
        <v>490.2700000000001</v>
      </c>
      <c r="I542" s="52">
        <f t="shared" si="438"/>
        <v>784.57</v>
      </c>
      <c r="J542" s="47">
        <f t="shared" si="439"/>
        <v>294.29999999999995</v>
      </c>
      <c r="K542" s="47">
        <f t="shared" si="440"/>
        <v>0</v>
      </c>
      <c r="R542" s="72">
        <v>98.1</v>
      </c>
      <c r="S542" s="68"/>
      <c r="T542" s="72">
        <v>98.1</v>
      </c>
      <c r="U542" s="68"/>
      <c r="V542" s="68"/>
      <c r="W542" s="68">
        <v>98.1</v>
      </c>
      <c r="X542" s="68"/>
      <c r="Y542" s="68">
        <v>98.1</v>
      </c>
      <c r="Z542" s="68"/>
    </row>
    <row r="543" spans="1:38" ht="35.1" customHeight="1" outlineLevel="1" x14ac:dyDescent="0.2">
      <c r="A543" s="6" t="s">
        <v>124</v>
      </c>
      <c r="B543" s="33">
        <v>223</v>
      </c>
      <c r="C543" s="4"/>
      <c r="D543" s="4"/>
      <c r="E543" s="3"/>
      <c r="F543" s="51"/>
      <c r="G543" s="51"/>
      <c r="H543" s="52">
        <f t="shared" si="437"/>
        <v>0</v>
      </c>
      <c r="I543" s="52">
        <f t="shared" si="438"/>
        <v>0</v>
      </c>
      <c r="J543" s="47">
        <f t="shared" si="439"/>
        <v>0</v>
      </c>
      <c r="K543" s="47">
        <f t="shared" si="440"/>
        <v>0</v>
      </c>
      <c r="R543" s="68"/>
      <c r="S543" s="68"/>
      <c r="T543" s="68"/>
      <c r="U543" s="68"/>
      <c r="V543" s="68"/>
      <c r="W543" s="68"/>
      <c r="X543" s="68"/>
      <c r="Y543" s="68"/>
      <c r="Z543" s="68"/>
    </row>
    <row r="544" spans="1:38" ht="35.1" customHeight="1" outlineLevel="1" x14ac:dyDescent="0.2">
      <c r="A544" s="6" t="s">
        <v>124</v>
      </c>
      <c r="B544" s="33">
        <v>223</v>
      </c>
      <c r="C544" s="4"/>
      <c r="D544" s="4"/>
      <c r="E544" s="3"/>
      <c r="F544" s="51"/>
      <c r="G544" s="51"/>
      <c r="H544" s="52">
        <f t="shared" si="437"/>
        <v>0</v>
      </c>
      <c r="I544" s="52">
        <f t="shared" si="438"/>
        <v>0</v>
      </c>
      <c r="J544" s="47">
        <f t="shared" si="439"/>
        <v>0</v>
      </c>
      <c r="K544" s="47">
        <f t="shared" si="440"/>
        <v>0</v>
      </c>
      <c r="R544" s="68"/>
      <c r="S544" s="68"/>
      <c r="T544" s="68"/>
      <c r="U544" s="68"/>
      <c r="V544" s="68"/>
      <c r="W544" s="68"/>
      <c r="X544" s="68"/>
      <c r="Y544" s="68"/>
      <c r="Z544" s="68"/>
    </row>
    <row r="545" spans="1:38" ht="35.1" customHeight="1" outlineLevel="1" x14ac:dyDescent="0.2">
      <c r="A545" s="16" t="s">
        <v>124</v>
      </c>
      <c r="B545" s="33">
        <v>223</v>
      </c>
      <c r="C545" s="14"/>
      <c r="D545" s="14"/>
      <c r="E545" s="18"/>
      <c r="F545" s="51"/>
      <c r="G545" s="51"/>
      <c r="H545" s="52">
        <f t="shared" si="437"/>
        <v>0</v>
      </c>
      <c r="I545" s="52">
        <f t="shared" si="438"/>
        <v>0</v>
      </c>
      <c r="J545" s="48">
        <f t="shared" si="439"/>
        <v>0</v>
      </c>
      <c r="K545" s="48">
        <f t="shared" si="440"/>
        <v>0</v>
      </c>
      <c r="R545" s="68"/>
      <c r="S545" s="68"/>
      <c r="T545" s="68"/>
      <c r="U545" s="68"/>
      <c r="V545" s="68"/>
      <c r="W545" s="68"/>
      <c r="X545" s="68"/>
      <c r="Y545" s="68"/>
      <c r="Z545" s="68"/>
    </row>
    <row r="546" spans="1:38" s="27" customFormat="1" ht="11.1" customHeight="1" outlineLevel="1" x14ac:dyDescent="0.2">
      <c r="A546" s="24" t="s">
        <v>124</v>
      </c>
      <c r="B546" s="34">
        <v>225</v>
      </c>
      <c r="C546" s="25" t="s">
        <v>3</v>
      </c>
      <c r="D546" s="25"/>
      <c r="E546" s="26">
        <f>SUM(E547:E551)</f>
        <v>4474.4399999999996</v>
      </c>
      <c r="F546" s="61"/>
      <c r="G546" s="156"/>
      <c r="H546" s="154">
        <f t="shared" ref="H546" si="441">SUM(H547:H551)</f>
        <v>-991.08000000000015</v>
      </c>
      <c r="I546" s="155">
        <f t="shared" ref="I546" si="442">SUM(I547:I551)</f>
        <v>4474.4399999999996</v>
      </c>
      <c r="J546" s="136">
        <f t="shared" ref="J546:AL546" si="443">SUM(J547:J551)</f>
        <v>5465.52</v>
      </c>
      <c r="K546" s="42">
        <f t="shared" si="443"/>
        <v>0</v>
      </c>
      <c r="L546" s="26">
        <f t="shared" si="443"/>
        <v>0</v>
      </c>
      <c r="M546" s="26">
        <f t="shared" si="443"/>
        <v>0</v>
      </c>
      <c r="N546" s="26">
        <f t="shared" si="443"/>
        <v>0</v>
      </c>
      <c r="O546" s="26">
        <f t="shared" si="443"/>
        <v>0</v>
      </c>
      <c r="P546" s="26">
        <f t="shared" si="443"/>
        <v>0</v>
      </c>
      <c r="Q546" s="105">
        <f t="shared" si="443"/>
        <v>0</v>
      </c>
      <c r="R546" s="110">
        <f t="shared" si="443"/>
        <v>1821.84</v>
      </c>
      <c r="S546" s="110">
        <f t="shared" si="443"/>
        <v>0</v>
      </c>
      <c r="T546" s="110">
        <f t="shared" si="443"/>
        <v>1821.84</v>
      </c>
      <c r="U546" s="110">
        <f t="shared" si="443"/>
        <v>0</v>
      </c>
      <c r="V546" s="110">
        <f t="shared" si="443"/>
        <v>0</v>
      </c>
      <c r="W546" s="110">
        <f t="shared" si="443"/>
        <v>1821.84</v>
      </c>
      <c r="X546" s="110">
        <f t="shared" si="443"/>
        <v>0</v>
      </c>
      <c r="Y546" s="110">
        <f t="shared" si="443"/>
        <v>1821.84</v>
      </c>
      <c r="Z546" s="110">
        <f t="shared" si="443"/>
        <v>0</v>
      </c>
      <c r="AA546" s="108">
        <f t="shared" si="443"/>
        <v>0</v>
      </c>
      <c r="AB546" s="26">
        <f t="shared" si="443"/>
        <v>0</v>
      </c>
      <c r="AC546" s="26">
        <f t="shared" si="443"/>
        <v>0</v>
      </c>
      <c r="AD546" s="26">
        <f t="shared" si="443"/>
        <v>0</v>
      </c>
      <c r="AE546" s="26">
        <f t="shared" si="443"/>
        <v>0</v>
      </c>
      <c r="AF546" s="26">
        <f t="shared" si="443"/>
        <v>0</v>
      </c>
      <c r="AG546" s="26">
        <f t="shared" si="443"/>
        <v>0</v>
      </c>
      <c r="AH546" s="26">
        <f t="shared" si="443"/>
        <v>0</v>
      </c>
      <c r="AI546" s="26">
        <f t="shared" si="443"/>
        <v>0</v>
      </c>
      <c r="AJ546" s="26">
        <f t="shared" si="443"/>
        <v>0</v>
      </c>
      <c r="AK546" s="26">
        <f t="shared" si="443"/>
        <v>0</v>
      </c>
      <c r="AL546" s="26">
        <f t="shared" si="443"/>
        <v>0</v>
      </c>
    </row>
    <row r="547" spans="1:38" ht="35.1" customHeight="1" outlineLevel="1" x14ac:dyDescent="0.2">
      <c r="A547" s="13" t="s">
        <v>124</v>
      </c>
      <c r="B547" s="33">
        <v>225</v>
      </c>
      <c r="C547" s="22" t="s">
        <v>51</v>
      </c>
      <c r="D547" s="22"/>
      <c r="E547" s="23">
        <v>43.75</v>
      </c>
      <c r="F547" s="51"/>
      <c r="G547" s="51"/>
      <c r="H547" s="137">
        <f>E547-J547</f>
        <v>30.64</v>
      </c>
      <c r="I547" s="137">
        <f>E547-K547</f>
        <v>43.75</v>
      </c>
      <c r="J547" s="46">
        <f t="shared" ref="J547:J551" si="444">L547+N547+P547+R547+W547+Y547+AA547+AC547+AE547+AG547+AI547+AK547</f>
        <v>13.11</v>
      </c>
      <c r="K547" s="46">
        <f t="shared" ref="K547:K551" si="445">M547+O547+Q547+S547+X547+Z547+AB547+AD547+AF547+AH547+AJ547+AL547</f>
        <v>0</v>
      </c>
      <c r="R547" s="68">
        <v>4.37</v>
      </c>
      <c r="S547" s="68"/>
      <c r="T547" s="68">
        <v>4.37</v>
      </c>
      <c r="U547" s="68"/>
      <c r="V547" s="68"/>
      <c r="W547" s="68">
        <v>4.37</v>
      </c>
      <c r="X547" s="68"/>
      <c r="Y547" s="68">
        <v>4.37</v>
      </c>
      <c r="Z547" s="68"/>
    </row>
    <row r="548" spans="1:38" ht="35.1" customHeight="1" outlineLevel="1" x14ac:dyDescent="0.2">
      <c r="A548" s="6" t="s">
        <v>124</v>
      </c>
      <c r="B548" s="33">
        <v>225</v>
      </c>
      <c r="C548" s="4" t="s">
        <v>55</v>
      </c>
      <c r="D548" s="4"/>
      <c r="E548" s="3">
        <v>1059.8</v>
      </c>
      <c r="F548" s="51"/>
      <c r="G548" s="51"/>
      <c r="H548" s="52">
        <f>E548-J548</f>
        <v>662.39</v>
      </c>
      <c r="I548" s="52">
        <f>E548-K548</f>
        <v>1059.8</v>
      </c>
      <c r="J548" s="47">
        <f t="shared" si="444"/>
        <v>397.40999999999997</v>
      </c>
      <c r="K548" s="47">
        <f t="shared" si="445"/>
        <v>0</v>
      </c>
      <c r="R548" s="68">
        <v>132.47</v>
      </c>
      <c r="S548" s="68"/>
      <c r="T548" s="68">
        <v>132.47</v>
      </c>
      <c r="U548" s="68"/>
      <c r="V548" s="68"/>
      <c r="W548" s="68">
        <v>132.47</v>
      </c>
      <c r="X548" s="68"/>
      <c r="Y548" s="68">
        <v>132.47</v>
      </c>
      <c r="Z548" s="68"/>
    </row>
    <row r="549" spans="1:38" ht="35.1" customHeight="1" outlineLevel="1" x14ac:dyDescent="0.2">
      <c r="A549" s="6" t="s">
        <v>124</v>
      </c>
      <c r="B549" s="33">
        <v>225</v>
      </c>
      <c r="C549" s="4" t="s">
        <v>56</v>
      </c>
      <c r="D549" s="4"/>
      <c r="E549" s="3">
        <v>3370.89</v>
      </c>
      <c r="F549" s="51"/>
      <c r="G549" s="51"/>
      <c r="H549" s="52">
        <f>E549-J549</f>
        <v>-1684.1100000000001</v>
      </c>
      <c r="I549" s="52">
        <f>E549-K549</f>
        <v>3370.89</v>
      </c>
      <c r="J549" s="47">
        <f t="shared" si="444"/>
        <v>5055</v>
      </c>
      <c r="K549" s="47">
        <f t="shared" si="445"/>
        <v>0</v>
      </c>
      <c r="R549" s="68">
        <v>1685</v>
      </c>
      <c r="S549" s="68"/>
      <c r="T549" s="68">
        <v>1685</v>
      </c>
      <c r="U549" s="68"/>
      <c r="V549" s="68"/>
      <c r="W549" s="68">
        <v>1685</v>
      </c>
      <c r="X549" s="68"/>
      <c r="Y549" s="68">
        <v>1685</v>
      </c>
      <c r="Z549" s="68"/>
    </row>
    <row r="550" spans="1:38" ht="35.1" customHeight="1" outlineLevel="1" x14ac:dyDescent="0.2">
      <c r="A550" s="6" t="s">
        <v>124</v>
      </c>
      <c r="B550" s="33">
        <v>225</v>
      </c>
      <c r="C550" s="4"/>
      <c r="D550" s="4"/>
      <c r="E550" s="3"/>
      <c r="F550" s="51"/>
      <c r="G550" s="51"/>
      <c r="H550" s="52">
        <f>E550-J550</f>
        <v>0</v>
      </c>
      <c r="I550" s="52">
        <f>E550-K550</f>
        <v>0</v>
      </c>
      <c r="J550" s="47">
        <f t="shared" si="444"/>
        <v>0</v>
      </c>
      <c r="K550" s="47">
        <f t="shared" si="445"/>
        <v>0</v>
      </c>
      <c r="R550" s="68"/>
      <c r="S550" s="68"/>
      <c r="T550" s="68"/>
      <c r="U550" s="68"/>
      <c r="V550" s="68"/>
      <c r="W550" s="68"/>
      <c r="X550" s="68"/>
      <c r="Y550" s="68"/>
      <c r="Z550" s="68"/>
    </row>
    <row r="551" spans="1:38" ht="35.1" customHeight="1" outlineLevel="1" x14ac:dyDescent="0.2">
      <c r="A551" s="16" t="s">
        <v>124</v>
      </c>
      <c r="B551" s="33">
        <v>225</v>
      </c>
      <c r="C551" s="14"/>
      <c r="D551" s="14"/>
      <c r="E551" s="18"/>
      <c r="F551" s="51"/>
      <c r="G551" s="51"/>
      <c r="H551" s="52">
        <f>E551-J551</f>
        <v>0</v>
      </c>
      <c r="I551" s="52">
        <f>E551-K551</f>
        <v>0</v>
      </c>
      <c r="J551" s="48">
        <f t="shared" si="444"/>
        <v>0</v>
      </c>
      <c r="K551" s="48">
        <f t="shared" si="445"/>
        <v>0</v>
      </c>
      <c r="R551" s="68"/>
      <c r="S551" s="68"/>
      <c r="T551" s="68"/>
      <c r="U551" s="68"/>
      <c r="V551" s="68"/>
      <c r="W551" s="68"/>
      <c r="X551" s="68"/>
      <c r="Y551" s="68"/>
      <c r="Z551" s="68"/>
    </row>
    <row r="552" spans="1:38" s="27" customFormat="1" ht="11.1" customHeight="1" outlineLevel="1" x14ac:dyDescent="0.2">
      <c r="A552" s="24" t="s">
        <v>124</v>
      </c>
      <c r="B552" s="34">
        <v>226</v>
      </c>
      <c r="C552" s="25" t="s">
        <v>58</v>
      </c>
      <c r="D552" s="25"/>
      <c r="E552" s="26">
        <f>SUM(E553:E556)</f>
        <v>6533.21</v>
      </c>
      <c r="F552" s="61"/>
      <c r="G552" s="156"/>
      <c r="H552" s="154">
        <f t="shared" ref="H552" si="446">SUM(H553:H556)</f>
        <v>1930.3999999999999</v>
      </c>
      <c r="I552" s="155">
        <f t="shared" ref="I552" si="447">SUM(I553:I556)</f>
        <v>6533.21</v>
      </c>
      <c r="J552" s="136">
        <f t="shared" ref="J552:AL552" si="448">SUM(J553:J556)</f>
        <v>4602.8100000000004</v>
      </c>
      <c r="K552" s="42">
        <f t="shared" si="448"/>
        <v>0</v>
      </c>
      <c r="L552" s="26">
        <f t="shared" si="448"/>
        <v>0</v>
      </c>
      <c r="M552" s="26">
        <f t="shared" si="448"/>
        <v>0</v>
      </c>
      <c r="N552" s="26">
        <f t="shared" si="448"/>
        <v>0</v>
      </c>
      <c r="O552" s="26">
        <f t="shared" si="448"/>
        <v>0</v>
      </c>
      <c r="P552" s="26">
        <f t="shared" si="448"/>
        <v>0</v>
      </c>
      <c r="Q552" s="105">
        <f t="shared" si="448"/>
        <v>0</v>
      </c>
      <c r="R552" s="110">
        <f t="shared" si="448"/>
        <v>1534.27</v>
      </c>
      <c r="S552" s="110">
        <f t="shared" si="448"/>
        <v>0</v>
      </c>
      <c r="T552" s="110">
        <f t="shared" si="448"/>
        <v>1534.27</v>
      </c>
      <c r="U552" s="110">
        <f t="shared" si="448"/>
        <v>0</v>
      </c>
      <c r="V552" s="110">
        <f t="shared" si="448"/>
        <v>0</v>
      </c>
      <c r="W552" s="110">
        <f t="shared" si="448"/>
        <v>1534.27</v>
      </c>
      <c r="X552" s="110">
        <f t="shared" si="448"/>
        <v>0</v>
      </c>
      <c r="Y552" s="110">
        <f t="shared" si="448"/>
        <v>1534.27</v>
      </c>
      <c r="Z552" s="110">
        <f t="shared" si="448"/>
        <v>0</v>
      </c>
      <c r="AA552" s="108">
        <f t="shared" si="448"/>
        <v>0</v>
      </c>
      <c r="AB552" s="26">
        <f t="shared" si="448"/>
        <v>0</v>
      </c>
      <c r="AC552" s="26">
        <f t="shared" si="448"/>
        <v>0</v>
      </c>
      <c r="AD552" s="26">
        <f t="shared" si="448"/>
        <v>0</v>
      </c>
      <c r="AE552" s="26">
        <f t="shared" si="448"/>
        <v>0</v>
      </c>
      <c r="AF552" s="26">
        <f t="shared" si="448"/>
        <v>0</v>
      </c>
      <c r="AG552" s="26">
        <f t="shared" si="448"/>
        <v>0</v>
      </c>
      <c r="AH552" s="26">
        <f t="shared" si="448"/>
        <v>0</v>
      </c>
      <c r="AI552" s="26">
        <f t="shared" si="448"/>
        <v>0</v>
      </c>
      <c r="AJ552" s="26">
        <f t="shared" si="448"/>
        <v>0</v>
      </c>
      <c r="AK552" s="26">
        <f t="shared" si="448"/>
        <v>0</v>
      </c>
      <c r="AL552" s="26">
        <f t="shared" si="448"/>
        <v>0</v>
      </c>
    </row>
    <row r="553" spans="1:38" ht="35.1" customHeight="1" outlineLevel="1" x14ac:dyDescent="0.2">
      <c r="A553" s="13" t="s">
        <v>124</v>
      </c>
      <c r="B553" s="33">
        <v>226</v>
      </c>
      <c r="C553" s="22" t="s">
        <v>59</v>
      </c>
      <c r="D553" s="22"/>
      <c r="E553" s="23">
        <v>591.29999999999995</v>
      </c>
      <c r="F553" s="51"/>
      <c r="G553" s="51"/>
      <c r="H553" s="137">
        <f>E553-J553</f>
        <v>443.48999999999995</v>
      </c>
      <c r="I553" s="137">
        <f>E553-K553</f>
        <v>591.29999999999995</v>
      </c>
      <c r="J553" s="46">
        <f t="shared" ref="J553:J556" si="449">L553+N553+P553+R553+W553+Y553+AA553+AC553+AE553+AG553+AI553+AK553</f>
        <v>147.81</v>
      </c>
      <c r="K553" s="46">
        <f t="shared" ref="K553:K556" si="450">M553+O553+Q553+S553+X553+Z553+AB553+AD553+AF553+AH553+AJ553+AL553</f>
        <v>0</v>
      </c>
      <c r="R553" s="68">
        <v>49.27</v>
      </c>
      <c r="S553" s="68"/>
      <c r="T553" s="68">
        <v>49.27</v>
      </c>
      <c r="U553" s="68"/>
      <c r="V553" s="68"/>
      <c r="W553" s="68">
        <v>49.27</v>
      </c>
      <c r="X553" s="68"/>
      <c r="Y553" s="68">
        <v>49.27</v>
      </c>
      <c r="Z553" s="68"/>
    </row>
    <row r="554" spans="1:38" ht="35.1" customHeight="1" outlineLevel="1" x14ac:dyDescent="0.2">
      <c r="A554" s="6" t="s">
        <v>124</v>
      </c>
      <c r="B554" s="33">
        <v>226</v>
      </c>
      <c r="C554" s="4" t="s">
        <v>60</v>
      </c>
      <c r="D554" s="4"/>
      <c r="E554" s="3">
        <v>5941.91</v>
      </c>
      <c r="F554" s="51"/>
      <c r="G554" s="51"/>
      <c r="H554" s="52">
        <f>E554-J554</f>
        <v>1486.9099999999999</v>
      </c>
      <c r="I554" s="52">
        <f>E554-K554</f>
        <v>5941.91</v>
      </c>
      <c r="J554" s="47">
        <f t="shared" si="449"/>
        <v>4455</v>
      </c>
      <c r="K554" s="47">
        <f t="shared" si="450"/>
        <v>0</v>
      </c>
      <c r="R554" s="68">
        <v>1485</v>
      </c>
      <c r="S554" s="68"/>
      <c r="T554" s="68">
        <v>1485</v>
      </c>
      <c r="U554" s="68"/>
      <c r="V554" s="68"/>
      <c r="W554" s="68">
        <v>1485</v>
      </c>
      <c r="X554" s="68"/>
      <c r="Y554" s="68">
        <v>1485</v>
      </c>
      <c r="Z554" s="68"/>
    </row>
    <row r="555" spans="1:38" ht="35.1" customHeight="1" outlineLevel="1" x14ac:dyDescent="0.2">
      <c r="A555" s="6" t="s">
        <v>124</v>
      </c>
      <c r="B555" s="33">
        <v>226</v>
      </c>
      <c r="C555" s="4"/>
      <c r="D555" s="4"/>
      <c r="E555" s="3"/>
      <c r="F555" s="51"/>
      <c r="G555" s="51"/>
      <c r="H555" s="52">
        <f>E555-J555</f>
        <v>0</v>
      </c>
      <c r="I555" s="52">
        <f>E555-K555</f>
        <v>0</v>
      </c>
      <c r="J555" s="47">
        <f t="shared" si="449"/>
        <v>0</v>
      </c>
      <c r="K555" s="47">
        <f t="shared" si="450"/>
        <v>0</v>
      </c>
      <c r="R555" s="68"/>
      <c r="S555" s="68"/>
      <c r="T555" s="68"/>
      <c r="U555" s="68"/>
      <c r="V555" s="68"/>
      <c r="W555" s="68"/>
      <c r="X555" s="68"/>
      <c r="Y555" s="68"/>
      <c r="Z555" s="68"/>
    </row>
    <row r="556" spans="1:38" ht="35.1" customHeight="1" outlineLevel="1" x14ac:dyDescent="0.2">
      <c r="A556" s="16" t="s">
        <v>124</v>
      </c>
      <c r="B556" s="33">
        <v>226</v>
      </c>
      <c r="C556" s="14"/>
      <c r="D556" s="14"/>
      <c r="E556" s="18"/>
      <c r="F556" s="51"/>
      <c r="G556" s="51"/>
      <c r="H556" s="52">
        <f>E556-J556</f>
        <v>0</v>
      </c>
      <c r="I556" s="52">
        <f>E556-K556</f>
        <v>0</v>
      </c>
      <c r="J556" s="48">
        <f t="shared" si="449"/>
        <v>0</v>
      </c>
      <c r="K556" s="48">
        <f t="shared" si="450"/>
        <v>0</v>
      </c>
      <c r="R556" s="68"/>
      <c r="S556" s="68"/>
      <c r="T556" s="68"/>
      <c r="U556" s="68"/>
      <c r="V556" s="68"/>
      <c r="W556" s="68"/>
      <c r="X556" s="68"/>
      <c r="Y556" s="68"/>
      <c r="Z556" s="68"/>
    </row>
    <row r="557" spans="1:38" s="27" customFormat="1" ht="11.1" customHeight="1" outlineLevel="1" x14ac:dyDescent="0.2">
      <c r="A557" s="24" t="s">
        <v>124</v>
      </c>
      <c r="B557" s="34">
        <v>346</v>
      </c>
      <c r="C557" s="25" t="s">
        <v>8</v>
      </c>
      <c r="D557" s="85"/>
      <c r="E557" s="26">
        <f>SUM(E558:E559)</f>
        <v>978.94</v>
      </c>
      <c r="F557" s="61"/>
      <c r="G557" s="156"/>
      <c r="H557" s="154">
        <f t="shared" ref="H557" si="451">SUM(H558:H559)</f>
        <v>0</v>
      </c>
      <c r="I557" s="155">
        <f t="shared" ref="I557" si="452">SUM(I558:I559)</f>
        <v>0</v>
      </c>
      <c r="J557" s="136">
        <f t="shared" ref="J557:AL557" si="453">SUM(J558:J559)</f>
        <v>978.94</v>
      </c>
      <c r="K557" s="42">
        <f t="shared" si="453"/>
        <v>978.94</v>
      </c>
      <c r="L557" s="26">
        <f t="shared" si="453"/>
        <v>0</v>
      </c>
      <c r="M557" s="26">
        <f t="shared" si="453"/>
        <v>0</v>
      </c>
      <c r="N557" s="26">
        <f t="shared" si="453"/>
        <v>0</v>
      </c>
      <c r="O557" s="26">
        <f t="shared" si="453"/>
        <v>0</v>
      </c>
      <c r="P557" s="26">
        <f t="shared" si="453"/>
        <v>978.94</v>
      </c>
      <c r="Q557" s="105">
        <f t="shared" si="453"/>
        <v>978.94</v>
      </c>
      <c r="R557" s="110">
        <f t="shared" si="453"/>
        <v>0</v>
      </c>
      <c r="S557" s="110">
        <f t="shared" si="453"/>
        <v>0</v>
      </c>
      <c r="T557" s="110">
        <f t="shared" si="453"/>
        <v>0</v>
      </c>
      <c r="U557" s="110">
        <f t="shared" si="453"/>
        <v>0</v>
      </c>
      <c r="V557" s="110">
        <f t="shared" si="453"/>
        <v>0</v>
      </c>
      <c r="W557" s="110">
        <f t="shared" si="453"/>
        <v>0</v>
      </c>
      <c r="X557" s="110">
        <f t="shared" si="453"/>
        <v>0</v>
      </c>
      <c r="Y557" s="110">
        <f t="shared" si="453"/>
        <v>0</v>
      </c>
      <c r="Z557" s="110">
        <f t="shared" si="453"/>
        <v>0</v>
      </c>
      <c r="AA557" s="108">
        <f t="shared" si="453"/>
        <v>0</v>
      </c>
      <c r="AB557" s="26">
        <f t="shared" si="453"/>
        <v>0</v>
      </c>
      <c r="AC557" s="26">
        <f t="shared" si="453"/>
        <v>0</v>
      </c>
      <c r="AD557" s="26">
        <f t="shared" si="453"/>
        <v>0</v>
      </c>
      <c r="AE557" s="26">
        <f t="shared" si="453"/>
        <v>0</v>
      </c>
      <c r="AF557" s="26">
        <f t="shared" si="453"/>
        <v>0</v>
      </c>
      <c r="AG557" s="26">
        <f t="shared" si="453"/>
        <v>0</v>
      </c>
      <c r="AH557" s="26">
        <f t="shared" si="453"/>
        <v>0</v>
      </c>
      <c r="AI557" s="26">
        <f t="shared" si="453"/>
        <v>0</v>
      </c>
      <c r="AJ557" s="26">
        <f t="shared" si="453"/>
        <v>0</v>
      </c>
      <c r="AK557" s="26">
        <f t="shared" si="453"/>
        <v>0</v>
      </c>
      <c r="AL557" s="26">
        <f t="shared" si="453"/>
        <v>0</v>
      </c>
    </row>
    <row r="558" spans="1:38" s="92" customFormat="1" ht="47.1" customHeight="1" outlineLevel="1" x14ac:dyDescent="0.2">
      <c r="A558" s="93" t="s">
        <v>124</v>
      </c>
      <c r="B558" s="87">
        <v>346</v>
      </c>
      <c r="C558" s="94" t="s">
        <v>7</v>
      </c>
      <c r="D558" s="93" t="s">
        <v>152</v>
      </c>
      <c r="E558" s="95">
        <v>978.94</v>
      </c>
      <c r="F558" s="51"/>
      <c r="G558" s="51"/>
      <c r="H558" s="138">
        <f>E558-J558</f>
        <v>0</v>
      </c>
      <c r="I558" s="138">
        <f>E558-K558</f>
        <v>0</v>
      </c>
      <c r="J558" s="96">
        <f t="shared" ref="J558:J559" si="454">L558+N558+P558+R558+W558+Y558+AA558+AC558+AE558+AG558+AI558+AK558</f>
        <v>978.94</v>
      </c>
      <c r="K558" s="96">
        <f t="shared" ref="K558:K559" si="455">M558+O558+Q558+S558+X558+Z558+AB558+AD558+AF558+AH558+AJ558+AL558</f>
        <v>978.94</v>
      </c>
      <c r="P558" s="92">
        <v>978.94</v>
      </c>
      <c r="Q558" s="92">
        <v>978.94</v>
      </c>
      <c r="R558" s="111"/>
      <c r="S558" s="111"/>
      <c r="T558" s="111"/>
      <c r="U558" s="111"/>
      <c r="V558" s="111"/>
      <c r="W558" s="111"/>
      <c r="X558" s="111"/>
      <c r="Y558" s="111"/>
      <c r="Z558" s="111"/>
    </row>
    <row r="559" spans="1:38" ht="11.1" customHeight="1" outlineLevel="1" x14ac:dyDescent="0.2">
      <c r="A559" s="16" t="s">
        <v>124</v>
      </c>
      <c r="B559" s="33">
        <v>346</v>
      </c>
      <c r="C559" s="17"/>
      <c r="D559" s="16"/>
      <c r="E559" s="18"/>
      <c r="F559" s="51"/>
      <c r="G559" s="51"/>
      <c r="H559" s="52">
        <f>E559-J559</f>
        <v>0</v>
      </c>
      <c r="I559" s="52">
        <f>E559-K559</f>
        <v>0</v>
      </c>
      <c r="J559" s="48">
        <f t="shared" si="454"/>
        <v>0</v>
      </c>
      <c r="K559" s="48">
        <f t="shared" si="455"/>
        <v>0</v>
      </c>
      <c r="R559" s="68"/>
      <c r="S559" s="68"/>
      <c r="T559" s="68"/>
      <c r="U559" s="68"/>
      <c r="V559" s="68"/>
      <c r="W559" s="68"/>
      <c r="X559" s="68"/>
      <c r="Y559" s="68"/>
      <c r="Z559" s="68"/>
    </row>
    <row r="560" spans="1:38" s="27" customFormat="1" ht="11.1" customHeight="1" outlineLevel="1" x14ac:dyDescent="0.2">
      <c r="A560" s="24" t="s">
        <v>124</v>
      </c>
      <c r="B560" s="34">
        <v>341</v>
      </c>
      <c r="C560" s="25">
        <v>341</v>
      </c>
      <c r="D560" s="25"/>
      <c r="E560" s="26">
        <f>SUM(E561:E574)</f>
        <v>331197</v>
      </c>
      <c r="F560" s="61"/>
      <c r="G560" s="156"/>
      <c r="H560" s="154">
        <f t="shared" ref="H560" si="456">SUM(H561:H574)</f>
        <v>274245</v>
      </c>
      <c r="I560" s="155">
        <f t="shared" ref="I560" si="457">SUM(I561:I574)</f>
        <v>331197</v>
      </c>
      <c r="J560" s="136">
        <f t="shared" ref="J560:AL560" si="458">SUM(J561:J574)</f>
        <v>56952</v>
      </c>
      <c r="K560" s="42">
        <f t="shared" si="458"/>
        <v>0</v>
      </c>
      <c r="L560" s="26">
        <f t="shared" si="458"/>
        <v>0</v>
      </c>
      <c r="M560" s="26">
        <f t="shared" si="458"/>
        <v>0</v>
      </c>
      <c r="N560" s="26">
        <f t="shared" si="458"/>
        <v>0</v>
      </c>
      <c r="O560" s="26">
        <f t="shared" si="458"/>
        <v>0</v>
      </c>
      <c r="P560" s="26">
        <f t="shared" si="458"/>
        <v>0</v>
      </c>
      <c r="Q560" s="105">
        <f t="shared" si="458"/>
        <v>0</v>
      </c>
      <c r="R560" s="110">
        <f t="shared" si="458"/>
        <v>56952</v>
      </c>
      <c r="S560" s="110">
        <f t="shared" si="458"/>
        <v>0</v>
      </c>
      <c r="T560" s="110">
        <f t="shared" si="458"/>
        <v>0</v>
      </c>
      <c r="U560" s="110">
        <f t="shared" si="458"/>
        <v>56952</v>
      </c>
      <c r="V560" s="110">
        <f t="shared" si="458"/>
        <v>0</v>
      </c>
      <c r="W560" s="110">
        <f t="shared" si="458"/>
        <v>0</v>
      </c>
      <c r="X560" s="110">
        <f t="shared" si="458"/>
        <v>0</v>
      </c>
      <c r="Y560" s="110">
        <f t="shared" si="458"/>
        <v>0</v>
      </c>
      <c r="Z560" s="110">
        <f t="shared" si="458"/>
        <v>0</v>
      </c>
      <c r="AA560" s="108">
        <f t="shared" si="458"/>
        <v>0</v>
      </c>
      <c r="AB560" s="26">
        <f t="shared" si="458"/>
        <v>0</v>
      </c>
      <c r="AC560" s="26">
        <f t="shared" si="458"/>
        <v>0</v>
      </c>
      <c r="AD560" s="26">
        <f t="shared" si="458"/>
        <v>0</v>
      </c>
      <c r="AE560" s="26">
        <f t="shared" si="458"/>
        <v>0</v>
      </c>
      <c r="AF560" s="26">
        <f t="shared" si="458"/>
        <v>0</v>
      </c>
      <c r="AG560" s="26">
        <f t="shared" si="458"/>
        <v>0</v>
      </c>
      <c r="AH560" s="26">
        <f t="shared" si="458"/>
        <v>0</v>
      </c>
      <c r="AI560" s="26">
        <f t="shared" si="458"/>
        <v>0</v>
      </c>
      <c r="AJ560" s="26">
        <f t="shared" si="458"/>
        <v>0</v>
      </c>
      <c r="AK560" s="26">
        <f t="shared" si="458"/>
        <v>0</v>
      </c>
      <c r="AL560" s="26">
        <f t="shared" si="458"/>
        <v>0</v>
      </c>
    </row>
    <row r="561" spans="1:26" ht="35.1" customHeight="1" outlineLevel="1" x14ac:dyDescent="0.2">
      <c r="A561" s="13" t="s">
        <v>124</v>
      </c>
      <c r="B561" s="33">
        <v>341</v>
      </c>
      <c r="C561" s="22" t="s">
        <v>67</v>
      </c>
      <c r="D561" s="22"/>
      <c r="E561" s="23">
        <v>13408</v>
      </c>
      <c r="F561" s="51"/>
      <c r="G561" s="51"/>
      <c r="H561" s="137">
        <f t="shared" ref="H561:H574" si="459">E561-J561</f>
        <v>-43544</v>
      </c>
      <c r="I561" s="137">
        <f t="shared" ref="I561:I574" si="460">E561-K561</f>
        <v>13408</v>
      </c>
      <c r="J561" s="46">
        <f t="shared" ref="J561:J574" si="461">L561+N561+P561+R561+W561+Y561+AA561+AC561+AE561+AG561+AI561+AK561</f>
        <v>56952</v>
      </c>
      <c r="K561" s="46">
        <f t="shared" ref="K561:K574" si="462">M561+O561+Q561+S561+X561+Z561+AB561+AD561+AF561+AH561+AJ561+AL561</f>
        <v>0</v>
      </c>
      <c r="R561" s="68">
        <v>56952</v>
      </c>
      <c r="S561" s="68"/>
      <c r="T561" s="68"/>
      <c r="U561" s="68">
        <v>56952</v>
      </c>
      <c r="V561" s="68"/>
      <c r="W561" s="68">
        <v>0</v>
      </c>
      <c r="X561" s="68"/>
      <c r="Y561" s="68">
        <v>0</v>
      </c>
      <c r="Z561" s="68"/>
    </row>
    <row r="562" spans="1:26" ht="35.1" customHeight="1" outlineLevel="1" x14ac:dyDescent="0.2">
      <c r="A562" s="6" t="s">
        <v>124</v>
      </c>
      <c r="B562" s="33">
        <v>341</v>
      </c>
      <c r="C562" s="4" t="s">
        <v>69</v>
      </c>
      <c r="D562" s="4"/>
      <c r="E562" s="3">
        <v>57000</v>
      </c>
      <c r="F562" s="51"/>
      <c r="G562" s="51"/>
      <c r="H562" s="52">
        <f t="shared" si="459"/>
        <v>57000</v>
      </c>
      <c r="I562" s="52">
        <f t="shared" si="460"/>
        <v>57000</v>
      </c>
      <c r="J562" s="47">
        <f t="shared" si="461"/>
        <v>0</v>
      </c>
      <c r="K562" s="47">
        <f t="shared" si="462"/>
        <v>0</v>
      </c>
      <c r="R562" s="68"/>
      <c r="S562" s="68"/>
      <c r="T562" s="68"/>
      <c r="U562" s="68"/>
      <c r="V562" s="68"/>
      <c r="W562" s="68"/>
      <c r="X562" s="68"/>
      <c r="Y562" s="68"/>
      <c r="Z562" s="68"/>
    </row>
    <row r="563" spans="1:26" ht="35.1" customHeight="1" outlineLevel="1" x14ac:dyDescent="0.2">
      <c r="A563" s="6" t="s">
        <v>124</v>
      </c>
      <c r="B563" s="33">
        <v>341</v>
      </c>
      <c r="C563" s="4" t="s">
        <v>70</v>
      </c>
      <c r="D563" s="4"/>
      <c r="E563" s="3">
        <v>15684</v>
      </c>
      <c r="F563" s="51"/>
      <c r="G563" s="51"/>
      <c r="H563" s="52">
        <f t="shared" si="459"/>
        <v>15684</v>
      </c>
      <c r="I563" s="52">
        <f t="shared" si="460"/>
        <v>15684</v>
      </c>
      <c r="J563" s="47">
        <f t="shared" si="461"/>
        <v>0</v>
      </c>
      <c r="K563" s="47">
        <f t="shared" si="462"/>
        <v>0</v>
      </c>
      <c r="R563" s="68"/>
      <c r="S563" s="68"/>
      <c r="T563" s="68"/>
      <c r="U563" s="68"/>
      <c r="V563" s="68"/>
      <c r="W563" s="68"/>
      <c r="X563" s="68"/>
      <c r="Y563" s="68"/>
      <c r="Z563" s="68"/>
    </row>
    <row r="564" spans="1:26" ht="35.1" customHeight="1" outlineLevel="1" x14ac:dyDescent="0.2">
      <c r="A564" s="6" t="s">
        <v>124</v>
      </c>
      <c r="B564" s="33">
        <v>341</v>
      </c>
      <c r="C564" s="4" t="s">
        <v>71</v>
      </c>
      <c r="D564" s="4"/>
      <c r="E564" s="3">
        <v>34102</v>
      </c>
      <c r="F564" s="51"/>
      <c r="G564" s="51"/>
      <c r="H564" s="52">
        <f t="shared" si="459"/>
        <v>34102</v>
      </c>
      <c r="I564" s="52">
        <f t="shared" si="460"/>
        <v>34102</v>
      </c>
      <c r="J564" s="47">
        <f t="shared" si="461"/>
        <v>0</v>
      </c>
      <c r="K564" s="47">
        <f t="shared" si="462"/>
        <v>0</v>
      </c>
      <c r="R564" s="68"/>
      <c r="S564" s="68"/>
      <c r="T564" s="68"/>
      <c r="U564" s="68"/>
      <c r="V564" s="68"/>
      <c r="W564" s="68"/>
      <c r="X564" s="68"/>
      <c r="Y564" s="68"/>
      <c r="Z564" s="68"/>
    </row>
    <row r="565" spans="1:26" ht="35.1" customHeight="1" outlineLevel="1" x14ac:dyDescent="0.2">
      <c r="A565" s="6" t="s">
        <v>124</v>
      </c>
      <c r="B565" s="33">
        <v>341</v>
      </c>
      <c r="C565" s="4" t="s">
        <v>72</v>
      </c>
      <c r="D565" s="4"/>
      <c r="E565" s="3">
        <v>28657</v>
      </c>
      <c r="F565" s="51"/>
      <c r="G565" s="51"/>
      <c r="H565" s="52">
        <f t="shared" si="459"/>
        <v>28657</v>
      </c>
      <c r="I565" s="52">
        <f t="shared" si="460"/>
        <v>28657</v>
      </c>
      <c r="J565" s="47">
        <f t="shared" si="461"/>
        <v>0</v>
      </c>
      <c r="K565" s="47">
        <f t="shared" si="462"/>
        <v>0</v>
      </c>
      <c r="R565" s="68"/>
      <c r="S565" s="68"/>
      <c r="T565" s="68"/>
      <c r="U565" s="68"/>
      <c r="V565" s="68"/>
      <c r="W565" s="68"/>
      <c r="X565" s="68"/>
      <c r="Y565" s="68"/>
      <c r="Z565" s="68"/>
    </row>
    <row r="566" spans="1:26" ht="35.1" customHeight="1" outlineLevel="1" x14ac:dyDescent="0.2">
      <c r="A566" s="6" t="s">
        <v>124</v>
      </c>
      <c r="B566" s="33">
        <v>341</v>
      </c>
      <c r="C566" s="4" t="s">
        <v>73</v>
      </c>
      <c r="D566" s="4"/>
      <c r="E566" s="3">
        <v>16394</v>
      </c>
      <c r="F566" s="51"/>
      <c r="G566" s="51"/>
      <c r="H566" s="52">
        <f t="shared" si="459"/>
        <v>16394</v>
      </c>
      <c r="I566" s="52">
        <f t="shared" si="460"/>
        <v>16394</v>
      </c>
      <c r="J566" s="47">
        <f t="shared" si="461"/>
        <v>0</v>
      </c>
      <c r="K566" s="47">
        <f t="shared" si="462"/>
        <v>0</v>
      </c>
      <c r="R566" s="68"/>
      <c r="S566" s="68"/>
      <c r="T566" s="68"/>
      <c r="U566" s="68"/>
      <c r="V566" s="68"/>
      <c r="W566" s="68"/>
      <c r="X566" s="68"/>
      <c r="Y566" s="68"/>
      <c r="Z566" s="68"/>
    </row>
    <row r="567" spans="1:26" ht="35.1" customHeight="1" outlineLevel="1" x14ac:dyDescent="0.2">
      <c r="A567" s="6" t="s">
        <v>124</v>
      </c>
      <c r="B567" s="33">
        <v>341</v>
      </c>
      <c r="C567" s="4" t="s">
        <v>98</v>
      </c>
      <c r="D567" s="4"/>
      <c r="E567" s="3">
        <v>56952</v>
      </c>
      <c r="F567" s="51"/>
      <c r="G567" s="51"/>
      <c r="H567" s="52">
        <f t="shared" si="459"/>
        <v>56952</v>
      </c>
      <c r="I567" s="52">
        <f t="shared" si="460"/>
        <v>56952</v>
      </c>
      <c r="J567" s="47">
        <f t="shared" si="461"/>
        <v>0</v>
      </c>
      <c r="K567" s="47">
        <f t="shared" si="462"/>
        <v>0</v>
      </c>
      <c r="R567" s="68"/>
      <c r="S567" s="68"/>
      <c r="T567" s="68"/>
      <c r="U567" s="68"/>
      <c r="V567" s="68"/>
      <c r="W567" s="68"/>
      <c r="X567" s="68"/>
      <c r="Y567" s="68"/>
      <c r="Z567" s="68"/>
    </row>
    <row r="568" spans="1:26" ht="35.1" customHeight="1" outlineLevel="1" x14ac:dyDescent="0.2">
      <c r="A568" s="6" t="s">
        <v>124</v>
      </c>
      <c r="B568" s="33">
        <v>341</v>
      </c>
      <c r="C568" s="4" t="s">
        <v>74</v>
      </c>
      <c r="D568" s="4"/>
      <c r="E568" s="3">
        <v>69000</v>
      </c>
      <c r="F568" s="51"/>
      <c r="G568" s="51"/>
      <c r="H568" s="52">
        <f t="shared" si="459"/>
        <v>69000</v>
      </c>
      <c r="I568" s="52">
        <f t="shared" si="460"/>
        <v>69000</v>
      </c>
      <c r="J568" s="47">
        <f t="shared" si="461"/>
        <v>0</v>
      </c>
      <c r="K568" s="47">
        <f t="shared" si="462"/>
        <v>0</v>
      </c>
      <c r="R568" s="68"/>
      <c r="S568" s="68"/>
      <c r="T568" s="68"/>
      <c r="U568" s="68"/>
      <c r="V568" s="68"/>
      <c r="W568" s="68"/>
      <c r="X568" s="68"/>
      <c r="Y568" s="68"/>
      <c r="Z568" s="68"/>
    </row>
    <row r="569" spans="1:26" ht="35.1" customHeight="1" outlineLevel="1" x14ac:dyDescent="0.2">
      <c r="A569" s="6" t="s">
        <v>124</v>
      </c>
      <c r="B569" s="33">
        <v>341</v>
      </c>
      <c r="C569" s="4" t="s">
        <v>99</v>
      </c>
      <c r="D569" s="4"/>
      <c r="E569" s="3">
        <v>40000</v>
      </c>
      <c r="F569" s="51"/>
      <c r="G569" s="51"/>
      <c r="H569" s="52">
        <f t="shared" si="459"/>
        <v>40000</v>
      </c>
      <c r="I569" s="52">
        <f t="shared" si="460"/>
        <v>40000</v>
      </c>
      <c r="J569" s="47">
        <f t="shared" si="461"/>
        <v>0</v>
      </c>
      <c r="K569" s="47">
        <f t="shared" si="462"/>
        <v>0</v>
      </c>
      <c r="R569" s="68"/>
      <c r="S569" s="68"/>
      <c r="T569" s="68"/>
      <c r="U569" s="68"/>
      <c r="V569" s="68"/>
      <c r="W569" s="68"/>
      <c r="X569" s="68"/>
      <c r="Y569" s="68"/>
      <c r="Z569" s="68"/>
    </row>
    <row r="570" spans="1:26" ht="35.1" customHeight="1" outlineLevel="1" x14ac:dyDescent="0.2">
      <c r="A570" s="6" t="s">
        <v>124</v>
      </c>
      <c r="B570" s="33">
        <v>341</v>
      </c>
      <c r="C570" s="4"/>
      <c r="D570" s="4"/>
      <c r="E570" s="3"/>
      <c r="F570" s="51"/>
      <c r="G570" s="51"/>
      <c r="H570" s="52">
        <f t="shared" si="459"/>
        <v>0</v>
      </c>
      <c r="I570" s="52">
        <f t="shared" si="460"/>
        <v>0</v>
      </c>
      <c r="J570" s="47">
        <f t="shared" si="461"/>
        <v>0</v>
      </c>
      <c r="K570" s="47">
        <f t="shared" si="462"/>
        <v>0</v>
      </c>
      <c r="R570" s="68"/>
      <c r="S570" s="68"/>
      <c r="T570" s="68"/>
      <c r="U570" s="68"/>
      <c r="V570" s="68"/>
      <c r="W570" s="68"/>
      <c r="X570" s="68"/>
      <c r="Y570" s="68"/>
      <c r="Z570" s="68"/>
    </row>
    <row r="571" spans="1:26" ht="35.1" customHeight="1" outlineLevel="1" x14ac:dyDescent="0.2">
      <c r="A571" s="6" t="s">
        <v>124</v>
      </c>
      <c r="B571" s="33">
        <v>341</v>
      </c>
      <c r="C571" s="4"/>
      <c r="D571" s="4"/>
      <c r="E571" s="3"/>
      <c r="F571" s="51"/>
      <c r="G571" s="51"/>
      <c r="H571" s="52">
        <f t="shared" si="459"/>
        <v>0</v>
      </c>
      <c r="I571" s="52">
        <f t="shared" si="460"/>
        <v>0</v>
      </c>
      <c r="J571" s="47">
        <f t="shared" si="461"/>
        <v>0</v>
      </c>
      <c r="K571" s="47">
        <f t="shared" si="462"/>
        <v>0</v>
      </c>
      <c r="R571" s="68"/>
      <c r="S571" s="68"/>
      <c r="T571" s="68"/>
      <c r="U571" s="68"/>
      <c r="V571" s="68"/>
      <c r="W571" s="68"/>
      <c r="X571" s="68"/>
      <c r="Y571" s="68"/>
      <c r="Z571" s="68"/>
    </row>
    <row r="572" spans="1:26" ht="35.1" customHeight="1" outlineLevel="1" x14ac:dyDescent="0.2">
      <c r="A572" s="6" t="s">
        <v>124</v>
      </c>
      <c r="B572" s="33">
        <v>341</v>
      </c>
      <c r="C572" s="4"/>
      <c r="D572" s="4"/>
      <c r="E572" s="3"/>
      <c r="F572" s="51"/>
      <c r="G572" s="51"/>
      <c r="H572" s="52">
        <f t="shared" si="459"/>
        <v>0</v>
      </c>
      <c r="I572" s="52">
        <f t="shared" si="460"/>
        <v>0</v>
      </c>
      <c r="J572" s="47">
        <f t="shared" si="461"/>
        <v>0</v>
      </c>
      <c r="K572" s="47">
        <f t="shared" si="462"/>
        <v>0</v>
      </c>
      <c r="R572" s="68"/>
      <c r="S572" s="68"/>
      <c r="T572" s="68"/>
      <c r="U572" s="68"/>
      <c r="V572" s="68"/>
      <c r="W572" s="68"/>
      <c r="X572" s="68"/>
      <c r="Y572" s="68"/>
      <c r="Z572" s="68"/>
    </row>
    <row r="573" spans="1:26" ht="35.1" customHeight="1" outlineLevel="1" x14ac:dyDescent="0.2">
      <c r="A573" s="6" t="s">
        <v>124</v>
      </c>
      <c r="B573" s="33">
        <v>341</v>
      </c>
      <c r="C573" s="4"/>
      <c r="D573" s="4"/>
      <c r="E573" s="3"/>
      <c r="F573" s="51"/>
      <c r="G573" s="51"/>
      <c r="H573" s="52">
        <f t="shared" si="459"/>
        <v>0</v>
      </c>
      <c r="I573" s="52">
        <f t="shared" si="460"/>
        <v>0</v>
      </c>
      <c r="J573" s="47">
        <f t="shared" si="461"/>
        <v>0</v>
      </c>
      <c r="K573" s="47">
        <f t="shared" si="462"/>
        <v>0</v>
      </c>
      <c r="R573" s="68"/>
      <c r="S573" s="68"/>
      <c r="T573" s="68"/>
      <c r="U573" s="68"/>
      <c r="V573" s="68"/>
      <c r="W573" s="68"/>
      <c r="X573" s="68"/>
      <c r="Y573" s="68"/>
      <c r="Z573" s="68"/>
    </row>
    <row r="574" spans="1:26" ht="35.1" customHeight="1" outlineLevel="1" x14ac:dyDescent="0.2">
      <c r="A574" s="6" t="s">
        <v>124</v>
      </c>
      <c r="B574" s="33">
        <v>341</v>
      </c>
      <c r="C574" s="4"/>
      <c r="D574" s="4"/>
      <c r="E574" s="3"/>
      <c r="F574" s="51"/>
      <c r="G574" s="51"/>
      <c r="H574" s="52">
        <f t="shared" si="459"/>
        <v>0</v>
      </c>
      <c r="I574" s="52">
        <f t="shared" si="460"/>
        <v>0</v>
      </c>
      <c r="J574" s="48">
        <f t="shared" si="461"/>
        <v>0</v>
      </c>
      <c r="K574" s="48">
        <f t="shared" si="462"/>
        <v>0</v>
      </c>
      <c r="R574" s="68"/>
      <c r="S574" s="68"/>
      <c r="T574" s="68"/>
      <c r="U574" s="68"/>
      <c r="V574" s="68"/>
      <c r="W574" s="68"/>
      <c r="X574" s="68"/>
      <c r="Y574" s="68"/>
      <c r="Z574" s="68"/>
    </row>
    <row r="575" spans="1:26" s="1" customFormat="1" ht="11.1" customHeight="1" x14ac:dyDescent="0.2">
      <c r="A575"/>
      <c r="B575" s="33"/>
      <c r="E575" s="9"/>
      <c r="F575" s="62"/>
      <c r="G575" s="62"/>
    </row>
    <row r="576" spans="1:26" ht="11.45" customHeight="1" x14ac:dyDescent="0.2">
      <c r="J576" s="54">
        <f>J560+J483+J290+J175+J40</f>
        <v>3636139.55</v>
      </c>
      <c r="K576" s="54">
        <f t="shared" ref="K576:R576" si="463">K560+K483+K290+K175+K40</f>
        <v>0</v>
      </c>
      <c r="L576" s="54">
        <f t="shared" si="463"/>
        <v>0</v>
      </c>
      <c r="M576" s="54">
        <f t="shared" si="463"/>
        <v>0</v>
      </c>
      <c r="N576" s="54">
        <f t="shared" si="463"/>
        <v>0</v>
      </c>
      <c r="O576" s="54">
        <f t="shared" si="463"/>
        <v>0</v>
      </c>
      <c r="P576" s="54">
        <f t="shared" si="463"/>
        <v>0</v>
      </c>
      <c r="Q576" s="54">
        <f t="shared" si="463"/>
        <v>0</v>
      </c>
      <c r="R576" s="54">
        <f t="shared" si="463"/>
        <v>497034.85</v>
      </c>
    </row>
    <row r="578" spans="1:38" ht="11.45" customHeight="1" thickBot="1" x14ac:dyDescent="0.25">
      <c r="I578" s="79" t="s">
        <v>143</v>
      </c>
      <c r="J578" s="68"/>
      <c r="K578" s="68"/>
      <c r="L578" s="173" t="s">
        <v>126</v>
      </c>
      <c r="M578" s="174"/>
      <c r="N578" s="173" t="s">
        <v>129</v>
      </c>
      <c r="O578" s="174"/>
      <c r="P578" s="173" t="s">
        <v>130</v>
      </c>
      <c r="Q578" s="174"/>
      <c r="R578" s="173" t="s">
        <v>131</v>
      </c>
      <c r="S578" s="174"/>
      <c r="T578" s="40" t="s">
        <v>147</v>
      </c>
      <c r="U578" s="40" t="s">
        <v>148</v>
      </c>
      <c r="V578" s="40" t="s">
        <v>149</v>
      </c>
      <c r="W578" s="173" t="s">
        <v>132</v>
      </c>
      <c r="X578" s="174"/>
      <c r="Y578" s="173" t="s">
        <v>133</v>
      </c>
      <c r="Z578" s="174"/>
      <c r="AA578" s="173" t="s">
        <v>134</v>
      </c>
      <c r="AB578" s="174"/>
      <c r="AC578" s="173" t="s">
        <v>135</v>
      </c>
      <c r="AD578" s="174"/>
      <c r="AE578" s="173" t="s">
        <v>136</v>
      </c>
      <c r="AF578" s="174"/>
      <c r="AG578" s="173" t="s">
        <v>137</v>
      </c>
      <c r="AH578" s="174"/>
      <c r="AI578" s="173" t="s">
        <v>138</v>
      </c>
      <c r="AJ578" s="174"/>
      <c r="AK578" s="173" t="s">
        <v>139</v>
      </c>
      <c r="AL578" s="174"/>
    </row>
    <row r="579" spans="1:38" ht="11.45" customHeight="1" x14ac:dyDescent="0.2">
      <c r="C579" s="53"/>
      <c r="D579" s="79"/>
      <c r="J579" s="68"/>
      <c r="K579" s="68"/>
      <c r="L579" s="69" t="s">
        <v>127</v>
      </c>
      <c r="M579" s="69" t="s">
        <v>128</v>
      </c>
      <c r="N579" s="69" t="s">
        <v>127</v>
      </c>
      <c r="O579" s="69" t="s">
        <v>128</v>
      </c>
      <c r="P579" s="69" t="s">
        <v>127</v>
      </c>
      <c r="Q579" s="69" t="s">
        <v>128</v>
      </c>
      <c r="R579" s="69" t="s">
        <v>127</v>
      </c>
      <c r="S579" s="69" t="s">
        <v>128</v>
      </c>
      <c r="T579" s="69"/>
      <c r="U579" s="69"/>
      <c r="V579" s="69"/>
      <c r="W579" s="69" t="s">
        <v>127</v>
      </c>
      <c r="X579" s="69" t="s">
        <v>128</v>
      </c>
      <c r="Y579" s="69" t="s">
        <v>127</v>
      </c>
      <c r="Z579" s="69" t="s">
        <v>128</v>
      </c>
      <c r="AA579" s="69" t="s">
        <v>127</v>
      </c>
      <c r="AB579" s="69" t="s">
        <v>128</v>
      </c>
      <c r="AC579" s="69" t="s">
        <v>127</v>
      </c>
      <c r="AD579" s="69" t="s">
        <v>128</v>
      </c>
      <c r="AE579" s="69" t="s">
        <v>127</v>
      </c>
      <c r="AF579" s="69" t="s">
        <v>128</v>
      </c>
      <c r="AG579" s="69" t="s">
        <v>127</v>
      </c>
      <c r="AH579" s="69" t="s">
        <v>128</v>
      </c>
      <c r="AI579" s="69" t="s">
        <v>127</v>
      </c>
      <c r="AJ579" s="69" t="s">
        <v>128</v>
      </c>
      <c r="AK579" s="69" t="s">
        <v>127</v>
      </c>
      <c r="AL579" s="69" t="s">
        <v>128</v>
      </c>
    </row>
    <row r="580" spans="1:38" ht="11.45" customHeight="1" x14ac:dyDescent="0.2">
      <c r="E580" s="54"/>
      <c r="J580" s="76" t="s">
        <v>141</v>
      </c>
      <c r="K580" s="76"/>
      <c r="L580" s="77">
        <f t="shared" ref="L580:AL580" si="464">L581+L588+L595+L597+L599+L610+L619+L629+L637+L643+L653+L662+L669</f>
        <v>0</v>
      </c>
      <c r="M580" s="77">
        <f t="shared" si="464"/>
        <v>0</v>
      </c>
      <c r="N580" s="77">
        <f t="shared" si="464"/>
        <v>0</v>
      </c>
      <c r="O580" s="77">
        <f t="shared" si="464"/>
        <v>0</v>
      </c>
      <c r="P580" s="77">
        <f t="shared" si="464"/>
        <v>18494.43</v>
      </c>
      <c r="Q580" s="77">
        <f t="shared" si="464"/>
        <v>18494.43</v>
      </c>
      <c r="R580" s="77">
        <f t="shared" si="464"/>
        <v>2251056.6700000004</v>
      </c>
      <c r="S580" s="77">
        <f t="shared" si="464"/>
        <v>0</v>
      </c>
      <c r="T580" s="77">
        <f t="shared" si="464"/>
        <v>290190.47000000003</v>
      </c>
      <c r="U580" s="77">
        <f t="shared" si="464"/>
        <v>1490866.2</v>
      </c>
      <c r="V580" s="77">
        <f t="shared" si="464"/>
        <v>150000</v>
      </c>
      <c r="W580" s="77">
        <f t="shared" si="464"/>
        <v>3589869.72</v>
      </c>
      <c r="X580" s="77">
        <f t="shared" si="464"/>
        <v>0</v>
      </c>
      <c r="Y580" s="77">
        <f t="shared" si="464"/>
        <v>3586640.72</v>
      </c>
      <c r="Z580" s="77">
        <f t="shared" si="464"/>
        <v>0</v>
      </c>
      <c r="AA580" s="77">
        <f t="shared" si="464"/>
        <v>0</v>
      </c>
      <c r="AB580" s="77">
        <f t="shared" si="464"/>
        <v>0</v>
      </c>
      <c r="AC580" s="77">
        <f t="shared" si="464"/>
        <v>0</v>
      </c>
      <c r="AD580" s="77">
        <f t="shared" si="464"/>
        <v>0</v>
      </c>
      <c r="AE580" s="77">
        <f t="shared" si="464"/>
        <v>0</v>
      </c>
      <c r="AF580" s="77">
        <f t="shared" si="464"/>
        <v>0</v>
      </c>
      <c r="AG580" s="77">
        <f t="shared" si="464"/>
        <v>0</v>
      </c>
      <c r="AH580" s="77">
        <f t="shared" si="464"/>
        <v>0</v>
      </c>
      <c r="AI580" s="77">
        <f t="shared" si="464"/>
        <v>0</v>
      </c>
      <c r="AJ580" s="77">
        <f t="shared" si="464"/>
        <v>0</v>
      </c>
      <c r="AK580" s="77">
        <f t="shared" si="464"/>
        <v>0</v>
      </c>
      <c r="AL580" s="77">
        <f t="shared" si="464"/>
        <v>0</v>
      </c>
    </row>
    <row r="581" spans="1:38" ht="11.25" customHeight="1" x14ac:dyDescent="0.2">
      <c r="A581" s="24"/>
      <c r="E581" s="57"/>
      <c r="J581" s="71" t="s">
        <v>112</v>
      </c>
      <c r="K581" s="72"/>
      <c r="L581" s="73">
        <f>SUM(L582:L586)</f>
        <v>0</v>
      </c>
      <c r="M581" s="73">
        <f t="shared" ref="M581:AL581" si="465">SUM(M582:M586)</f>
        <v>0</v>
      </c>
      <c r="N581" s="73">
        <f t="shared" si="465"/>
        <v>0</v>
      </c>
      <c r="O581" s="73">
        <f t="shared" si="465"/>
        <v>0</v>
      </c>
      <c r="P581" s="73">
        <f t="shared" si="465"/>
        <v>652.63</v>
      </c>
      <c r="Q581" s="73">
        <f t="shared" si="465"/>
        <v>652.63</v>
      </c>
      <c r="R581" s="73">
        <f>R582+R583+R584+R585+R586+R587</f>
        <v>366121.47</v>
      </c>
      <c r="S581" s="73">
        <f t="shared" ref="S581:V581" si="466">S582+S583+S584+S585+S586+S587</f>
        <v>0</v>
      </c>
      <c r="T581" s="73">
        <f t="shared" si="466"/>
        <v>2900.47</v>
      </c>
      <c r="U581" s="73">
        <f t="shared" si="466"/>
        <v>363221</v>
      </c>
      <c r="V581" s="73">
        <f t="shared" si="466"/>
        <v>0</v>
      </c>
      <c r="W581" s="73">
        <f t="shared" si="465"/>
        <v>2900.47</v>
      </c>
      <c r="X581" s="73">
        <f t="shared" si="465"/>
        <v>0</v>
      </c>
      <c r="Y581" s="73">
        <f t="shared" si="465"/>
        <v>2900.47</v>
      </c>
      <c r="Z581" s="73">
        <f t="shared" si="465"/>
        <v>0</v>
      </c>
      <c r="AA581" s="73">
        <f t="shared" si="465"/>
        <v>0</v>
      </c>
      <c r="AB581" s="73">
        <f t="shared" si="465"/>
        <v>0</v>
      </c>
      <c r="AC581" s="73">
        <f t="shared" si="465"/>
        <v>0</v>
      </c>
      <c r="AD581" s="73">
        <f t="shared" si="465"/>
        <v>0</v>
      </c>
      <c r="AE581" s="73">
        <f t="shared" si="465"/>
        <v>0</v>
      </c>
      <c r="AF581" s="73">
        <f t="shared" si="465"/>
        <v>0</v>
      </c>
      <c r="AG581" s="73">
        <f t="shared" si="465"/>
        <v>0</v>
      </c>
      <c r="AH581" s="73">
        <f t="shared" si="465"/>
        <v>0</v>
      </c>
      <c r="AI581" s="73">
        <f t="shared" si="465"/>
        <v>0</v>
      </c>
      <c r="AJ581" s="73">
        <f t="shared" si="465"/>
        <v>0</v>
      </c>
      <c r="AK581" s="73">
        <f t="shared" si="465"/>
        <v>0</v>
      </c>
      <c r="AL581" s="73">
        <f t="shared" si="465"/>
        <v>0</v>
      </c>
    </row>
    <row r="582" spans="1:38" ht="11.45" customHeight="1" x14ac:dyDescent="0.2">
      <c r="A582" s="8"/>
      <c r="E582" s="54"/>
      <c r="J582" s="68"/>
      <c r="K582" s="74">
        <v>221</v>
      </c>
      <c r="L582" s="70">
        <f>L5</f>
        <v>0</v>
      </c>
      <c r="M582" s="70">
        <f t="shared" ref="M582:AL582" si="467">M5</f>
        <v>0</v>
      </c>
      <c r="N582" s="70">
        <f t="shared" si="467"/>
        <v>0</v>
      </c>
      <c r="O582" s="70">
        <f t="shared" si="467"/>
        <v>0</v>
      </c>
      <c r="P582" s="70">
        <f t="shared" si="467"/>
        <v>0</v>
      </c>
      <c r="Q582" s="70">
        <f t="shared" si="467"/>
        <v>0</v>
      </c>
      <c r="R582" s="70">
        <f t="shared" si="467"/>
        <v>73.87</v>
      </c>
      <c r="S582" s="70">
        <f t="shared" si="467"/>
        <v>0</v>
      </c>
      <c r="T582" s="70">
        <f t="shared" si="467"/>
        <v>73.87</v>
      </c>
      <c r="U582" s="70">
        <f t="shared" si="467"/>
        <v>0</v>
      </c>
      <c r="V582" s="70">
        <f t="shared" si="467"/>
        <v>0</v>
      </c>
      <c r="W582" s="70">
        <f t="shared" si="467"/>
        <v>73.87</v>
      </c>
      <c r="X582" s="70">
        <f t="shared" si="467"/>
        <v>0</v>
      </c>
      <c r="Y582" s="70">
        <f t="shared" si="467"/>
        <v>73.87</v>
      </c>
      <c r="Z582" s="70">
        <f t="shared" si="467"/>
        <v>0</v>
      </c>
      <c r="AA582" s="70">
        <f t="shared" si="467"/>
        <v>0</v>
      </c>
      <c r="AB582" s="70">
        <f t="shared" si="467"/>
        <v>0</v>
      </c>
      <c r="AC582" s="70">
        <f t="shared" si="467"/>
        <v>0</v>
      </c>
      <c r="AD582" s="70">
        <f t="shared" si="467"/>
        <v>0</v>
      </c>
      <c r="AE582" s="70">
        <f t="shared" si="467"/>
        <v>0</v>
      </c>
      <c r="AF582" s="70">
        <f t="shared" si="467"/>
        <v>0</v>
      </c>
      <c r="AG582" s="70">
        <f t="shared" si="467"/>
        <v>0</v>
      </c>
      <c r="AH582" s="70">
        <f t="shared" si="467"/>
        <v>0</v>
      </c>
      <c r="AI582" s="70">
        <f t="shared" si="467"/>
        <v>0</v>
      </c>
      <c r="AJ582" s="70">
        <f t="shared" si="467"/>
        <v>0</v>
      </c>
      <c r="AK582" s="70">
        <f t="shared" si="467"/>
        <v>0</v>
      </c>
      <c r="AL582" s="70">
        <f t="shared" si="467"/>
        <v>0</v>
      </c>
    </row>
    <row r="583" spans="1:38" ht="11.45" customHeight="1" x14ac:dyDescent="0.2">
      <c r="A583" s="8"/>
      <c r="E583" s="54"/>
      <c r="J583" s="68"/>
      <c r="K583" s="74">
        <v>225</v>
      </c>
      <c r="L583" s="70">
        <f>L10</f>
        <v>0</v>
      </c>
      <c r="M583" s="70">
        <f t="shared" ref="M583:AL583" si="468">M10</f>
        <v>0</v>
      </c>
      <c r="N583" s="70">
        <f t="shared" si="468"/>
        <v>0</v>
      </c>
      <c r="O583" s="70">
        <f t="shared" si="468"/>
        <v>0</v>
      </c>
      <c r="P583" s="70">
        <f t="shared" si="468"/>
        <v>0</v>
      </c>
      <c r="Q583" s="70">
        <f t="shared" si="468"/>
        <v>0</v>
      </c>
      <c r="R583" s="70">
        <f t="shared" si="468"/>
        <v>0</v>
      </c>
      <c r="S583" s="70">
        <f t="shared" si="468"/>
        <v>0</v>
      </c>
      <c r="T583" s="70">
        <f t="shared" si="468"/>
        <v>0</v>
      </c>
      <c r="U583" s="70">
        <f t="shared" si="468"/>
        <v>0</v>
      </c>
      <c r="V583" s="70">
        <f t="shared" si="468"/>
        <v>0</v>
      </c>
      <c r="W583" s="70">
        <f t="shared" si="468"/>
        <v>0</v>
      </c>
      <c r="X583" s="70">
        <f t="shared" si="468"/>
        <v>0</v>
      </c>
      <c r="Y583" s="70">
        <f t="shared" si="468"/>
        <v>0</v>
      </c>
      <c r="Z583" s="70">
        <f t="shared" si="468"/>
        <v>0</v>
      </c>
      <c r="AA583" s="70">
        <f t="shared" si="468"/>
        <v>0</v>
      </c>
      <c r="AB583" s="70">
        <f t="shared" si="468"/>
        <v>0</v>
      </c>
      <c r="AC583" s="70">
        <f t="shared" si="468"/>
        <v>0</v>
      </c>
      <c r="AD583" s="70">
        <f t="shared" si="468"/>
        <v>0</v>
      </c>
      <c r="AE583" s="70">
        <f t="shared" si="468"/>
        <v>0</v>
      </c>
      <c r="AF583" s="70">
        <f t="shared" si="468"/>
        <v>0</v>
      </c>
      <c r="AG583" s="70">
        <f t="shared" si="468"/>
        <v>0</v>
      </c>
      <c r="AH583" s="70">
        <f t="shared" si="468"/>
        <v>0</v>
      </c>
      <c r="AI583" s="70">
        <f t="shared" si="468"/>
        <v>0</v>
      </c>
      <c r="AJ583" s="70">
        <f t="shared" si="468"/>
        <v>0</v>
      </c>
      <c r="AK583" s="70">
        <f t="shared" si="468"/>
        <v>0</v>
      </c>
      <c r="AL583" s="70">
        <f t="shared" si="468"/>
        <v>0</v>
      </c>
    </row>
    <row r="584" spans="1:38" ht="11.45" customHeight="1" x14ac:dyDescent="0.2">
      <c r="A584" s="8"/>
      <c r="E584" s="54"/>
      <c r="J584" s="68"/>
      <c r="K584" s="74">
        <v>227</v>
      </c>
      <c r="L584" s="70">
        <f>L14</f>
        <v>0</v>
      </c>
      <c r="M584" s="70">
        <f t="shared" ref="M584:AL584" si="469">M14</f>
        <v>0</v>
      </c>
      <c r="N584" s="70">
        <f t="shared" si="469"/>
        <v>0</v>
      </c>
      <c r="O584" s="70">
        <f t="shared" si="469"/>
        <v>0</v>
      </c>
      <c r="P584" s="70">
        <f t="shared" si="469"/>
        <v>0</v>
      </c>
      <c r="Q584" s="70">
        <f t="shared" si="469"/>
        <v>0</v>
      </c>
      <c r="R584" s="70">
        <f t="shared" si="469"/>
        <v>0</v>
      </c>
      <c r="S584" s="70">
        <f t="shared" si="469"/>
        <v>0</v>
      </c>
      <c r="T584" s="70">
        <f t="shared" si="469"/>
        <v>0</v>
      </c>
      <c r="U584" s="70">
        <f t="shared" si="469"/>
        <v>0</v>
      </c>
      <c r="V584" s="70">
        <f t="shared" si="469"/>
        <v>0</v>
      </c>
      <c r="W584" s="70">
        <f t="shared" si="469"/>
        <v>0</v>
      </c>
      <c r="X584" s="70">
        <f t="shared" si="469"/>
        <v>0</v>
      </c>
      <c r="Y584" s="70">
        <f t="shared" si="469"/>
        <v>0</v>
      </c>
      <c r="Z584" s="70">
        <f t="shared" si="469"/>
        <v>0</v>
      </c>
      <c r="AA584" s="70">
        <f t="shared" si="469"/>
        <v>0</v>
      </c>
      <c r="AB584" s="70">
        <f t="shared" si="469"/>
        <v>0</v>
      </c>
      <c r="AC584" s="70">
        <f t="shared" si="469"/>
        <v>0</v>
      </c>
      <c r="AD584" s="70">
        <f t="shared" si="469"/>
        <v>0</v>
      </c>
      <c r="AE584" s="70">
        <f t="shared" si="469"/>
        <v>0</v>
      </c>
      <c r="AF584" s="70">
        <f t="shared" si="469"/>
        <v>0</v>
      </c>
      <c r="AG584" s="70">
        <f t="shared" si="469"/>
        <v>0</v>
      </c>
      <c r="AH584" s="70">
        <f t="shared" si="469"/>
        <v>0</v>
      </c>
      <c r="AI584" s="70">
        <f t="shared" si="469"/>
        <v>0</v>
      </c>
      <c r="AJ584" s="70">
        <f t="shared" si="469"/>
        <v>0</v>
      </c>
      <c r="AK584" s="70">
        <f t="shared" si="469"/>
        <v>0</v>
      </c>
      <c r="AL584" s="70">
        <f t="shared" si="469"/>
        <v>0</v>
      </c>
    </row>
    <row r="585" spans="1:38" ht="11.45" customHeight="1" x14ac:dyDescent="0.2">
      <c r="A585" s="8"/>
      <c r="E585" s="54"/>
      <c r="I585">
        <v>341</v>
      </c>
      <c r="J585" s="68"/>
      <c r="K585" s="74">
        <v>343</v>
      </c>
      <c r="L585" s="70">
        <f>L22</f>
        <v>0</v>
      </c>
      <c r="M585" s="70">
        <f t="shared" ref="M585:AL585" si="470">M22</f>
        <v>0</v>
      </c>
      <c r="N585" s="70">
        <f t="shared" si="470"/>
        <v>0</v>
      </c>
      <c r="O585" s="70">
        <f t="shared" si="470"/>
        <v>0</v>
      </c>
      <c r="P585" s="70">
        <f t="shared" si="470"/>
        <v>0</v>
      </c>
      <c r="Q585" s="70">
        <f t="shared" si="470"/>
        <v>0</v>
      </c>
      <c r="R585" s="70">
        <f t="shared" si="470"/>
        <v>2826.6</v>
      </c>
      <c r="S585" s="70">
        <f t="shared" si="470"/>
        <v>0</v>
      </c>
      <c r="T585" s="70">
        <f t="shared" si="470"/>
        <v>2826.6</v>
      </c>
      <c r="U585" s="70">
        <f t="shared" si="470"/>
        <v>0</v>
      </c>
      <c r="V585" s="70">
        <f t="shared" si="470"/>
        <v>0</v>
      </c>
      <c r="W585" s="70">
        <f t="shared" si="470"/>
        <v>2826.6</v>
      </c>
      <c r="X585" s="70">
        <f t="shared" si="470"/>
        <v>0</v>
      </c>
      <c r="Y585" s="70">
        <f t="shared" si="470"/>
        <v>2826.6</v>
      </c>
      <c r="Z585" s="70">
        <f t="shared" si="470"/>
        <v>0</v>
      </c>
      <c r="AA585" s="70">
        <f t="shared" si="470"/>
        <v>0</v>
      </c>
      <c r="AB585" s="70">
        <f t="shared" si="470"/>
        <v>0</v>
      </c>
      <c r="AC585" s="70">
        <f t="shared" si="470"/>
        <v>0</v>
      </c>
      <c r="AD585" s="70">
        <f t="shared" si="470"/>
        <v>0</v>
      </c>
      <c r="AE585" s="70">
        <f t="shared" si="470"/>
        <v>0</v>
      </c>
      <c r="AF585" s="70">
        <f t="shared" si="470"/>
        <v>0</v>
      </c>
      <c r="AG585" s="70">
        <f t="shared" si="470"/>
        <v>0</v>
      </c>
      <c r="AH585" s="70">
        <f t="shared" si="470"/>
        <v>0</v>
      </c>
      <c r="AI585" s="70">
        <f t="shared" si="470"/>
        <v>0</v>
      </c>
      <c r="AJ585" s="70">
        <f t="shared" si="470"/>
        <v>0</v>
      </c>
      <c r="AK585" s="70">
        <f t="shared" si="470"/>
        <v>0</v>
      </c>
      <c r="AL585" s="70">
        <f t="shared" si="470"/>
        <v>0</v>
      </c>
    </row>
    <row r="586" spans="1:38" ht="11.45" customHeight="1" x14ac:dyDescent="0.2">
      <c r="A586" s="8"/>
      <c r="E586" s="54"/>
      <c r="J586" s="68"/>
      <c r="K586" s="74">
        <v>346</v>
      </c>
      <c r="L586" s="70">
        <f>L18</f>
        <v>0</v>
      </c>
      <c r="M586" s="70">
        <f t="shared" ref="M586:AL586" si="471">M18</f>
        <v>0</v>
      </c>
      <c r="N586" s="70">
        <f t="shared" si="471"/>
        <v>0</v>
      </c>
      <c r="O586" s="70">
        <f t="shared" si="471"/>
        <v>0</v>
      </c>
      <c r="P586" s="70">
        <f t="shared" si="471"/>
        <v>652.63</v>
      </c>
      <c r="Q586" s="70">
        <f t="shared" si="471"/>
        <v>652.63</v>
      </c>
      <c r="R586" s="70">
        <f t="shared" si="471"/>
        <v>0</v>
      </c>
      <c r="S586" s="70">
        <f t="shared" si="471"/>
        <v>0</v>
      </c>
      <c r="T586" s="70">
        <f t="shared" si="471"/>
        <v>0</v>
      </c>
      <c r="U586" s="70">
        <f t="shared" si="471"/>
        <v>0</v>
      </c>
      <c r="V586" s="70">
        <f t="shared" si="471"/>
        <v>0</v>
      </c>
      <c r="W586" s="70">
        <f t="shared" si="471"/>
        <v>0</v>
      </c>
      <c r="X586" s="70">
        <f t="shared" si="471"/>
        <v>0</v>
      </c>
      <c r="Y586" s="70">
        <f t="shared" si="471"/>
        <v>0</v>
      </c>
      <c r="Z586" s="70">
        <f t="shared" si="471"/>
        <v>0</v>
      </c>
      <c r="AA586" s="70">
        <f t="shared" si="471"/>
        <v>0</v>
      </c>
      <c r="AB586" s="70">
        <f t="shared" si="471"/>
        <v>0</v>
      </c>
      <c r="AC586" s="70">
        <f t="shared" si="471"/>
        <v>0</v>
      </c>
      <c r="AD586" s="70">
        <f t="shared" si="471"/>
        <v>0</v>
      </c>
      <c r="AE586" s="70">
        <f t="shared" si="471"/>
        <v>0</v>
      </c>
      <c r="AF586" s="70">
        <f t="shared" si="471"/>
        <v>0</v>
      </c>
      <c r="AG586" s="70">
        <f t="shared" si="471"/>
        <v>0</v>
      </c>
      <c r="AH586" s="70">
        <f t="shared" si="471"/>
        <v>0</v>
      </c>
      <c r="AI586" s="70">
        <f t="shared" si="471"/>
        <v>0</v>
      </c>
      <c r="AJ586" s="70">
        <f t="shared" si="471"/>
        <v>0</v>
      </c>
      <c r="AK586" s="70">
        <f t="shared" si="471"/>
        <v>0</v>
      </c>
      <c r="AL586" s="70">
        <f t="shared" si="471"/>
        <v>0</v>
      </c>
    </row>
    <row r="587" spans="1:38" ht="11.45" customHeight="1" x14ac:dyDescent="0.2">
      <c r="A587" s="8">
        <v>341</v>
      </c>
      <c r="E587" s="54"/>
      <c r="J587" s="68"/>
      <c r="K587" s="74">
        <v>341</v>
      </c>
      <c r="L587" s="70"/>
      <c r="M587" s="70"/>
      <c r="N587" s="70"/>
      <c r="O587" s="70"/>
      <c r="P587" s="70"/>
      <c r="Q587" s="70"/>
      <c r="R587" s="70">
        <v>363221</v>
      </c>
      <c r="S587" s="70"/>
      <c r="T587" s="70"/>
      <c r="U587" s="70">
        <f>R587</f>
        <v>363221</v>
      </c>
      <c r="V587" s="70"/>
      <c r="W587" s="70">
        <v>200000</v>
      </c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</row>
    <row r="588" spans="1:38" ht="11.25" customHeight="1" x14ac:dyDescent="0.2">
      <c r="A588" s="8"/>
      <c r="E588" s="57"/>
      <c r="J588" s="71" t="s">
        <v>113</v>
      </c>
      <c r="K588" s="72"/>
      <c r="L588" s="73">
        <f>SUM(L589:L594)</f>
        <v>0</v>
      </c>
      <c r="M588" s="73">
        <f t="shared" ref="M588:AL588" si="472">SUM(M589:M594)</f>
        <v>0</v>
      </c>
      <c r="N588" s="73">
        <f t="shared" si="472"/>
        <v>0</v>
      </c>
      <c r="O588" s="73">
        <f t="shared" si="472"/>
        <v>0</v>
      </c>
      <c r="P588" s="73">
        <f t="shared" si="472"/>
        <v>652.63</v>
      </c>
      <c r="Q588" s="73">
        <f t="shared" si="472"/>
        <v>652.63</v>
      </c>
      <c r="R588" s="73">
        <f t="shared" si="472"/>
        <v>367208.37</v>
      </c>
      <c r="S588" s="73">
        <f t="shared" si="472"/>
        <v>0</v>
      </c>
      <c r="T588" s="73">
        <f t="shared" si="472"/>
        <v>610.37</v>
      </c>
      <c r="U588" s="73">
        <f t="shared" si="472"/>
        <v>366598</v>
      </c>
      <c r="V588" s="73">
        <f t="shared" si="472"/>
        <v>0</v>
      </c>
      <c r="W588" s="73">
        <f t="shared" si="472"/>
        <v>610.37</v>
      </c>
      <c r="X588" s="73">
        <f t="shared" si="472"/>
        <v>0</v>
      </c>
      <c r="Y588" s="73">
        <f t="shared" si="472"/>
        <v>610.37</v>
      </c>
      <c r="Z588" s="73">
        <f t="shared" si="472"/>
        <v>0</v>
      </c>
      <c r="AA588" s="73">
        <f t="shared" si="472"/>
        <v>0</v>
      </c>
      <c r="AB588" s="73">
        <f t="shared" si="472"/>
        <v>0</v>
      </c>
      <c r="AC588" s="73">
        <f t="shared" si="472"/>
        <v>0</v>
      </c>
      <c r="AD588" s="73">
        <f t="shared" si="472"/>
        <v>0</v>
      </c>
      <c r="AE588" s="73">
        <f t="shared" si="472"/>
        <v>0</v>
      </c>
      <c r="AF588" s="73">
        <f t="shared" si="472"/>
        <v>0</v>
      </c>
      <c r="AG588" s="73">
        <f t="shared" si="472"/>
        <v>0</v>
      </c>
      <c r="AH588" s="73">
        <f t="shared" si="472"/>
        <v>0</v>
      </c>
      <c r="AI588" s="73">
        <f t="shared" si="472"/>
        <v>0</v>
      </c>
      <c r="AJ588" s="73">
        <f t="shared" si="472"/>
        <v>0</v>
      </c>
      <c r="AK588" s="73">
        <f t="shared" si="472"/>
        <v>0</v>
      </c>
      <c r="AL588" s="73">
        <f t="shared" si="472"/>
        <v>0</v>
      </c>
    </row>
    <row r="589" spans="1:38" ht="11.45" customHeight="1" x14ac:dyDescent="0.2">
      <c r="A589" s="8"/>
      <c r="E589" s="54"/>
      <c r="J589" s="68"/>
      <c r="K589" s="74">
        <v>221</v>
      </c>
      <c r="L589" s="70">
        <f>L26</f>
        <v>0</v>
      </c>
      <c r="M589" s="70">
        <f t="shared" ref="M589:AL589" si="473">M26</f>
        <v>0</v>
      </c>
      <c r="N589" s="70">
        <f t="shared" si="473"/>
        <v>0</v>
      </c>
      <c r="O589" s="70">
        <f t="shared" si="473"/>
        <v>0</v>
      </c>
      <c r="P589" s="70">
        <f t="shared" si="473"/>
        <v>0</v>
      </c>
      <c r="Q589" s="70">
        <f t="shared" si="473"/>
        <v>0</v>
      </c>
      <c r="R589" s="70">
        <f t="shared" si="473"/>
        <v>73.87</v>
      </c>
      <c r="S589" s="70">
        <f t="shared" si="473"/>
        <v>0</v>
      </c>
      <c r="T589" s="70">
        <f t="shared" si="473"/>
        <v>73.87</v>
      </c>
      <c r="U589" s="70">
        <f t="shared" si="473"/>
        <v>0</v>
      </c>
      <c r="V589" s="70">
        <f t="shared" si="473"/>
        <v>0</v>
      </c>
      <c r="W589" s="70">
        <f t="shared" si="473"/>
        <v>73.87</v>
      </c>
      <c r="X589" s="70">
        <f t="shared" si="473"/>
        <v>0</v>
      </c>
      <c r="Y589" s="70">
        <f t="shared" si="473"/>
        <v>73.87</v>
      </c>
      <c r="Z589" s="70">
        <f t="shared" si="473"/>
        <v>0</v>
      </c>
      <c r="AA589" s="70">
        <f t="shared" si="473"/>
        <v>0</v>
      </c>
      <c r="AB589" s="70">
        <f t="shared" si="473"/>
        <v>0</v>
      </c>
      <c r="AC589" s="70">
        <f t="shared" si="473"/>
        <v>0</v>
      </c>
      <c r="AD589" s="70">
        <f t="shared" si="473"/>
        <v>0</v>
      </c>
      <c r="AE589" s="70">
        <f t="shared" si="473"/>
        <v>0</v>
      </c>
      <c r="AF589" s="70">
        <f t="shared" si="473"/>
        <v>0</v>
      </c>
      <c r="AG589" s="70">
        <f t="shared" si="473"/>
        <v>0</v>
      </c>
      <c r="AH589" s="70">
        <f t="shared" si="473"/>
        <v>0</v>
      </c>
      <c r="AI589" s="70">
        <f t="shared" si="473"/>
        <v>0</v>
      </c>
      <c r="AJ589" s="70">
        <f t="shared" si="473"/>
        <v>0</v>
      </c>
      <c r="AK589" s="70">
        <f t="shared" si="473"/>
        <v>0</v>
      </c>
      <c r="AL589" s="70">
        <f t="shared" si="473"/>
        <v>0</v>
      </c>
    </row>
    <row r="590" spans="1:38" ht="11.45" customHeight="1" x14ac:dyDescent="0.2">
      <c r="A590" s="8"/>
      <c r="E590" s="54"/>
      <c r="J590" s="68"/>
      <c r="K590" s="74">
        <v>225</v>
      </c>
      <c r="L590" s="70">
        <f>L31</f>
        <v>0</v>
      </c>
      <c r="M590" s="70">
        <f t="shared" ref="M590:AL590" si="474">M31</f>
        <v>0</v>
      </c>
      <c r="N590" s="70">
        <f t="shared" si="474"/>
        <v>0</v>
      </c>
      <c r="O590" s="70">
        <f t="shared" si="474"/>
        <v>0</v>
      </c>
      <c r="P590" s="70">
        <f t="shared" si="474"/>
        <v>0</v>
      </c>
      <c r="Q590" s="70">
        <f t="shared" si="474"/>
        <v>0</v>
      </c>
      <c r="R590" s="70">
        <f t="shared" si="474"/>
        <v>0</v>
      </c>
      <c r="S590" s="70">
        <f t="shared" si="474"/>
        <v>0</v>
      </c>
      <c r="T590" s="70">
        <f t="shared" si="474"/>
        <v>0</v>
      </c>
      <c r="U590" s="70">
        <f t="shared" si="474"/>
        <v>0</v>
      </c>
      <c r="V590" s="70">
        <f t="shared" si="474"/>
        <v>0</v>
      </c>
      <c r="W590" s="70">
        <f t="shared" si="474"/>
        <v>0</v>
      </c>
      <c r="X590" s="70">
        <f t="shared" si="474"/>
        <v>0</v>
      </c>
      <c r="Y590" s="70">
        <f t="shared" si="474"/>
        <v>0</v>
      </c>
      <c r="Z590" s="70">
        <f t="shared" si="474"/>
        <v>0</v>
      </c>
      <c r="AA590" s="70">
        <f t="shared" si="474"/>
        <v>0</v>
      </c>
      <c r="AB590" s="70">
        <f t="shared" si="474"/>
        <v>0</v>
      </c>
      <c r="AC590" s="70">
        <f t="shared" si="474"/>
        <v>0</v>
      </c>
      <c r="AD590" s="70">
        <f t="shared" si="474"/>
        <v>0</v>
      </c>
      <c r="AE590" s="70">
        <f t="shared" si="474"/>
        <v>0</v>
      </c>
      <c r="AF590" s="70">
        <f t="shared" si="474"/>
        <v>0</v>
      </c>
      <c r="AG590" s="70">
        <f t="shared" si="474"/>
        <v>0</v>
      </c>
      <c r="AH590" s="70">
        <f t="shared" si="474"/>
        <v>0</v>
      </c>
      <c r="AI590" s="70">
        <f t="shared" si="474"/>
        <v>0</v>
      </c>
      <c r="AJ590" s="70">
        <f t="shared" si="474"/>
        <v>0</v>
      </c>
      <c r="AK590" s="70">
        <f t="shared" si="474"/>
        <v>0</v>
      </c>
      <c r="AL590" s="70">
        <f t="shared" si="474"/>
        <v>0</v>
      </c>
    </row>
    <row r="591" spans="1:38" ht="11.45" customHeight="1" x14ac:dyDescent="0.2">
      <c r="A591" s="8"/>
      <c r="E591" s="54"/>
      <c r="J591" s="68"/>
      <c r="K591" s="74">
        <v>346</v>
      </c>
      <c r="L591" s="70">
        <f>L35</f>
        <v>0</v>
      </c>
      <c r="M591" s="70">
        <f t="shared" ref="M591:AL591" si="475">M35</f>
        <v>0</v>
      </c>
      <c r="N591" s="70">
        <f t="shared" si="475"/>
        <v>0</v>
      </c>
      <c r="O591" s="70">
        <f t="shared" si="475"/>
        <v>0</v>
      </c>
      <c r="P591" s="70">
        <f t="shared" si="475"/>
        <v>652.63</v>
      </c>
      <c r="Q591" s="70">
        <f t="shared" si="475"/>
        <v>652.63</v>
      </c>
      <c r="R591" s="70">
        <f t="shared" si="475"/>
        <v>0</v>
      </c>
      <c r="S591" s="70">
        <f t="shared" si="475"/>
        <v>0</v>
      </c>
      <c r="T591" s="70">
        <f t="shared" si="475"/>
        <v>0</v>
      </c>
      <c r="U591" s="70">
        <f t="shared" si="475"/>
        <v>0</v>
      </c>
      <c r="V591" s="70">
        <f t="shared" si="475"/>
        <v>0</v>
      </c>
      <c r="W591" s="70">
        <f t="shared" si="475"/>
        <v>0</v>
      </c>
      <c r="X591" s="70">
        <f t="shared" si="475"/>
        <v>0</v>
      </c>
      <c r="Y591" s="70">
        <f t="shared" si="475"/>
        <v>0</v>
      </c>
      <c r="Z591" s="70">
        <f t="shared" si="475"/>
        <v>0</v>
      </c>
      <c r="AA591" s="70">
        <f t="shared" si="475"/>
        <v>0</v>
      </c>
      <c r="AB591" s="70">
        <f t="shared" si="475"/>
        <v>0</v>
      </c>
      <c r="AC591" s="70">
        <f t="shared" si="475"/>
        <v>0</v>
      </c>
      <c r="AD591" s="70">
        <f t="shared" si="475"/>
        <v>0</v>
      </c>
      <c r="AE591" s="70">
        <f t="shared" si="475"/>
        <v>0</v>
      </c>
      <c r="AF591" s="70">
        <f t="shared" si="475"/>
        <v>0</v>
      </c>
      <c r="AG591" s="70">
        <f t="shared" si="475"/>
        <v>0</v>
      </c>
      <c r="AH591" s="70">
        <f t="shared" si="475"/>
        <v>0</v>
      </c>
      <c r="AI591" s="70">
        <f t="shared" si="475"/>
        <v>0</v>
      </c>
      <c r="AJ591" s="70">
        <f t="shared" si="475"/>
        <v>0</v>
      </c>
      <c r="AK591" s="70">
        <f t="shared" si="475"/>
        <v>0</v>
      </c>
      <c r="AL591" s="70">
        <f t="shared" si="475"/>
        <v>0</v>
      </c>
    </row>
    <row r="592" spans="1:38" ht="11.45" customHeight="1" x14ac:dyDescent="0.2">
      <c r="A592" s="8"/>
      <c r="E592" s="54"/>
      <c r="J592" s="68"/>
      <c r="K592" s="74">
        <v>341</v>
      </c>
      <c r="L592" s="70">
        <f>L40</f>
        <v>0</v>
      </c>
      <c r="M592" s="70">
        <f t="shared" ref="M592:AL592" si="476">M40</f>
        <v>0</v>
      </c>
      <c r="N592" s="70">
        <f t="shared" si="476"/>
        <v>0</v>
      </c>
      <c r="O592" s="70">
        <f t="shared" si="476"/>
        <v>0</v>
      </c>
      <c r="P592" s="70">
        <f t="shared" si="476"/>
        <v>0</v>
      </c>
      <c r="Q592" s="70">
        <f t="shared" si="476"/>
        <v>0</v>
      </c>
      <c r="R592" s="70">
        <f t="shared" si="476"/>
        <v>366598</v>
      </c>
      <c r="S592" s="70">
        <f t="shared" si="476"/>
        <v>0</v>
      </c>
      <c r="T592" s="70"/>
      <c r="U592" s="70">
        <v>366598</v>
      </c>
      <c r="V592" s="70"/>
      <c r="W592" s="70">
        <f t="shared" si="476"/>
        <v>0</v>
      </c>
      <c r="X592" s="70">
        <f t="shared" si="476"/>
        <v>0</v>
      </c>
      <c r="Y592" s="70">
        <f t="shared" si="476"/>
        <v>0</v>
      </c>
      <c r="Z592" s="70">
        <f t="shared" si="476"/>
        <v>0</v>
      </c>
      <c r="AA592" s="70">
        <f t="shared" si="476"/>
        <v>0</v>
      </c>
      <c r="AB592" s="70">
        <f t="shared" si="476"/>
        <v>0</v>
      </c>
      <c r="AC592" s="70">
        <f t="shared" si="476"/>
        <v>0</v>
      </c>
      <c r="AD592" s="70">
        <f t="shared" si="476"/>
        <v>0</v>
      </c>
      <c r="AE592" s="70">
        <f t="shared" si="476"/>
        <v>0</v>
      </c>
      <c r="AF592" s="70">
        <f t="shared" si="476"/>
        <v>0</v>
      </c>
      <c r="AG592" s="70">
        <f t="shared" si="476"/>
        <v>0</v>
      </c>
      <c r="AH592" s="70">
        <f t="shared" si="476"/>
        <v>0</v>
      </c>
      <c r="AI592" s="70">
        <f t="shared" si="476"/>
        <v>0</v>
      </c>
      <c r="AJ592" s="70">
        <f t="shared" si="476"/>
        <v>0</v>
      </c>
      <c r="AK592" s="70">
        <f t="shared" si="476"/>
        <v>0</v>
      </c>
      <c r="AL592" s="70">
        <f t="shared" si="476"/>
        <v>0</v>
      </c>
    </row>
    <row r="593" spans="1:38" ht="11.45" customHeight="1" x14ac:dyDescent="0.2">
      <c r="A593" s="8"/>
      <c r="E593" s="54"/>
      <c r="J593" s="68"/>
      <c r="K593" s="74">
        <v>342</v>
      </c>
      <c r="L593" s="70">
        <f>L96</f>
        <v>0</v>
      </c>
      <c r="M593" s="70">
        <f t="shared" ref="M593:AL593" si="477">M96</f>
        <v>0</v>
      </c>
      <c r="N593" s="70">
        <f t="shared" si="477"/>
        <v>0</v>
      </c>
      <c r="O593" s="70">
        <f t="shared" si="477"/>
        <v>0</v>
      </c>
      <c r="P593" s="70">
        <f t="shared" si="477"/>
        <v>0</v>
      </c>
      <c r="Q593" s="70">
        <f t="shared" si="477"/>
        <v>0</v>
      </c>
      <c r="R593" s="70">
        <f t="shared" si="477"/>
        <v>0</v>
      </c>
      <c r="S593" s="70">
        <f t="shared" si="477"/>
        <v>0</v>
      </c>
      <c r="T593" s="70">
        <f t="shared" si="477"/>
        <v>0</v>
      </c>
      <c r="U593" s="70">
        <f t="shared" si="477"/>
        <v>0</v>
      </c>
      <c r="V593" s="70">
        <f t="shared" si="477"/>
        <v>0</v>
      </c>
      <c r="W593" s="70">
        <f t="shared" si="477"/>
        <v>0</v>
      </c>
      <c r="X593" s="70">
        <f t="shared" si="477"/>
        <v>0</v>
      </c>
      <c r="Y593" s="70">
        <f t="shared" si="477"/>
        <v>0</v>
      </c>
      <c r="Z593" s="70">
        <f t="shared" si="477"/>
        <v>0</v>
      </c>
      <c r="AA593" s="70">
        <f t="shared" si="477"/>
        <v>0</v>
      </c>
      <c r="AB593" s="70">
        <f t="shared" si="477"/>
        <v>0</v>
      </c>
      <c r="AC593" s="70">
        <f t="shared" si="477"/>
        <v>0</v>
      </c>
      <c r="AD593" s="70">
        <f t="shared" si="477"/>
        <v>0</v>
      </c>
      <c r="AE593" s="70">
        <f t="shared" si="477"/>
        <v>0</v>
      </c>
      <c r="AF593" s="70">
        <f t="shared" si="477"/>
        <v>0</v>
      </c>
      <c r="AG593" s="70">
        <f t="shared" si="477"/>
        <v>0</v>
      </c>
      <c r="AH593" s="70">
        <f t="shared" si="477"/>
        <v>0</v>
      </c>
      <c r="AI593" s="70">
        <f t="shared" si="477"/>
        <v>0</v>
      </c>
      <c r="AJ593" s="70">
        <f t="shared" si="477"/>
        <v>0</v>
      </c>
      <c r="AK593" s="70">
        <f t="shared" si="477"/>
        <v>0</v>
      </c>
      <c r="AL593" s="70">
        <f t="shared" si="477"/>
        <v>0</v>
      </c>
    </row>
    <row r="594" spans="1:38" ht="11.45" customHeight="1" x14ac:dyDescent="0.2">
      <c r="A594" s="8"/>
      <c r="E594" s="54"/>
      <c r="J594" s="68"/>
      <c r="K594" s="74">
        <v>343</v>
      </c>
      <c r="L594" s="70">
        <f>L100</f>
        <v>0</v>
      </c>
      <c r="M594" s="70">
        <f t="shared" ref="M594:AL594" si="478">M100</f>
        <v>0</v>
      </c>
      <c r="N594" s="70">
        <f t="shared" si="478"/>
        <v>0</v>
      </c>
      <c r="O594" s="70">
        <f t="shared" si="478"/>
        <v>0</v>
      </c>
      <c r="P594" s="70">
        <f t="shared" si="478"/>
        <v>0</v>
      </c>
      <c r="Q594" s="70">
        <f t="shared" si="478"/>
        <v>0</v>
      </c>
      <c r="R594" s="70">
        <f t="shared" si="478"/>
        <v>536.5</v>
      </c>
      <c r="S594" s="70">
        <f t="shared" si="478"/>
        <v>0</v>
      </c>
      <c r="T594" s="70">
        <f>T101</f>
        <v>536.5</v>
      </c>
      <c r="U594" s="70">
        <f t="shared" ref="U594:V594" si="479">U101</f>
        <v>0</v>
      </c>
      <c r="V594" s="70">
        <f t="shared" si="479"/>
        <v>0</v>
      </c>
      <c r="W594" s="70">
        <f t="shared" si="478"/>
        <v>536.5</v>
      </c>
      <c r="X594" s="70">
        <f t="shared" si="478"/>
        <v>0</v>
      </c>
      <c r="Y594" s="70">
        <f t="shared" si="478"/>
        <v>536.5</v>
      </c>
      <c r="Z594" s="70">
        <f t="shared" si="478"/>
        <v>0</v>
      </c>
      <c r="AA594" s="70">
        <f t="shared" si="478"/>
        <v>0</v>
      </c>
      <c r="AB594" s="70">
        <f t="shared" si="478"/>
        <v>0</v>
      </c>
      <c r="AC594" s="70">
        <f t="shared" si="478"/>
        <v>0</v>
      </c>
      <c r="AD594" s="70">
        <f t="shared" si="478"/>
        <v>0</v>
      </c>
      <c r="AE594" s="70">
        <f t="shared" si="478"/>
        <v>0</v>
      </c>
      <c r="AF594" s="70">
        <f t="shared" si="478"/>
        <v>0</v>
      </c>
      <c r="AG594" s="70">
        <f t="shared" si="478"/>
        <v>0</v>
      </c>
      <c r="AH594" s="70">
        <f t="shared" si="478"/>
        <v>0</v>
      </c>
      <c r="AI594" s="70">
        <f t="shared" si="478"/>
        <v>0</v>
      </c>
      <c r="AJ594" s="70">
        <f t="shared" si="478"/>
        <v>0</v>
      </c>
      <c r="AK594" s="70">
        <f t="shared" si="478"/>
        <v>0</v>
      </c>
      <c r="AL594" s="70">
        <f t="shared" si="478"/>
        <v>0</v>
      </c>
    </row>
    <row r="595" spans="1:38" ht="11.25" customHeight="1" x14ac:dyDescent="0.2">
      <c r="A595" s="8"/>
      <c r="E595" s="57"/>
      <c r="H595" s="56"/>
      <c r="I595" s="56"/>
      <c r="J595" s="71" t="s">
        <v>114</v>
      </c>
      <c r="K595" s="72"/>
      <c r="L595" s="73">
        <f>SUM(L596)</f>
        <v>0</v>
      </c>
      <c r="M595" s="73">
        <f t="shared" ref="M595:AL595" si="480">SUM(M596)</f>
        <v>0</v>
      </c>
      <c r="N595" s="73">
        <f t="shared" si="480"/>
        <v>0</v>
      </c>
      <c r="O595" s="73">
        <f t="shared" si="480"/>
        <v>0</v>
      </c>
      <c r="P595" s="73">
        <f t="shared" si="480"/>
        <v>0</v>
      </c>
      <c r="Q595" s="73">
        <f t="shared" si="480"/>
        <v>0</v>
      </c>
      <c r="R595" s="73">
        <f t="shared" si="480"/>
        <v>7242.75</v>
      </c>
      <c r="S595" s="73">
        <f t="shared" si="480"/>
        <v>0</v>
      </c>
      <c r="T595" s="73">
        <f t="shared" si="480"/>
        <v>7242.75</v>
      </c>
      <c r="U595" s="73">
        <f t="shared" si="480"/>
        <v>0</v>
      </c>
      <c r="V595" s="73">
        <f t="shared" si="480"/>
        <v>0</v>
      </c>
      <c r="W595" s="73">
        <f t="shared" si="480"/>
        <v>7242.75</v>
      </c>
      <c r="X595" s="73">
        <f t="shared" si="480"/>
        <v>0</v>
      </c>
      <c r="Y595" s="73">
        <f t="shared" si="480"/>
        <v>7242.75</v>
      </c>
      <c r="Z595" s="73">
        <f t="shared" si="480"/>
        <v>0</v>
      </c>
      <c r="AA595" s="73">
        <f t="shared" si="480"/>
        <v>0</v>
      </c>
      <c r="AB595" s="73">
        <f t="shared" si="480"/>
        <v>0</v>
      </c>
      <c r="AC595" s="73">
        <f t="shared" si="480"/>
        <v>0</v>
      </c>
      <c r="AD595" s="73">
        <f t="shared" si="480"/>
        <v>0</v>
      </c>
      <c r="AE595" s="73">
        <f t="shared" si="480"/>
        <v>0</v>
      </c>
      <c r="AF595" s="73">
        <f t="shared" si="480"/>
        <v>0</v>
      </c>
      <c r="AG595" s="73">
        <f t="shared" si="480"/>
        <v>0</v>
      </c>
      <c r="AH595" s="73">
        <f t="shared" si="480"/>
        <v>0</v>
      </c>
      <c r="AI595" s="73">
        <f t="shared" si="480"/>
        <v>0</v>
      </c>
      <c r="AJ595" s="73">
        <f t="shared" si="480"/>
        <v>0</v>
      </c>
      <c r="AK595" s="73">
        <f t="shared" si="480"/>
        <v>0</v>
      </c>
      <c r="AL595" s="73">
        <f t="shared" si="480"/>
        <v>0</v>
      </c>
    </row>
    <row r="596" spans="1:38" ht="11.45" customHeight="1" x14ac:dyDescent="0.2">
      <c r="A596" s="8"/>
      <c r="E596" s="54"/>
      <c r="J596" s="74"/>
      <c r="K596" s="74">
        <v>343</v>
      </c>
      <c r="L596" s="70">
        <f t="shared" ref="L596:AL596" si="481">L104</f>
        <v>0</v>
      </c>
      <c r="M596" s="70">
        <f t="shared" si="481"/>
        <v>0</v>
      </c>
      <c r="N596" s="70">
        <f t="shared" si="481"/>
        <v>0</v>
      </c>
      <c r="O596" s="70">
        <f t="shared" si="481"/>
        <v>0</v>
      </c>
      <c r="P596" s="70">
        <f t="shared" si="481"/>
        <v>0</v>
      </c>
      <c r="Q596" s="70">
        <f t="shared" si="481"/>
        <v>0</v>
      </c>
      <c r="R596" s="70">
        <f t="shared" si="481"/>
        <v>7242.75</v>
      </c>
      <c r="S596" s="70">
        <f t="shared" si="481"/>
        <v>0</v>
      </c>
      <c r="T596" s="70">
        <f>T104</f>
        <v>7242.75</v>
      </c>
      <c r="U596" s="70">
        <f t="shared" ref="U596:V596" si="482">U104</f>
        <v>0</v>
      </c>
      <c r="V596" s="70">
        <f t="shared" si="482"/>
        <v>0</v>
      </c>
      <c r="W596" s="70">
        <f t="shared" si="481"/>
        <v>7242.75</v>
      </c>
      <c r="X596" s="70">
        <f t="shared" si="481"/>
        <v>0</v>
      </c>
      <c r="Y596" s="70">
        <f t="shared" si="481"/>
        <v>7242.75</v>
      </c>
      <c r="Z596" s="70">
        <f t="shared" si="481"/>
        <v>0</v>
      </c>
      <c r="AA596" s="70">
        <f t="shared" si="481"/>
        <v>0</v>
      </c>
      <c r="AB596" s="70">
        <f t="shared" si="481"/>
        <v>0</v>
      </c>
      <c r="AC596" s="70">
        <f t="shared" si="481"/>
        <v>0</v>
      </c>
      <c r="AD596" s="70">
        <f t="shared" si="481"/>
        <v>0</v>
      </c>
      <c r="AE596" s="70">
        <f t="shared" si="481"/>
        <v>0</v>
      </c>
      <c r="AF596" s="70">
        <f t="shared" si="481"/>
        <v>0</v>
      </c>
      <c r="AG596" s="70">
        <f t="shared" si="481"/>
        <v>0</v>
      </c>
      <c r="AH596" s="70">
        <f t="shared" si="481"/>
        <v>0</v>
      </c>
      <c r="AI596" s="70">
        <f t="shared" si="481"/>
        <v>0</v>
      </c>
      <c r="AJ596" s="70">
        <f t="shared" si="481"/>
        <v>0</v>
      </c>
      <c r="AK596" s="70">
        <f t="shared" si="481"/>
        <v>0</v>
      </c>
      <c r="AL596" s="70">
        <f t="shared" si="481"/>
        <v>0</v>
      </c>
    </row>
    <row r="597" spans="1:38" ht="11.25" customHeight="1" x14ac:dyDescent="0.2">
      <c r="A597" s="8"/>
      <c r="E597" s="57"/>
      <c r="H597" s="56"/>
      <c r="I597" s="56"/>
      <c r="J597" s="71" t="s">
        <v>115</v>
      </c>
      <c r="K597" s="71"/>
      <c r="L597" s="73">
        <f>L598</f>
        <v>0</v>
      </c>
      <c r="M597" s="73">
        <f t="shared" ref="M597:AL597" si="483">M598</f>
        <v>0</v>
      </c>
      <c r="N597" s="73">
        <f t="shared" si="483"/>
        <v>0</v>
      </c>
      <c r="O597" s="73">
        <f t="shared" si="483"/>
        <v>0</v>
      </c>
      <c r="P597" s="73">
        <f t="shared" si="483"/>
        <v>0</v>
      </c>
      <c r="Q597" s="73">
        <f t="shared" si="483"/>
        <v>0</v>
      </c>
      <c r="R597" s="73">
        <f t="shared" si="483"/>
        <v>32941.1</v>
      </c>
      <c r="S597" s="73">
        <f t="shared" si="483"/>
        <v>0</v>
      </c>
      <c r="T597" s="73">
        <f t="shared" si="483"/>
        <v>32941.1</v>
      </c>
      <c r="U597" s="73">
        <f t="shared" si="483"/>
        <v>0</v>
      </c>
      <c r="V597" s="73">
        <f t="shared" si="483"/>
        <v>0</v>
      </c>
      <c r="W597" s="73">
        <f t="shared" si="483"/>
        <v>16380</v>
      </c>
      <c r="X597" s="73">
        <f t="shared" si="483"/>
        <v>0</v>
      </c>
      <c r="Y597" s="73">
        <f t="shared" si="483"/>
        <v>16380</v>
      </c>
      <c r="Z597" s="73">
        <f t="shared" si="483"/>
        <v>0</v>
      </c>
      <c r="AA597" s="73">
        <f t="shared" si="483"/>
        <v>0</v>
      </c>
      <c r="AB597" s="73">
        <f t="shared" si="483"/>
        <v>0</v>
      </c>
      <c r="AC597" s="73">
        <f t="shared" si="483"/>
        <v>0</v>
      </c>
      <c r="AD597" s="73">
        <f t="shared" si="483"/>
        <v>0</v>
      </c>
      <c r="AE597" s="73">
        <f t="shared" si="483"/>
        <v>0</v>
      </c>
      <c r="AF597" s="73">
        <f t="shared" si="483"/>
        <v>0</v>
      </c>
      <c r="AG597" s="73">
        <f t="shared" si="483"/>
        <v>0</v>
      </c>
      <c r="AH597" s="73">
        <f t="shared" si="483"/>
        <v>0</v>
      </c>
      <c r="AI597" s="73">
        <f t="shared" si="483"/>
        <v>0</v>
      </c>
      <c r="AJ597" s="73">
        <f t="shared" si="483"/>
        <v>0</v>
      </c>
      <c r="AK597" s="73">
        <f t="shared" si="483"/>
        <v>0</v>
      </c>
      <c r="AL597" s="73">
        <f t="shared" si="483"/>
        <v>0</v>
      </c>
    </row>
    <row r="598" spans="1:38" ht="11.45" customHeight="1" x14ac:dyDescent="0.2">
      <c r="A598" s="13"/>
      <c r="E598" s="54"/>
      <c r="J598" s="68"/>
      <c r="K598" s="74">
        <v>343</v>
      </c>
      <c r="L598" s="70">
        <f t="shared" ref="L598:AL598" si="484">L108</f>
        <v>0</v>
      </c>
      <c r="M598" s="70">
        <f t="shared" si="484"/>
        <v>0</v>
      </c>
      <c r="N598" s="70">
        <f t="shared" si="484"/>
        <v>0</v>
      </c>
      <c r="O598" s="70">
        <f t="shared" si="484"/>
        <v>0</v>
      </c>
      <c r="P598" s="70">
        <f t="shared" si="484"/>
        <v>0</v>
      </c>
      <c r="Q598" s="70">
        <f t="shared" si="484"/>
        <v>0</v>
      </c>
      <c r="R598" s="70">
        <f t="shared" si="484"/>
        <v>32941.1</v>
      </c>
      <c r="S598" s="70">
        <f t="shared" si="484"/>
        <v>0</v>
      </c>
      <c r="T598" s="70">
        <f>T108</f>
        <v>32941.1</v>
      </c>
      <c r="U598" s="70">
        <f t="shared" ref="U598:V598" si="485">U108</f>
        <v>0</v>
      </c>
      <c r="V598" s="70">
        <f t="shared" si="485"/>
        <v>0</v>
      </c>
      <c r="W598" s="70">
        <f t="shared" si="484"/>
        <v>16380</v>
      </c>
      <c r="X598" s="70">
        <f t="shared" si="484"/>
        <v>0</v>
      </c>
      <c r="Y598" s="70">
        <f t="shared" si="484"/>
        <v>16380</v>
      </c>
      <c r="Z598" s="70">
        <f t="shared" si="484"/>
        <v>0</v>
      </c>
      <c r="AA598" s="70">
        <f t="shared" si="484"/>
        <v>0</v>
      </c>
      <c r="AB598" s="70">
        <f t="shared" si="484"/>
        <v>0</v>
      </c>
      <c r="AC598" s="70">
        <f t="shared" si="484"/>
        <v>0</v>
      </c>
      <c r="AD598" s="70">
        <f t="shared" si="484"/>
        <v>0</v>
      </c>
      <c r="AE598" s="70">
        <f t="shared" si="484"/>
        <v>0</v>
      </c>
      <c r="AF598" s="70">
        <f t="shared" si="484"/>
        <v>0</v>
      </c>
      <c r="AG598" s="70">
        <f t="shared" si="484"/>
        <v>0</v>
      </c>
      <c r="AH598" s="70">
        <f t="shared" si="484"/>
        <v>0</v>
      </c>
      <c r="AI598" s="70">
        <f t="shared" si="484"/>
        <v>0</v>
      </c>
      <c r="AJ598" s="70">
        <f t="shared" si="484"/>
        <v>0</v>
      </c>
      <c r="AK598" s="70">
        <f t="shared" si="484"/>
        <v>0</v>
      </c>
      <c r="AL598" s="70">
        <f t="shared" si="484"/>
        <v>0</v>
      </c>
    </row>
    <row r="599" spans="1:38" ht="11.25" customHeight="1" x14ac:dyDescent="0.2">
      <c r="A599" s="24"/>
      <c r="E599" s="57"/>
      <c r="H599" s="56"/>
      <c r="I599" s="56"/>
      <c r="J599" s="71" t="s">
        <v>116</v>
      </c>
      <c r="K599" s="72"/>
      <c r="L599" s="73">
        <f>SUM(L600:L609)</f>
        <v>0</v>
      </c>
      <c r="M599" s="73">
        <f t="shared" ref="M599:AL599" si="486">SUM(M600:M609)</f>
        <v>0</v>
      </c>
      <c r="N599" s="73">
        <f t="shared" si="486"/>
        <v>0</v>
      </c>
      <c r="O599" s="73">
        <f t="shared" si="486"/>
        <v>0</v>
      </c>
      <c r="P599" s="73">
        <f t="shared" si="486"/>
        <v>3915.78</v>
      </c>
      <c r="Q599" s="73">
        <f t="shared" si="486"/>
        <v>3915.78</v>
      </c>
      <c r="R599" s="73">
        <f t="shared" si="486"/>
        <v>848211.42999999993</v>
      </c>
      <c r="S599" s="73">
        <f t="shared" si="486"/>
        <v>0</v>
      </c>
      <c r="T599" s="73">
        <f t="shared" si="486"/>
        <v>153638.75</v>
      </c>
      <c r="U599" s="73">
        <f t="shared" si="486"/>
        <v>374572.68</v>
      </c>
      <c r="V599" s="73">
        <f t="shared" si="486"/>
        <v>0</v>
      </c>
      <c r="W599" s="73">
        <f t="shared" si="486"/>
        <v>2076992.43</v>
      </c>
      <c r="X599" s="73">
        <f t="shared" si="486"/>
        <v>0</v>
      </c>
      <c r="Y599" s="73">
        <f t="shared" si="486"/>
        <v>1823763.43</v>
      </c>
      <c r="Z599" s="73">
        <f t="shared" si="486"/>
        <v>0</v>
      </c>
      <c r="AA599" s="73">
        <f t="shared" si="486"/>
        <v>0</v>
      </c>
      <c r="AB599" s="73">
        <f t="shared" si="486"/>
        <v>0</v>
      </c>
      <c r="AC599" s="73">
        <f t="shared" si="486"/>
        <v>0</v>
      </c>
      <c r="AD599" s="73">
        <f t="shared" si="486"/>
        <v>0</v>
      </c>
      <c r="AE599" s="73">
        <f t="shared" si="486"/>
        <v>0</v>
      </c>
      <c r="AF599" s="73">
        <f t="shared" si="486"/>
        <v>0</v>
      </c>
      <c r="AG599" s="73">
        <f t="shared" si="486"/>
        <v>0</v>
      </c>
      <c r="AH599" s="73">
        <f t="shared" si="486"/>
        <v>0</v>
      </c>
      <c r="AI599" s="73">
        <f t="shared" si="486"/>
        <v>0</v>
      </c>
      <c r="AJ599" s="73">
        <f t="shared" si="486"/>
        <v>0</v>
      </c>
      <c r="AK599" s="73">
        <f t="shared" si="486"/>
        <v>0</v>
      </c>
      <c r="AL599" s="73">
        <f t="shared" si="486"/>
        <v>0</v>
      </c>
    </row>
    <row r="600" spans="1:38" ht="11.45" customHeight="1" x14ac:dyDescent="0.2">
      <c r="A600" s="24"/>
      <c r="E600" s="54"/>
      <c r="J600" s="68"/>
      <c r="K600" s="68">
        <v>221</v>
      </c>
      <c r="L600" s="70">
        <f t="shared" ref="L600:AL600" si="487">L112</f>
        <v>0</v>
      </c>
      <c r="M600" s="70">
        <f t="shared" si="487"/>
        <v>0</v>
      </c>
      <c r="N600" s="70">
        <f t="shared" si="487"/>
        <v>0</v>
      </c>
      <c r="O600" s="70">
        <f t="shared" si="487"/>
        <v>0</v>
      </c>
      <c r="P600" s="70">
        <f t="shared" si="487"/>
        <v>0</v>
      </c>
      <c r="Q600" s="70">
        <f t="shared" si="487"/>
        <v>0</v>
      </c>
      <c r="R600" s="70">
        <f t="shared" si="487"/>
        <v>6868.87</v>
      </c>
      <c r="S600" s="70">
        <f t="shared" si="487"/>
        <v>0</v>
      </c>
      <c r="T600" s="70">
        <f t="shared" si="487"/>
        <v>6868.87</v>
      </c>
      <c r="U600" s="70">
        <f t="shared" si="487"/>
        <v>0</v>
      </c>
      <c r="V600" s="70">
        <f t="shared" si="487"/>
        <v>0</v>
      </c>
      <c r="W600" s="70">
        <f t="shared" si="487"/>
        <v>6868.87</v>
      </c>
      <c r="X600" s="70">
        <f t="shared" si="487"/>
        <v>0</v>
      </c>
      <c r="Y600" s="70">
        <f t="shared" si="487"/>
        <v>6868.87</v>
      </c>
      <c r="Z600" s="70">
        <f t="shared" si="487"/>
        <v>0</v>
      </c>
      <c r="AA600" s="70">
        <f t="shared" si="487"/>
        <v>0</v>
      </c>
      <c r="AB600" s="70">
        <f t="shared" si="487"/>
        <v>0</v>
      </c>
      <c r="AC600" s="70">
        <f t="shared" si="487"/>
        <v>0</v>
      </c>
      <c r="AD600" s="70">
        <f t="shared" si="487"/>
        <v>0</v>
      </c>
      <c r="AE600" s="70">
        <f t="shared" si="487"/>
        <v>0</v>
      </c>
      <c r="AF600" s="70">
        <f t="shared" si="487"/>
        <v>0</v>
      </c>
      <c r="AG600" s="70">
        <f t="shared" si="487"/>
        <v>0</v>
      </c>
      <c r="AH600" s="70">
        <f t="shared" si="487"/>
        <v>0</v>
      </c>
      <c r="AI600" s="70">
        <f t="shared" si="487"/>
        <v>0</v>
      </c>
      <c r="AJ600" s="70">
        <f t="shared" si="487"/>
        <v>0</v>
      </c>
      <c r="AK600" s="70">
        <f t="shared" si="487"/>
        <v>0</v>
      </c>
      <c r="AL600" s="70">
        <f t="shared" si="487"/>
        <v>0</v>
      </c>
    </row>
    <row r="601" spans="1:38" ht="11.45" customHeight="1" x14ac:dyDescent="0.2">
      <c r="A601" s="24"/>
      <c r="E601" s="54"/>
      <c r="J601" s="68"/>
      <c r="K601" s="74">
        <v>223</v>
      </c>
      <c r="L601" s="70">
        <f t="shared" ref="L601:AL601" si="488">L119</f>
        <v>0</v>
      </c>
      <c r="M601" s="70">
        <f t="shared" si="488"/>
        <v>0</v>
      </c>
      <c r="N601" s="70">
        <f t="shared" si="488"/>
        <v>0</v>
      </c>
      <c r="O601" s="70">
        <f t="shared" si="488"/>
        <v>0</v>
      </c>
      <c r="P601" s="70">
        <f t="shared" si="488"/>
        <v>0</v>
      </c>
      <c r="Q601" s="70">
        <f t="shared" si="488"/>
        <v>0</v>
      </c>
      <c r="R601" s="70">
        <f t="shared" si="488"/>
        <v>264530.75</v>
      </c>
      <c r="S601" s="70">
        <f t="shared" si="488"/>
        <v>0</v>
      </c>
      <c r="T601" s="70">
        <f t="shared" si="488"/>
        <v>38517.4</v>
      </c>
      <c r="U601" s="70">
        <f t="shared" si="488"/>
        <v>226013.34999999998</v>
      </c>
      <c r="V601" s="70">
        <f t="shared" si="488"/>
        <v>0</v>
      </c>
      <c r="W601" s="70">
        <f t="shared" si="488"/>
        <v>264530.75</v>
      </c>
      <c r="X601" s="70">
        <f t="shared" si="488"/>
        <v>0</v>
      </c>
      <c r="Y601" s="70">
        <f t="shared" si="488"/>
        <v>264530.75</v>
      </c>
      <c r="Z601" s="70">
        <f t="shared" si="488"/>
        <v>0</v>
      </c>
      <c r="AA601" s="70">
        <f t="shared" si="488"/>
        <v>0</v>
      </c>
      <c r="AB601" s="70">
        <f t="shared" si="488"/>
        <v>0</v>
      </c>
      <c r="AC601" s="70">
        <f t="shared" si="488"/>
        <v>0</v>
      </c>
      <c r="AD601" s="70">
        <f t="shared" si="488"/>
        <v>0</v>
      </c>
      <c r="AE601" s="70">
        <f t="shared" si="488"/>
        <v>0</v>
      </c>
      <c r="AF601" s="70">
        <f t="shared" si="488"/>
        <v>0</v>
      </c>
      <c r="AG601" s="70">
        <f t="shared" si="488"/>
        <v>0</v>
      </c>
      <c r="AH601" s="70">
        <f t="shared" si="488"/>
        <v>0</v>
      </c>
      <c r="AI601" s="70">
        <f t="shared" si="488"/>
        <v>0</v>
      </c>
      <c r="AJ601" s="70">
        <f t="shared" si="488"/>
        <v>0</v>
      </c>
      <c r="AK601" s="70">
        <f t="shared" si="488"/>
        <v>0</v>
      </c>
      <c r="AL601" s="70">
        <f t="shared" si="488"/>
        <v>0</v>
      </c>
    </row>
    <row r="602" spans="1:38" ht="11.45" customHeight="1" x14ac:dyDescent="0.2">
      <c r="A602" s="13"/>
      <c r="E602" s="54"/>
      <c r="J602" s="68"/>
      <c r="K602" s="74">
        <v>225</v>
      </c>
      <c r="L602" s="70">
        <f t="shared" ref="L602:AL602" si="489">L126</f>
        <v>0</v>
      </c>
      <c r="M602" s="70">
        <f t="shared" si="489"/>
        <v>0</v>
      </c>
      <c r="N602" s="70">
        <f t="shared" si="489"/>
        <v>0</v>
      </c>
      <c r="O602" s="70">
        <f t="shared" si="489"/>
        <v>0</v>
      </c>
      <c r="P602" s="70">
        <f t="shared" si="489"/>
        <v>0</v>
      </c>
      <c r="Q602" s="70">
        <f t="shared" si="489"/>
        <v>0</v>
      </c>
      <c r="R602" s="70">
        <f t="shared" si="489"/>
        <v>78741.81</v>
      </c>
      <c r="S602" s="70">
        <f t="shared" si="489"/>
        <v>0</v>
      </c>
      <c r="T602" s="70">
        <f t="shared" si="489"/>
        <v>14630.48</v>
      </c>
      <c r="U602" s="70">
        <f t="shared" si="489"/>
        <v>64111.33</v>
      </c>
      <c r="V602" s="70">
        <f t="shared" si="489"/>
        <v>0</v>
      </c>
      <c r="W602" s="70">
        <f t="shared" si="489"/>
        <v>78741.81</v>
      </c>
      <c r="X602" s="70">
        <f t="shared" si="489"/>
        <v>0</v>
      </c>
      <c r="Y602" s="70">
        <f t="shared" si="489"/>
        <v>78741.81</v>
      </c>
      <c r="Z602" s="70">
        <f t="shared" si="489"/>
        <v>0</v>
      </c>
      <c r="AA602" s="70">
        <f t="shared" si="489"/>
        <v>0</v>
      </c>
      <c r="AB602" s="70">
        <f t="shared" si="489"/>
        <v>0</v>
      </c>
      <c r="AC602" s="70">
        <f t="shared" si="489"/>
        <v>0</v>
      </c>
      <c r="AD602" s="70">
        <f t="shared" si="489"/>
        <v>0</v>
      </c>
      <c r="AE602" s="70">
        <f t="shared" si="489"/>
        <v>0</v>
      </c>
      <c r="AF602" s="70">
        <f t="shared" si="489"/>
        <v>0</v>
      </c>
      <c r="AG602" s="70">
        <f t="shared" si="489"/>
        <v>0</v>
      </c>
      <c r="AH602" s="70">
        <f t="shared" si="489"/>
        <v>0</v>
      </c>
      <c r="AI602" s="70">
        <f t="shared" si="489"/>
        <v>0</v>
      </c>
      <c r="AJ602" s="70">
        <f t="shared" si="489"/>
        <v>0</v>
      </c>
      <c r="AK602" s="70">
        <f t="shared" si="489"/>
        <v>0</v>
      </c>
      <c r="AL602" s="70">
        <f t="shared" si="489"/>
        <v>0</v>
      </c>
    </row>
    <row r="603" spans="1:38" ht="11.45" customHeight="1" x14ac:dyDescent="0.2">
      <c r="A603" s="6"/>
      <c r="E603" s="54"/>
      <c r="J603" s="68"/>
      <c r="K603" s="74">
        <v>226</v>
      </c>
      <c r="L603" s="70">
        <f t="shared" ref="L603:AL603" si="490">L139</f>
        <v>0</v>
      </c>
      <c r="M603" s="70">
        <f t="shared" si="490"/>
        <v>0</v>
      </c>
      <c r="N603" s="70">
        <f t="shared" si="490"/>
        <v>0</v>
      </c>
      <c r="O603" s="70">
        <f t="shared" si="490"/>
        <v>0</v>
      </c>
      <c r="P603" s="70">
        <f t="shared" si="490"/>
        <v>0</v>
      </c>
      <c r="Q603" s="70">
        <f t="shared" si="490"/>
        <v>0</v>
      </c>
      <c r="R603" s="70">
        <f t="shared" si="490"/>
        <v>85546</v>
      </c>
      <c r="S603" s="70">
        <f t="shared" si="490"/>
        <v>0</v>
      </c>
      <c r="T603" s="70">
        <f t="shared" si="490"/>
        <v>85546</v>
      </c>
      <c r="U603" s="70">
        <f t="shared" si="490"/>
        <v>0</v>
      </c>
      <c r="V603" s="70">
        <f t="shared" si="490"/>
        <v>0</v>
      </c>
      <c r="W603" s="70">
        <f t="shared" si="490"/>
        <v>85546</v>
      </c>
      <c r="X603" s="70">
        <f t="shared" si="490"/>
        <v>0</v>
      </c>
      <c r="Y603" s="70">
        <f t="shared" si="490"/>
        <v>85546</v>
      </c>
      <c r="Z603" s="70">
        <f t="shared" si="490"/>
        <v>0</v>
      </c>
      <c r="AA603" s="70">
        <f t="shared" si="490"/>
        <v>0</v>
      </c>
      <c r="AB603" s="70">
        <f t="shared" si="490"/>
        <v>0</v>
      </c>
      <c r="AC603" s="70">
        <f t="shared" si="490"/>
        <v>0</v>
      </c>
      <c r="AD603" s="70">
        <f t="shared" si="490"/>
        <v>0</v>
      </c>
      <c r="AE603" s="70">
        <f t="shared" si="490"/>
        <v>0</v>
      </c>
      <c r="AF603" s="70">
        <f t="shared" si="490"/>
        <v>0</v>
      </c>
      <c r="AG603" s="70">
        <f t="shared" si="490"/>
        <v>0</v>
      </c>
      <c r="AH603" s="70">
        <f t="shared" si="490"/>
        <v>0</v>
      </c>
      <c r="AI603" s="70">
        <f t="shared" si="490"/>
        <v>0</v>
      </c>
      <c r="AJ603" s="70">
        <f t="shared" si="490"/>
        <v>0</v>
      </c>
      <c r="AK603" s="70">
        <f t="shared" si="490"/>
        <v>0</v>
      </c>
      <c r="AL603" s="70">
        <f t="shared" si="490"/>
        <v>0</v>
      </c>
    </row>
    <row r="604" spans="1:38" ht="11.45" customHeight="1" x14ac:dyDescent="0.2">
      <c r="A604" s="13"/>
      <c r="E604" s="54"/>
      <c r="J604" s="68"/>
      <c r="K604" s="74">
        <v>227</v>
      </c>
      <c r="L604" s="70">
        <f t="shared" ref="L604:AL604" si="491">L144</f>
        <v>0</v>
      </c>
      <c r="M604" s="70">
        <f t="shared" si="491"/>
        <v>0</v>
      </c>
      <c r="N604" s="70">
        <f t="shared" si="491"/>
        <v>0</v>
      </c>
      <c r="O604" s="70">
        <f t="shared" si="491"/>
        <v>0</v>
      </c>
      <c r="P604" s="70">
        <f t="shared" si="491"/>
        <v>0</v>
      </c>
      <c r="Q604" s="70">
        <f t="shared" si="491"/>
        <v>0</v>
      </c>
      <c r="R604" s="70">
        <f t="shared" si="491"/>
        <v>0</v>
      </c>
      <c r="S604" s="70">
        <f t="shared" si="491"/>
        <v>0</v>
      </c>
      <c r="T604" s="70">
        <f t="shared" si="491"/>
        <v>0</v>
      </c>
      <c r="U604" s="70">
        <f t="shared" si="491"/>
        <v>0</v>
      </c>
      <c r="V604" s="70">
        <f t="shared" si="491"/>
        <v>0</v>
      </c>
      <c r="W604" s="70">
        <f t="shared" si="491"/>
        <v>0</v>
      </c>
      <c r="X604" s="70">
        <f t="shared" si="491"/>
        <v>0</v>
      </c>
      <c r="Y604" s="70">
        <f t="shared" si="491"/>
        <v>0</v>
      </c>
      <c r="Z604" s="70">
        <f t="shared" si="491"/>
        <v>0</v>
      </c>
      <c r="AA604" s="70">
        <f t="shared" si="491"/>
        <v>0</v>
      </c>
      <c r="AB604" s="70">
        <f t="shared" si="491"/>
        <v>0</v>
      </c>
      <c r="AC604" s="70">
        <f t="shared" si="491"/>
        <v>0</v>
      </c>
      <c r="AD604" s="70">
        <f t="shared" si="491"/>
        <v>0</v>
      </c>
      <c r="AE604" s="70">
        <f t="shared" si="491"/>
        <v>0</v>
      </c>
      <c r="AF604" s="70">
        <f t="shared" si="491"/>
        <v>0</v>
      </c>
      <c r="AG604" s="70">
        <f t="shared" si="491"/>
        <v>0</v>
      </c>
      <c r="AH604" s="70">
        <f t="shared" si="491"/>
        <v>0</v>
      </c>
      <c r="AI604" s="70">
        <f t="shared" si="491"/>
        <v>0</v>
      </c>
      <c r="AJ604" s="70">
        <f t="shared" si="491"/>
        <v>0</v>
      </c>
      <c r="AK604" s="70">
        <f t="shared" si="491"/>
        <v>0</v>
      </c>
      <c r="AL604" s="70">
        <f t="shared" si="491"/>
        <v>0</v>
      </c>
    </row>
    <row r="605" spans="1:38" ht="11.45" customHeight="1" x14ac:dyDescent="0.2">
      <c r="A605" s="13"/>
      <c r="E605" s="54"/>
      <c r="J605" s="68"/>
      <c r="K605" s="74">
        <v>290</v>
      </c>
      <c r="L605" s="70"/>
      <c r="M605" s="70"/>
      <c r="N605" s="70"/>
      <c r="O605" s="70"/>
      <c r="P605" s="70"/>
      <c r="Q605" s="70"/>
      <c r="R605" s="70">
        <v>28901</v>
      </c>
      <c r="S605" s="70"/>
      <c r="T605" s="70"/>
      <c r="U605" s="70">
        <v>28901</v>
      </c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</row>
    <row r="606" spans="1:38" ht="11.45" customHeight="1" x14ac:dyDescent="0.2">
      <c r="A606" s="13"/>
      <c r="E606" s="54"/>
      <c r="J606" s="68"/>
      <c r="K606" s="74">
        <v>346</v>
      </c>
      <c r="L606" s="70">
        <f t="shared" ref="L606:AL606" si="492">L150</f>
        <v>0</v>
      </c>
      <c r="M606" s="70">
        <f t="shared" si="492"/>
        <v>0</v>
      </c>
      <c r="N606" s="70">
        <f t="shared" si="492"/>
        <v>0</v>
      </c>
      <c r="O606" s="70">
        <f t="shared" si="492"/>
        <v>0</v>
      </c>
      <c r="P606" s="70">
        <f t="shared" si="492"/>
        <v>3915.78</v>
      </c>
      <c r="Q606" s="70">
        <f t="shared" si="492"/>
        <v>3915.78</v>
      </c>
      <c r="R606" s="70">
        <f t="shared" si="492"/>
        <v>0</v>
      </c>
      <c r="S606" s="70">
        <f t="shared" si="492"/>
        <v>0</v>
      </c>
      <c r="T606" s="70">
        <f t="shared" si="492"/>
        <v>0</v>
      </c>
      <c r="U606" s="70">
        <f t="shared" si="492"/>
        <v>0</v>
      </c>
      <c r="V606" s="70">
        <f t="shared" si="492"/>
        <v>0</v>
      </c>
      <c r="W606" s="70">
        <f t="shared" si="492"/>
        <v>0</v>
      </c>
      <c r="X606" s="70">
        <f t="shared" si="492"/>
        <v>0</v>
      </c>
      <c r="Y606" s="70">
        <f t="shared" si="492"/>
        <v>0</v>
      </c>
      <c r="Z606" s="70">
        <f t="shared" si="492"/>
        <v>0</v>
      </c>
      <c r="AA606" s="70">
        <f t="shared" si="492"/>
        <v>0</v>
      </c>
      <c r="AB606" s="70">
        <f t="shared" si="492"/>
        <v>0</v>
      </c>
      <c r="AC606" s="70">
        <f t="shared" si="492"/>
        <v>0</v>
      </c>
      <c r="AD606" s="70">
        <f t="shared" si="492"/>
        <v>0</v>
      </c>
      <c r="AE606" s="70">
        <f t="shared" si="492"/>
        <v>0</v>
      </c>
      <c r="AF606" s="70">
        <f t="shared" si="492"/>
        <v>0</v>
      </c>
      <c r="AG606" s="70">
        <f t="shared" si="492"/>
        <v>0</v>
      </c>
      <c r="AH606" s="70">
        <f t="shared" si="492"/>
        <v>0</v>
      </c>
      <c r="AI606" s="70">
        <f t="shared" si="492"/>
        <v>0</v>
      </c>
      <c r="AJ606" s="70">
        <f t="shared" si="492"/>
        <v>0</v>
      </c>
      <c r="AK606" s="70">
        <f t="shared" si="492"/>
        <v>0</v>
      </c>
      <c r="AL606" s="70">
        <f t="shared" si="492"/>
        <v>0</v>
      </c>
    </row>
    <row r="607" spans="1:38" ht="11.45" customHeight="1" x14ac:dyDescent="0.2">
      <c r="A607" s="13"/>
      <c r="E607" s="54"/>
      <c r="J607" s="68"/>
      <c r="K607" s="74">
        <v>341</v>
      </c>
      <c r="L607" s="70">
        <f t="shared" ref="L607:AL607" si="493">L175</f>
        <v>0</v>
      </c>
      <c r="M607" s="70">
        <f t="shared" si="493"/>
        <v>0</v>
      </c>
      <c r="N607" s="70">
        <f t="shared" si="493"/>
        <v>0</v>
      </c>
      <c r="O607" s="70">
        <f t="shared" si="493"/>
        <v>0</v>
      </c>
      <c r="P607" s="70">
        <f t="shared" si="493"/>
        <v>0</v>
      </c>
      <c r="Q607" s="70">
        <f t="shared" si="493"/>
        <v>0</v>
      </c>
      <c r="R607" s="70">
        <f>R175</f>
        <v>55547</v>
      </c>
      <c r="S607" s="70">
        <f t="shared" si="493"/>
        <v>0</v>
      </c>
      <c r="T607" s="70"/>
      <c r="U607" s="70">
        <v>55547</v>
      </c>
      <c r="V607" s="70"/>
      <c r="W607" s="70">
        <f t="shared" si="493"/>
        <v>1203229</v>
      </c>
      <c r="X607" s="70">
        <f t="shared" si="493"/>
        <v>0</v>
      </c>
      <c r="Y607" s="70">
        <f t="shared" si="493"/>
        <v>1000000</v>
      </c>
      <c r="Z607" s="70">
        <f t="shared" si="493"/>
        <v>0</v>
      </c>
      <c r="AA607" s="70">
        <f t="shared" si="493"/>
        <v>0</v>
      </c>
      <c r="AB607" s="70">
        <f t="shared" si="493"/>
        <v>0</v>
      </c>
      <c r="AC607" s="70">
        <f t="shared" si="493"/>
        <v>0</v>
      </c>
      <c r="AD607" s="70">
        <f t="shared" si="493"/>
        <v>0</v>
      </c>
      <c r="AE607" s="70">
        <f t="shared" si="493"/>
        <v>0</v>
      </c>
      <c r="AF607" s="70">
        <f t="shared" si="493"/>
        <v>0</v>
      </c>
      <c r="AG607" s="70">
        <f t="shared" si="493"/>
        <v>0</v>
      </c>
      <c r="AH607" s="70">
        <f t="shared" si="493"/>
        <v>0</v>
      </c>
      <c r="AI607" s="70">
        <f t="shared" si="493"/>
        <v>0</v>
      </c>
      <c r="AJ607" s="70">
        <f t="shared" si="493"/>
        <v>0</v>
      </c>
      <c r="AK607" s="70">
        <f t="shared" si="493"/>
        <v>0</v>
      </c>
      <c r="AL607" s="70">
        <f t="shared" si="493"/>
        <v>0</v>
      </c>
    </row>
    <row r="608" spans="1:38" ht="11.45" customHeight="1" x14ac:dyDescent="0.2">
      <c r="A608" s="13"/>
      <c r="E608" s="54"/>
      <c r="J608" s="68"/>
      <c r="K608" s="74">
        <v>342</v>
      </c>
      <c r="L608" s="70">
        <f t="shared" ref="L608:AL608" si="494">L153</f>
        <v>0</v>
      </c>
      <c r="M608" s="70">
        <f t="shared" si="494"/>
        <v>0</v>
      </c>
      <c r="N608" s="70">
        <f t="shared" si="494"/>
        <v>0</v>
      </c>
      <c r="O608" s="70">
        <f t="shared" si="494"/>
        <v>0</v>
      </c>
      <c r="P608" s="70">
        <f t="shared" si="494"/>
        <v>0</v>
      </c>
      <c r="Q608" s="70">
        <f t="shared" si="494"/>
        <v>0</v>
      </c>
      <c r="R608" s="132">
        <f t="shared" si="494"/>
        <v>320000</v>
      </c>
      <c r="S608" s="70">
        <f t="shared" si="494"/>
        <v>0</v>
      </c>
      <c r="T608" s="70">
        <f t="shared" si="494"/>
        <v>0</v>
      </c>
      <c r="U608" s="70">
        <f t="shared" si="494"/>
        <v>0</v>
      </c>
      <c r="V608" s="70">
        <f t="shared" si="494"/>
        <v>0</v>
      </c>
      <c r="W608" s="70">
        <f t="shared" si="494"/>
        <v>430000</v>
      </c>
      <c r="X608" s="70">
        <f t="shared" si="494"/>
        <v>0</v>
      </c>
      <c r="Y608" s="70">
        <f t="shared" si="494"/>
        <v>380000</v>
      </c>
      <c r="Z608" s="70">
        <f t="shared" si="494"/>
        <v>0</v>
      </c>
      <c r="AA608" s="70">
        <f t="shared" si="494"/>
        <v>0</v>
      </c>
      <c r="AB608" s="70">
        <f t="shared" si="494"/>
        <v>0</v>
      </c>
      <c r="AC608" s="70">
        <f t="shared" si="494"/>
        <v>0</v>
      </c>
      <c r="AD608" s="70">
        <f t="shared" si="494"/>
        <v>0</v>
      </c>
      <c r="AE608" s="70">
        <f t="shared" si="494"/>
        <v>0</v>
      </c>
      <c r="AF608" s="70">
        <f t="shared" si="494"/>
        <v>0</v>
      </c>
      <c r="AG608" s="70">
        <f t="shared" si="494"/>
        <v>0</v>
      </c>
      <c r="AH608" s="70">
        <f t="shared" si="494"/>
        <v>0</v>
      </c>
      <c r="AI608" s="70">
        <f t="shared" si="494"/>
        <v>0</v>
      </c>
      <c r="AJ608" s="70">
        <f t="shared" si="494"/>
        <v>0</v>
      </c>
      <c r="AK608" s="70">
        <f t="shared" si="494"/>
        <v>0</v>
      </c>
      <c r="AL608" s="70">
        <f t="shared" si="494"/>
        <v>0</v>
      </c>
    </row>
    <row r="609" spans="1:38" ht="11.45" customHeight="1" x14ac:dyDescent="0.2">
      <c r="A609" s="6"/>
      <c r="E609" s="54"/>
      <c r="J609" s="68"/>
      <c r="K609" s="74">
        <v>343</v>
      </c>
      <c r="L609" s="70">
        <f t="shared" ref="L609:AL609" si="495">L192</f>
        <v>0</v>
      </c>
      <c r="M609" s="70">
        <f t="shared" si="495"/>
        <v>0</v>
      </c>
      <c r="N609" s="70">
        <f t="shared" si="495"/>
        <v>0</v>
      </c>
      <c r="O609" s="70">
        <f t="shared" si="495"/>
        <v>0</v>
      </c>
      <c r="P609" s="70">
        <f t="shared" si="495"/>
        <v>0</v>
      </c>
      <c r="Q609" s="70">
        <f t="shared" si="495"/>
        <v>0</v>
      </c>
      <c r="R609" s="70">
        <f t="shared" si="495"/>
        <v>8076</v>
      </c>
      <c r="S609" s="70">
        <f t="shared" si="495"/>
        <v>0</v>
      </c>
      <c r="T609" s="70">
        <f>T192</f>
        <v>8076</v>
      </c>
      <c r="U609" s="70">
        <f t="shared" ref="U609:V609" si="496">U192</f>
        <v>0</v>
      </c>
      <c r="V609" s="70">
        <f t="shared" si="496"/>
        <v>0</v>
      </c>
      <c r="W609" s="70">
        <f t="shared" si="495"/>
        <v>8076</v>
      </c>
      <c r="X609" s="70">
        <f t="shared" si="495"/>
        <v>0</v>
      </c>
      <c r="Y609" s="70">
        <f t="shared" si="495"/>
        <v>8076</v>
      </c>
      <c r="Z609" s="70">
        <f t="shared" si="495"/>
        <v>0</v>
      </c>
      <c r="AA609" s="70">
        <f t="shared" si="495"/>
        <v>0</v>
      </c>
      <c r="AB609" s="70">
        <f t="shared" si="495"/>
        <v>0</v>
      </c>
      <c r="AC609" s="70">
        <f t="shared" si="495"/>
        <v>0</v>
      </c>
      <c r="AD609" s="70">
        <f t="shared" si="495"/>
        <v>0</v>
      </c>
      <c r="AE609" s="70">
        <f t="shared" si="495"/>
        <v>0</v>
      </c>
      <c r="AF609" s="70">
        <f t="shared" si="495"/>
        <v>0</v>
      </c>
      <c r="AG609" s="70">
        <f t="shared" si="495"/>
        <v>0</v>
      </c>
      <c r="AH609" s="70">
        <f t="shared" si="495"/>
        <v>0</v>
      </c>
      <c r="AI609" s="70">
        <f t="shared" si="495"/>
        <v>0</v>
      </c>
      <c r="AJ609" s="70">
        <f t="shared" si="495"/>
        <v>0</v>
      </c>
      <c r="AK609" s="70">
        <f t="shared" si="495"/>
        <v>0</v>
      </c>
      <c r="AL609" s="70">
        <f t="shared" si="495"/>
        <v>0</v>
      </c>
    </row>
    <row r="610" spans="1:38" ht="11.25" customHeight="1" x14ac:dyDescent="0.2">
      <c r="A610" s="13"/>
      <c r="E610" s="57"/>
      <c r="H610" s="56"/>
      <c r="I610" s="56"/>
      <c r="J610" s="71" t="s">
        <v>117</v>
      </c>
      <c r="K610" s="72"/>
      <c r="L610" s="73">
        <f>SUM(L611:L618)</f>
        <v>0</v>
      </c>
      <c r="M610" s="73">
        <f t="shared" ref="M610:AL610" si="497">SUM(M611:M618)</f>
        <v>0</v>
      </c>
      <c r="N610" s="73">
        <f t="shared" si="497"/>
        <v>0</v>
      </c>
      <c r="O610" s="73">
        <f t="shared" si="497"/>
        <v>0</v>
      </c>
      <c r="P610" s="73">
        <f t="shared" si="497"/>
        <v>1305.26</v>
      </c>
      <c r="Q610" s="73">
        <f t="shared" si="497"/>
        <v>1305.26</v>
      </c>
      <c r="R610" s="73">
        <f t="shared" si="497"/>
        <v>48188.53</v>
      </c>
      <c r="S610" s="73">
        <f t="shared" si="497"/>
        <v>0</v>
      </c>
      <c r="T610" s="73">
        <f t="shared" si="497"/>
        <v>37949.269999999997</v>
      </c>
      <c r="U610" s="73">
        <f t="shared" si="497"/>
        <v>10239.26</v>
      </c>
      <c r="V610" s="73">
        <f t="shared" si="497"/>
        <v>0</v>
      </c>
      <c r="W610" s="73">
        <f t="shared" si="497"/>
        <v>248188.53</v>
      </c>
      <c r="X610" s="73">
        <f t="shared" si="497"/>
        <v>0</v>
      </c>
      <c r="Y610" s="73">
        <f t="shared" si="497"/>
        <v>248188.53</v>
      </c>
      <c r="Z610" s="73">
        <f t="shared" si="497"/>
        <v>0</v>
      </c>
      <c r="AA610" s="73">
        <f t="shared" si="497"/>
        <v>0</v>
      </c>
      <c r="AB610" s="73">
        <f t="shared" si="497"/>
        <v>0</v>
      </c>
      <c r="AC610" s="73">
        <f t="shared" si="497"/>
        <v>0</v>
      </c>
      <c r="AD610" s="73">
        <f t="shared" si="497"/>
        <v>0</v>
      </c>
      <c r="AE610" s="73">
        <f t="shared" si="497"/>
        <v>0</v>
      </c>
      <c r="AF610" s="73">
        <f t="shared" si="497"/>
        <v>0</v>
      </c>
      <c r="AG610" s="73">
        <f t="shared" si="497"/>
        <v>0</v>
      </c>
      <c r="AH610" s="73">
        <f t="shared" si="497"/>
        <v>0</v>
      </c>
      <c r="AI610" s="73">
        <f t="shared" si="497"/>
        <v>0</v>
      </c>
      <c r="AJ610" s="73">
        <f t="shared" si="497"/>
        <v>0</v>
      </c>
      <c r="AK610" s="73">
        <f t="shared" si="497"/>
        <v>0</v>
      </c>
      <c r="AL610" s="73">
        <f t="shared" si="497"/>
        <v>0</v>
      </c>
    </row>
    <row r="611" spans="1:38" ht="11.45" customHeight="1" x14ac:dyDescent="0.2">
      <c r="A611" s="6"/>
      <c r="E611" s="54"/>
      <c r="J611" s="68"/>
      <c r="K611" s="74">
        <v>221</v>
      </c>
      <c r="L611" s="70">
        <f t="shared" ref="L611:AL611" si="498">L196</f>
        <v>0</v>
      </c>
      <c r="M611" s="70">
        <f t="shared" si="498"/>
        <v>0</v>
      </c>
      <c r="N611" s="70">
        <f t="shared" si="498"/>
        <v>0</v>
      </c>
      <c r="O611" s="70">
        <f t="shared" si="498"/>
        <v>0</v>
      </c>
      <c r="P611" s="70">
        <f t="shared" si="498"/>
        <v>0</v>
      </c>
      <c r="Q611" s="70">
        <f t="shared" si="498"/>
        <v>0</v>
      </c>
      <c r="R611" s="70">
        <f t="shared" si="498"/>
        <v>241.48</v>
      </c>
      <c r="S611" s="70">
        <f t="shared" si="498"/>
        <v>0</v>
      </c>
      <c r="T611" s="70">
        <f t="shared" si="498"/>
        <v>241.48</v>
      </c>
      <c r="U611" s="70">
        <f t="shared" si="498"/>
        <v>0</v>
      </c>
      <c r="V611" s="70">
        <f t="shared" si="498"/>
        <v>0</v>
      </c>
      <c r="W611" s="70">
        <f t="shared" si="498"/>
        <v>241.48</v>
      </c>
      <c r="X611" s="70">
        <f t="shared" si="498"/>
        <v>0</v>
      </c>
      <c r="Y611" s="70">
        <f t="shared" si="498"/>
        <v>241.48</v>
      </c>
      <c r="Z611" s="70">
        <f t="shared" si="498"/>
        <v>0</v>
      </c>
      <c r="AA611" s="70">
        <f t="shared" si="498"/>
        <v>0</v>
      </c>
      <c r="AB611" s="70">
        <f t="shared" si="498"/>
        <v>0</v>
      </c>
      <c r="AC611" s="70">
        <f t="shared" si="498"/>
        <v>0</v>
      </c>
      <c r="AD611" s="70">
        <f t="shared" si="498"/>
        <v>0</v>
      </c>
      <c r="AE611" s="70">
        <f t="shared" si="498"/>
        <v>0</v>
      </c>
      <c r="AF611" s="70">
        <f t="shared" si="498"/>
        <v>0</v>
      </c>
      <c r="AG611" s="70">
        <f t="shared" si="498"/>
        <v>0</v>
      </c>
      <c r="AH611" s="70">
        <f t="shared" si="498"/>
        <v>0</v>
      </c>
      <c r="AI611" s="70">
        <f t="shared" si="498"/>
        <v>0</v>
      </c>
      <c r="AJ611" s="70">
        <f t="shared" si="498"/>
        <v>0</v>
      </c>
      <c r="AK611" s="70">
        <f t="shared" si="498"/>
        <v>0</v>
      </c>
      <c r="AL611" s="70">
        <f t="shared" si="498"/>
        <v>0</v>
      </c>
    </row>
    <row r="612" spans="1:38" ht="11.45" customHeight="1" x14ac:dyDescent="0.2">
      <c r="E612" s="54"/>
      <c r="J612" s="68"/>
      <c r="K612" s="74">
        <v>223</v>
      </c>
      <c r="L612" s="70">
        <f t="shared" ref="L612:AL612" si="499">L201</f>
        <v>0</v>
      </c>
      <c r="M612" s="70">
        <f t="shared" si="499"/>
        <v>0</v>
      </c>
      <c r="N612" s="70">
        <f t="shared" si="499"/>
        <v>0</v>
      </c>
      <c r="O612" s="70">
        <f t="shared" si="499"/>
        <v>0</v>
      </c>
      <c r="P612" s="70">
        <f t="shared" si="499"/>
        <v>0</v>
      </c>
      <c r="Q612" s="70">
        <f t="shared" si="499"/>
        <v>0</v>
      </c>
      <c r="R612" s="70">
        <f t="shared" si="499"/>
        <v>9452.76</v>
      </c>
      <c r="S612" s="70">
        <f t="shared" si="499"/>
        <v>0</v>
      </c>
      <c r="T612" s="70">
        <f t="shared" si="499"/>
        <v>326</v>
      </c>
      <c r="U612" s="70">
        <f t="shared" si="499"/>
        <v>9126.76</v>
      </c>
      <c r="V612" s="70">
        <f t="shared" si="499"/>
        <v>0</v>
      </c>
      <c r="W612" s="70">
        <f t="shared" si="499"/>
        <v>9452.76</v>
      </c>
      <c r="X612" s="70">
        <f t="shared" si="499"/>
        <v>0</v>
      </c>
      <c r="Y612" s="70">
        <f t="shared" si="499"/>
        <v>9452.76</v>
      </c>
      <c r="Z612" s="70">
        <f t="shared" si="499"/>
        <v>0</v>
      </c>
      <c r="AA612" s="70">
        <f t="shared" si="499"/>
        <v>0</v>
      </c>
      <c r="AB612" s="70">
        <f t="shared" si="499"/>
        <v>0</v>
      </c>
      <c r="AC612" s="70">
        <f t="shared" si="499"/>
        <v>0</v>
      </c>
      <c r="AD612" s="70">
        <f t="shared" si="499"/>
        <v>0</v>
      </c>
      <c r="AE612" s="70">
        <f t="shared" si="499"/>
        <v>0</v>
      </c>
      <c r="AF612" s="70">
        <f t="shared" si="499"/>
        <v>0</v>
      </c>
      <c r="AG612" s="70">
        <f t="shared" si="499"/>
        <v>0</v>
      </c>
      <c r="AH612" s="70">
        <f t="shared" si="499"/>
        <v>0</v>
      </c>
      <c r="AI612" s="70">
        <f t="shared" si="499"/>
        <v>0</v>
      </c>
      <c r="AJ612" s="70">
        <f t="shared" si="499"/>
        <v>0</v>
      </c>
      <c r="AK612" s="70">
        <f t="shared" si="499"/>
        <v>0</v>
      </c>
      <c r="AL612" s="70">
        <f t="shared" si="499"/>
        <v>0</v>
      </c>
    </row>
    <row r="613" spans="1:38" ht="11.45" customHeight="1" x14ac:dyDescent="0.2">
      <c r="E613" s="54"/>
      <c r="J613" s="68"/>
      <c r="K613" s="74">
        <v>225</v>
      </c>
      <c r="L613" s="70">
        <f t="shared" ref="L613:AL613" si="500">L209</f>
        <v>0</v>
      </c>
      <c r="M613" s="70">
        <f t="shared" si="500"/>
        <v>0</v>
      </c>
      <c r="N613" s="70">
        <f t="shared" si="500"/>
        <v>0</v>
      </c>
      <c r="O613" s="70">
        <f t="shared" si="500"/>
        <v>0</v>
      </c>
      <c r="P613" s="70">
        <f t="shared" si="500"/>
        <v>0</v>
      </c>
      <c r="Q613" s="70">
        <f t="shared" si="500"/>
        <v>0</v>
      </c>
      <c r="R613" s="70">
        <f t="shared" si="500"/>
        <v>2152.29</v>
      </c>
      <c r="S613" s="70">
        <f t="shared" si="500"/>
        <v>0</v>
      </c>
      <c r="T613" s="70">
        <f t="shared" si="500"/>
        <v>1039.79</v>
      </c>
      <c r="U613" s="70">
        <f t="shared" si="500"/>
        <v>1112.5</v>
      </c>
      <c r="V613" s="70">
        <f t="shared" si="500"/>
        <v>0</v>
      </c>
      <c r="W613" s="70">
        <f t="shared" si="500"/>
        <v>2152.29</v>
      </c>
      <c r="X613" s="70">
        <f t="shared" si="500"/>
        <v>0</v>
      </c>
      <c r="Y613" s="70">
        <f t="shared" si="500"/>
        <v>2152.29</v>
      </c>
      <c r="Z613" s="70">
        <f t="shared" si="500"/>
        <v>0</v>
      </c>
      <c r="AA613" s="70">
        <f t="shared" si="500"/>
        <v>0</v>
      </c>
      <c r="AB613" s="70">
        <f t="shared" si="500"/>
        <v>0</v>
      </c>
      <c r="AC613" s="70">
        <f t="shared" si="500"/>
        <v>0</v>
      </c>
      <c r="AD613" s="70">
        <f t="shared" si="500"/>
        <v>0</v>
      </c>
      <c r="AE613" s="70">
        <f t="shared" si="500"/>
        <v>0</v>
      </c>
      <c r="AF613" s="70">
        <f t="shared" si="500"/>
        <v>0</v>
      </c>
      <c r="AG613" s="70">
        <f t="shared" si="500"/>
        <v>0</v>
      </c>
      <c r="AH613" s="70">
        <f t="shared" si="500"/>
        <v>0</v>
      </c>
      <c r="AI613" s="70">
        <f t="shared" si="500"/>
        <v>0</v>
      </c>
      <c r="AJ613" s="70">
        <f t="shared" si="500"/>
        <v>0</v>
      </c>
      <c r="AK613" s="70">
        <f t="shared" si="500"/>
        <v>0</v>
      </c>
      <c r="AL613" s="70">
        <f t="shared" si="500"/>
        <v>0</v>
      </c>
    </row>
    <row r="614" spans="1:38" ht="11.45" customHeight="1" x14ac:dyDescent="0.2">
      <c r="E614" s="54"/>
      <c r="J614" s="68"/>
      <c r="K614" s="74">
        <v>226</v>
      </c>
      <c r="L614" s="70">
        <f t="shared" ref="L614:AL614" si="501">L218</f>
        <v>0</v>
      </c>
      <c r="M614" s="70">
        <f t="shared" si="501"/>
        <v>0</v>
      </c>
      <c r="N614" s="70">
        <f t="shared" si="501"/>
        <v>0</v>
      </c>
      <c r="O614" s="70">
        <f t="shared" si="501"/>
        <v>0</v>
      </c>
      <c r="P614" s="70">
        <f t="shared" si="501"/>
        <v>0</v>
      </c>
      <c r="Q614" s="70">
        <f t="shared" si="501"/>
        <v>0</v>
      </c>
      <c r="R614" s="70">
        <f t="shared" si="501"/>
        <v>0</v>
      </c>
      <c r="S614" s="70">
        <f t="shared" si="501"/>
        <v>0</v>
      </c>
      <c r="T614" s="70">
        <f t="shared" si="501"/>
        <v>0</v>
      </c>
      <c r="U614" s="70">
        <f t="shared" si="501"/>
        <v>0</v>
      </c>
      <c r="V614" s="70">
        <f t="shared" si="501"/>
        <v>0</v>
      </c>
      <c r="W614" s="70">
        <f t="shared" si="501"/>
        <v>0</v>
      </c>
      <c r="X614" s="70">
        <f t="shared" si="501"/>
        <v>0</v>
      </c>
      <c r="Y614" s="70">
        <f t="shared" si="501"/>
        <v>0</v>
      </c>
      <c r="Z614" s="70">
        <f t="shared" si="501"/>
        <v>0</v>
      </c>
      <c r="AA614" s="70">
        <f t="shared" si="501"/>
        <v>0</v>
      </c>
      <c r="AB614" s="70">
        <f t="shared" si="501"/>
        <v>0</v>
      </c>
      <c r="AC614" s="70">
        <f t="shared" si="501"/>
        <v>0</v>
      </c>
      <c r="AD614" s="70">
        <f t="shared" si="501"/>
        <v>0</v>
      </c>
      <c r="AE614" s="70">
        <f t="shared" si="501"/>
        <v>0</v>
      </c>
      <c r="AF614" s="70">
        <f t="shared" si="501"/>
        <v>0</v>
      </c>
      <c r="AG614" s="70">
        <f t="shared" si="501"/>
        <v>0</v>
      </c>
      <c r="AH614" s="70">
        <f t="shared" si="501"/>
        <v>0</v>
      </c>
      <c r="AI614" s="70">
        <f t="shared" si="501"/>
        <v>0</v>
      </c>
      <c r="AJ614" s="70">
        <f t="shared" si="501"/>
        <v>0</v>
      </c>
      <c r="AK614" s="70">
        <f t="shared" si="501"/>
        <v>0</v>
      </c>
      <c r="AL614" s="70">
        <f t="shared" si="501"/>
        <v>0</v>
      </c>
    </row>
    <row r="615" spans="1:38" ht="11.45" customHeight="1" x14ac:dyDescent="0.2">
      <c r="E615" s="54"/>
      <c r="J615" s="68"/>
      <c r="K615" s="74">
        <v>227</v>
      </c>
      <c r="L615" s="70">
        <f t="shared" ref="L615:AL615" si="502">L221</f>
        <v>0</v>
      </c>
      <c r="M615" s="70">
        <f t="shared" si="502"/>
        <v>0</v>
      </c>
      <c r="N615" s="70">
        <f t="shared" si="502"/>
        <v>0</v>
      </c>
      <c r="O615" s="70">
        <f t="shared" si="502"/>
        <v>0</v>
      </c>
      <c r="P615" s="70">
        <f t="shared" si="502"/>
        <v>0</v>
      </c>
      <c r="Q615" s="70">
        <f t="shared" si="502"/>
        <v>0</v>
      </c>
      <c r="R615" s="70">
        <f t="shared" si="502"/>
        <v>0</v>
      </c>
      <c r="S615" s="70">
        <f t="shared" si="502"/>
        <v>0</v>
      </c>
      <c r="T615" s="70">
        <f t="shared" si="502"/>
        <v>0</v>
      </c>
      <c r="U615" s="70">
        <f t="shared" si="502"/>
        <v>0</v>
      </c>
      <c r="V615" s="70">
        <f t="shared" si="502"/>
        <v>0</v>
      </c>
      <c r="W615" s="70">
        <f t="shared" si="502"/>
        <v>0</v>
      </c>
      <c r="X615" s="70">
        <f t="shared" si="502"/>
        <v>0</v>
      </c>
      <c r="Y615" s="70">
        <f t="shared" si="502"/>
        <v>0</v>
      </c>
      <c r="Z615" s="70">
        <f t="shared" si="502"/>
        <v>0</v>
      </c>
      <c r="AA615" s="70">
        <f t="shared" si="502"/>
        <v>0</v>
      </c>
      <c r="AB615" s="70">
        <f t="shared" si="502"/>
        <v>0</v>
      </c>
      <c r="AC615" s="70">
        <f t="shared" si="502"/>
        <v>0</v>
      </c>
      <c r="AD615" s="70">
        <f t="shared" si="502"/>
        <v>0</v>
      </c>
      <c r="AE615" s="70">
        <f t="shared" si="502"/>
        <v>0</v>
      </c>
      <c r="AF615" s="70">
        <f t="shared" si="502"/>
        <v>0</v>
      </c>
      <c r="AG615" s="70">
        <f t="shared" si="502"/>
        <v>0</v>
      </c>
      <c r="AH615" s="70">
        <f t="shared" si="502"/>
        <v>0</v>
      </c>
      <c r="AI615" s="70">
        <f t="shared" si="502"/>
        <v>0</v>
      </c>
      <c r="AJ615" s="70">
        <f t="shared" si="502"/>
        <v>0</v>
      </c>
      <c r="AK615" s="70">
        <f t="shared" si="502"/>
        <v>0</v>
      </c>
      <c r="AL615" s="70">
        <f t="shared" si="502"/>
        <v>0</v>
      </c>
    </row>
    <row r="616" spans="1:38" ht="11.45" customHeight="1" x14ac:dyDescent="0.2">
      <c r="E616" s="54"/>
      <c r="I616">
        <v>341</v>
      </c>
      <c r="J616" s="68"/>
      <c r="K616" s="74">
        <v>346</v>
      </c>
      <c r="L616" s="70">
        <f t="shared" ref="L616:AL616" si="503">L226</f>
        <v>0</v>
      </c>
      <c r="M616" s="70">
        <f t="shared" si="503"/>
        <v>0</v>
      </c>
      <c r="N616" s="70">
        <f t="shared" si="503"/>
        <v>0</v>
      </c>
      <c r="O616" s="70">
        <f t="shared" si="503"/>
        <v>0</v>
      </c>
      <c r="P616" s="70">
        <f t="shared" si="503"/>
        <v>1305.26</v>
      </c>
      <c r="Q616" s="70">
        <f t="shared" si="503"/>
        <v>1305.26</v>
      </c>
      <c r="R616" s="70">
        <f t="shared" si="503"/>
        <v>0</v>
      </c>
      <c r="S616" s="70">
        <f t="shared" si="503"/>
        <v>0</v>
      </c>
      <c r="T616" s="70">
        <f t="shared" si="503"/>
        <v>0</v>
      </c>
      <c r="U616" s="70">
        <f t="shared" si="503"/>
        <v>0</v>
      </c>
      <c r="V616" s="70">
        <f t="shared" si="503"/>
        <v>0</v>
      </c>
      <c r="W616" s="70">
        <f t="shared" si="503"/>
        <v>0</v>
      </c>
      <c r="X616" s="70">
        <f t="shared" si="503"/>
        <v>0</v>
      </c>
      <c r="Y616" s="70">
        <f t="shared" si="503"/>
        <v>0</v>
      </c>
      <c r="Z616" s="70">
        <f t="shared" si="503"/>
        <v>0</v>
      </c>
      <c r="AA616" s="70">
        <f t="shared" si="503"/>
        <v>0</v>
      </c>
      <c r="AB616" s="70">
        <f t="shared" si="503"/>
        <v>0</v>
      </c>
      <c r="AC616" s="70">
        <f t="shared" si="503"/>
        <v>0</v>
      </c>
      <c r="AD616" s="70">
        <f t="shared" si="503"/>
        <v>0</v>
      </c>
      <c r="AE616" s="70">
        <f t="shared" si="503"/>
        <v>0</v>
      </c>
      <c r="AF616" s="70">
        <f t="shared" si="503"/>
        <v>0</v>
      </c>
      <c r="AG616" s="70">
        <f t="shared" si="503"/>
        <v>0</v>
      </c>
      <c r="AH616" s="70">
        <f t="shared" si="503"/>
        <v>0</v>
      </c>
      <c r="AI616" s="70">
        <f t="shared" si="503"/>
        <v>0</v>
      </c>
      <c r="AJ616" s="70">
        <f t="shared" si="503"/>
        <v>0</v>
      </c>
      <c r="AK616" s="70">
        <f t="shared" si="503"/>
        <v>0</v>
      </c>
      <c r="AL616" s="70">
        <f t="shared" si="503"/>
        <v>0</v>
      </c>
    </row>
    <row r="617" spans="1:38" ht="11.45" customHeight="1" x14ac:dyDescent="0.2">
      <c r="E617" s="54"/>
      <c r="J617" s="68"/>
      <c r="K617" s="74">
        <v>341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>
        <v>200000</v>
      </c>
      <c r="X617" s="70"/>
      <c r="Y617" s="70">
        <v>200000</v>
      </c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</row>
    <row r="618" spans="1:38" ht="11.45" customHeight="1" x14ac:dyDescent="0.2">
      <c r="E618" s="54"/>
      <c r="J618" s="68"/>
      <c r="K618" s="74">
        <v>343</v>
      </c>
      <c r="L618" s="70">
        <f t="shared" ref="L618:AL618" si="504">L228</f>
        <v>0</v>
      </c>
      <c r="M618" s="70">
        <f t="shared" si="504"/>
        <v>0</v>
      </c>
      <c r="N618" s="70">
        <f t="shared" si="504"/>
        <v>0</v>
      </c>
      <c r="O618" s="70">
        <f t="shared" si="504"/>
        <v>0</v>
      </c>
      <c r="P618" s="70">
        <f t="shared" si="504"/>
        <v>0</v>
      </c>
      <c r="Q618" s="70">
        <f t="shared" si="504"/>
        <v>0</v>
      </c>
      <c r="R618" s="70">
        <f t="shared" si="504"/>
        <v>36342</v>
      </c>
      <c r="S618" s="70">
        <f t="shared" si="504"/>
        <v>0</v>
      </c>
      <c r="T618" s="70">
        <f>T228</f>
        <v>36342</v>
      </c>
      <c r="U618" s="70">
        <f t="shared" ref="U618:V618" si="505">U228</f>
        <v>0</v>
      </c>
      <c r="V618" s="70">
        <f t="shared" si="505"/>
        <v>0</v>
      </c>
      <c r="W618" s="70">
        <f t="shared" si="504"/>
        <v>36342</v>
      </c>
      <c r="X618" s="70">
        <f t="shared" si="504"/>
        <v>0</v>
      </c>
      <c r="Y618" s="70">
        <f t="shared" si="504"/>
        <v>36342</v>
      </c>
      <c r="Z618" s="70">
        <f t="shared" si="504"/>
        <v>0</v>
      </c>
      <c r="AA618" s="70">
        <f t="shared" si="504"/>
        <v>0</v>
      </c>
      <c r="AB618" s="70">
        <f t="shared" si="504"/>
        <v>0</v>
      </c>
      <c r="AC618" s="70">
        <f t="shared" si="504"/>
        <v>0</v>
      </c>
      <c r="AD618" s="70">
        <f t="shared" si="504"/>
        <v>0</v>
      </c>
      <c r="AE618" s="70">
        <f t="shared" si="504"/>
        <v>0</v>
      </c>
      <c r="AF618" s="70">
        <f t="shared" si="504"/>
        <v>0</v>
      </c>
      <c r="AG618" s="70">
        <f t="shared" si="504"/>
        <v>0</v>
      </c>
      <c r="AH618" s="70">
        <f t="shared" si="504"/>
        <v>0</v>
      </c>
      <c r="AI618" s="70">
        <f t="shared" si="504"/>
        <v>0</v>
      </c>
      <c r="AJ618" s="70">
        <f t="shared" si="504"/>
        <v>0</v>
      </c>
      <c r="AK618" s="70">
        <f t="shared" si="504"/>
        <v>0</v>
      </c>
      <c r="AL618" s="70">
        <f t="shared" si="504"/>
        <v>0</v>
      </c>
    </row>
    <row r="619" spans="1:38" ht="11.25" customHeight="1" x14ac:dyDescent="0.2">
      <c r="E619" s="57"/>
      <c r="H619" s="56"/>
      <c r="I619" s="56"/>
      <c r="J619" s="71" t="s">
        <v>118</v>
      </c>
      <c r="K619" s="72"/>
      <c r="L619" s="73">
        <f>SUM(L620:L628)</f>
        <v>0</v>
      </c>
      <c r="M619" s="73">
        <f t="shared" ref="M619:AL619" si="506">SUM(M620:M628)</f>
        <v>0</v>
      </c>
      <c r="N619" s="73">
        <f t="shared" si="506"/>
        <v>0</v>
      </c>
      <c r="O619" s="73">
        <f t="shared" si="506"/>
        <v>0</v>
      </c>
      <c r="P619" s="73">
        <f t="shared" si="506"/>
        <v>3263.15</v>
      </c>
      <c r="Q619" s="73">
        <f t="shared" si="506"/>
        <v>3263.15</v>
      </c>
      <c r="R619" s="73">
        <f t="shared" si="506"/>
        <v>183384.36000000004</v>
      </c>
      <c r="S619" s="73">
        <f t="shared" si="506"/>
        <v>0</v>
      </c>
      <c r="T619" s="73">
        <f t="shared" si="506"/>
        <v>23729.14</v>
      </c>
      <c r="U619" s="73">
        <f t="shared" si="506"/>
        <v>159655.22000000003</v>
      </c>
      <c r="V619" s="73">
        <f t="shared" si="506"/>
        <v>0</v>
      </c>
      <c r="W619" s="73">
        <f t="shared" si="506"/>
        <v>578626.3600000001</v>
      </c>
      <c r="X619" s="73">
        <f t="shared" si="506"/>
        <v>0</v>
      </c>
      <c r="Y619" s="73">
        <f t="shared" si="506"/>
        <v>678626.3600000001</v>
      </c>
      <c r="Z619" s="73">
        <f t="shared" si="506"/>
        <v>0</v>
      </c>
      <c r="AA619" s="73">
        <f t="shared" si="506"/>
        <v>0</v>
      </c>
      <c r="AB619" s="73">
        <f t="shared" si="506"/>
        <v>0</v>
      </c>
      <c r="AC619" s="73">
        <f t="shared" si="506"/>
        <v>0</v>
      </c>
      <c r="AD619" s="73">
        <f t="shared" si="506"/>
        <v>0</v>
      </c>
      <c r="AE619" s="73">
        <f t="shared" si="506"/>
        <v>0</v>
      </c>
      <c r="AF619" s="73">
        <f t="shared" si="506"/>
        <v>0</v>
      </c>
      <c r="AG619" s="73">
        <f t="shared" si="506"/>
        <v>0</v>
      </c>
      <c r="AH619" s="73">
        <f t="shared" si="506"/>
        <v>0</v>
      </c>
      <c r="AI619" s="73">
        <f t="shared" si="506"/>
        <v>0</v>
      </c>
      <c r="AJ619" s="73">
        <f t="shared" si="506"/>
        <v>0</v>
      </c>
      <c r="AK619" s="73">
        <f t="shared" si="506"/>
        <v>0</v>
      </c>
      <c r="AL619" s="73">
        <f t="shared" si="506"/>
        <v>0</v>
      </c>
    </row>
    <row r="620" spans="1:38" ht="11.45" customHeight="1" x14ac:dyDescent="0.2">
      <c r="E620" s="54"/>
      <c r="J620" s="68"/>
      <c r="K620" s="74">
        <v>221</v>
      </c>
      <c r="L620" s="70">
        <f t="shared" ref="L620:AL620" si="507">L232</f>
        <v>0</v>
      </c>
      <c r="M620" s="70">
        <f t="shared" si="507"/>
        <v>0</v>
      </c>
      <c r="N620" s="70">
        <f t="shared" si="507"/>
        <v>0</v>
      </c>
      <c r="O620" s="70">
        <f t="shared" si="507"/>
        <v>0</v>
      </c>
      <c r="P620" s="70">
        <f t="shared" si="507"/>
        <v>0</v>
      </c>
      <c r="Q620" s="70">
        <f t="shared" si="507"/>
        <v>0</v>
      </c>
      <c r="R620" s="70">
        <f t="shared" si="507"/>
        <v>3493.7</v>
      </c>
      <c r="S620" s="70">
        <f t="shared" si="507"/>
        <v>0</v>
      </c>
      <c r="T620" s="70">
        <f t="shared" si="507"/>
        <v>0</v>
      </c>
      <c r="U620" s="70">
        <f t="shared" si="507"/>
        <v>3493.7</v>
      </c>
      <c r="V620" s="70">
        <f t="shared" si="507"/>
        <v>0</v>
      </c>
      <c r="W620" s="70">
        <f t="shared" si="507"/>
        <v>3493.7</v>
      </c>
      <c r="X620" s="70">
        <f t="shared" si="507"/>
        <v>0</v>
      </c>
      <c r="Y620" s="70">
        <f t="shared" si="507"/>
        <v>3493.7</v>
      </c>
      <c r="Z620" s="70">
        <f t="shared" si="507"/>
        <v>0</v>
      </c>
      <c r="AA620" s="70">
        <f t="shared" si="507"/>
        <v>0</v>
      </c>
      <c r="AB620" s="70">
        <f t="shared" si="507"/>
        <v>0</v>
      </c>
      <c r="AC620" s="70">
        <f t="shared" si="507"/>
        <v>0</v>
      </c>
      <c r="AD620" s="70">
        <f t="shared" si="507"/>
        <v>0</v>
      </c>
      <c r="AE620" s="70">
        <f t="shared" si="507"/>
        <v>0</v>
      </c>
      <c r="AF620" s="70">
        <f t="shared" si="507"/>
        <v>0</v>
      </c>
      <c r="AG620" s="70">
        <f t="shared" si="507"/>
        <v>0</v>
      </c>
      <c r="AH620" s="70">
        <f t="shared" si="507"/>
        <v>0</v>
      </c>
      <c r="AI620" s="70">
        <f t="shared" si="507"/>
        <v>0</v>
      </c>
      <c r="AJ620" s="70">
        <f t="shared" si="507"/>
        <v>0</v>
      </c>
      <c r="AK620" s="70">
        <f t="shared" si="507"/>
        <v>0</v>
      </c>
      <c r="AL620" s="70">
        <f t="shared" si="507"/>
        <v>0</v>
      </c>
    </row>
    <row r="621" spans="1:38" ht="11.45" customHeight="1" x14ac:dyDescent="0.2">
      <c r="E621" s="54"/>
      <c r="J621" s="68"/>
      <c r="K621" s="74">
        <v>223</v>
      </c>
      <c r="L621" s="70">
        <f t="shared" ref="L621:AL621" si="508">L238</f>
        <v>0</v>
      </c>
      <c r="M621" s="70">
        <f t="shared" si="508"/>
        <v>0</v>
      </c>
      <c r="N621" s="70">
        <f t="shared" si="508"/>
        <v>0</v>
      </c>
      <c r="O621" s="70">
        <f t="shared" si="508"/>
        <v>0</v>
      </c>
      <c r="P621" s="70">
        <f t="shared" si="508"/>
        <v>0</v>
      </c>
      <c r="Q621" s="70">
        <f t="shared" si="508"/>
        <v>0</v>
      </c>
      <c r="R621" s="70">
        <f t="shared" si="508"/>
        <v>153164.27000000002</v>
      </c>
      <c r="S621" s="70">
        <f t="shared" si="508"/>
        <v>0</v>
      </c>
      <c r="T621" s="70">
        <f t="shared" si="508"/>
        <v>9094.35</v>
      </c>
      <c r="U621" s="70">
        <f t="shared" si="508"/>
        <v>144069.92000000001</v>
      </c>
      <c r="V621" s="70">
        <f t="shared" si="508"/>
        <v>0</v>
      </c>
      <c r="W621" s="70">
        <f t="shared" si="508"/>
        <v>153164.27000000002</v>
      </c>
      <c r="X621" s="70">
        <f t="shared" si="508"/>
        <v>0</v>
      </c>
      <c r="Y621" s="70">
        <f t="shared" si="508"/>
        <v>153164.27000000002</v>
      </c>
      <c r="Z621" s="70">
        <f t="shared" si="508"/>
        <v>0</v>
      </c>
      <c r="AA621" s="70">
        <f t="shared" si="508"/>
        <v>0</v>
      </c>
      <c r="AB621" s="70">
        <f t="shared" si="508"/>
        <v>0</v>
      </c>
      <c r="AC621" s="70">
        <f t="shared" si="508"/>
        <v>0</v>
      </c>
      <c r="AD621" s="70">
        <f t="shared" si="508"/>
        <v>0</v>
      </c>
      <c r="AE621" s="70">
        <f t="shared" si="508"/>
        <v>0</v>
      </c>
      <c r="AF621" s="70">
        <f t="shared" si="508"/>
        <v>0</v>
      </c>
      <c r="AG621" s="70">
        <f t="shared" si="508"/>
        <v>0</v>
      </c>
      <c r="AH621" s="70">
        <f t="shared" si="508"/>
        <v>0</v>
      </c>
      <c r="AI621" s="70">
        <f t="shared" si="508"/>
        <v>0</v>
      </c>
      <c r="AJ621" s="70">
        <f t="shared" si="508"/>
        <v>0</v>
      </c>
      <c r="AK621" s="70">
        <f t="shared" si="508"/>
        <v>0</v>
      </c>
      <c r="AL621" s="70">
        <f t="shared" si="508"/>
        <v>0</v>
      </c>
    </row>
    <row r="622" spans="1:38" ht="11.45" customHeight="1" x14ac:dyDescent="0.2">
      <c r="E622" s="54"/>
      <c r="J622" s="68"/>
      <c r="K622" s="74">
        <v>225</v>
      </c>
      <c r="L622" s="70">
        <f t="shared" ref="L622:AL622" si="509">L246</f>
        <v>0</v>
      </c>
      <c r="M622" s="70">
        <f t="shared" si="509"/>
        <v>0</v>
      </c>
      <c r="N622" s="70">
        <f t="shared" si="509"/>
        <v>0</v>
      </c>
      <c r="O622" s="70">
        <f t="shared" si="509"/>
        <v>0</v>
      </c>
      <c r="P622" s="70">
        <f t="shared" si="509"/>
        <v>0</v>
      </c>
      <c r="Q622" s="70">
        <f t="shared" si="509"/>
        <v>0</v>
      </c>
      <c r="R622" s="70">
        <f t="shared" si="509"/>
        <v>18212.89</v>
      </c>
      <c r="S622" s="70">
        <f t="shared" si="509"/>
        <v>0</v>
      </c>
      <c r="T622" s="70">
        <f t="shared" si="509"/>
        <v>10879.29</v>
      </c>
      <c r="U622" s="70">
        <f t="shared" si="509"/>
        <v>7333.6</v>
      </c>
      <c r="V622" s="70">
        <f t="shared" si="509"/>
        <v>0</v>
      </c>
      <c r="W622" s="70">
        <f t="shared" si="509"/>
        <v>18212.89</v>
      </c>
      <c r="X622" s="70">
        <f t="shared" si="509"/>
        <v>0</v>
      </c>
      <c r="Y622" s="70">
        <f t="shared" si="509"/>
        <v>18212.89</v>
      </c>
      <c r="Z622" s="70">
        <f t="shared" si="509"/>
        <v>0</v>
      </c>
      <c r="AA622" s="70">
        <f t="shared" si="509"/>
        <v>0</v>
      </c>
      <c r="AB622" s="70">
        <f t="shared" si="509"/>
        <v>0</v>
      </c>
      <c r="AC622" s="70">
        <f t="shared" si="509"/>
        <v>0</v>
      </c>
      <c r="AD622" s="70">
        <f t="shared" si="509"/>
        <v>0</v>
      </c>
      <c r="AE622" s="70">
        <f t="shared" si="509"/>
        <v>0</v>
      </c>
      <c r="AF622" s="70">
        <f t="shared" si="509"/>
        <v>0</v>
      </c>
      <c r="AG622" s="70">
        <f t="shared" si="509"/>
        <v>0</v>
      </c>
      <c r="AH622" s="70">
        <f t="shared" si="509"/>
        <v>0</v>
      </c>
      <c r="AI622" s="70">
        <f t="shared" si="509"/>
        <v>0</v>
      </c>
      <c r="AJ622" s="70">
        <f t="shared" si="509"/>
        <v>0</v>
      </c>
      <c r="AK622" s="70">
        <f t="shared" si="509"/>
        <v>0</v>
      </c>
      <c r="AL622" s="70">
        <f t="shared" si="509"/>
        <v>0</v>
      </c>
    </row>
    <row r="623" spans="1:38" ht="11.45" customHeight="1" x14ac:dyDescent="0.2">
      <c r="E623" s="54"/>
      <c r="J623" s="68"/>
      <c r="K623" s="74">
        <v>227</v>
      </c>
      <c r="L623" s="70">
        <f t="shared" ref="L623:AL623" si="510">L256</f>
        <v>0</v>
      </c>
      <c r="M623" s="70">
        <f t="shared" si="510"/>
        <v>0</v>
      </c>
      <c r="N623" s="70">
        <f t="shared" si="510"/>
        <v>0</v>
      </c>
      <c r="O623" s="70">
        <f t="shared" si="510"/>
        <v>0</v>
      </c>
      <c r="P623" s="70">
        <f t="shared" si="510"/>
        <v>0</v>
      </c>
      <c r="Q623" s="70">
        <f t="shared" si="510"/>
        <v>0</v>
      </c>
      <c r="R623" s="70">
        <f t="shared" si="510"/>
        <v>0</v>
      </c>
      <c r="S623" s="70">
        <f t="shared" si="510"/>
        <v>0</v>
      </c>
      <c r="T623" s="70">
        <f t="shared" si="510"/>
        <v>0</v>
      </c>
      <c r="U623" s="70">
        <f t="shared" si="510"/>
        <v>0</v>
      </c>
      <c r="V623" s="70">
        <f t="shared" si="510"/>
        <v>0</v>
      </c>
      <c r="W623" s="70">
        <f t="shared" si="510"/>
        <v>0</v>
      </c>
      <c r="X623" s="70">
        <f t="shared" si="510"/>
        <v>0</v>
      </c>
      <c r="Y623" s="70">
        <f t="shared" si="510"/>
        <v>0</v>
      </c>
      <c r="Z623" s="70">
        <f t="shared" si="510"/>
        <v>0</v>
      </c>
      <c r="AA623" s="70">
        <f t="shared" si="510"/>
        <v>0</v>
      </c>
      <c r="AB623" s="70">
        <f t="shared" si="510"/>
        <v>0</v>
      </c>
      <c r="AC623" s="70">
        <f t="shared" si="510"/>
        <v>0</v>
      </c>
      <c r="AD623" s="70">
        <f t="shared" si="510"/>
        <v>0</v>
      </c>
      <c r="AE623" s="70">
        <f t="shared" si="510"/>
        <v>0</v>
      </c>
      <c r="AF623" s="70">
        <f t="shared" si="510"/>
        <v>0</v>
      </c>
      <c r="AG623" s="70">
        <f t="shared" si="510"/>
        <v>0</v>
      </c>
      <c r="AH623" s="70">
        <f t="shared" si="510"/>
        <v>0</v>
      </c>
      <c r="AI623" s="70">
        <f t="shared" si="510"/>
        <v>0</v>
      </c>
      <c r="AJ623" s="70">
        <f t="shared" si="510"/>
        <v>0</v>
      </c>
      <c r="AK623" s="70">
        <f t="shared" si="510"/>
        <v>0</v>
      </c>
      <c r="AL623" s="70">
        <f t="shared" si="510"/>
        <v>0</v>
      </c>
    </row>
    <row r="624" spans="1:38" ht="11.45" customHeight="1" x14ac:dyDescent="0.2">
      <c r="E624" s="54"/>
      <c r="J624" s="68"/>
      <c r="K624" s="74">
        <v>290</v>
      </c>
      <c r="L624" s="70"/>
      <c r="M624" s="70"/>
      <c r="N624" s="70"/>
      <c r="O624" s="70"/>
      <c r="P624" s="70"/>
      <c r="Q624" s="70"/>
      <c r="R624" s="70">
        <v>4758</v>
      </c>
      <c r="S624" s="70"/>
      <c r="T624" s="70"/>
      <c r="U624" s="70">
        <v>4758</v>
      </c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</row>
    <row r="625" spans="5:38" ht="11.45" customHeight="1" x14ac:dyDescent="0.2">
      <c r="E625" s="54"/>
      <c r="J625" s="68"/>
      <c r="K625" s="74">
        <v>346</v>
      </c>
      <c r="L625" s="70">
        <f t="shared" ref="L625:AL625" si="511">L261</f>
        <v>0</v>
      </c>
      <c r="M625" s="70">
        <f t="shared" si="511"/>
        <v>0</v>
      </c>
      <c r="N625" s="70">
        <f t="shared" si="511"/>
        <v>0</v>
      </c>
      <c r="O625" s="70">
        <f t="shared" si="511"/>
        <v>0</v>
      </c>
      <c r="P625" s="70">
        <f t="shared" si="511"/>
        <v>3263.15</v>
      </c>
      <c r="Q625" s="70">
        <f t="shared" si="511"/>
        <v>3263.15</v>
      </c>
      <c r="R625" s="70">
        <f t="shared" si="511"/>
        <v>0</v>
      </c>
      <c r="S625" s="70">
        <f t="shared" si="511"/>
        <v>0</v>
      </c>
      <c r="T625" s="70">
        <f t="shared" si="511"/>
        <v>0</v>
      </c>
      <c r="U625" s="70">
        <f t="shared" si="511"/>
        <v>0</v>
      </c>
      <c r="V625" s="70">
        <f t="shared" si="511"/>
        <v>0</v>
      </c>
      <c r="W625" s="70">
        <f t="shared" si="511"/>
        <v>0</v>
      </c>
      <c r="X625" s="70">
        <f t="shared" si="511"/>
        <v>0</v>
      </c>
      <c r="Y625" s="70">
        <f t="shared" si="511"/>
        <v>0</v>
      </c>
      <c r="Z625" s="70">
        <f t="shared" si="511"/>
        <v>0</v>
      </c>
      <c r="AA625" s="70">
        <f t="shared" si="511"/>
        <v>0</v>
      </c>
      <c r="AB625" s="70">
        <f t="shared" si="511"/>
        <v>0</v>
      </c>
      <c r="AC625" s="70">
        <f t="shared" si="511"/>
        <v>0</v>
      </c>
      <c r="AD625" s="70">
        <f t="shared" si="511"/>
        <v>0</v>
      </c>
      <c r="AE625" s="70">
        <f t="shared" si="511"/>
        <v>0</v>
      </c>
      <c r="AF625" s="70">
        <f t="shared" si="511"/>
        <v>0</v>
      </c>
      <c r="AG625" s="70">
        <f t="shared" si="511"/>
        <v>0</v>
      </c>
      <c r="AH625" s="70">
        <f t="shared" si="511"/>
        <v>0</v>
      </c>
      <c r="AI625" s="70">
        <f t="shared" si="511"/>
        <v>0</v>
      </c>
      <c r="AJ625" s="70">
        <f t="shared" si="511"/>
        <v>0</v>
      </c>
      <c r="AK625" s="70">
        <f t="shared" si="511"/>
        <v>0</v>
      </c>
      <c r="AL625" s="70">
        <f t="shared" si="511"/>
        <v>0</v>
      </c>
    </row>
    <row r="626" spans="5:38" ht="11.45" customHeight="1" x14ac:dyDescent="0.2">
      <c r="E626" s="54"/>
      <c r="J626" s="68"/>
      <c r="K626" s="74">
        <v>342</v>
      </c>
      <c r="L626" s="70">
        <f t="shared" ref="L626:AL626" si="512">L265</f>
        <v>0</v>
      </c>
      <c r="M626" s="70">
        <f t="shared" si="512"/>
        <v>0</v>
      </c>
      <c r="N626" s="70">
        <f t="shared" si="512"/>
        <v>0</v>
      </c>
      <c r="O626" s="70">
        <f t="shared" si="512"/>
        <v>0</v>
      </c>
      <c r="P626" s="70">
        <f t="shared" si="512"/>
        <v>0</v>
      </c>
      <c r="Q626" s="70">
        <f t="shared" si="512"/>
        <v>0</v>
      </c>
      <c r="R626" s="70">
        <f t="shared" si="512"/>
        <v>0</v>
      </c>
      <c r="S626" s="70">
        <f t="shared" si="512"/>
        <v>0</v>
      </c>
      <c r="T626" s="70">
        <f t="shared" si="512"/>
        <v>0</v>
      </c>
      <c r="U626" s="70">
        <f t="shared" si="512"/>
        <v>0</v>
      </c>
      <c r="V626" s="70">
        <f t="shared" si="512"/>
        <v>0</v>
      </c>
      <c r="W626" s="70">
        <f t="shared" si="512"/>
        <v>0</v>
      </c>
      <c r="X626" s="70">
        <f t="shared" si="512"/>
        <v>0</v>
      </c>
      <c r="Y626" s="70">
        <f t="shared" si="512"/>
        <v>0</v>
      </c>
      <c r="Z626" s="70">
        <f t="shared" si="512"/>
        <v>0</v>
      </c>
      <c r="AA626" s="70">
        <f t="shared" si="512"/>
        <v>0</v>
      </c>
      <c r="AB626" s="70">
        <f t="shared" si="512"/>
        <v>0</v>
      </c>
      <c r="AC626" s="70">
        <f t="shared" si="512"/>
        <v>0</v>
      </c>
      <c r="AD626" s="70">
        <f t="shared" si="512"/>
        <v>0</v>
      </c>
      <c r="AE626" s="70">
        <f t="shared" si="512"/>
        <v>0</v>
      </c>
      <c r="AF626" s="70">
        <f t="shared" si="512"/>
        <v>0</v>
      </c>
      <c r="AG626" s="70">
        <f t="shared" si="512"/>
        <v>0</v>
      </c>
      <c r="AH626" s="70">
        <f t="shared" si="512"/>
        <v>0</v>
      </c>
      <c r="AI626" s="70">
        <f t="shared" si="512"/>
        <v>0</v>
      </c>
      <c r="AJ626" s="70">
        <f t="shared" si="512"/>
        <v>0</v>
      </c>
      <c r="AK626" s="70">
        <f t="shared" si="512"/>
        <v>0</v>
      </c>
      <c r="AL626" s="70">
        <f t="shared" si="512"/>
        <v>0</v>
      </c>
    </row>
    <row r="627" spans="5:38" ht="11.45" customHeight="1" x14ac:dyDescent="0.2">
      <c r="E627" s="54"/>
      <c r="J627" s="68"/>
      <c r="K627" s="74">
        <v>341</v>
      </c>
      <c r="L627" s="70">
        <f t="shared" ref="L627:AL627" si="513">L290</f>
        <v>0</v>
      </c>
      <c r="M627" s="70">
        <f t="shared" si="513"/>
        <v>0</v>
      </c>
      <c r="N627" s="70">
        <f t="shared" si="513"/>
        <v>0</v>
      </c>
      <c r="O627" s="70">
        <f t="shared" si="513"/>
        <v>0</v>
      </c>
      <c r="P627" s="70">
        <f t="shared" si="513"/>
        <v>0</v>
      </c>
      <c r="Q627" s="70">
        <f t="shared" si="513"/>
        <v>0</v>
      </c>
      <c r="R627" s="70">
        <f t="shared" si="513"/>
        <v>0</v>
      </c>
      <c r="S627" s="70">
        <f t="shared" si="513"/>
        <v>0</v>
      </c>
      <c r="T627" s="70">
        <f t="shared" si="513"/>
        <v>0</v>
      </c>
      <c r="U627" s="70">
        <f t="shared" si="513"/>
        <v>0</v>
      </c>
      <c r="V627" s="70">
        <f t="shared" si="513"/>
        <v>0</v>
      </c>
      <c r="W627" s="70">
        <f t="shared" si="513"/>
        <v>400000</v>
      </c>
      <c r="X627" s="70">
        <f t="shared" si="513"/>
        <v>0</v>
      </c>
      <c r="Y627" s="70">
        <f t="shared" si="513"/>
        <v>500000</v>
      </c>
      <c r="Z627" s="70">
        <f t="shared" si="513"/>
        <v>0</v>
      </c>
      <c r="AA627" s="70">
        <f t="shared" si="513"/>
        <v>0</v>
      </c>
      <c r="AB627" s="70">
        <f t="shared" si="513"/>
        <v>0</v>
      </c>
      <c r="AC627" s="70">
        <f t="shared" si="513"/>
        <v>0</v>
      </c>
      <c r="AD627" s="70">
        <f t="shared" si="513"/>
        <v>0</v>
      </c>
      <c r="AE627" s="70">
        <f t="shared" si="513"/>
        <v>0</v>
      </c>
      <c r="AF627" s="70">
        <f t="shared" si="513"/>
        <v>0</v>
      </c>
      <c r="AG627" s="70">
        <f t="shared" si="513"/>
        <v>0</v>
      </c>
      <c r="AH627" s="70">
        <f t="shared" si="513"/>
        <v>0</v>
      </c>
      <c r="AI627" s="70">
        <f t="shared" si="513"/>
        <v>0</v>
      </c>
      <c r="AJ627" s="70">
        <f t="shared" si="513"/>
        <v>0</v>
      </c>
      <c r="AK627" s="70">
        <f t="shared" si="513"/>
        <v>0</v>
      </c>
      <c r="AL627" s="70">
        <f t="shared" si="513"/>
        <v>0</v>
      </c>
    </row>
    <row r="628" spans="5:38" ht="11.45" customHeight="1" x14ac:dyDescent="0.2">
      <c r="E628" s="54"/>
      <c r="J628" s="68"/>
      <c r="K628" s="74">
        <v>343</v>
      </c>
      <c r="L628" s="70">
        <f t="shared" ref="L628:AL628" si="514">L307</f>
        <v>0</v>
      </c>
      <c r="M628" s="70">
        <f t="shared" si="514"/>
        <v>0</v>
      </c>
      <c r="N628" s="70">
        <f t="shared" si="514"/>
        <v>0</v>
      </c>
      <c r="O628" s="70">
        <f t="shared" si="514"/>
        <v>0</v>
      </c>
      <c r="P628" s="70">
        <f t="shared" si="514"/>
        <v>0</v>
      </c>
      <c r="Q628" s="70">
        <f t="shared" si="514"/>
        <v>0</v>
      </c>
      <c r="R628" s="70">
        <f t="shared" si="514"/>
        <v>3755.5</v>
      </c>
      <c r="S628" s="70">
        <f t="shared" si="514"/>
        <v>0</v>
      </c>
      <c r="T628" s="70">
        <f>T307</f>
        <v>3755.5</v>
      </c>
      <c r="U628" s="70">
        <f t="shared" ref="U628:V628" si="515">U307</f>
        <v>0</v>
      </c>
      <c r="V628" s="70">
        <f t="shared" si="515"/>
        <v>0</v>
      </c>
      <c r="W628" s="70">
        <f t="shared" si="514"/>
        <v>3755.5</v>
      </c>
      <c r="X628" s="70">
        <f t="shared" si="514"/>
        <v>0</v>
      </c>
      <c r="Y628" s="70">
        <f t="shared" si="514"/>
        <v>3755.5</v>
      </c>
      <c r="Z628" s="70">
        <f t="shared" si="514"/>
        <v>0</v>
      </c>
      <c r="AA628" s="70">
        <f t="shared" si="514"/>
        <v>0</v>
      </c>
      <c r="AB628" s="70">
        <f t="shared" si="514"/>
        <v>0</v>
      </c>
      <c r="AC628" s="70">
        <f t="shared" si="514"/>
        <v>0</v>
      </c>
      <c r="AD628" s="70">
        <f t="shared" si="514"/>
        <v>0</v>
      </c>
      <c r="AE628" s="70">
        <f t="shared" si="514"/>
        <v>0</v>
      </c>
      <c r="AF628" s="70">
        <f t="shared" si="514"/>
        <v>0</v>
      </c>
      <c r="AG628" s="70">
        <f t="shared" si="514"/>
        <v>0</v>
      </c>
      <c r="AH628" s="70">
        <f t="shared" si="514"/>
        <v>0</v>
      </c>
      <c r="AI628" s="70">
        <f t="shared" si="514"/>
        <v>0</v>
      </c>
      <c r="AJ628" s="70">
        <f t="shared" si="514"/>
        <v>0</v>
      </c>
      <c r="AK628" s="70">
        <f t="shared" si="514"/>
        <v>0</v>
      </c>
      <c r="AL628" s="70">
        <f t="shared" si="514"/>
        <v>0</v>
      </c>
    </row>
    <row r="629" spans="5:38" ht="11.45" customHeight="1" x14ac:dyDescent="0.2">
      <c r="E629" s="57"/>
      <c r="H629" s="56"/>
      <c r="I629" s="56"/>
      <c r="J629" s="71" t="s">
        <v>119</v>
      </c>
      <c r="K629" s="72"/>
      <c r="L629" s="73">
        <f>SUM(L630:L636)</f>
        <v>0</v>
      </c>
      <c r="M629" s="73">
        <f t="shared" ref="M629:AL629" si="516">SUM(M630:M636)</f>
        <v>0</v>
      </c>
      <c r="N629" s="73">
        <f t="shared" si="516"/>
        <v>0</v>
      </c>
      <c r="O629" s="73">
        <f t="shared" si="516"/>
        <v>0</v>
      </c>
      <c r="P629" s="73">
        <f t="shared" si="516"/>
        <v>978.94</v>
      </c>
      <c r="Q629" s="73">
        <f t="shared" si="516"/>
        <v>978.94</v>
      </c>
      <c r="R629" s="73">
        <f t="shared" si="516"/>
        <v>69567.91</v>
      </c>
      <c r="S629" s="73">
        <f t="shared" si="516"/>
        <v>0</v>
      </c>
      <c r="T629" s="73">
        <f t="shared" si="516"/>
        <v>900.7</v>
      </c>
      <c r="U629" s="73">
        <f t="shared" si="516"/>
        <v>68667.210000000006</v>
      </c>
      <c r="V629" s="73">
        <f t="shared" si="516"/>
        <v>0</v>
      </c>
      <c r="W629" s="73">
        <f t="shared" si="516"/>
        <v>14567.91</v>
      </c>
      <c r="X629" s="73">
        <f t="shared" si="516"/>
        <v>0</v>
      </c>
      <c r="Y629" s="73">
        <f t="shared" si="516"/>
        <v>4567.91</v>
      </c>
      <c r="Z629" s="73">
        <f t="shared" si="516"/>
        <v>0</v>
      </c>
      <c r="AA629" s="73">
        <f t="shared" si="516"/>
        <v>0</v>
      </c>
      <c r="AB629" s="73">
        <f t="shared" si="516"/>
        <v>0</v>
      </c>
      <c r="AC629" s="73">
        <f t="shared" si="516"/>
        <v>0</v>
      </c>
      <c r="AD629" s="73">
        <f t="shared" si="516"/>
        <v>0</v>
      </c>
      <c r="AE629" s="73">
        <f t="shared" si="516"/>
        <v>0</v>
      </c>
      <c r="AF629" s="73">
        <f t="shared" si="516"/>
        <v>0</v>
      </c>
      <c r="AG629" s="73">
        <f t="shared" si="516"/>
        <v>0</v>
      </c>
      <c r="AH629" s="73">
        <f t="shared" si="516"/>
        <v>0</v>
      </c>
      <c r="AI629" s="73">
        <f t="shared" si="516"/>
        <v>0</v>
      </c>
      <c r="AJ629" s="73">
        <f t="shared" si="516"/>
        <v>0</v>
      </c>
      <c r="AK629" s="73">
        <f t="shared" si="516"/>
        <v>0</v>
      </c>
      <c r="AL629" s="73">
        <f t="shared" si="516"/>
        <v>0</v>
      </c>
    </row>
    <row r="630" spans="5:38" ht="11.45" customHeight="1" x14ac:dyDescent="0.2">
      <c r="E630" s="54"/>
      <c r="J630" s="68"/>
      <c r="K630" s="74">
        <v>221</v>
      </c>
      <c r="L630" s="70">
        <f t="shared" ref="L630:AL630" si="517">L312</f>
        <v>0</v>
      </c>
      <c r="M630" s="70">
        <f t="shared" si="517"/>
        <v>0</v>
      </c>
      <c r="N630" s="70">
        <f t="shared" si="517"/>
        <v>0</v>
      </c>
      <c r="O630" s="70">
        <f t="shared" si="517"/>
        <v>0</v>
      </c>
      <c r="P630" s="70">
        <f t="shared" si="517"/>
        <v>0</v>
      </c>
      <c r="Q630" s="70">
        <f t="shared" si="517"/>
        <v>0</v>
      </c>
      <c r="R630" s="70">
        <f t="shared" si="517"/>
        <v>600</v>
      </c>
      <c r="S630" s="70">
        <f t="shared" si="517"/>
        <v>0</v>
      </c>
      <c r="T630" s="70">
        <f t="shared" si="517"/>
        <v>0</v>
      </c>
      <c r="U630" s="70">
        <f t="shared" si="517"/>
        <v>600</v>
      </c>
      <c r="V630" s="70">
        <f t="shared" si="517"/>
        <v>0</v>
      </c>
      <c r="W630" s="70">
        <f t="shared" si="517"/>
        <v>600</v>
      </c>
      <c r="X630" s="70">
        <f t="shared" si="517"/>
        <v>0</v>
      </c>
      <c r="Y630" s="70">
        <f t="shared" si="517"/>
        <v>600</v>
      </c>
      <c r="Z630" s="70">
        <f t="shared" si="517"/>
        <v>0</v>
      </c>
      <c r="AA630" s="70">
        <f t="shared" si="517"/>
        <v>0</v>
      </c>
      <c r="AB630" s="70">
        <f t="shared" si="517"/>
        <v>0</v>
      </c>
      <c r="AC630" s="70">
        <f t="shared" si="517"/>
        <v>0</v>
      </c>
      <c r="AD630" s="70">
        <f t="shared" si="517"/>
        <v>0</v>
      </c>
      <c r="AE630" s="70">
        <f t="shared" si="517"/>
        <v>0</v>
      </c>
      <c r="AF630" s="70">
        <f t="shared" si="517"/>
        <v>0</v>
      </c>
      <c r="AG630" s="70">
        <f t="shared" si="517"/>
        <v>0</v>
      </c>
      <c r="AH630" s="70">
        <f t="shared" si="517"/>
        <v>0</v>
      </c>
      <c r="AI630" s="70">
        <f t="shared" si="517"/>
        <v>0</v>
      </c>
      <c r="AJ630" s="70">
        <f t="shared" si="517"/>
        <v>0</v>
      </c>
      <c r="AK630" s="70">
        <f t="shared" si="517"/>
        <v>0</v>
      </c>
      <c r="AL630" s="70">
        <f t="shared" si="517"/>
        <v>0</v>
      </c>
    </row>
    <row r="631" spans="5:38" ht="11.45" customHeight="1" x14ac:dyDescent="0.2">
      <c r="E631" s="54"/>
      <c r="J631" s="68"/>
      <c r="K631" s="74">
        <v>223</v>
      </c>
      <c r="L631" s="70">
        <f t="shared" ref="L631:AL631" si="518">L316</f>
        <v>0</v>
      </c>
      <c r="M631" s="70">
        <f t="shared" si="518"/>
        <v>0</v>
      </c>
      <c r="N631" s="70">
        <f t="shared" si="518"/>
        <v>0</v>
      </c>
      <c r="O631" s="70">
        <f t="shared" si="518"/>
        <v>0</v>
      </c>
      <c r="P631" s="70">
        <f t="shared" si="518"/>
        <v>0</v>
      </c>
      <c r="Q631" s="70">
        <f t="shared" si="518"/>
        <v>0</v>
      </c>
      <c r="R631" s="70">
        <f t="shared" si="518"/>
        <v>3449.91</v>
      </c>
      <c r="S631" s="70">
        <f t="shared" si="518"/>
        <v>0</v>
      </c>
      <c r="T631" s="70">
        <f t="shared" si="518"/>
        <v>382.7</v>
      </c>
      <c r="U631" s="70">
        <f t="shared" si="518"/>
        <v>3067.21</v>
      </c>
      <c r="V631" s="70">
        <f t="shared" si="518"/>
        <v>0</v>
      </c>
      <c r="W631" s="70">
        <f t="shared" si="518"/>
        <v>3449.91</v>
      </c>
      <c r="X631" s="70">
        <f t="shared" si="518"/>
        <v>0</v>
      </c>
      <c r="Y631" s="70">
        <f t="shared" si="518"/>
        <v>3449.91</v>
      </c>
      <c r="Z631" s="70">
        <f t="shared" si="518"/>
        <v>0</v>
      </c>
      <c r="AA631" s="70">
        <f t="shared" si="518"/>
        <v>0</v>
      </c>
      <c r="AB631" s="70">
        <f t="shared" si="518"/>
        <v>0</v>
      </c>
      <c r="AC631" s="70">
        <f t="shared" si="518"/>
        <v>0</v>
      </c>
      <c r="AD631" s="70">
        <f t="shared" si="518"/>
        <v>0</v>
      </c>
      <c r="AE631" s="70">
        <f t="shared" si="518"/>
        <v>0</v>
      </c>
      <c r="AF631" s="70">
        <f t="shared" si="518"/>
        <v>0</v>
      </c>
      <c r="AG631" s="70">
        <f t="shared" si="518"/>
        <v>0</v>
      </c>
      <c r="AH631" s="70">
        <f t="shared" si="518"/>
        <v>0</v>
      </c>
      <c r="AI631" s="70">
        <f t="shared" si="518"/>
        <v>0</v>
      </c>
      <c r="AJ631" s="70">
        <f t="shared" si="518"/>
        <v>0</v>
      </c>
      <c r="AK631" s="70">
        <f t="shared" si="518"/>
        <v>0</v>
      </c>
      <c r="AL631" s="70">
        <f t="shared" si="518"/>
        <v>0</v>
      </c>
    </row>
    <row r="632" spans="5:38" ht="11.45" customHeight="1" x14ac:dyDescent="0.2">
      <c r="E632" s="54"/>
      <c r="J632" s="68"/>
      <c r="K632" s="74">
        <v>225</v>
      </c>
      <c r="L632" s="70">
        <f t="shared" ref="L632:AL632" si="519">L323</f>
        <v>0</v>
      </c>
      <c r="M632" s="70">
        <f t="shared" si="519"/>
        <v>0</v>
      </c>
      <c r="N632" s="70">
        <f t="shared" si="519"/>
        <v>0</v>
      </c>
      <c r="O632" s="70">
        <f t="shared" si="519"/>
        <v>0</v>
      </c>
      <c r="P632" s="70">
        <f t="shared" si="519"/>
        <v>0</v>
      </c>
      <c r="Q632" s="70">
        <f t="shared" si="519"/>
        <v>0</v>
      </c>
      <c r="R632" s="70">
        <f t="shared" si="519"/>
        <v>357.04999999999995</v>
      </c>
      <c r="S632" s="70">
        <f t="shared" si="519"/>
        <v>0</v>
      </c>
      <c r="T632" s="70">
        <f t="shared" si="519"/>
        <v>357.04999999999995</v>
      </c>
      <c r="U632" s="70">
        <f t="shared" si="519"/>
        <v>0</v>
      </c>
      <c r="V632" s="70">
        <f t="shared" si="519"/>
        <v>0</v>
      </c>
      <c r="W632" s="70">
        <f t="shared" si="519"/>
        <v>357.04999999999995</v>
      </c>
      <c r="X632" s="70">
        <f t="shared" si="519"/>
        <v>0</v>
      </c>
      <c r="Y632" s="70">
        <f t="shared" si="519"/>
        <v>357.04999999999995</v>
      </c>
      <c r="Z632" s="70">
        <f t="shared" si="519"/>
        <v>0</v>
      </c>
      <c r="AA632" s="70">
        <f t="shared" si="519"/>
        <v>0</v>
      </c>
      <c r="AB632" s="70">
        <f t="shared" si="519"/>
        <v>0</v>
      </c>
      <c r="AC632" s="70">
        <f t="shared" si="519"/>
        <v>0</v>
      </c>
      <c r="AD632" s="70">
        <f t="shared" si="519"/>
        <v>0</v>
      </c>
      <c r="AE632" s="70">
        <f t="shared" si="519"/>
        <v>0</v>
      </c>
      <c r="AF632" s="70">
        <f t="shared" si="519"/>
        <v>0</v>
      </c>
      <c r="AG632" s="70">
        <f t="shared" si="519"/>
        <v>0</v>
      </c>
      <c r="AH632" s="70">
        <f t="shared" si="519"/>
        <v>0</v>
      </c>
      <c r="AI632" s="70">
        <f t="shared" si="519"/>
        <v>0</v>
      </c>
      <c r="AJ632" s="70">
        <f t="shared" si="519"/>
        <v>0</v>
      </c>
      <c r="AK632" s="70">
        <f t="shared" si="519"/>
        <v>0</v>
      </c>
      <c r="AL632" s="70">
        <f t="shared" si="519"/>
        <v>0</v>
      </c>
    </row>
    <row r="633" spans="5:38" ht="11.45" customHeight="1" x14ac:dyDescent="0.2">
      <c r="E633" s="54"/>
      <c r="J633" s="68"/>
      <c r="K633" s="74">
        <v>226</v>
      </c>
      <c r="L633" s="70">
        <f t="shared" ref="L633:AL633" si="520">L332</f>
        <v>0</v>
      </c>
      <c r="M633" s="70">
        <f t="shared" si="520"/>
        <v>0</v>
      </c>
      <c r="N633" s="70">
        <f t="shared" si="520"/>
        <v>0</v>
      </c>
      <c r="O633" s="70">
        <f t="shared" si="520"/>
        <v>0</v>
      </c>
      <c r="P633" s="70">
        <f t="shared" si="520"/>
        <v>0</v>
      </c>
      <c r="Q633" s="70">
        <f t="shared" si="520"/>
        <v>0</v>
      </c>
      <c r="R633" s="70">
        <f t="shared" si="520"/>
        <v>0</v>
      </c>
      <c r="S633" s="70">
        <f t="shared" si="520"/>
        <v>0</v>
      </c>
      <c r="T633" s="70">
        <f t="shared" si="520"/>
        <v>0</v>
      </c>
      <c r="U633" s="70">
        <f t="shared" si="520"/>
        <v>0</v>
      </c>
      <c r="V633" s="70">
        <f t="shared" si="520"/>
        <v>0</v>
      </c>
      <c r="W633" s="70">
        <f t="shared" si="520"/>
        <v>0</v>
      </c>
      <c r="X633" s="70">
        <f t="shared" si="520"/>
        <v>0</v>
      </c>
      <c r="Y633" s="70">
        <f t="shared" si="520"/>
        <v>0</v>
      </c>
      <c r="Z633" s="70">
        <f t="shared" si="520"/>
        <v>0</v>
      </c>
      <c r="AA633" s="70">
        <f t="shared" si="520"/>
        <v>0</v>
      </c>
      <c r="AB633" s="70">
        <f t="shared" si="520"/>
        <v>0</v>
      </c>
      <c r="AC633" s="70">
        <f t="shared" si="520"/>
        <v>0</v>
      </c>
      <c r="AD633" s="70">
        <f t="shared" si="520"/>
        <v>0</v>
      </c>
      <c r="AE633" s="70">
        <f t="shared" si="520"/>
        <v>0</v>
      </c>
      <c r="AF633" s="70">
        <f t="shared" si="520"/>
        <v>0</v>
      </c>
      <c r="AG633" s="70">
        <f t="shared" si="520"/>
        <v>0</v>
      </c>
      <c r="AH633" s="70">
        <f t="shared" si="520"/>
        <v>0</v>
      </c>
      <c r="AI633" s="70">
        <f t="shared" si="520"/>
        <v>0</v>
      </c>
      <c r="AJ633" s="70">
        <f t="shared" si="520"/>
        <v>0</v>
      </c>
      <c r="AK633" s="70">
        <f t="shared" si="520"/>
        <v>0</v>
      </c>
      <c r="AL633" s="70">
        <f t="shared" si="520"/>
        <v>0</v>
      </c>
    </row>
    <row r="634" spans="5:38" ht="11.45" customHeight="1" x14ac:dyDescent="0.2">
      <c r="E634" s="54"/>
      <c r="I634">
        <v>341</v>
      </c>
      <c r="J634" s="68"/>
      <c r="K634" s="74">
        <v>346</v>
      </c>
      <c r="L634" s="70">
        <f t="shared" ref="L634:AL634" si="521">L337</f>
        <v>0</v>
      </c>
      <c r="M634" s="70">
        <f t="shared" si="521"/>
        <v>0</v>
      </c>
      <c r="N634" s="70">
        <f t="shared" si="521"/>
        <v>0</v>
      </c>
      <c r="O634" s="70">
        <f t="shared" si="521"/>
        <v>0</v>
      </c>
      <c r="P634" s="70">
        <f t="shared" si="521"/>
        <v>978.94</v>
      </c>
      <c r="Q634" s="70">
        <f t="shared" si="521"/>
        <v>978.94</v>
      </c>
      <c r="R634" s="70">
        <f t="shared" si="521"/>
        <v>0</v>
      </c>
      <c r="S634" s="70">
        <f t="shared" si="521"/>
        <v>0</v>
      </c>
      <c r="T634" s="70">
        <f t="shared" si="521"/>
        <v>0</v>
      </c>
      <c r="U634" s="70">
        <f t="shared" si="521"/>
        <v>0</v>
      </c>
      <c r="V634" s="70">
        <f t="shared" si="521"/>
        <v>0</v>
      </c>
      <c r="W634" s="70">
        <f t="shared" si="521"/>
        <v>0</v>
      </c>
      <c r="X634" s="70">
        <f t="shared" si="521"/>
        <v>0</v>
      </c>
      <c r="Y634" s="70">
        <f t="shared" si="521"/>
        <v>0</v>
      </c>
      <c r="Z634" s="70">
        <f t="shared" si="521"/>
        <v>0</v>
      </c>
      <c r="AA634" s="70">
        <f t="shared" si="521"/>
        <v>0</v>
      </c>
      <c r="AB634" s="70">
        <f t="shared" si="521"/>
        <v>0</v>
      </c>
      <c r="AC634" s="70">
        <f t="shared" si="521"/>
        <v>0</v>
      </c>
      <c r="AD634" s="70">
        <f t="shared" si="521"/>
        <v>0</v>
      </c>
      <c r="AE634" s="70">
        <f t="shared" si="521"/>
        <v>0</v>
      </c>
      <c r="AF634" s="70">
        <f t="shared" si="521"/>
        <v>0</v>
      </c>
      <c r="AG634" s="70">
        <f t="shared" si="521"/>
        <v>0</v>
      </c>
      <c r="AH634" s="70">
        <f t="shared" si="521"/>
        <v>0</v>
      </c>
      <c r="AI634" s="70">
        <f t="shared" si="521"/>
        <v>0</v>
      </c>
      <c r="AJ634" s="70">
        <f t="shared" si="521"/>
        <v>0</v>
      </c>
      <c r="AK634" s="70">
        <f t="shared" si="521"/>
        <v>0</v>
      </c>
      <c r="AL634" s="70">
        <f t="shared" si="521"/>
        <v>0</v>
      </c>
    </row>
    <row r="635" spans="5:38" ht="11.45" customHeight="1" x14ac:dyDescent="0.2">
      <c r="E635" s="54"/>
      <c r="J635" s="68"/>
      <c r="K635" s="74">
        <v>341</v>
      </c>
      <c r="L635" s="70"/>
      <c r="M635" s="70"/>
      <c r="N635" s="70"/>
      <c r="O635" s="70"/>
      <c r="P635" s="70"/>
      <c r="Q635" s="70"/>
      <c r="R635" s="70">
        <v>65000</v>
      </c>
      <c r="S635" s="70"/>
      <c r="T635" s="70"/>
      <c r="U635" s="70">
        <v>65000</v>
      </c>
      <c r="V635" s="70"/>
      <c r="W635" s="70">
        <v>10000</v>
      </c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</row>
    <row r="636" spans="5:38" ht="11.45" customHeight="1" x14ac:dyDescent="0.2">
      <c r="E636" s="54"/>
      <c r="J636" s="68"/>
      <c r="K636" s="74">
        <v>343</v>
      </c>
      <c r="L636" s="70">
        <f t="shared" ref="L636:AL636" si="522">L342</f>
        <v>0</v>
      </c>
      <c r="M636" s="70">
        <f t="shared" si="522"/>
        <v>0</v>
      </c>
      <c r="N636" s="70">
        <f t="shared" si="522"/>
        <v>0</v>
      </c>
      <c r="O636" s="70">
        <f t="shared" si="522"/>
        <v>0</v>
      </c>
      <c r="P636" s="70">
        <f t="shared" si="522"/>
        <v>0</v>
      </c>
      <c r="Q636" s="70">
        <f t="shared" si="522"/>
        <v>0</v>
      </c>
      <c r="R636" s="70">
        <f t="shared" si="522"/>
        <v>160.94999999999999</v>
      </c>
      <c r="S636" s="70">
        <f t="shared" si="522"/>
        <v>0</v>
      </c>
      <c r="T636" s="70">
        <f>T342</f>
        <v>160.94999999999999</v>
      </c>
      <c r="U636" s="70">
        <f t="shared" ref="U636:V636" si="523">U342</f>
        <v>0</v>
      </c>
      <c r="V636" s="70">
        <f t="shared" si="523"/>
        <v>0</v>
      </c>
      <c r="W636" s="70">
        <f t="shared" si="522"/>
        <v>160.94999999999999</v>
      </c>
      <c r="X636" s="70">
        <f t="shared" si="522"/>
        <v>0</v>
      </c>
      <c r="Y636" s="70">
        <f t="shared" si="522"/>
        <v>160.94999999999999</v>
      </c>
      <c r="Z636" s="70">
        <f t="shared" si="522"/>
        <v>0</v>
      </c>
      <c r="AA636" s="70">
        <f t="shared" si="522"/>
        <v>0</v>
      </c>
      <c r="AB636" s="70">
        <f t="shared" si="522"/>
        <v>0</v>
      </c>
      <c r="AC636" s="70">
        <f t="shared" si="522"/>
        <v>0</v>
      </c>
      <c r="AD636" s="70">
        <f t="shared" si="522"/>
        <v>0</v>
      </c>
      <c r="AE636" s="70">
        <f t="shared" si="522"/>
        <v>0</v>
      </c>
      <c r="AF636" s="70">
        <f t="shared" si="522"/>
        <v>0</v>
      </c>
      <c r="AG636" s="70">
        <f t="shared" si="522"/>
        <v>0</v>
      </c>
      <c r="AH636" s="70">
        <f t="shared" si="522"/>
        <v>0</v>
      </c>
      <c r="AI636" s="70">
        <f t="shared" si="522"/>
        <v>0</v>
      </c>
      <c r="AJ636" s="70">
        <f t="shared" si="522"/>
        <v>0</v>
      </c>
      <c r="AK636" s="70">
        <f t="shared" si="522"/>
        <v>0</v>
      </c>
      <c r="AL636" s="70">
        <f t="shared" si="522"/>
        <v>0</v>
      </c>
    </row>
    <row r="637" spans="5:38" ht="11.45" customHeight="1" x14ac:dyDescent="0.2">
      <c r="E637" s="57"/>
      <c r="H637" s="56"/>
      <c r="I637" s="56"/>
      <c r="J637" s="71" t="s">
        <v>120</v>
      </c>
      <c r="K637" s="72"/>
      <c r="L637" s="73">
        <f>SUM(L638:L642)</f>
        <v>0</v>
      </c>
      <c r="M637" s="73">
        <f t="shared" ref="M637:AL637" si="524">SUM(M638:M642)</f>
        <v>0</v>
      </c>
      <c r="N637" s="73">
        <f t="shared" si="524"/>
        <v>0</v>
      </c>
      <c r="O637" s="73">
        <f t="shared" si="524"/>
        <v>0</v>
      </c>
      <c r="P637" s="73">
        <f t="shared" si="524"/>
        <v>978.94</v>
      </c>
      <c r="Q637" s="73">
        <f t="shared" si="524"/>
        <v>978.94</v>
      </c>
      <c r="R637" s="73">
        <f t="shared" si="524"/>
        <v>5581.6100000000006</v>
      </c>
      <c r="S637" s="73">
        <f t="shared" si="524"/>
        <v>0</v>
      </c>
      <c r="T637" s="73">
        <f t="shared" si="524"/>
        <v>979.18000000000006</v>
      </c>
      <c r="U637" s="73">
        <f t="shared" si="524"/>
        <v>4602.43</v>
      </c>
      <c r="V637" s="73">
        <f t="shared" si="524"/>
        <v>0</v>
      </c>
      <c r="W637" s="73">
        <f t="shared" si="524"/>
        <v>5581.6100000000006</v>
      </c>
      <c r="X637" s="73">
        <f t="shared" si="524"/>
        <v>0</v>
      </c>
      <c r="Y637" s="73">
        <f t="shared" si="524"/>
        <v>5581.6100000000006</v>
      </c>
      <c r="Z637" s="73">
        <f t="shared" si="524"/>
        <v>0</v>
      </c>
      <c r="AA637" s="73">
        <f t="shared" si="524"/>
        <v>0</v>
      </c>
      <c r="AB637" s="73">
        <f t="shared" si="524"/>
        <v>0</v>
      </c>
      <c r="AC637" s="73">
        <f t="shared" si="524"/>
        <v>0</v>
      </c>
      <c r="AD637" s="73">
        <f t="shared" si="524"/>
        <v>0</v>
      </c>
      <c r="AE637" s="73">
        <f t="shared" si="524"/>
        <v>0</v>
      </c>
      <c r="AF637" s="73">
        <f t="shared" si="524"/>
        <v>0</v>
      </c>
      <c r="AG637" s="73">
        <f t="shared" si="524"/>
        <v>0</v>
      </c>
      <c r="AH637" s="73">
        <f t="shared" si="524"/>
        <v>0</v>
      </c>
      <c r="AI637" s="73">
        <f t="shared" si="524"/>
        <v>0</v>
      </c>
      <c r="AJ637" s="73">
        <f t="shared" si="524"/>
        <v>0</v>
      </c>
      <c r="AK637" s="73">
        <f t="shared" si="524"/>
        <v>0</v>
      </c>
      <c r="AL637" s="73">
        <f t="shared" si="524"/>
        <v>0</v>
      </c>
    </row>
    <row r="638" spans="5:38" ht="11.45" customHeight="1" x14ac:dyDescent="0.2">
      <c r="E638" s="54"/>
      <c r="J638" s="68"/>
      <c r="K638" s="74">
        <v>221</v>
      </c>
      <c r="L638" s="70">
        <f t="shared" ref="L638:AL638" si="525">L347</f>
        <v>0</v>
      </c>
      <c r="M638" s="70">
        <f t="shared" si="525"/>
        <v>0</v>
      </c>
      <c r="N638" s="70">
        <f t="shared" si="525"/>
        <v>0</v>
      </c>
      <c r="O638" s="70">
        <f t="shared" si="525"/>
        <v>0</v>
      </c>
      <c r="P638" s="70">
        <f t="shared" si="525"/>
        <v>0</v>
      </c>
      <c r="Q638" s="70">
        <f t="shared" si="525"/>
        <v>0</v>
      </c>
      <c r="R638" s="70">
        <f t="shared" si="525"/>
        <v>600</v>
      </c>
      <c r="S638" s="70">
        <f t="shared" si="525"/>
        <v>0</v>
      </c>
      <c r="T638" s="70">
        <f t="shared" si="525"/>
        <v>0</v>
      </c>
      <c r="U638" s="70">
        <f t="shared" si="525"/>
        <v>600</v>
      </c>
      <c r="V638" s="70">
        <f t="shared" si="525"/>
        <v>0</v>
      </c>
      <c r="W638" s="70">
        <f t="shared" si="525"/>
        <v>600</v>
      </c>
      <c r="X638" s="70">
        <f t="shared" si="525"/>
        <v>0</v>
      </c>
      <c r="Y638" s="70">
        <f t="shared" si="525"/>
        <v>600</v>
      </c>
      <c r="Z638" s="70">
        <f t="shared" si="525"/>
        <v>0</v>
      </c>
      <c r="AA638" s="70">
        <f t="shared" si="525"/>
        <v>0</v>
      </c>
      <c r="AB638" s="70">
        <f t="shared" si="525"/>
        <v>0</v>
      </c>
      <c r="AC638" s="70">
        <f t="shared" si="525"/>
        <v>0</v>
      </c>
      <c r="AD638" s="70">
        <f t="shared" si="525"/>
        <v>0</v>
      </c>
      <c r="AE638" s="70">
        <f t="shared" si="525"/>
        <v>0</v>
      </c>
      <c r="AF638" s="70">
        <f t="shared" si="525"/>
        <v>0</v>
      </c>
      <c r="AG638" s="70">
        <f t="shared" si="525"/>
        <v>0</v>
      </c>
      <c r="AH638" s="70">
        <f t="shared" si="525"/>
        <v>0</v>
      </c>
      <c r="AI638" s="70">
        <f t="shared" si="525"/>
        <v>0</v>
      </c>
      <c r="AJ638" s="70">
        <f t="shared" si="525"/>
        <v>0</v>
      </c>
      <c r="AK638" s="70">
        <f t="shared" si="525"/>
        <v>0</v>
      </c>
      <c r="AL638" s="70">
        <f t="shared" si="525"/>
        <v>0</v>
      </c>
    </row>
    <row r="639" spans="5:38" ht="11.45" customHeight="1" x14ac:dyDescent="0.2">
      <c r="E639" s="54"/>
      <c r="J639" s="68"/>
      <c r="K639" s="74">
        <v>223</v>
      </c>
      <c r="L639" s="70">
        <f t="shared" ref="L639:AL639" si="526">L350</f>
        <v>0</v>
      </c>
      <c r="M639" s="70">
        <f t="shared" si="526"/>
        <v>0</v>
      </c>
      <c r="N639" s="70">
        <f t="shared" si="526"/>
        <v>0</v>
      </c>
      <c r="O639" s="70">
        <f t="shared" si="526"/>
        <v>0</v>
      </c>
      <c r="P639" s="70">
        <f t="shared" si="526"/>
        <v>0</v>
      </c>
      <c r="Q639" s="70">
        <f t="shared" si="526"/>
        <v>0</v>
      </c>
      <c r="R639" s="70">
        <f t="shared" si="526"/>
        <v>4466.6100000000006</v>
      </c>
      <c r="S639" s="70">
        <f t="shared" si="526"/>
        <v>0</v>
      </c>
      <c r="T639" s="70">
        <f t="shared" si="526"/>
        <v>464.18</v>
      </c>
      <c r="U639" s="70">
        <f t="shared" si="526"/>
        <v>4002.4300000000003</v>
      </c>
      <c r="V639" s="70">
        <f t="shared" si="526"/>
        <v>0</v>
      </c>
      <c r="W639" s="70">
        <f t="shared" si="526"/>
        <v>4466.6100000000006</v>
      </c>
      <c r="X639" s="70">
        <f t="shared" si="526"/>
        <v>0</v>
      </c>
      <c r="Y639" s="70">
        <f t="shared" si="526"/>
        <v>4466.6100000000006</v>
      </c>
      <c r="Z639" s="70">
        <f t="shared" si="526"/>
        <v>0</v>
      </c>
      <c r="AA639" s="70">
        <f t="shared" si="526"/>
        <v>0</v>
      </c>
      <c r="AB639" s="70">
        <f t="shared" si="526"/>
        <v>0</v>
      </c>
      <c r="AC639" s="70">
        <f t="shared" si="526"/>
        <v>0</v>
      </c>
      <c r="AD639" s="70">
        <f t="shared" si="526"/>
        <v>0</v>
      </c>
      <c r="AE639" s="70">
        <f t="shared" si="526"/>
        <v>0</v>
      </c>
      <c r="AF639" s="70">
        <f t="shared" si="526"/>
        <v>0</v>
      </c>
      <c r="AG639" s="70">
        <f t="shared" si="526"/>
        <v>0</v>
      </c>
      <c r="AH639" s="70">
        <f t="shared" si="526"/>
        <v>0</v>
      </c>
      <c r="AI639" s="70">
        <f t="shared" si="526"/>
        <v>0</v>
      </c>
      <c r="AJ639" s="70">
        <f t="shared" si="526"/>
        <v>0</v>
      </c>
      <c r="AK639" s="70">
        <f t="shared" si="526"/>
        <v>0</v>
      </c>
      <c r="AL639" s="70">
        <f t="shared" si="526"/>
        <v>0</v>
      </c>
    </row>
    <row r="640" spans="5:38" ht="11.45" customHeight="1" x14ac:dyDescent="0.2">
      <c r="E640" s="54"/>
      <c r="J640" s="68"/>
      <c r="K640" s="74">
        <v>225</v>
      </c>
      <c r="L640" s="70">
        <f t="shared" ref="L640:AL640" si="527">L357</f>
        <v>0</v>
      </c>
      <c r="M640" s="70">
        <f t="shared" si="527"/>
        <v>0</v>
      </c>
      <c r="N640" s="70">
        <f t="shared" si="527"/>
        <v>0</v>
      </c>
      <c r="O640" s="70">
        <f t="shared" si="527"/>
        <v>0</v>
      </c>
      <c r="P640" s="70">
        <f t="shared" si="527"/>
        <v>0</v>
      </c>
      <c r="Q640" s="70">
        <f t="shared" si="527"/>
        <v>0</v>
      </c>
      <c r="R640" s="70">
        <f t="shared" si="527"/>
        <v>354.04999999999995</v>
      </c>
      <c r="S640" s="70">
        <f t="shared" si="527"/>
        <v>0</v>
      </c>
      <c r="T640" s="70">
        <f t="shared" si="527"/>
        <v>354.04999999999995</v>
      </c>
      <c r="U640" s="70">
        <f t="shared" si="527"/>
        <v>0</v>
      </c>
      <c r="V640" s="70">
        <f t="shared" si="527"/>
        <v>0</v>
      </c>
      <c r="W640" s="70">
        <f t="shared" si="527"/>
        <v>354.04999999999995</v>
      </c>
      <c r="X640" s="70">
        <f t="shared" si="527"/>
        <v>0</v>
      </c>
      <c r="Y640" s="70">
        <f t="shared" si="527"/>
        <v>354.04999999999995</v>
      </c>
      <c r="Z640" s="70">
        <f t="shared" si="527"/>
        <v>0</v>
      </c>
      <c r="AA640" s="70">
        <f t="shared" si="527"/>
        <v>0</v>
      </c>
      <c r="AB640" s="70">
        <f t="shared" si="527"/>
        <v>0</v>
      </c>
      <c r="AC640" s="70">
        <f t="shared" si="527"/>
        <v>0</v>
      </c>
      <c r="AD640" s="70">
        <f t="shared" si="527"/>
        <v>0</v>
      </c>
      <c r="AE640" s="70">
        <f t="shared" si="527"/>
        <v>0</v>
      </c>
      <c r="AF640" s="70">
        <f t="shared" si="527"/>
        <v>0</v>
      </c>
      <c r="AG640" s="70">
        <f t="shared" si="527"/>
        <v>0</v>
      </c>
      <c r="AH640" s="70">
        <f t="shared" si="527"/>
        <v>0</v>
      </c>
      <c r="AI640" s="70">
        <f t="shared" si="527"/>
        <v>0</v>
      </c>
      <c r="AJ640" s="70">
        <f t="shared" si="527"/>
        <v>0</v>
      </c>
      <c r="AK640" s="70">
        <f t="shared" si="527"/>
        <v>0</v>
      </c>
      <c r="AL640" s="70">
        <f t="shared" si="527"/>
        <v>0</v>
      </c>
    </row>
    <row r="641" spans="5:38" ht="11.45" customHeight="1" x14ac:dyDescent="0.2">
      <c r="E641" s="54"/>
      <c r="J641" s="68"/>
      <c r="K641" s="74">
        <v>346</v>
      </c>
      <c r="L641" s="70">
        <f t="shared" ref="L641:AL641" si="528">L366</f>
        <v>0</v>
      </c>
      <c r="M641" s="70">
        <f t="shared" si="528"/>
        <v>0</v>
      </c>
      <c r="N641" s="70">
        <f t="shared" si="528"/>
        <v>0</v>
      </c>
      <c r="O641" s="70">
        <f t="shared" si="528"/>
        <v>0</v>
      </c>
      <c r="P641" s="70">
        <f t="shared" si="528"/>
        <v>978.94</v>
      </c>
      <c r="Q641" s="70">
        <f t="shared" si="528"/>
        <v>978.94</v>
      </c>
      <c r="R641" s="70">
        <f t="shared" si="528"/>
        <v>0</v>
      </c>
      <c r="S641" s="70">
        <f t="shared" si="528"/>
        <v>0</v>
      </c>
      <c r="T641" s="70">
        <f t="shared" si="528"/>
        <v>0</v>
      </c>
      <c r="U641" s="70">
        <f t="shared" si="528"/>
        <v>0</v>
      </c>
      <c r="V641" s="70">
        <f t="shared" si="528"/>
        <v>0</v>
      </c>
      <c r="W641" s="70">
        <f t="shared" si="528"/>
        <v>0</v>
      </c>
      <c r="X641" s="70">
        <f t="shared" si="528"/>
        <v>0</v>
      </c>
      <c r="Y641" s="70">
        <f t="shared" si="528"/>
        <v>0</v>
      </c>
      <c r="Z641" s="70">
        <f t="shared" si="528"/>
        <v>0</v>
      </c>
      <c r="AA641" s="70">
        <f t="shared" si="528"/>
        <v>0</v>
      </c>
      <c r="AB641" s="70">
        <f t="shared" si="528"/>
        <v>0</v>
      </c>
      <c r="AC641" s="70">
        <f t="shared" si="528"/>
        <v>0</v>
      </c>
      <c r="AD641" s="70">
        <f t="shared" si="528"/>
        <v>0</v>
      </c>
      <c r="AE641" s="70">
        <f t="shared" si="528"/>
        <v>0</v>
      </c>
      <c r="AF641" s="70">
        <f t="shared" si="528"/>
        <v>0</v>
      </c>
      <c r="AG641" s="70">
        <f t="shared" si="528"/>
        <v>0</v>
      </c>
      <c r="AH641" s="70">
        <f t="shared" si="528"/>
        <v>0</v>
      </c>
      <c r="AI641" s="70">
        <f t="shared" si="528"/>
        <v>0</v>
      </c>
      <c r="AJ641" s="70">
        <f t="shared" si="528"/>
        <v>0</v>
      </c>
      <c r="AK641" s="70">
        <f t="shared" si="528"/>
        <v>0</v>
      </c>
      <c r="AL641" s="70">
        <f t="shared" si="528"/>
        <v>0</v>
      </c>
    </row>
    <row r="642" spans="5:38" ht="11.45" customHeight="1" x14ac:dyDescent="0.2">
      <c r="E642" s="54"/>
      <c r="I642">
        <v>341</v>
      </c>
      <c r="J642" s="68"/>
      <c r="K642" s="74">
        <v>343</v>
      </c>
      <c r="L642" s="70">
        <f t="shared" ref="L642:AL642" si="529">L369</f>
        <v>0</v>
      </c>
      <c r="M642" s="70">
        <f t="shared" si="529"/>
        <v>0</v>
      </c>
      <c r="N642" s="70">
        <f t="shared" si="529"/>
        <v>0</v>
      </c>
      <c r="O642" s="70">
        <f t="shared" si="529"/>
        <v>0</v>
      </c>
      <c r="P642" s="70">
        <f t="shared" si="529"/>
        <v>0</v>
      </c>
      <c r="Q642" s="70">
        <f t="shared" si="529"/>
        <v>0</v>
      </c>
      <c r="R642" s="70">
        <f t="shared" si="529"/>
        <v>160.94999999999999</v>
      </c>
      <c r="S642" s="70">
        <f t="shared" si="529"/>
        <v>0</v>
      </c>
      <c r="T642" s="70">
        <f>T369</f>
        <v>160.94999999999999</v>
      </c>
      <c r="U642" s="70">
        <f t="shared" ref="U642:V642" si="530">U369</f>
        <v>0</v>
      </c>
      <c r="V642" s="70">
        <f t="shared" si="530"/>
        <v>0</v>
      </c>
      <c r="W642" s="70">
        <f t="shared" si="529"/>
        <v>160.94999999999999</v>
      </c>
      <c r="X642" s="70">
        <f t="shared" si="529"/>
        <v>0</v>
      </c>
      <c r="Y642" s="70">
        <f t="shared" si="529"/>
        <v>160.94999999999999</v>
      </c>
      <c r="Z642" s="70">
        <f t="shared" si="529"/>
        <v>0</v>
      </c>
      <c r="AA642" s="70">
        <f t="shared" si="529"/>
        <v>0</v>
      </c>
      <c r="AB642" s="70">
        <f t="shared" si="529"/>
        <v>0</v>
      </c>
      <c r="AC642" s="70">
        <f t="shared" si="529"/>
        <v>0</v>
      </c>
      <c r="AD642" s="70">
        <f t="shared" si="529"/>
        <v>0</v>
      </c>
      <c r="AE642" s="70">
        <f t="shared" si="529"/>
        <v>0</v>
      </c>
      <c r="AF642" s="70">
        <f t="shared" si="529"/>
        <v>0</v>
      </c>
      <c r="AG642" s="70">
        <f t="shared" si="529"/>
        <v>0</v>
      </c>
      <c r="AH642" s="70">
        <f t="shared" si="529"/>
        <v>0</v>
      </c>
      <c r="AI642" s="70">
        <f t="shared" si="529"/>
        <v>0</v>
      </c>
      <c r="AJ642" s="70">
        <f t="shared" si="529"/>
        <v>0</v>
      </c>
      <c r="AK642" s="70">
        <f t="shared" si="529"/>
        <v>0</v>
      </c>
      <c r="AL642" s="70">
        <f t="shared" si="529"/>
        <v>0</v>
      </c>
    </row>
    <row r="643" spans="5:38" ht="11.45" customHeight="1" x14ac:dyDescent="0.2">
      <c r="E643" s="54"/>
      <c r="J643" s="74" t="s">
        <v>121</v>
      </c>
      <c r="K643" s="68"/>
      <c r="L643" s="70">
        <f t="shared" ref="L643:V643" si="531">SUM(L644:L652)</f>
        <v>0</v>
      </c>
      <c r="M643" s="70">
        <f t="shared" si="531"/>
        <v>0</v>
      </c>
      <c r="N643" s="70">
        <f t="shared" si="531"/>
        <v>0</v>
      </c>
      <c r="O643" s="70">
        <f t="shared" si="531"/>
        <v>0</v>
      </c>
      <c r="P643" s="70">
        <f t="shared" si="531"/>
        <v>1957.89</v>
      </c>
      <c r="Q643" s="70">
        <f t="shared" si="531"/>
        <v>1957.89</v>
      </c>
      <c r="R643" s="70">
        <f t="shared" si="531"/>
        <v>194330.59</v>
      </c>
      <c r="S643" s="70">
        <f t="shared" si="531"/>
        <v>0</v>
      </c>
      <c r="T643" s="70">
        <f t="shared" si="531"/>
        <v>6088.52</v>
      </c>
      <c r="U643" s="70">
        <f t="shared" si="531"/>
        <v>38242.07</v>
      </c>
      <c r="V643" s="70">
        <f t="shared" si="531"/>
        <v>150000</v>
      </c>
      <c r="W643" s="70">
        <f t="shared" ref="W643:AL643" si="532">SUM(W644:W652)</f>
        <v>191260.59</v>
      </c>
      <c r="X643" s="70">
        <f t="shared" si="532"/>
        <v>0</v>
      </c>
      <c r="Y643" s="70">
        <f t="shared" si="532"/>
        <v>41260.590000000004</v>
      </c>
      <c r="Z643" s="70">
        <f t="shared" si="532"/>
        <v>0</v>
      </c>
      <c r="AA643" s="70">
        <f t="shared" si="532"/>
        <v>0</v>
      </c>
      <c r="AB643" s="70">
        <f t="shared" si="532"/>
        <v>0</v>
      </c>
      <c r="AC643" s="70">
        <f t="shared" si="532"/>
        <v>0</v>
      </c>
      <c r="AD643" s="70">
        <f t="shared" si="532"/>
        <v>0</v>
      </c>
      <c r="AE643" s="70">
        <f t="shared" si="532"/>
        <v>0</v>
      </c>
      <c r="AF643" s="70">
        <f t="shared" si="532"/>
        <v>0</v>
      </c>
      <c r="AG643" s="70">
        <f t="shared" si="532"/>
        <v>0</v>
      </c>
      <c r="AH643" s="70">
        <f t="shared" si="532"/>
        <v>0</v>
      </c>
      <c r="AI643" s="70">
        <f t="shared" si="532"/>
        <v>0</v>
      </c>
      <c r="AJ643" s="70">
        <f t="shared" si="532"/>
        <v>0</v>
      </c>
      <c r="AK643" s="70">
        <f t="shared" si="532"/>
        <v>0</v>
      </c>
      <c r="AL643" s="70">
        <f t="shared" si="532"/>
        <v>0</v>
      </c>
    </row>
    <row r="644" spans="5:38" ht="11.45" customHeight="1" x14ac:dyDescent="0.2">
      <c r="E644" s="54"/>
      <c r="J644" s="68"/>
      <c r="K644" s="74">
        <v>221</v>
      </c>
      <c r="L644" s="70">
        <f t="shared" ref="L644:AL644" si="533">L373</f>
        <v>0</v>
      </c>
      <c r="M644" s="70">
        <f t="shared" si="533"/>
        <v>0</v>
      </c>
      <c r="N644" s="70">
        <f t="shared" si="533"/>
        <v>0</v>
      </c>
      <c r="O644" s="70">
        <f t="shared" si="533"/>
        <v>0</v>
      </c>
      <c r="P644" s="70">
        <f t="shared" si="533"/>
        <v>0</v>
      </c>
      <c r="Q644" s="70">
        <f t="shared" si="533"/>
        <v>0</v>
      </c>
      <c r="R644" s="70">
        <f t="shared" si="533"/>
        <v>515.82999999999993</v>
      </c>
      <c r="S644" s="70">
        <f t="shared" si="533"/>
        <v>0</v>
      </c>
      <c r="T644" s="70">
        <f t="shared" si="533"/>
        <v>138.30000000000001</v>
      </c>
      <c r="U644" s="70">
        <f t="shared" si="533"/>
        <v>377.53</v>
      </c>
      <c r="V644" s="70">
        <f t="shared" si="533"/>
        <v>0</v>
      </c>
      <c r="W644" s="70">
        <f t="shared" si="533"/>
        <v>515.82999999999993</v>
      </c>
      <c r="X644" s="70">
        <f t="shared" si="533"/>
        <v>0</v>
      </c>
      <c r="Y644" s="70">
        <f t="shared" si="533"/>
        <v>515.82999999999993</v>
      </c>
      <c r="Z644" s="70">
        <f t="shared" si="533"/>
        <v>0</v>
      </c>
      <c r="AA644" s="70">
        <f t="shared" si="533"/>
        <v>0</v>
      </c>
      <c r="AB644" s="70">
        <f t="shared" si="533"/>
        <v>0</v>
      </c>
      <c r="AC644" s="70">
        <f t="shared" si="533"/>
        <v>0</v>
      </c>
      <c r="AD644" s="70">
        <f t="shared" si="533"/>
        <v>0</v>
      </c>
      <c r="AE644" s="70">
        <f t="shared" si="533"/>
        <v>0</v>
      </c>
      <c r="AF644" s="70">
        <f t="shared" si="533"/>
        <v>0</v>
      </c>
      <c r="AG644" s="70">
        <f t="shared" si="533"/>
        <v>0</v>
      </c>
      <c r="AH644" s="70">
        <f t="shared" si="533"/>
        <v>0</v>
      </c>
      <c r="AI644" s="70">
        <f t="shared" si="533"/>
        <v>0</v>
      </c>
      <c r="AJ644" s="70">
        <f t="shared" si="533"/>
        <v>0</v>
      </c>
      <c r="AK644" s="70">
        <f t="shared" si="533"/>
        <v>0</v>
      </c>
      <c r="AL644" s="70">
        <f t="shared" si="533"/>
        <v>0</v>
      </c>
    </row>
    <row r="645" spans="5:38" ht="11.45" customHeight="1" x14ac:dyDescent="0.2">
      <c r="E645" s="54"/>
      <c r="J645" s="68"/>
      <c r="K645" s="74">
        <v>223</v>
      </c>
      <c r="L645" s="70">
        <f t="shared" ref="L645:AL645" si="534">L379</f>
        <v>0</v>
      </c>
      <c r="M645" s="70">
        <f t="shared" si="534"/>
        <v>0</v>
      </c>
      <c r="N645" s="70">
        <f t="shared" si="534"/>
        <v>0</v>
      </c>
      <c r="O645" s="70">
        <f t="shared" si="534"/>
        <v>0</v>
      </c>
      <c r="P645" s="70">
        <f t="shared" si="534"/>
        <v>0</v>
      </c>
      <c r="Q645" s="70">
        <f t="shared" si="534"/>
        <v>0</v>
      </c>
      <c r="R645" s="70">
        <f t="shared" si="534"/>
        <v>34556.94</v>
      </c>
      <c r="S645" s="70">
        <f t="shared" si="534"/>
        <v>0</v>
      </c>
      <c r="T645" s="70">
        <f t="shared" si="534"/>
        <v>814.3</v>
      </c>
      <c r="U645" s="70">
        <f t="shared" si="534"/>
        <v>33742.639999999999</v>
      </c>
      <c r="V645" s="70">
        <f t="shared" si="534"/>
        <v>0</v>
      </c>
      <c r="W645" s="70">
        <f t="shared" si="534"/>
        <v>34556.94</v>
      </c>
      <c r="X645" s="70">
        <f t="shared" si="534"/>
        <v>0</v>
      </c>
      <c r="Y645" s="70">
        <f t="shared" si="534"/>
        <v>34556.94</v>
      </c>
      <c r="Z645" s="70">
        <f t="shared" si="534"/>
        <v>0</v>
      </c>
      <c r="AA645" s="70">
        <f t="shared" si="534"/>
        <v>0</v>
      </c>
      <c r="AB645" s="70">
        <f t="shared" si="534"/>
        <v>0</v>
      </c>
      <c r="AC645" s="70">
        <f t="shared" si="534"/>
        <v>0</v>
      </c>
      <c r="AD645" s="70">
        <f t="shared" si="534"/>
        <v>0</v>
      </c>
      <c r="AE645" s="70">
        <f t="shared" si="534"/>
        <v>0</v>
      </c>
      <c r="AF645" s="70">
        <f t="shared" si="534"/>
        <v>0</v>
      </c>
      <c r="AG645" s="70">
        <f t="shared" si="534"/>
        <v>0</v>
      </c>
      <c r="AH645" s="70">
        <f t="shared" si="534"/>
        <v>0</v>
      </c>
      <c r="AI645" s="70">
        <f t="shared" si="534"/>
        <v>0</v>
      </c>
      <c r="AJ645" s="70">
        <f t="shared" si="534"/>
        <v>0</v>
      </c>
      <c r="AK645" s="70">
        <f t="shared" si="534"/>
        <v>0</v>
      </c>
      <c r="AL645" s="70">
        <f t="shared" si="534"/>
        <v>0</v>
      </c>
    </row>
    <row r="646" spans="5:38" ht="11.45" customHeight="1" x14ac:dyDescent="0.2">
      <c r="E646" s="54"/>
      <c r="J646" s="68"/>
      <c r="K646" s="74">
        <v>225</v>
      </c>
      <c r="L646" s="70">
        <f t="shared" ref="L646:AL646" si="535">L388</f>
        <v>0</v>
      </c>
      <c r="M646" s="70">
        <f t="shared" si="535"/>
        <v>0</v>
      </c>
      <c r="N646" s="70">
        <f t="shared" si="535"/>
        <v>0</v>
      </c>
      <c r="O646" s="70">
        <f t="shared" si="535"/>
        <v>0</v>
      </c>
      <c r="P646" s="70">
        <f t="shared" si="535"/>
        <v>0</v>
      </c>
      <c r="Q646" s="70">
        <f t="shared" si="535"/>
        <v>0</v>
      </c>
      <c r="R646" s="70">
        <f t="shared" si="535"/>
        <v>3223.5099999999998</v>
      </c>
      <c r="S646" s="70">
        <f t="shared" si="535"/>
        <v>0</v>
      </c>
      <c r="T646" s="70">
        <f t="shared" si="535"/>
        <v>2171.61</v>
      </c>
      <c r="U646" s="70">
        <f t="shared" si="535"/>
        <v>1051.9000000000001</v>
      </c>
      <c r="V646" s="70">
        <f t="shared" si="535"/>
        <v>0</v>
      </c>
      <c r="W646" s="70">
        <f t="shared" si="535"/>
        <v>3223.5099999999998</v>
      </c>
      <c r="X646" s="70">
        <f t="shared" si="535"/>
        <v>0</v>
      </c>
      <c r="Y646" s="70">
        <f t="shared" si="535"/>
        <v>3223.5099999999998</v>
      </c>
      <c r="Z646" s="70">
        <f t="shared" si="535"/>
        <v>0</v>
      </c>
      <c r="AA646" s="70">
        <f t="shared" si="535"/>
        <v>0</v>
      </c>
      <c r="AB646" s="70">
        <f t="shared" si="535"/>
        <v>0</v>
      </c>
      <c r="AC646" s="70">
        <f t="shared" si="535"/>
        <v>0</v>
      </c>
      <c r="AD646" s="70">
        <f t="shared" si="535"/>
        <v>0</v>
      </c>
      <c r="AE646" s="70">
        <f t="shared" si="535"/>
        <v>0</v>
      </c>
      <c r="AF646" s="70">
        <f t="shared" si="535"/>
        <v>0</v>
      </c>
      <c r="AG646" s="70">
        <f t="shared" si="535"/>
        <v>0</v>
      </c>
      <c r="AH646" s="70">
        <f t="shared" si="535"/>
        <v>0</v>
      </c>
      <c r="AI646" s="70">
        <f t="shared" si="535"/>
        <v>0</v>
      </c>
      <c r="AJ646" s="70">
        <f t="shared" si="535"/>
        <v>0</v>
      </c>
      <c r="AK646" s="70">
        <f t="shared" si="535"/>
        <v>0</v>
      </c>
      <c r="AL646" s="70">
        <f t="shared" si="535"/>
        <v>0</v>
      </c>
    </row>
    <row r="647" spans="5:38" ht="11.45" customHeight="1" x14ac:dyDescent="0.2">
      <c r="E647" s="54"/>
      <c r="J647" s="68"/>
      <c r="K647" s="74">
        <v>226</v>
      </c>
      <c r="L647" s="70">
        <f t="shared" ref="L647:AL647" si="536">L399</f>
        <v>0</v>
      </c>
      <c r="M647" s="70">
        <f t="shared" si="536"/>
        <v>0</v>
      </c>
      <c r="N647" s="70">
        <f t="shared" si="536"/>
        <v>0</v>
      </c>
      <c r="O647" s="70">
        <f t="shared" si="536"/>
        <v>0</v>
      </c>
      <c r="P647" s="70">
        <f t="shared" si="536"/>
        <v>0</v>
      </c>
      <c r="Q647" s="70">
        <f t="shared" si="536"/>
        <v>0</v>
      </c>
      <c r="R647" s="70">
        <f t="shared" si="536"/>
        <v>2064.31</v>
      </c>
      <c r="S647" s="70">
        <f t="shared" si="536"/>
        <v>0</v>
      </c>
      <c r="T647" s="70">
        <f t="shared" si="536"/>
        <v>2064.31</v>
      </c>
      <c r="U647" s="70">
        <f t="shared" si="536"/>
        <v>0</v>
      </c>
      <c r="V647" s="70">
        <f t="shared" si="536"/>
        <v>0</v>
      </c>
      <c r="W647" s="70">
        <f t="shared" si="536"/>
        <v>2064.31</v>
      </c>
      <c r="X647" s="70">
        <f t="shared" si="536"/>
        <v>0</v>
      </c>
      <c r="Y647" s="70">
        <f t="shared" si="536"/>
        <v>2064.31</v>
      </c>
      <c r="Z647" s="70">
        <f t="shared" si="536"/>
        <v>0</v>
      </c>
      <c r="AA647" s="70">
        <f t="shared" si="536"/>
        <v>0</v>
      </c>
      <c r="AB647" s="70">
        <f t="shared" si="536"/>
        <v>0</v>
      </c>
      <c r="AC647" s="70">
        <f t="shared" si="536"/>
        <v>0</v>
      </c>
      <c r="AD647" s="70">
        <f t="shared" si="536"/>
        <v>0</v>
      </c>
      <c r="AE647" s="70">
        <f t="shared" si="536"/>
        <v>0</v>
      </c>
      <c r="AF647" s="70">
        <f t="shared" si="536"/>
        <v>0</v>
      </c>
      <c r="AG647" s="70">
        <f t="shared" si="536"/>
        <v>0</v>
      </c>
      <c r="AH647" s="70">
        <f t="shared" si="536"/>
        <v>0</v>
      </c>
      <c r="AI647" s="70">
        <f t="shared" si="536"/>
        <v>0</v>
      </c>
      <c r="AJ647" s="70">
        <f t="shared" si="536"/>
        <v>0</v>
      </c>
      <c r="AK647" s="70">
        <f t="shared" si="536"/>
        <v>0</v>
      </c>
      <c r="AL647" s="70">
        <f t="shared" si="536"/>
        <v>0</v>
      </c>
    </row>
    <row r="648" spans="5:38" ht="11.45" customHeight="1" x14ac:dyDescent="0.2">
      <c r="E648" s="54"/>
      <c r="J648" s="68"/>
      <c r="K648" s="74">
        <v>227</v>
      </c>
      <c r="L648" s="70">
        <f t="shared" ref="L648:AL648" si="537">L405</f>
        <v>0</v>
      </c>
      <c r="M648" s="70">
        <f t="shared" si="537"/>
        <v>0</v>
      </c>
      <c r="N648" s="70">
        <f t="shared" si="537"/>
        <v>0</v>
      </c>
      <c r="O648" s="70">
        <f t="shared" si="537"/>
        <v>0</v>
      </c>
      <c r="P648" s="70">
        <f t="shared" si="537"/>
        <v>0</v>
      </c>
      <c r="Q648" s="70">
        <f t="shared" si="537"/>
        <v>0</v>
      </c>
      <c r="R648" s="70">
        <f t="shared" si="537"/>
        <v>0</v>
      </c>
      <c r="S648" s="70">
        <f t="shared" si="537"/>
        <v>0</v>
      </c>
      <c r="T648" s="70">
        <f t="shared" si="537"/>
        <v>0</v>
      </c>
      <c r="U648" s="70">
        <f t="shared" si="537"/>
        <v>0</v>
      </c>
      <c r="V648" s="70">
        <f t="shared" si="537"/>
        <v>0</v>
      </c>
      <c r="W648" s="70">
        <f t="shared" si="537"/>
        <v>0</v>
      </c>
      <c r="X648" s="70">
        <f t="shared" si="537"/>
        <v>0</v>
      </c>
      <c r="Y648" s="70">
        <f t="shared" si="537"/>
        <v>0</v>
      </c>
      <c r="Z648" s="70">
        <f t="shared" si="537"/>
        <v>0</v>
      </c>
      <c r="AA648" s="70">
        <f t="shared" si="537"/>
        <v>0</v>
      </c>
      <c r="AB648" s="70">
        <f t="shared" si="537"/>
        <v>0</v>
      </c>
      <c r="AC648" s="70">
        <f t="shared" si="537"/>
        <v>0</v>
      </c>
      <c r="AD648" s="70">
        <f t="shared" si="537"/>
        <v>0</v>
      </c>
      <c r="AE648" s="70">
        <f t="shared" si="537"/>
        <v>0</v>
      </c>
      <c r="AF648" s="70">
        <f t="shared" si="537"/>
        <v>0</v>
      </c>
      <c r="AG648" s="70">
        <f t="shared" si="537"/>
        <v>0</v>
      </c>
      <c r="AH648" s="70">
        <f t="shared" si="537"/>
        <v>0</v>
      </c>
      <c r="AI648" s="70">
        <f t="shared" si="537"/>
        <v>0</v>
      </c>
      <c r="AJ648" s="70">
        <f t="shared" si="537"/>
        <v>0</v>
      </c>
      <c r="AK648" s="70">
        <f t="shared" si="537"/>
        <v>0</v>
      </c>
      <c r="AL648" s="70">
        <f t="shared" si="537"/>
        <v>0</v>
      </c>
    </row>
    <row r="649" spans="5:38" ht="11.45" customHeight="1" x14ac:dyDescent="0.2">
      <c r="E649" s="54"/>
      <c r="J649" s="68"/>
      <c r="K649" s="74">
        <v>290</v>
      </c>
      <c r="L649" s="70"/>
      <c r="M649" s="70"/>
      <c r="N649" s="70"/>
      <c r="O649" s="70"/>
      <c r="P649" s="70"/>
      <c r="Q649" s="70"/>
      <c r="R649" s="70">
        <v>3070</v>
      </c>
      <c r="S649" s="70"/>
      <c r="T649" s="70"/>
      <c r="U649" s="70">
        <v>3070</v>
      </c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</row>
    <row r="650" spans="5:38" ht="11.45" customHeight="1" x14ac:dyDescent="0.2">
      <c r="E650" s="54"/>
      <c r="J650" s="68"/>
      <c r="K650" s="74">
        <v>341</v>
      </c>
      <c r="L650" s="70"/>
      <c r="M650" s="70"/>
      <c r="N650" s="70"/>
      <c r="O650" s="70"/>
      <c r="P650" s="70"/>
      <c r="Q650" s="70"/>
      <c r="R650" s="70">
        <v>150000</v>
      </c>
      <c r="S650" s="70"/>
      <c r="T650" s="70"/>
      <c r="U650" s="70"/>
      <c r="V650" s="70">
        <v>150000</v>
      </c>
      <c r="W650" s="70">
        <v>150000</v>
      </c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</row>
    <row r="651" spans="5:38" ht="11.45" customHeight="1" x14ac:dyDescent="0.2">
      <c r="E651" s="54"/>
      <c r="I651">
        <v>341</v>
      </c>
      <c r="J651" s="68"/>
      <c r="K651" s="74">
        <v>346</v>
      </c>
      <c r="L651" s="70">
        <f t="shared" ref="L651:AL651" si="538">L409</f>
        <v>0</v>
      </c>
      <c r="M651" s="70">
        <f t="shared" si="538"/>
        <v>0</v>
      </c>
      <c r="N651" s="70">
        <f t="shared" si="538"/>
        <v>0</v>
      </c>
      <c r="O651" s="70">
        <f t="shared" si="538"/>
        <v>0</v>
      </c>
      <c r="P651" s="70">
        <f t="shared" si="538"/>
        <v>1957.89</v>
      </c>
      <c r="Q651" s="70">
        <f t="shared" si="538"/>
        <v>1957.89</v>
      </c>
      <c r="R651" s="70">
        <f t="shared" si="538"/>
        <v>0</v>
      </c>
      <c r="S651" s="70">
        <f t="shared" si="538"/>
        <v>0</v>
      </c>
      <c r="T651" s="70">
        <f t="shared" si="538"/>
        <v>0</v>
      </c>
      <c r="U651" s="70">
        <f t="shared" si="538"/>
        <v>0</v>
      </c>
      <c r="V651" s="70">
        <f t="shared" si="538"/>
        <v>0</v>
      </c>
      <c r="W651" s="70">
        <f t="shared" si="538"/>
        <v>0</v>
      </c>
      <c r="X651" s="70">
        <f t="shared" si="538"/>
        <v>0</v>
      </c>
      <c r="Y651" s="70">
        <f t="shared" si="538"/>
        <v>0</v>
      </c>
      <c r="Z651" s="70">
        <f t="shared" si="538"/>
        <v>0</v>
      </c>
      <c r="AA651" s="70">
        <f t="shared" si="538"/>
        <v>0</v>
      </c>
      <c r="AB651" s="70">
        <f t="shared" si="538"/>
        <v>0</v>
      </c>
      <c r="AC651" s="70">
        <f t="shared" si="538"/>
        <v>0</v>
      </c>
      <c r="AD651" s="70">
        <f t="shared" si="538"/>
        <v>0</v>
      </c>
      <c r="AE651" s="70">
        <f t="shared" si="538"/>
        <v>0</v>
      </c>
      <c r="AF651" s="70">
        <f t="shared" si="538"/>
        <v>0</v>
      </c>
      <c r="AG651" s="70">
        <f t="shared" si="538"/>
        <v>0</v>
      </c>
      <c r="AH651" s="70">
        <f t="shared" si="538"/>
        <v>0</v>
      </c>
      <c r="AI651" s="70">
        <f t="shared" si="538"/>
        <v>0</v>
      </c>
      <c r="AJ651" s="70">
        <f t="shared" si="538"/>
        <v>0</v>
      </c>
      <c r="AK651" s="70">
        <f t="shared" si="538"/>
        <v>0</v>
      </c>
      <c r="AL651" s="70">
        <f t="shared" si="538"/>
        <v>0</v>
      </c>
    </row>
    <row r="652" spans="5:38" ht="11.45" customHeight="1" x14ac:dyDescent="0.2">
      <c r="E652" s="54"/>
      <c r="J652" s="68"/>
      <c r="K652" s="74">
        <v>343</v>
      </c>
      <c r="L652" s="70">
        <f t="shared" ref="L652:AL652" si="539">L412</f>
        <v>0</v>
      </c>
      <c r="M652" s="70">
        <f t="shared" si="539"/>
        <v>0</v>
      </c>
      <c r="N652" s="70">
        <f t="shared" si="539"/>
        <v>0</v>
      </c>
      <c r="O652" s="70">
        <f t="shared" si="539"/>
        <v>0</v>
      </c>
      <c r="P652" s="70">
        <f t="shared" si="539"/>
        <v>0</v>
      </c>
      <c r="Q652" s="70">
        <f t="shared" si="539"/>
        <v>0</v>
      </c>
      <c r="R652" s="70">
        <f t="shared" si="539"/>
        <v>900</v>
      </c>
      <c r="S652" s="70">
        <f t="shared" si="539"/>
        <v>0</v>
      </c>
      <c r="T652" s="70">
        <f>T412</f>
        <v>900</v>
      </c>
      <c r="U652" s="70">
        <f t="shared" ref="U652:V652" si="540">U412</f>
        <v>0</v>
      </c>
      <c r="V652" s="70">
        <f t="shared" si="540"/>
        <v>0</v>
      </c>
      <c r="W652" s="70">
        <f t="shared" si="539"/>
        <v>900</v>
      </c>
      <c r="X652" s="70">
        <f t="shared" si="539"/>
        <v>0</v>
      </c>
      <c r="Y652" s="70">
        <f t="shared" si="539"/>
        <v>900</v>
      </c>
      <c r="Z652" s="70">
        <f t="shared" si="539"/>
        <v>0</v>
      </c>
      <c r="AA652" s="70">
        <f t="shared" si="539"/>
        <v>0</v>
      </c>
      <c r="AB652" s="70">
        <f t="shared" si="539"/>
        <v>0</v>
      </c>
      <c r="AC652" s="70">
        <f t="shared" si="539"/>
        <v>0</v>
      </c>
      <c r="AD652" s="70">
        <f t="shared" si="539"/>
        <v>0</v>
      </c>
      <c r="AE652" s="70">
        <f t="shared" si="539"/>
        <v>0</v>
      </c>
      <c r="AF652" s="70">
        <f t="shared" si="539"/>
        <v>0</v>
      </c>
      <c r="AG652" s="70">
        <f t="shared" si="539"/>
        <v>0</v>
      </c>
      <c r="AH652" s="70">
        <f t="shared" si="539"/>
        <v>0</v>
      </c>
      <c r="AI652" s="70">
        <f t="shared" si="539"/>
        <v>0</v>
      </c>
      <c r="AJ652" s="70">
        <f t="shared" si="539"/>
        <v>0</v>
      </c>
      <c r="AK652" s="70">
        <f t="shared" si="539"/>
        <v>0</v>
      </c>
      <c r="AL652" s="70">
        <f t="shared" si="539"/>
        <v>0</v>
      </c>
    </row>
    <row r="653" spans="5:38" ht="11.45" customHeight="1" x14ac:dyDescent="0.2">
      <c r="E653" s="54"/>
      <c r="J653" s="74" t="s">
        <v>122</v>
      </c>
      <c r="K653" s="68"/>
      <c r="L653" s="70">
        <f>SUM(L654:L661)</f>
        <v>0</v>
      </c>
      <c r="M653" s="70">
        <f t="shared" ref="M653:AL653" si="541">SUM(M654:M661)</f>
        <v>0</v>
      </c>
      <c r="N653" s="70">
        <f t="shared" si="541"/>
        <v>0</v>
      </c>
      <c r="O653" s="70">
        <f t="shared" si="541"/>
        <v>0</v>
      </c>
      <c r="P653" s="70">
        <f t="shared" si="541"/>
        <v>2831.33</v>
      </c>
      <c r="Q653" s="70">
        <f t="shared" si="541"/>
        <v>2831.33</v>
      </c>
      <c r="R653" s="73">
        <f t="shared" si="541"/>
        <v>38882.949999999997</v>
      </c>
      <c r="S653" s="70">
        <f t="shared" si="541"/>
        <v>0</v>
      </c>
      <c r="T653" s="70">
        <f t="shared" si="541"/>
        <v>18979.39</v>
      </c>
      <c r="U653" s="70">
        <f t="shared" si="541"/>
        <v>19903.559999999998</v>
      </c>
      <c r="V653" s="70">
        <f t="shared" si="541"/>
        <v>0</v>
      </c>
      <c r="W653" s="70">
        <f t="shared" si="541"/>
        <v>415075.1</v>
      </c>
      <c r="X653" s="70">
        <f t="shared" si="541"/>
        <v>0</v>
      </c>
      <c r="Y653" s="70">
        <f t="shared" si="541"/>
        <v>415075.1</v>
      </c>
      <c r="Z653" s="70">
        <f t="shared" si="541"/>
        <v>0</v>
      </c>
      <c r="AA653" s="70">
        <f t="shared" si="541"/>
        <v>0</v>
      </c>
      <c r="AB653" s="70">
        <f t="shared" si="541"/>
        <v>0</v>
      </c>
      <c r="AC653" s="70">
        <f t="shared" si="541"/>
        <v>0</v>
      </c>
      <c r="AD653" s="70">
        <f t="shared" si="541"/>
        <v>0</v>
      </c>
      <c r="AE653" s="70">
        <f t="shared" si="541"/>
        <v>0</v>
      </c>
      <c r="AF653" s="70">
        <f t="shared" si="541"/>
        <v>0</v>
      </c>
      <c r="AG653" s="70">
        <f t="shared" si="541"/>
        <v>0</v>
      </c>
      <c r="AH653" s="70">
        <f t="shared" si="541"/>
        <v>0</v>
      </c>
      <c r="AI653" s="70">
        <f t="shared" si="541"/>
        <v>0</v>
      </c>
      <c r="AJ653" s="70">
        <f t="shared" si="541"/>
        <v>0</v>
      </c>
      <c r="AK653" s="70">
        <f t="shared" si="541"/>
        <v>0</v>
      </c>
      <c r="AL653" s="70">
        <f t="shared" si="541"/>
        <v>0</v>
      </c>
    </row>
    <row r="654" spans="5:38" ht="11.45" customHeight="1" x14ac:dyDescent="0.2">
      <c r="E654" s="54"/>
      <c r="J654" s="74"/>
      <c r="K654" s="74">
        <v>221</v>
      </c>
      <c r="L654" s="70">
        <f t="shared" ref="L654:AL654" si="542">L416</f>
        <v>0</v>
      </c>
      <c r="M654" s="70">
        <f t="shared" si="542"/>
        <v>0</v>
      </c>
      <c r="N654" s="70">
        <f t="shared" si="542"/>
        <v>0</v>
      </c>
      <c r="O654" s="70">
        <f t="shared" si="542"/>
        <v>0</v>
      </c>
      <c r="P654" s="70">
        <f t="shared" si="542"/>
        <v>0</v>
      </c>
      <c r="Q654" s="70">
        <f t="shared" si="542"/>
        <v>0</v>
      </c>
      <c r="R654" s="70">
        <f t="shared" si="542"/>
        <v>742.1</v>
      </c>
      <c r="S654" s="70">
        <f t="shared" si="542"/>
        <v>0</v>
      </c>
      <c r="T654" s="70">
        <f t="shared" si="542"/>
        <v>92.2</v>
      </c>
      <c r="U654" s="70">
        <f t="shared" si="542"/>
        <v>649.9</v>
      </c>
      <c r="V654" s="70">
        <f t="shared" si="542"/>
        <v>0</v>
      </c>
      <c r="W654" s="70">
        <f t="shared" si="542"/>
        <v>742.1</v>
      </c>
      <c r="X654" s="70">
        <f t="shared" si="542"/>
        <v>0</v>
      </c>
      <c r="Y654" s="70">
        <f t="shared" si="542"/>
        <v>742.1</v>
      </c>
      <c r="Z654" s="70">
        <f t="shared" si="542"/>
        <v>0</v>
      </c>
      <c r="AA654" s="70">
        <f t="shared" si="542"/>
        <v>0</v>
      </c>
      <c r="AB654" s="70">
        <f t="shared" si="542"/>
        <v>0</v>
      </c>
      <c r="AC654" s="70">
        <f t="shared" si="542"/>
        <v>0</v>
      </c>
      <c r="AD654" s="70">
        <f t="shared" si="542"/>
        <v>0</v>
      </c>
      <c r="AE654" s="70">
        <f t="shared" si="542"/>
        <v>0</v>
      </c>
      <c r="AF654" s="70">
        <f t="shared" si="542"/>
        <v>0</v>
      </c>
      <c r="AG654" s="70">
        <f t="shared" si="542"/>
        <v>0</v>
      </c>
      <c r="AH654" s="70">
        <f t="shared" si="542"/>
        <v>0</v>
      </c>
      <c r="AI654" s="70">
        <f t="shared" si="542"/>
        <v>0</v>
      </c>
      <c r="AJ654" s="70">
        <f t="shared" si="542"/>
        <v>0</v>
      </c>
      <c r="AK654" s="70">
        <f t="shared" si="542"/>
        <v>0</v>
      </c>
      <c r="AL654" s="70">
        <f t="shared" si="542"/>
        <v>0</v>
      </c>
    </row>
    <row r="655" spans="5:38" ht="11.45" customHeight="1" x14ac:dyDescent="0.2">
      <c r="E655" s="54"/>
      <c r="J655" s="74"/>
      <c r="K655" s="74">
        <v>223</v>
      </c>
      <c r="L655" s="70">
        <f t="shared" ref="L655:AL655" si="543">L422</f>
        <v>0</v>
      </c>
      <c r="M655" s="70">
        <f t="shared" si="543"/>
        <v>0</v>
      </c>
      <c r="N655" s="70">
        <f t="shared" si="543"/>
        <v>0</v>
      </c>
      <c r="O655" s="70">
        <f t="shared" si="543"/>
        <v>0</v>
      </c>
      <c r="P655" s="70">
        <f t="shared" si="543"/>
        <v>0</v>
      </c>
      <c r="Q655" s="70">
        <f t="shared" si="543"/>
        <v>0</v>
      </c>
      <c r="R655" s="70">
        <f t="shared" si="543"/>
        <v>8556.32</v>
      </c>
      <c r="S655" s="70">
        <f t="shared" si="543"/>
        <v>0</v>
      </c>
      <c r="T655" s="70">
        <f t="shared" si="543"/>
        <v>607</v>
      </c>
      <c r="U655" s="70">
        <f t="shared" si="543"/>
        <v>7949.32</v>
      </c>
      <c r="V655" s="70">
        <f t="shared" si="543"/>
        <v>0</v>
      </c>
      <c r="W655" s="70">
        <f t="shared" si="543"/>
        <v>8556.32</v>
      </c>
      <c r="X655" s="70">
        <f t="shared" si="543"/>
        <v>0</v>
      </c>
      <c r="Y655" s="70">
        <f t="shared" si="543"/>
        <v>8556.32</v>
      </c>
      <c r="Z655" s="70">
        <f t="shared" si="543"/>
        <v>0</v>
      </c>
      <c r="AA655" s="70">
        <f t="shared" si="543"/>
        <v>0</v>
      </c>
      <c r="AB655" s="70">
        <f t="shared" si="543"/>
        <v>0</v>
      </c>
      <c r="AC655" s="70">
        <f t="shared" si="543"/>
        <v>0</v>
      </c>
      <c r="AD655" s="70">
        <f t="shared" si="543"/>
        <v>0</v>
      </c>
      <c r="AE655" s="70">
        <f t="shared" si="543"/>
        <v>0</v>
      </c>
      <c r="AF655" s="70">
        <f t="shared" si="543"/>
        <v>0</v>
      </c>
      <c r="AG655" s="70">
        <f t="shared" si="543"/>
        <v>0</v>
      </c>
      <c r="AH655" s="70">
        <f t="shared" si="543"/>
        <v>0</v>
      </c>
      <c r="AI655" s="70">
        <f t="shared" si="543"/>
        <v>0</v>
      </c>
      <c r="AJ655" s="70">
        <f t="shared" si="543"/>
        <v>0</v>
      </c>
      <c r="AK655" s="70">
        <f t="shared" si="543"/>
        <v>0</v>
      </c>
      <c r="AL655" s="70">
        <f t="shared" si="543"/>
        <v>0</v>
      </c>
    </row>
    <row r="656" spans="5:38" ht="11.45" customHeight="1" x14ac:dyDescent="0.2">
      <c r="E656" s="54"/>
      <c r="J656" s="74"/>
      <c r="K656" s="74">
        <v>225</v>
      </c>
      <c r="L656" s="70">
        <f t="shared" ref="L656:AL656" si="544">L431</f>
        <v>0</v>
      </c>
      <c r="M656" s="70">
        <f t="shared" si="544"/>
        <v>0</v>
      </c>
      <c r="N656" s="70">
        <f t="shared" si="544"/>
        <v>0</v>
      </c>
      <c r="O656" s="70">
        <f t="shared" si="544"/>
        <v>0</v>
      </c>
      <c r="P656" s="70">
        <f t="shared" si="544"/>
        <v>0</v>
      </c>
      <c r="Q656" s="70">
        <f t="shared" si="544"/>
        <v>0</v>
      </c>
      <c r="R656" s="70">
        <f t="shared" si="544"/>
        <v>5776.68</v>
      </c>
      <c r="S656" s="70">
        <f t="shared" si="544"/>
        <v>0</v>
      </c>
      <c r="T656" s="70">
        <f t="shared" si="544"/>
        <v>342.34000000000003</v>
      </c>
      <c r="U656" s="70">
        <f t="shared" si="544"/>
        <v>5434.34</v>
      </c>
      <c r="V656" s="70">
        <f t="shared" si="544"/>
        <v>0</v>
      </c>
      <c r="W656" s="70">
        <f t="shared" si="544"/>
        <v>5776.68</v>
      </c>
      <c r="X656" s="70">
        <f t="shared" si="544"/>
        <v>0</v>
      </c>
      <c r="Y656" s="70">
        <f t="shared" si="544"/>
        <v>5776.68</v>
      </c>
      <c r="Z656" s="70">
        <f t="shared" si="544"/>
        <v>0</v>
      </c>
      <c r="AA656" s="70">
        <f t="shared" si="544"/>
        <v>0</v>
      </c>
      <c r="AB656" s="70">
        <f t="shared" si="544"/>
        <v>0</v>
      </c>
      <c r="AC656" s="70">
        <f t="shared" si="544"/>
        <v>0</v>
      </c>
      <c r="AD656" s="70">
        <f t="shared" si="544"/>
        <v>0</v>
      </c>
      <c r="AE656" s="70">
        <f t="shared" si="544"/>
        <v>0</v>
      </c>
      <c r="AF656" s="70">
        <f t="shared" si="544"/>
        <v>0</v>
      </c>
      <c r="AG656" s="70">
        <f t="shared" si="544"/>
        <v>0</v>
      </c>
      <c r="AH656" s="70">
        <f t="shared" si="544"/>
        <v>0</v>
      </c>
      <c r="AI656" s="70">
        <f t="shared" si="544"/>
        <v>0</v>
      </c>
      <c r="AJ656" s="70">
        <f t="shared" si="544"/>
        <v>0</v>
      </c>
      <c r="AK656" s="70">
        <f t="shared" si="544"/>
        <v>0</v>
      </c>
      <c r="AL656" s="70">
        <f t="shared" si="544"/>
        <v>0</v>
      </c>
    </row>
    <row r="657" spans="5:38" ht="11.45" customHeight="1" x14ac:dyDescent="0.2">
      <c r="E657" s="54"/>
      <c r="J657" s="74"/>
      <c r="K657" s="74">
        <v>226</v>
      </c>
      <c r="L657" s="70">
        <f t="shared" ref="L657:AL657" si="545">L445</f>
        <v>0</v>
      </c>
      <c r="M657" s="70">
        <f t="shared" si="545"/>
        <v>0</v>
      </c>
      <c r="N657" s="70">
        <f t="shared" si="545"/>
        <v>0</v>
      </c>
      <c r="O657" s="70">
        <f t="shared" si="545"/>
        <v>0</v>
      </c>
      <c r="P657" s="70">
        <f t="shared" si="545"/>
        <v>0</v>
      </c>
      <c r="Q657" s="70">
        <f t="shared" si="545"/>
        <v>0</v>
      </c>
      <c r="R657" s="70">
        <f t="shared" si="545"/>
        <v>0</v>
      </c>
      <c r="S657" s="70">
        <f t="shared" si="545"/>
        <v>0</v>
      </c>
      <c r="T657" s="70">
        <f t="shared" si="545"/>
        <v>0</v>
      </c>
      <c r="U657" s="70">
        <f t="shared" si="545"/>
        <v>0</v>
      </c>
      <c r="V657" s="70">
        <f t="shared" si="545"/>
        <v>0</v>
      </c>
      <c r="W657" s="70">
        <f t="shared" si="545"/>
        <v>0</v>
      </c>
      <c r="X657" s="70">
        <f t="shared" si="545"/>
        <v>0</v>
      </c>
      <c r="Y657" s="70">
        <f t="shared" si="545"/>
        <v>0</v>
      </c>
      <c r="Z657" s="70">
        <f t="shared" si="545"/>
        <v>0</v>
      </c>
      <c r="AA657" s="70">
        <f t="shared" si="545"/>
        <v>0</v>
      </c>
      <c r="AB657" s="70">
        <f t="shared" si="545"/>
        <v>0</v>
      </c>
      <c r="AC657" s="70">
        <f t="shared" si="545"/>
        <v>0</v>
      </c>
      <c r="AD657" s="70">
        <f t="shared" si="545"/>
        <v>0</v>
      </c>
      <c r="AE657" s="70">
        <f t="shared" si="545"/>
        <v>0</v>
      </c>
      <c r="AF657" s="70">
        <f t="shared" si="545"/>
        <v>0</v>
      </c>
      <c r="AG657" s="70">
        <f t="shared" si="545"/>
        <v>0</v>
      </c>
      <c r="AH657" s="70">
        <f t="shared" si="545"/>
        <v>0</v>
      </c>
      <c r="AI657" s="70">
        <f t="shared" si="545"/>
        <v>0</v>
      </c>
      <c r="AJ657" s="70">
        <f t="shared" si="545"/>
        <v>0</v>
      </c>
      <c r="AK657" s="70">
        <f t="shared" si="545"/>
        <v>0</v>
      </c>
      <c r="AL657" s="70">
        <f t="shared" si="545"/>
        <v>0</v>
      </c>
    </row>
    <row r="658" spans="5:38" ht="11.45" customHeight="1" x14ac:dyDescent="0.2">
      <c r="E658" s="54"/>
      <c r="J658" s="74"/>
      <c r="K658" s="74">
        <v>290</v>
      </c>
      <c r="L658" s="70"/>
      <c r="M658" s="70"/>
      <c r="N658" s="70"/>
      <c r="O658" s="70"/>
      <c r="P658" s="70"/>
      <c r="Q658" s="70"/>
      <c r="R658" s="70">
        <v>5870</v>
      </c>
      <c r="S658" s="70"/>
      <c r="T658" s="70"/>
      <c r="U658" s="70">
        <v>5870</v>
      </c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</row>
    <row r="659" spans="5:38" ht="11.45" customHeight="1" x14ac:dyDescent="0.2">
      <c r="E659" s="54"/>
      <c r="J659" s="74"/>
      <c r="K659" s="74">
        <v>346</v>
      </c>
      <c r="L659" s="70">
        <f t="shared" ref="L659:AL659" si="546">L452</f>
        <v>0</v>
      </c>
      <c r="M659" s="70">
        <f t="shared" si="546"/>
        <v>0</v>
      </c>
      <c r="N659" s="70">
        <f t="shared" si="546"/>
        <v>0</v>
      </c>
      <c r="O659" s="70">
        <f t="shared" si="546"/>
        <v>0</v>
      </c>
      <c r="P659" s="70">
        <f t="shared" si="546"/>
        <v>2831.33</v>
      </c>
      <c r="Q659" s="70">
        <f t="shared" si="546"/>
        <v>2831.33</v>
      </c>
      <c r="R659" s="70">
        <f t="shared" si="546"/>
        <v>0</v>
      </c>
      <c r="S659" s="70">
        <f t="shared" si="546"/>
        <v>0</v>
      </c>
      <c r="T659" s="70">
        <f t="shared" si="546"/>
        <v>0</v>
      </c>
      <c r="U659" s="70">
        <f t="shared" si="546"/>
        <v>0</v>
      </c>
      <c r="V659" s="70">
        <f t="shared" si="546"/>
        <v>0</v>
      </c>
      <c r="W659" s="70">
        <f t="shared" si="546"/>
        <v>0</v>
      </c>
      <c r="X659" s="70">
        <f t="shared" si="546"/>
        <v>0</v>
      </c>
      <c r="Y659" s="70">
        <f t="shared" si="546"/>
        <v>0</v>
      </c>
      <c r="Z659" s="70">
        <f t="shared" si="546"/>
        <v>0</v>
      </c>
      <c r="AA659" s="70">
        <f t="shared" si="546"/>
        <v>0</v>
      </c>
      <c r="AB659" s="70">
        <f t="shared" si="546"/>
        <v>0</v>
      </c>
      <c r="AC659" s="70">
        <f t="shared" si="546"/>
        <v>0</v>
      </c>
      <c r="AD659" s="70">
        <f t="shared" si="546"/>
        <v>0</v>
      </c>
      <c r="AE659" s="70">
        <f t="shared" si="546"/>
        <v>0</v>
      </c>
      <c r="AF659" s="70">
        <f t="shared" si="546"/>
        <v>0</v>
      </c>
      <c r="AG659" s="70">
        <f t="shared" si="546"/>
        <v>0</v>
      </c>
      <c r="AH659" s="70">
        <f t="shared" si="546"/>
        <v>0</v>
      </c>
      <c r="AI659" s="70">
        <f t="shared" si="546"/>
        <v>0</v>
      </c>
      <c r="AJ659" s="70">
        <f t="shared" si="546"/>
        <v>0</v>
      </c>
      <c r="AK659" s="70">
        <f t="shared" si="546"/>
        <v>0</v>
      </c>
      <c r="AL659" s="70">
        <f t="shared" si="546"/>
        <v>0</v>
      </c>
    </row>
    <row r="660" spans="5:38" ht="11.45" customHeight="1" x14ac:dyDescent="0.2">
      <c r="E660" s="55"/>
      <c r="J660" s="74"/>
      <c r="K660" s="74">
        <v>342</v>
      </c>
      <c r="L660" s="75">
        <f t="shared" ref="L660:AL660" si="547">L459</f>
        <v>0</v>
      </c>
      <c r="M660" s="75">
        <f t="shared" si="547"/>
        <v>0</v>
      </c>
      <c r="N660" s="75">
        <f t="shared" si="547"/>
        <v>0</v>
      </c>
      <c r="O660" s="75">
        <f t="shared" si="547"/>
        <v>0</v>
      </c>
      <c r="P660" s="75">
        <f t="shared" si="547"/>
        <v>0</v>
      </c>
      <c r="Q660" s="75">
        <f t="shared" si="547"/>
        <v>0</v>
      </c>
      <c r="R660" s="75">
        <f t="shared" si="547"/>
        <v>0</v>
      </c>
      <c r="S660" s="75">
        <f t="shared" si="547"/>
        <v>0</v>
      </c>
      <c r="T660" s="75">
        <f t="shared" si="547"/>
        <v>0</v>
      </c>
      <c r="U660" s="75">
        <f t="shared" si="547"/>
        <v>0</v>
      </c>
      <c r="V660" s="75">
        <f t="shared" si="547"/>
        <v>0</v>
      </c>
      <c r="W660" s="75">
        <f t="shared" si="547"/>
        <v>0</v>
      </c>
      <c r="X660" s="75">
        <f t="shared" si="547"/>
        <v>0</v>
      </c>
      <c r="Y660" s="75">
        <f t="shared" si="547"/>
        <v>0</v>
      </c>
      <c r="Z660" s="75">
        <f t="shared" si="547"/>
        <v>0</v>
      </c>
      <c r="AA660" s="75">
        <f t="shared" si="547"/>
        <v>0</v>
      </c>
      <c r="AB660" s="75">
        <f t="shared" si="547"/>
        <v>0</v>
      </c>
      <c r="AC660" s="75">
        <f t="shared" si="547"/>
        <v>0</v>
      </c>
      <c r="AD660" s="75">
        <f t="shared" si="547"/>
        <v>0</v>
      </c>
      <c r="AE660" s="75">
        <f t="shared" si="547"/>
        <v>0</v>
      </c>
      <c r="AF660" s="75">
        <f t="shared" si="547"/>
        <v>0</v>
      </c>
      <c r="AG660" s="75">
        <f t="shared" si="547"/>
        <v>0</v>
      </c>
      <c r="AH660" s="75">
        <f t="shared" si="547"/>
        <v>0</v>
      </c>
      <c r="AI660" s="75">
        <f t="shared" si="547"/>
        <v>0</v>
      </c>
      <c r="AJ660" s="75">
        <f t="shared" si="547"/>
        <v>0</v>
      </c>
      <c r="AK660" s="75">
        <f t="shared" si="547"/>
        <v>0</v>
      </c>
      <c r="AL660" s="75">
        <f t="shared" si="547"/>
        <v>0</v>
      </c>
    </row>
    <row r="661" spans="5:38" ht="11.45" customHeight="1" x14ac:dyDescent="0.2">
      <c r="E661" s="54"/>
      <c r="J661" s="74"/>
      <c r="K661" s="74">
        <v>341</v>
      </c>
      <c r="L661" s="70">
        <f t="shared" ref="L661:AL661" si="548">L483</f>
        <v>0</v>
      </c>
      <c r="M661" s="70">
        <f t="shared" si="548"/>
        <v>0</v>
      </c>
      <c r="N661" s="70">
        <f t="shared" si="548"/>
        <v>0</v>
      </c>
      <c r="O661" s="70">
        <f t="shared" si="548"/>
        <v>0</v>
      </c>
      <c r="P661" s="70">
        <f t="shared" si="548"/>
        <v>0</v>
      </c>
      <c r="Q661" s="70">
        <f t="shared" si="548"/>
        <v>0</v>
      </c>
      <c r="R661" s="70">
        <f>R483</f>
        <v>17937.849999999999</v>
      </c>
      <c r="S661" s="70">
        <f t="shared" si="548"/>
        <v>0</v>
      </c>
      <c r="T661" s="70">
        <f t="shared" si="548"/>
        <v>17937.849999999999</v>
      </c>
      <c r="U661" s="70">
        <f t="shared" si="548"/>
        <v>0</v>
      </c>
      <c r="V661" s="70">
        <f t="shared" si="548"/>
        <v>0</v>
      </c>
      <c r="W661" s="70">
        <v>400000</v>
      </c>
      <c r="X661" s="70">
        <f t="shared" si="548"/>
        <v>0</v>
      </c>
      <c r="Y661" s="70">
        <v>400000</v>
      </c>
      <c r="Z661" s="70">
        <f t="shared" si="548"/>
        <v>0</v>
      </c>
      <c r="AA661" s="70">
        <f t="shared" si="548"/>
        <v>0</v>
      </c>
      <c r="AB661" s="70">
        <f t="shared" si="548"/>
        <v>0</v>
      </c>
      <c r="AC661" s="70">
        <f t="shared" si="548"/>
        <v>0</v>
      </c>
      <c r="AD661" s="70">
        <f t="shared" si="548"/>
        <v>0</v>
      </c>
      <c r="AE661" s="70">
        <f t="shared" si="548"/>
        <v>0</v>
      </c>
      <c r="AF661" s="70">
        <f t="shared" si="548"/>
        <v>0</v>
      </c>
      <c r="AG661" s="70">
        <f t="shared" si="548"/>
        <v>0</v>
      </c>
      <c r="AH661" s="70">
        <f t="shared" si="548"/>
        <v>0</v>
      </c>
      <c r="AI661" s="70">
        <f t="shared" si="548"/>
        <v>0</v>
      </c>
      <c r="AJ661" s="70">
        <f t="shared" si="548"/>
        <v>0</v>
      </c>
      <c r="AK661" s="70">
        <f t="shared" si="548"/>
        <v>0</v>
      </c>
      <c r="AL661" s="70">
        <f t="shared" si="548"/>
        <v>0</v>
      </c>
    </row>
    <row r="662" spans="5:38" ht="11.45" customHeight="1" x14ac:dyDescent="0.2">
      <c r="E662" s="54"/>
      <c r="J662" s="74" t="s">
        <v>123</v>
      </c>
      <c r="K662" s="68"/>
      <c r="L662" s="70">
        <f>SUM(L663:L668)</f>
        <v>0</v>
      </c>
      <c r="M662" s="70">
        <f t="shared" ref="M662:AL662" si="549">SUM(M663:M668)</f>
        <v>0</v>
      </c>
      <c r="N662" s="70">
        <f t="shared" si="549"/>
        <v>0</v>
      </c>
      <c r="O662" s="70">
        <f t="shared" si="549"/>
        <v>0</v>
      </c>
      <c r="P662" s="70">
        <f t="shared" si="549"/>
        <v>978.94</v>
      </c>
      <c r="Q662" s="70">
        <f t="shared" si="549"/>
        <v>978.94</v>
      </c>
      <c r="R662" s="73">
        <f t="shared" si="549"/>
        <v>17771.040000000005</v>
      </c>
      <c r="S662" s="70">
        <f t="shared" si="549"/>
        <v>0</v>
      </c>
      <c r="T662" s="70">
        <f t="shared" si="549"/>
        <v>776.62</v>
      </c>
      <c r="U662" s="70">
        <f t="shared" si="549"/>
        <v>16994.420000000002</v>
      </c>
      <c r="V662" s="70">
        <f t="shared" si="549"/>
        <v>0</v>
      </c>
      <c r="W662" s="70">
        <f t="shared" si="549"/>
        <v>17771.040000000005</v>
      </c>
      <c r="X662" s="70">
        <f t="shared" si="549"/>
        <v>0</v>
      </c>
      <c r="Y662" s="70">
        <f t="shared" si="549"/>
        <v>317771.03999999998</v>
      </c>
      <c r="Z662" s="70">
        <f t="shared" si="549"/>
        <v>0</v>
      </c>
      <c r="AA662" s="70">
        <f t="shared" si="549"/>
        <v>0</v>
      </c>
      <c r="AB662" s="70">
        <f t="shared" si="549"/>
        <v>0</v>
      </c>
      <c r="AC662" s="70">
        <f t="shared" si="549"/>
        <v>0</v>
      </c>
      <c r="AD662" s="70">
        <f t="shared" si="549"/>
        <v>0</v>
      </c>
      <c r="AE662" s="70">
        <f t="shared" si="549"/>
        <v>0</v>
      </c>
      <c r="AF662" s="70">
        <f t="shared" si="549"/>
        <v>0</v>
      </c>
      <c r="AG662" s="70">
        <f t="shared" si="549"/>
        <v>0</v>
      </c>
      <c r="AH662" s="70">
        <f t="shared" si="549"/>
        <v>0</v>
      </c>
      <c r="AI662" s="70">
        <f t="shared" si="549"/>
        <v>0</v>
      </c>
      <c r="AJ662" s="70">
        <f t="shared" si="549"/>
        <v>0</v>
      </c>
      <c r="AK662" s="70">
        <f t="shared" si="549"/>
        <v>0</v>
      </c>
      <c r="AL662" s="70">
        <f t="shared" si="549"/>
        <v>0</v>
      </c>
    </row>
    <row r="663" spans="5:38" ht="11.45" customHeight="1" x14ac:dyDescent="0.2">
      <c r="E663" s="54"/>
      <c r="J663" s="74"/>
      <c r="K663" s="74">
        <v>221</v>
      </c>
      <c r="L663" s="70">
        <f t="shared" ref="L663:AL663" si="550">L493</f>
        <v>0</v>
      </c>
      <c r="M663" s="70">
        <f t="shared" si="550"/>
        <v>0</v>
      </c>
      <c r="N663" s="70">
        <f t="shared" si="550"/>
        <v>0</v>
      </c>
      <c r="O663" s="70">
        <f t="shared" si="550"/>
        <v>0</v>
      </c>
      <c r="P663" s="70">
        <f t="shared" si="550"/>
        <v>0</v>
      </c>
      <c r="Q663" s="70">
        <f t="shared" si="550"/>
        <v>0</v>
      </c>
      <c r="R663" s="70">
        <f t="shared" si="550"/>
        <v>371.17</v>
      </c>
      <c r="S663" s="70">
        <f t="shared" si="550"/>
        <v>0</v>
      </c>
      <c r="T663" s="70">
        <f t="shared" si="550"/>
        <v>189.95</v>
      </c>
      <c r="U663" s="70">
        <f t="shared" si="550"/>
        <v>181.22</v>
      </c>
      <c r="V663" s="70">
        <f t="shared" si="550"/>
        <v>0</v>
      </c>
      <c r="W663" s="70">
        <f t="shared" si="550"/>
        <v>371.17</v>
      </c>
      <c r="X663" s="70">
        <f t="shared" si="550"/>
        <v>0</v>
      </c>
      <c r="Y663" s="70">
        <f t="shared" si="550"/>
        <v>371.17</v>
      </c>
      <c r="Z663" s="70">
        <f t="shared" si="550"/>
        <v>0</v>
      </c>
      <c r="AA663" s="70">
        <f t="shared" si="550"/>
        <v>0</v>
      </c>
      <c r="AB663" s="70">
        <f t="shared" si="550"/>
        <v>0</v>
      </c>
      <c r="AC663" s="70">
        <f t="shared" si="550"/>
        <v>0</v>
      </c>
      <c r="AD663" s="70">
        <f t="shared" si="550"/>
        <v>0</v>
      </c>
      <c r="AE663" s="70">
        <f t="shared" si="550"/>
        <v>0</v>
      </c>
      <c r="AF663" s="70">
        <f t="shared" si="550"/>
        <v>0</v>
      </c>
      <c r="AG663" s="70">
        <f t="shared" si="550"/>
        <v>0</v>
      </c>
      <c r="AH663" s="70">
        <f t="shared" si="550"/>
        <v>0</v>
      </c>
      <c r="AI663" s="70">
        <f t="shared" si="550"/>
        <v>0</v>
      </c>
      <c r="AJ663" s="70">
        <f t="shared" si="550"/>
        <v>0</v>
      </c>
      <c r="AK663" s="70">
        <f t="shared" si="550"/>
        <v>0</v>
      </c>
      <c r="AL663" s="70">
        <f t="shared" si="550"/>
        <v>0</v>
      </c>
    </row>
    <row r="664" spans="5:38" ht="11.45" customHeight="1" x14ac:dyDescent="0.2">
      <c r="E664" s="54"/>
      <c r="J664" s="74"/>
      <c r="K664" s="74">
        <v>223</v>
      </c>
      <c r="L664" s="70">
        <f t="shared" ref="L664:AL664" si="551">L501</f>
        <v>0</v>
      </c>
      <c r="M664" s="70">
        <f t="shared" si="551"/>
        <v>0</v>
      </c>
      <c r="N664" s="70">
        <f t="shared" si="551"/>
        <v>0</v>
      </c>
      <c r="O664" s="70">
        <f t="shared" si="551"/>
        <v>0</v>
      </c>
      <c r="P664" s="70">
        <f t="shared" si="551"/>
        <v>0</v>
      </c>
      <c r="Q664" s="70">
        <f t="shared" si="551"/>
        <v>0</v>
      </c>
      <c r="R664" s="70">
        <f t="shared" si="551"/>
        <v>14238.190000000002</v>
      </c>
      <c r="S664" s="70">
        <f t="shared" si="551"/>
        <v>0</v>
      </c>
      <c r="T664" s="70">
        <f t="shared" si="551"/>
        <v>280.60000000000002</v>
      </c>
      <c r="U664" s="70">
        <f t="shared" si="551"/>
        <v>13957.590000000002</v>
      </c>
      <c r="V664" s="70">
        <f t="shared" si="551"/>
        <v>0</v>
      </c>
      <c r="W664" s="70">
        <f t="shared" si="551"/>
        <v>14238.190000000002</v>
      </c>
      <c r="X664" s="70">
        <f t="shared" si="551"/>
        <v>0</v>
      </c>
      <c r="Y664" s="70">
        <f t="shared" si="551"/>
        <v>14238.190000000002</v>
      </c>
      <c r="Z664" s="70">
        <f t="shared" si="551"/>
        <v>0</v>
      </c>
      <c r="AA664" s="70">
        <f t="shared" si="551"/>
        <v>0</v>
      </c>
      <c r="AB664" s="70">
        <f t="shared" si="551"/>
        <v>0</v>
      </c>
      <c r="AC664" s="70">
        <f t="shared" si="551"/>
        <v>0</v>
      </c>
      <c r="AD664" s="70">
        <f t="shared" si="551"/>
        <v>0</v>
      </c>
      <c r="AE664" s="70">
        <f t="shared" si="551"/>
        <v>0</v>
      </c>
      <c r="AF664" s="70">
        <f t="shared" si="551"/>
        <v>0</v>
      </c>
      <c r="AG664" s="70">
        <f t="shared" si="551"/>
        <v>0</v>
      </c>
      <c r="AH664" s="70">
        <f t="shared" si="551"/>
        <v>0</v>
      </c>
      <c r="AI664" s="70">
        <f t="shared" si="551"/>
        <v>0</v>
      </c>
      <c r="AJ664" s="70">
        <f t="shared" si="551"/>
        <v>0</v>
      </c>
      <c r="AK664" s="70">
        <f t="shared" si="551"/>
        <v>0</v>
      </c>
      <c r="AL664" s="70">
        <f t="shared" si="551"/>
        <v>0</v>
      </c>
    </row>
    <row r="665" spans="5:38" ht="11.45" customHeight="1" x14ac:dyDescent="0.2">
      <c r="E665" s="54"/>
      <c r="J665" s="74"/>
      <c r="K665" s="74">
        <v>225</v>
      </c>
      <c r="L665" s="70">
        <f t="shared" ref="L665:AL665" si="552">L510</f>
        <v>0</v>
      </c>
      <c r="M665" s="70">
        <f t="shared" si="552"/>
        <v>0</v>
      </c>
      <c r="N665" s="70">
        <f t="shared" si="552"/>
        <v>0</v>
      </c>
      <c r="O665" s="70">
        <f t="shared" si="552"/>
        <v>0</v>
      </c>
      <c r="P665" s="70">
        <f t="shared" si="552"/>
        <v>0</v>
      </c>
      <c r="Q665" s="70">
        <f t="shared" si="552"/>
        <v>0</v>
      </c>
      <c r="R665" s="70">
        <f t="shared" si="552"/>
        <v>3112.41</v>
      </c>
      <c r="S665" s="70">
        <f t="shared" si="552"/>
        <v>0</v>
      </c>
      <c r="T665" s="70">
        <f t="shared" si="552"/>
        <v>256.8</v>
      </c>
      <c r="U665" s="70">
        <f t="shared" si="552"/>
        <v>2855.6099999999997</v>
      </c>
      <c r="V665" s="70">
        <f t="shared" si="552"/>
        <v>0</v>
      </c>
      <c r="W665" s="70">
        <f t="shared" si="552"/>
        <v>3112.41</v>
      </c>
      <c r="X665" s="70">
        <f t="shared" si="552"/>
        <v>0</v>
      </c>
      <c r="Y665" s="70">
        <f t="shared" si="552"/>
        <v>3112.41</v>
      </c>
      <c r="Z665" s="70">
        <f t="shared" si="552"/>
        <v>0</v>
      </c>
      <c r="AA665" s="70">
        <f t="shared" si="552"/>
        <v>0</v>
      </c>
      <c r="AB665" s="70">
        <f t="shared" si="552"/>
        <v>0</v>
      </c>
      <c r="AC665" s="70">
        <f t="shared" si="552"/>
        <v>0</v>
      </c>
      <c r="AD665" s="70">
        <f t="shared" si="552"/>
        <v>0</v>
      </c>
      <c r="AE665" s="70">
        <f t="shared" si="552"/>
        <v>0</v>
      </c>
      <c r="AF665" s="70">
        <f t="shared" si="552"/>
        <v>0</v>
      </c>
      <c r="AG665" s="70">
        <f t="shared" si="552"/>
        <v>0</v>
      </c>
      <c r="AH665" s="70">
        <f t="shared" si="552"/>
        <v>0</v>
      </c>
      <c r="AI665" s="70">
        <f t="shared" si="552"/>
        <v>0</v>
      </c>
      <c r="AJ665" s="70">
        <f t="shared" si="552"/>
        <v>0</v>
      </c>
      <c r="AK665" s="70">
        <f t="shared" si="552"/>
        <v>0</v>
      </c>
      <c r="AL665" s="70">
        <f t="shared" si="552"/>
        <v>0</v>
      </c>
    </row>
    <row r="666" spans="5:38" ht="11.45" customHeight="1" x14ac:dyDescent="0.2">
      <c r="E666" s="54"/>
      <c r="J666" s="74"/>
      <c r="K666" s="74">
        <v>226</v>
      </c>
      <c r="L666" s="70">
        <f t="shared" ref="L666:AL666" si="553">L521</f>
        <v>0</v>
      </c>
      <c r="M666" s="70">
        <f t="shared" si="553"/>
        <v>0</v>
      </c>
      <c r="N666" s="70">
        <f t="shared" si="553"/>
        <v>0</v>
      </c>
      <c r="O666" s="70">
        <f t="shared" si="553"/>
        <v>0</v>
      </c>
      <c r="P666" s="70">
        <f t="shared" si="553"/>
        <v>0</v>
      </c>
      <c r="Q666" s="70">
        <f t="shared" si="553"/>
        <v>0</v>
      </c>
      <c r="R666" s="70">
        <f t="shared" si="553"/>
        <v>49.27</v>
      </c>
      <c r="S666" s="70">
        <f t="shared" si="553"/>
        <v>0</v>
      </c>
      <c r="T666" s="70">
        <f t="shared" si="553"/>
        <v>49.27</v>
      </c>
      <c r="U666" s="70">
        <f t="shared" si="553"/>
        <v>0</v>
      </c>
      <c r="V666" s="70">
        <f t="shared" si="553"/>
        <v>0</v>
      </c>
      <c r="W666" s="70">
        <f t="shared" si="553"/>
        <v>49.27</v>
      </c>
      <c r="X666" s="70">
        <f t="shared" si="553"/>
        <v>0</v>
      </c>
      <c r="Y666" s="70">
        <f t="shared" si="553"/>
        <v>49.27</v>
      </c>
      <c r="Z666" s="70">
        <f t="shared" si="553"/>
        <v>0</v>
      </c>
      <c r="AA666" s="70">
        <f t="shared" si="553"/>
        <v>0</v>
      </c>
      <c r="AB666" s="70">
        <f t="shared" si="553"/>
        <v>0</v>
      </c>
      <c r="AC666" s="70">
        <f t="shared" si="553"/>
        <v>0</v>
      </c>
      <c r="AD666" s="70">
        <f t="shared" si="553"/>
        <v>0</v>
      </c>
      <c r="AE666" s="70">
        <f t="shared" si="553"/>
        <v>0</v>
      </c>
      <c r="AF666" s="70">
        <f t="shared" si="553"/>
        <v>0</v>
      </c>
      <c r="AG666" s="70">
        <f t="shared" si="553"/>
        <v>0</v>
      </c>
      <c r="AH666" s="70">
        <f t="shared" si="553"/>
        <v>0</v>
      </c>
      <c r="AI666" s="70">
        <f t="shared" si="553"/>
        <v>0</v>
      </c>
      <c r="AJ666" s="70">
        <f t="shared" si="553"/>
        <v>0</v>
      </c>
      <c r="AK666" s="70">
        <f t="shared" si="553"/>
        <v>0</v>
      </c>
      <c r="AL666" s="70">
        <f t="shared" si="553"/>
        <v>0</v>
      </c>
    </row>
    <row r="667" spans="5:38" ht="11.45" customHeight="1" x14ac:dyDescent="0.2">
      <c r="E667" s="54"/>
      <c r="J667" s="74"/>
      <c r="K667" s="74">
        <v>341</v>
      </c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>
        <v>300000</v>
      </c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</row>
    <row r="668" spans="5:38" ht="11.45" customHeight="1" x14ac:dyDescent="0.2">
      <c r="E668" s="54"/>
      <c r="I668">
        <v>341</v>
      </c>
      <c r="J668" s="74"/>
      <c r="K668" s="74">
        <v>346</v>
      </c>
      <c r="L668" s="70">
        <f t="shared" ref="L668:AL668" si="554">L525</f>
        <v>0</v>
      </c>
      <c r="M668" s="70">
        <f t="shared" si="554"/>
        <v>0</v>
      </c>
      <c r="N668" s="70">
        <f t="shared" si="554"/>
        <v>0</v>
      </c>
      <c r="O668" s="70">
        <f t="shared" si="554"/>
        <v>0</v>
      </c>
      <c r="P668" s="70">
        <f t="shared" si="554"/>
        <v>978.94</v>
      </c>
      <c r="Q668" s="70">
        <f t="shared" si="554"/>
        <v>978.94</v>
      </c>
      <c r="R668" s="70">
        <f t="shared" si="554"/>
        <v>0</v>
      </c>
      <c r="S668" s="70">
        <f t="shared" si="554"/>
        <v>0</v>
      </c>
      <c r="T668" s="70">
        <f t="shared" si="554"/>
        <v>0</v>
      </c>
      <c r="U668" s="70">
        <f t="shared" si="554"/>
        <v>0</v>
      </c>
      <c r="V668" s="70">
        <f t="shared" si="554"/>
        <v>0</v>
      </c>
      <c r="W668" s="70">
        <f t="shared" si="554"/>
        <v>0</v>
      </c>
      <c r="X668" s="70">
        <f t="shared" si="554"/>
        <v>0</v>
      </c>
      <c r="Y668" s="70">
        <f t="shared" si="554"/>
        <v>0</v>
      </c>
      <c r="Z668" s="70">
        <f t="shared" si="554"/>
        <v>0</v>
      </c>
      <c r="AA668" s="70">
        <f t="shared" si="554"/>
        <v>0</v>
      </c>
      <c r="AB668" s="70">
        <f t="shared" si="554"/>
        <v>0</v>
      </c>
      <c r="AC668" s="70">
        <f t="shared" si="554"/>
        <v>0</v>
      </c>
      <c r="AD668" s="70">
        <f t="shared" si="554"/>
        <v>0</v>
      </c>
      <c r="AE668" s="70">
        <f t="shared" si="554"/>
        <v>0</v>
      </c>
      <c r="AF668" s="70">
        <f t="shared" si="554"/>
        <v>0</v>
      </c>
      <c r="AG668" s="70">
        <f t="shared" si="554"/>
        <v>0</v>
      </c>
      <c r="AH668" s="70">
        <f t="shared" si="554"/>
        <v>0</v>
      </c>
      <c r="AI668" s="70">
        <f t="shared" si="554"/>
        <v>0</v>
      </c>
      <c r="AJ668" s="70">
        <f t="shared" si="554"/>
        <v>0</v>
      </c>
      <c r="AK668" s="70">
        <f t="shared" si="554"/>
        <v>0</v>
      </c>
      <c r="AL668" s="70">
        <f t="shared" si="554"/>
        <v>0</v>
      </c>
    </row>
    <row r="669" spans="5:38" ht="11.45" customHeight="1" x14ac:dyDescent="0.2">
      <c r="E669" s="54"/>
      <c r="J669" s="74" t="s">
        <v>124</v>
      </c>
      <c r="K669" s="68"/>
      <c r="L669" s="70">
        <f>SUM(L670:L675)</f>
        <v>0</v>
      </c>
      <c r="M669" s="70">
        <f t="shared" ref="M669:AL669" si="555">SUM(M670:M675)</f>
        <v>0</v>
      </c>
      <c r="N669" s="70">
        <f t="shared" si="555"/>
        <v>0</v>
      </c>
      <c r="O669" s="70">
        <f t="shared" si="555"/>
        <v>0</v>
      </c>
      <c r="P669" s="70">
        <f t="shared" si="555"/>
        <v>978.94</v>
      </c>
      <c r="Q669" s="70">
        <f t="shared" si="555"/>
        <v>978.94</v>
      </c>
      <c r="R669" s="73">
        <f t="shared" si="555"/>
        <v>71624.56</v>
      </c>
      <c r="S669" s="70">
        <f t="shared" si="555"/>
        <v>0</v>
      </c>
      <c r="T669" s="70">
        <f t="shared" si="555"/>
        <v>3454.21</v>
      </c>
      <c r="U669" s="70">
        <f t="shared" si="555"/>
        <v>68170.350000000006</v>
      </c>
      <c r="V669" s="70">
        <f t="shared" si="555"/>
        <v>0</v>
      </c>
      <c r="W669" s="70">
        <f t="shared" si="555"/>
        <v>14672.560000000001</v>
      </c>
      <c r="X669" s="70">
        <f t="shared" si="555"/>
        <v>0</v>
      </c>
      <c r="Y669" s="70">
        <f t="shared" si="555"/>
        <v>24672.560000000001</v>
      </c>
      <c r="Z669" s="70">
        <f t="shared" si="555"/>
        <v>0</v>
      </c>
      <c r="AA669" s="70">
        <f t="shared" si="555"/>
        <v>0</v>
      </c>
      <c r="AB669" s="70">
        <f t="shared" si="555"/>
        <v>0</v>
      </c>
      <c r="AC669" s="70">
        <f t="shared" si="555"/>
        <v>0</v>
      </c>
      <c r="AD669" s="70">
        <f t="shared" si="555"/>
        <v>0</v>
      </c>
      <c r="AE669" s="70">
        <f t="shared" si="555"/>
        <v>0</v>
      </c>
      <c r="AF669" s="70">
        <f t="shared" si="555"/>
        <v>0</v>
      </c>
      <c r="AG669" s="70">
        <f t="shared" si="555"/>
        <v>0</v>
      </c>
      <c r="AH669" s="70">
        <f t="shared" si="555"/>
        <v>0</v>
      </c>
      <c r="AI669" s="70">
        <f t="shared" si="555"/>
        <v>0</v>
      </c>
      <c r="AJ669" s="70">
        <f t="shared" si="555"/>
        <v>0</v>
      </c>
      <c r="AK669" s="70">
        <f t="shared" si="555"/>
        <v>0</v>
      </c>
      <c r="AL669" s="70">
        <f t="shared" si="555"/>
        <v>0</v>
      </c>
    </row>
    <row r="670" spans="5:38" ht="11.45" customHeight="1" x14ac:dyDescent="0.2">
      <c r="E670" s="54"/>
      <c r="J670" s="68"/>
      <c r="K670" s="74">
        <v>221</v>
      </c>
      <c r="L670" s="70">
        <f>L530</f>
        <v>0</v>
      </c>
      <c r="M670" s="70">
        <f t="shared" ref="M670:AL670" si="556">M530</f>
        <v>0</v>
      </c>
      <c r="N670" s="70">
        <f t="shared" si="556"/>
        <v>0</v>
      </c>
      <c r="O670" s="70">
        <f t="shared" si="556"/>
        <v>0</v>
      </c>
      <c r="P670" s="70">
        <f t="shared" si="556"/>
        <v>0</v>
      </c>
      <c r="Q670" s="70">
        <f t="shared" si="556"/>
        <v>0</v>
      </c>
      <c r="R670" s="70">
        <f t="shared" si="556"/>
        <v>202.59</v>
      </c>
      <c r="S670" s="70">
        <f t="shared" si="556"/>
        <v>0</v>
      </c>
      <c r="T670" s="70">
        <f t="shared" si="556"/>
        <v>0</v>
      </c>
      <c r="U670" s="70">
        <f t="shared" si="556"/>
        <v>202.59</v>
      </c>
      <c r="V670" s="70">
        <f t="shared" si="556"/>
        <v>0</v>
      </c>
      <c r="W670" s="70">
        <f t="shared" si="556"/>
        <v>202.59</v>
      </c>
      <c r="X670" s="70">
        <f t="shared" si="556"/>
        <v>0</v>
      </c>
      <c r="Y670" s="70">
        <f t="shared" si="556"/>
        <v>202.59</v>
      </c>
      <c r="Z670" s="70">
        <f t="shared" si="556"/>
        <v>0</v>
      </c>
      <c r="AA670" s="70">
        <f t="shared" si="556"/>
        <v>0</v>
      </c>
      <c r="AB670" s="70">
        <f t="shared" si="556"/>
        <v>0</v>
      </c>
      <c r="AC670" s="70">
        <f t="shared" si="556"/>
        <v>0</v>
      </c>
      <c r="AD670" s="70">
        <f t="shared" si="556"/>
        <v>0</v>
      </c>
      <c r="AE670" s="70">
        <f t="shared" si="556"/>
        <v>0</v>
      </c>
      <c r="AF670" s="70">
        <f t="shared" si="556"/>
        <v>0</v>
      </c>
      <c r="AG670" s="70">
        <f t="shared" si="556"/>
        <v>0</v>
      </c>
      <c r="AH670" s="70">
        <f t="shared" si="556"/>
        <v>0</v>
      </c>
      <c r="AI670" s="70">
        <f t="shared" si="556"/>
        <v>0</v>
      </c>
      <c r="AJ670" s="70">
        <f t="shared" si="556"/>
        <v>0</v>
      </c>
      <c r="AK670" s="70">
        <f t="shared" si="556"/>
        <v>0</v>
      </c>
      <c r="AL670" s="70">
        <f t="shared" si="556"/>
        <v>0</v>
      </c>
    </row>
    <row r="671" spans="5:38" ht="11.45" customHeight="1" x14ac:dyDescent="0.2">
      <c r="E671" s="54"/>
      <c r="J671" s="68"/>
      <c r="K671" s="74">
        <v>223</v>
      </c>
      <c r="L671" s="70">
        <f>L536</f>
        <v>0</v>
      </c>
      <c r="M671" s="70">
        <f t="shared" ref="M671:AL671" si="557">M536</f>
        <v>0</v>
      </c>
      <c r="N671" s="70">
        <f t="shared" si="557"/>
        <v>0</v>
      </c>
      <c r="O671" s="70">
        <f t="shared" si="557"/>
        <v>0</v>
      </c>
      <c r="P671" s="70">
        <f t="shared" si="557"/>
        <v>0</v>
      </c>
      <c r="Q671" s="70">
        <f t="shared" si="557"/>
        <v>0</v>
      </c>
      <c r="R671" s="70">
        <f t="shared" si="557"/>
        <v>11113.86</v>
      </c>
      <c r="S671" s="70">
        <f t="shared" si="557"/>
        <v>0</v>
      </c>
      <c r="T671" s="70">
        <f t="shared" si="557"/>
        <v>98.1</v>
      </c>
      <c r="U671" s="70">
        <f t="shared" si="557"/>
        <v>11015.76</v>
      </c>
      <c r="V671" s="70">
        <f t="shared" si="557"/>
        <v>0</v>
      </c>
      <c r="W671" s="70">
        <f t="shared" si="557"/>
        <v>11113.86</v>
      </c>
      <c r="X671" s="70">
        <f t="shared" si="557"/>
        <v>0</v>
      </c>
      <c r="Y671" s="70">
        <f t="shared" si="557"/>
        <v>11113.86</v>
      </c>
      <c r="Z671" s="70">
        <f t="shared" si="557"/>
        <v>0</v>
      </c>
      <c r="AA671" s="70">
        <f t="shared" si="557"/>
        <v>0</v>
      </c>
      <c r="AB671" s="70">
        <f t="shared" si="557"/>
        <v>0</v>
      </c>
      <c r="AC671" s="70">
        <f t="shared" si="557"/>
        <v>0</v>
      </c>
      <c r="AD671" s="70">
        <f t="shared" si="557"/>
        <v>0</v>
      </c>
      <c r="AE671" s="70">
        <f t="shared" si="557"/>
        <v>0</v>
      </c>
      <c r="AF671" s="70">
        <f t="shared" si="557"/>
        <v>0</v>
      </c>
      <c r="AG671" s="70">
        <f t="shared" si="557"/>
        <v>0</v>
      </c>
      <c r="AH671" s="70">
        <f t="shared" si="557"/>
        <v>0</v>
      </c>
      <c r="AI671" s="70">
        <f t="shared" si="557"/>
        <v>0</v>
      </c>
      <c r="AJ671" s="70">
        <f t="shared" si="557"/>
        <v>0</v>
      </c>
      <c r="AK671" s="70">
        <f t="shared" si="557"/>
        <v>0</v>
      </c>
      <c r="AL671" s="70">
        <f t="shared" si="557"/>
        <v>0</v>
      </c>
    </row>
    <row r="672" spans="5:38" ht="11.45" customHeight="1" x14ac:dyDescent="0.2">
      <c r="E672" s="54"/>
      <c r="J672" s="68"/>
      <c r="K672" s="74">
        <v>225</v>
      </c>
      <c r="L672" s="70">
        <f>L546</f>
        <v>0</v>
      </c>
      <c r="M672" s="70">
        <f t="shared" ref="M672:AL672" si="558">M546</f>
        <v>0</v>
      </c>
      <c r="N672" s="70">
        <f t="shared" si="558"/>
        <v>0</v>
      </c>
      <c r="O672" s="70">
        <f t="shared" si="558"/>
        <v>0</v>
      </c>
      <c r="P672" s="70">
        <f t="shared" si="558"/>
        <v>0</v>
      </c>
      <c r="Q672" s="70">
        <f t="shared" si="558"/>
        <v>0</v>
      </c>
      <c r="R672" s="70">
        <f t="shared" si="558"/>
        <v>1821.84</v>
      </c>
      <c r="S672" s="70">
        <f t="shared" si="558"/>
        <v>0</v>
      </c>
      <c r="T672" s="70">
        <f t="shared" si="558"/>
        <v>1821.84</v>
      </c>
      <c r="U672" s="70">
        <f t="shared" si="558"/>
        <v>0</v>
      </c>
      <c r="V672" s="70">
        <f t="shared" si="558"/>
        <v>0</v>
      </c>
      <c r="W672" s="70">
        <f t="shared" si="558"/>
        <v>1821.84</v>
      </c>
      <c r="X672" s="70">
        <f t="shared" si="558"/>
        <v>0</v>
      </c>
      <c r="Y672" s="70">
        <f t="shared" si="558"/>
        <v>1821.84</v>
      </c>
      <c r="Z672" s="70">
        <f t="shared" si="558"/>
        <v>0</v>
      </c>
      <c r="AA672" s="70">
        <f t="shared" si="558"/>
        <v>0</v>
      </c>
      <c r="AB672" s="70">
        <f t="shared" si="558"/>
        <v>0</v>
      </c>
      <c r="AC672" s="70">
        <f t="shared" si="558"/>
        <v>0</v>
      </c>
      <c r="AD672" s="70">
        <f t="shared" si="558"/>
        <v>0</v>
      </c>
      <c r="AE672" s="70">
        <f t="shared" si="558"/>
        <v>0</v>
      </c>
      <c r="AF672" s="70">
        <f t="shared" si="558"/>
        <v>0</v>
      </c>
      <c r="AG672" s="70">
        <f t="shared" si="558"/>
        <v>0</v>
      </c>
      <c r="AH672" s="70">
        <f t="shared" si="558"/>
        <v>0</v>
      </c>
      <c r="AI672" s="70">
        <f t="shared" si="558"/>
        <v>0</v>
      </c>
      <c r="AJ672" s="70">
        <f t="shared" si="558"/>
        <v>0</v>
      </c>
      <c r="AK672" s="70">
        <f t="shared" si="558"/>
        <v>0</v>
      </c>
      <c r="AL672" s="70">
        <f t="shared" si="558"/>
        <v>0</v>
      </c>
    </row>
    <row r="673" spans="5:38" ht="11.45" customHeight="1" x14ac:dyDescent="0.2">
      <c r="E673" s="54"/>
      <c r="J673" s="68"/>
      <c r="K673" s="74">
        <v>226</v>
      </c>
      <c r="L673" s="70">
        <f>L552</f>
        <v>0</v>
      </c>
      <c r="M673" s="70">
        <f t="shared" ref="M673:AL673" si="559">M552</f>
        <v>0</v>
      </c>
      <c r="N673" s="70">
        <f t="shared" si="559"/>
        <v>0</v>
      </c>
      <c r="O673" s="70">
        <f t="shared" si="559"/>
        <v>0</v>
      </c>
      <c r="P673" s="70">
        <f t="shared" si="559"/>
        <v>0</v>
      </c>
      <c r="Q673" s="70">
        <f t="shared" si="559"/>
        <v>0</v>
      </c>
      <c r="R673" s="70">
        <f t="shared" si="559"/>
        <v>1534.27</v>
      </c>
      <c r="S673" s="70">
        <f t="shared" si="559"/>
        <v>0</v>
      </c>
      <c r="T673" s="70">
        <f t="shared" si="559"/>
        <v>1534.27</v>
      </c>
      <c r="U673" s="70">
        <f t="shared" si="559"/>
        <v>0</v>
      </c>
      <c r="V673" s="70">
        <f t="shared" si="559"/>
        <v>0</v>
      </c>
      <c r="W673" s="70">
        <f t="shared" si="559"/>
        <v>1534.27</v>
      </c>
      <c r="X673" s="70">
        <f t="shared" si="559"/>
        <v>0</v>
      </c>
      <c r="Y673" s="70">
        <f t="shared" si="559"/>
        <v>1534.27</v>
      </c>
      <c r="Z673" s="70">
        <f t="shared" si="559"/>
        <v>0</v>
      </c>
      <c r="AA673" s="70">
        <f t="shared" si="559"/>
        <v>0</v>
      </c>
      <c r="AB673" s="70">
        <f t="shared" si="559"/>
        <v>0</v>
      </c>
      <c r="AC673" s="70">
        <f t="shared" si="559"/>
        <v>0</v>
      </c>
      <c r="AD673" s="70">
        <f t="shared" si="559"/>
        <v>0</v>
      </c>
      <c r="AE673" s="70">
        <f t="shared" si="559"/>
        <v>0</v>
      </c>
      <c r="AF673" s="70">
        <f t="shared" si="559"/>
        <v>0</v>
      </c>
      <c r="AG673" s="70">
        <f t="shared" si="559"/>
        <v>0</v>
      </c>
      <c r="AH673" s="70">
        <f t="shared" si="559"/>
        <v>0</v>
      </c>
      <c r="AI673" s="70">
        <f t="shared" si="559"/>
        <v>0</v>
      </c>
      <c r="AJ673" s="70">
        <f t="shared" si="559"/>
        <v>0</v>
      </c>
      <c r="AK673" s="70">
        <f t="shared" si="559"/>
        <v>0</v>
      </c>
      <c r="AL673" s="70">
        <f t="shared" si="559"/>
        <v>0</v>
      </c>
    </row>
    <row r="674" spans="5:38" ht="11.45" customHeight="1" x14ac:dyDescent="0.2">
      <c r="E674" s="54"/>
      <c r="J674" s="68"/>
      <c r="K674" s="74">
        <v>346</v>
      </c>
      <c r="L674" s="70">
        <f>L557</f>
        <v>0</v>
      </c>
      <c r="M674" s="70">
        <f t="shared" ref="M674:AL674" si="560">M557</f>
        <v>0</v>
      </c>
      <c r="N674" s="70">
        <f t="shared" si="560"/>
        <v>0</v>
      </c>
      <c r="O674" s="70">
        <f t="shared" si="560"/>
        <v>0</v>
      </c>
      <c r="P674" s="70">
        <f t="shared" si="560"/>
        <v>978.94</v>
      </c>
      <c r="Q674" s="70">
        <f t="shared" si="560"/>
        <v>978.94</v>
      </c>
      <c r="R674" s="70">
        <f t="shared" si="560"/>
        <v>0</v>
      </c>
      <c r="S674" s="70">
        <f t="shared" si="560"/>
        <v>0</v>
      </c>
      <c r="T674" s="70">
        <f t="shared" si="560"/>
        <v>0</v>
      </c>
      <c r="U674" s="70">
        <f t="shared" si="560"/>
        <v>0</v>
      </c>
      <c r="V674" s="70">
        <f t="shared" si="560"/>
        <v>0</v>
      </c>
      <c r="W674" s="70">
        <f t="shared" si="560"/>
        <v>0</v>
      </c>
      <c r="X674" s="70">
        <f t="shared" si="560"/>
        <v>0</v>
      </c>
      <c r="Y674" s="70">
        <f t="shared" si="560"/>
        <v>0</v>
      </c>
      <c r="Z674" s="70">
        <f t="shared" si="560"/>
        <v>0</v>
      </c>
      <c r="AA674" s="70">
        <f t="shared" si="560"/>
        <v>0</v>
      </c>
      <c r="AB674" s="70">
        <f t="shared" si="560"/>
        <v>0</v>
      </c>
      <c r="AC674" s="70">
        <f t="shared" si="560"/>
        <v>0</v>
      </c>
      <c r="AD674" s="70">
        <f t="shared" si="560"/>
        <v>0</v>
      </c>
      <c r="AE674" s="70">
        <f t="shared" si="560"/>
        <v>0</v>
      </c>
      <c r="AF674" s="70">
        <f t="shared" si="560"/>
        <v>0</v>
      </c>
      <c r="AG674" s="70">
        <f t="shared" si="560"/>
        <v>0</v>
      </c>
      <c r="AH674" s="70">
        <f t="shared" si="560"/>
        <v>0</v>
      </c>
      <c r="AI674" s="70">
        <f t="shared" si="560"/>
        <v>0</v>
      </c>
      <c r="AJ674" s="70">
        <f t="shared" si="560"/>
        <v>0</v>
      </c>
      <c r="AK674" s="70">
        <f t="shared" si="560"/>
        <v>0</v>
      </c>
      <c r="AL674" s="70">
        <f t="shared" si="560"/>
        <v>0</v>
      </c>
    </row>
    <row r="675" spans="5:38" ht="11.45" customHeight="1" x14ac:dyDescent="0.2">
      <c r="E675" s="54"/>
      <c r="J675" s="68"/>
      <c r="K675" s="74">
        <v>341</v>
      </c>
      <c r="L675" s="70">
        <f t="shared" ref="L675:V675" si="561">L560</f>
        <v>0</v>
      </c>
      <c r="M675" s="70">
        <f t="shared" si="561"/>
        <v>0</v>
      </c>
      <c r="N675" s="70">
        <f t="shared" si="561"/>
        <v>0</v>
      </c>
      <c r="O675" s="70">
        <f t="shared" si="561"/>
        <v>0</v>
      </c>
      <c r="P675" s="70">
        <f t="shared" si="561"/>
        <v>0</v>
      </c>
      <c r="Q675" s="70">
        <f t="shared" si="561"/>
        <v>0</v>
      </c>
      <c r="R675" s="70">
        <f t="shared" si="561"/>
        <v>56952</v>
      </c>
      <c r="S675" s="70">
        <f t="shared" si="561"/>
        <v>0</v>
      </c>
      <c r="T675" s="70">
        <f t="shared" si="561"/>
        <v>0</v>
      </c>
      <c r="U675" s="70">
        <f>U560</f>
        <v>56952</v>
      </c>
      <c r="V675" s="70">
        <f t="shared" si="561"/>
        <v>0</v>
      </c>
      <c r="W675" s="70">
        <f>W560</f>
        <v>0</v>
      </c>
      <c r="X675" s="70">
        <f>X560</f>
        <v>0</v>
      </c>
      <c r="Y675" s="70">
        <v>10000</v>
      </c>
      <c r="Z675" s="70">
        <f t="shared" ref="Z675:AL675" si="562">Z560</f>
        <v>0</v>
      </c>
      <c r="AA675" s="70">
        <f t="shared" si="562"/>
        <v>0</v>
      </c>
      <c r="AB675" s="70">
        <f t="shared" si="562"/>
        <v>0</v>
      </c>
      <c r="AC675" s="70">
        <f t="shared" si="562"/>
        <v>0</v>
      </c>
      <c r="AD675" s="70">
        <f t="shared" si="562"/>
        <v>0</v>
      </c>
      <c r="AE675" s="70">
        <f t="shared" si="562"/>
        <v>0</v>
      </c>
      <c r="AF675" s="70">
        <f t="shared" si="562"/>
        <v>0</v>
      </c>
      <c r="AG675" s="70">
        <f t="shared" si="562"/>
        <v>0</v>
      </c>
      <c r="AH675" s="70">
        <f t="shared" si="562"/>
        <v>0</v>
      </c>
      <c r="AI675" s="70">
        <f t="shared" si="562"/>
        <v>0</v>
      </c>
      <c r="AJ675" s="70">
        <f t="shared" si="562"/>
        <v>0</v>
      </c>
      <c r="AK675" s="70">
        <f t="shared" si="562"/>
        <v>0</v>
      </c>
      <c r="AL675" s="70">
        <f t="shared" si="562"/>
        <v>0</v>
      </c>
    </row>
    <row r="677" spans="5:38" ht="11.45" customHeight="1" x14ac:dyDescent="0.2">
      <c r="J677" t="s">
        <v>150</v>
      </c>
    </row>
    <row r="678" spans="5:38" ht="11.45" customHeight="1" x14ac:dyDescent="0.2">
      <c r="H678" s="54">
        <f>R678-I678</f>
        <v>0</v>
      </c>
      <c r="I678" s="54">
        <f>T678+U678+V678</f>
        <v>3364716.81</v>
      </c>
      <c r="J678" s="172">
        <v>901</v>
      </c>
      <c r="K678" s="74">
        <v>211</v>
      </c>
      <c r="L678" s="68"/>
      <c r="M678" s="68"/>
      <c r="N678" s="68"/>
      <c r="O678" s="68"/>
      <c r="P678" s="68"/>
      <c r="Q678" s="68"/>
      <c r="R678" s="117">
        <v>3364716.81</v>
      </c>
      <c r="S678" s="119"/>
      <c r="T678" s="117">
        <v>240839.29</v>
      </c>
      <c r="U678" s="117">
        <v>1613730.29</v>
      </c>
      <c r="V678" s="117">
        <v>1510147.23</v>
      </c>
      <c r="W678" s="117">
        <f>3364716.81+500000</f>
        <v>3864716.81</v>
      </c>
      <c r="X678" s="119"/>
      <c r="Y678" s="117">
        <f>3364716.81+800000</f>
        <v>4164716.81</v>
      </c>
      <c r="Z678" s="119"/>
      <c r="AA678" s="68"/>
    </row>
    <row r="679" spans="5:38" ht="11.45" customHeight="1" x14ac:dyDescent="0.2">
      <c r="H679" s="54">
        <f t="shared" ref="H679:H691" si="563">R679-I679</f>
        <v>0</v>
      </c>
      <c r="I679" s="54">
        <f t="shared" ref="I679:I691" si="564">T679+U679+V679</f>
        <v>1016144.46</v>
      </c>
      <c r="J679" s="172"/>
      <c r="K679" s="74">
        <v>213</v>
      </c>
      <c r="L679" s="68"/>
      <c r="M679" s="68"/>
      <c r="N679" s="68"/>
      <c r="O679" s="68"/>
      <c r="P679" s="68"/>
      <c r="Q679" s="68"/>
      <c r="R679" s="117">
        <v>1016144.46</v>
      </c>
      <c r="S679" s="119"/>
      <c r="T679" s="117"/>
      <c r="U679" s="117">
        <v>1016144.46</v>
      </c>
      <c r="V679" s="117"/>
      <c r="W679" s="117">
        <f>1016144.46+151000</f>
        <v>1167144.46</v>
      </c>
      <c r="X679" s="119"/>
      <c r="Y679" s="117">
        <f>1016144.46+241600</f>
        <v>1257744.46</v>
      </c>
      <c r="Z679" s="119"/>
      <c r="AA679" s="68"/>
    </row>
    <row r="680" spans="5:38" ht="11.45" customHeight="1" x14ac:dyDescent="0.2">
      <c r="H680" s="54">
        <f t="shared" si="563"/>
        <v>0</v>
      </c>
      <c r="I680" s="54">
        <f t="shared" si="564"/>
        <v>7981.32</v>
      </c>
      <c r="J680" s="172"/>
      <c r="K680" s="74">
        <v>266</v>
      </c>
      <c r="L680" s="68"/>
      <c r="M680" s="68"/>
      <c r="N680" s="68"/>
      <c r="O680" s="68"/>
      <c r="P680" s="68"/>
      <c r="Q680" s="68"/>
      <c r="R680" s="117">
        <v>7981.32</v>
      </c>
      <c r="S680" s="119"/>
      <c r="T680" s="117"/>
      <c r="U680" s="117">
        <v>3990.66</v>
      </c>
      <c r="V680" s="117">
        <v>3990.66</v>
      </c>
      <c r="W680" s="117">
        <v>7981.32</v>
      </c>
      <c r="X680" s="119"/>
      <c r="Y680" s="117">
        <v>7981.32</v>
      </c>
      <c r="Z680" s="119"/>
      <c r="AA680" s="68"/>
    </row>
    <row r="681" spans="5:38" ht="11.45" customHeight="1" x14ac:dyDescent="0.2">
      <c r="H681" s="54">
        <f t="shared" si="563"/>
        <v>0</v>
      </c>
      <c r="I681" s="54">
        <f t="shared" si="564"/>
        <v>23050.62</v>
      </c>
      <c r="J681" s="172"/>
      <c r="K681" s="74">
        <v>214</v>
      </c>
      <c r="L681" s="68"/>
      <c r="M681" s="68"/>
      <c r="N681" s="68"/>
      <c r="O681" s="68"/>
      <c r="P681" s="68"/>
      <c r="Q681" s="68"/>
      <c r="R681" s="117">
        <v>23050.62</v>
      </c>
      <c r="S681" s="119"/>
      <c r="T681" s="117"/>
      <c r="U681" s="117">
        <v>23050.62</v>
      </c>
      <c r="V681" s="117"/>
      <c r="W681" s="117">
        <v>23050.62</v>
      </c>
      <c r="X681" s="119"/>
      <c r="Y681" s="117">
        <v>23050.62</v>
      </c>
      <c r="Z681" s="119"/>
      <c r="AA681" s="68"/>
    </row>
    <row r="682" spans="5:38" ht="11.45" customHeight="1" x14ac:dyDescent="0.2">
      <c r="H682" s="54">
        <f t="shared" si="563"/>
        <v>0</v>
      </c>
      <c r="I682" s="54">
        <f t="shared" si="564"/>
        <v>11104.669999999998</v>
      </c>
      <c r="J682" s="172"/>
      <c r="K682" s="68">
        <v>221</v>
      </c>
      <c r="L682" s="68"/>
      <c r="M682" s="68"/>
      <c r="N682" s="68"/>
      <c r="O682" s="68"/>
      <c r="P682" s="68"/>
      <c r="Q682" s="68"/>
      <c r="R682" s="117">
        <f>R600+R620+R654</f>
        <v>11104.67</v>
      </c>
      <c r="S682" s="117">
        <f t="shared" ref="S682:V682" si="565">S600+S620+S654</f>
        <v>0</v>
      </c>
      <c r="T682" s="117">
        <f t="shared" si="565"/>
        <v>6961.07</v>
      </c>
      <c r="U682" s="117">
        <f t="shared" si="565"/>
        <v>4143.5999999999995</v>
      </c>
      <c r="V682" s="117">
        <f t="shared" si="565"/>
        <v>0</v>
      </c>
      <c r="W682" s="117">
        <f t="shared" ref="W682:Z682" si="566">W600+W620+W654</f>
        <v>11104.67</v>
      </c>
      <c r="X682" s="117">
        <f t="shared" si="566"/>
        <v>0</v>
      </c>
      <c r="Y682" s="117">
        <f t="shared" si="566"/>
        <v>11104.67</v>
      </c>
      <c r="Z682" s="117">
        <f t="shared" si="566"/>
        <v>0</v>
      </c>
      <c r="AA682" s="68"/>
    </row>
    <row r="683" spans="5:38" ht="11.45" customHeight="1" x14ac:dyDescent="0.2">
      <c r="H683" s="54">
        <f t="shared" si="563"/>
        <v>0</v>
      </c>
      <c r="I683" s="54">
        <f t="shared" si="564"/>
        <v>426251.34</v>
      </c>
      <c r="J683" s="172"/>
      <c r="K683" s="74">
        <v>223</v>
      </c>
      <c r="L683" s="68"/>
      <c r="M683" s="68"/>
      <c r="N683" s="68"/>
      <c r="O683" s="68"/>
      <c r="P683" s="68"/>
      <c r="Q683" s="68"/>
      <c r="R683" s="117">
        <f>R601+R621+R655</f>
        <v>426251.34</v>
      </c>
      <c r="S683" s="117">
        <f t="shared" ref="S683:V683" si="567">S601+S621+S655</f>
        <v>0</v>
      </c>
      <c r="T683" s="117">
        <f t="shared" si="567"/>
        <v>48218.75</v>
      </c>
      <c r="U683" s="117">
        <f t="shared" si="567"/>
        <v>378032.59</v>
      </c>
      <c r="V683" s="117">
        <f t="shared" si="567"/>
        <v>0</v>
      </c>
      <c r="W683" s="117">
        <f t="shared" ref="W683:Z683" si="568">W601+W621+W655</f>
        <v>426251.34</v>
      </c>
      <c r="X683" s="117">
        <f t="shared" si="568"/>
        <v>0</v>
      </c>
      <c r="Y683" s="117">
        <f t="shared" si="568"/>
        <v>426251.34</v>
      </c>
      <c r="Z683" s="117">
        <f t="shared" si="568"/>
        <v>0</v>
      </c>
      <c r="AA683" s="68"/>
    </row>
    <row r="684" spans="5:38" ht="11.45" customHeight="1" x14ac:dyDescent="0.2">
      <c r="H684" s="54">
        <f t="shared" si="563"/>
        <v>0</v>
      </c>
      <c r="I684" s="54">
        <f t="shared" si="564"/>
        <v>102731.38</v>
      </c>
      <c r="J684" s="172"/>
      <c r="K684" s="74">
        <v>225</v>
      </c>
      <c r="L684" s="68"/>
      <c r="M684" s="68"/>
      <c r="N684" s="68"/>
      <c r="O684" s="68"/>
      <c r="P684" s="68"/>
      <c r="Q684" s="68"/>
      <c r="R684" s="117">
        <f>R602+R622+R656</f>
        <v>102731.38</v>
      </c>
      <c r="S684" s="117">
        <f t="shared" ref="S684:V684" si="569">S602+S622+S656</f>
        <v>0</v>
      </c>
      <c r="T684" s="117">
        <f t="shared" si="569"/>
        <v>25852.11</v>
      </c>
      <c r="U684" s="117">
        <f t="shared" si="569"/>
        <v>76879.27</v>
      </c>
      <c r="V684" s="117">
        <f t="shared" si="569"/>
        <v>0</v>
      </c>
      <c r="W684" s="117">
        <f t="shared" ref="W684:Z684" si="570">W602+W622+W656</f>
        <v>102731.38</v>
      </c>
      <c r="X684" s="117">
        <f t="shared" si="570"/>
        <v>0</v>
      </c>
      <c r="Y684" s="117">
        <f t="shared" si="570"/>
        <v>102731.38</v>
      </c>
      <c r="Z684" s="117">
        <f t="shared" si="570"/>
        <v>0</v>
      </c>
      <c r="AA684" s="68"/>
    </row>
    <row r="685" spans="5:38" ht="11.45" customHeight="1" x14ac:dyDescent="0.2">
      <c r="H685" s="54">
        <f t="shared" si="563"/>
        <v>0</v>
      </c>
      <c r="I685" s="54">
        <f t="shared" si="564"/>
        <v>85546</v>
      </c>
      <c r="J685" s="172"/>
      <c r="K685" s="74">
        <v>226</v>
      </c>
      <c r="L685" s="68"/>
      <c r="M685" s="68"/>
      <c r="N685" s="68"/>
      <c r="O685" s="68"/>
      <c r="P685" s="68"/>
      <c r="Q685" s="68"/>
      <c r="R685" s="117">
        <f>R603+R657</f>
        <v>85546</v>
      </c>
      <c r="S685" s="117">
        <f t="shared" ref="S685:V685" si="571">S603+S657</f>
        <v>0</v>
      </c>
      <c r="T685" s="117">
        <f t="shared" si="571"/>
        <v>85546</v>
      </c>
      <c r="U685" s="117">
        <f t="shared" si="571"/>
        <v>0</v>
      </c>
      <c r="V685" s="117">
        <f t="shared" si="571"/>
        <v>0</v>
      </c>
      <c r="W685" s="117">
        <f t="shared" ref="W685:Z685" si="572">W603+W657</f>
        <v>85546</v>
      </c>
      <c r="X685" s="117">
        <f t="shared" si="572"/>
        <v>0</v>
      </c>
      <c r="Y685" s="117">
        <f t="shared" si="572"/>
        <v>85546</v>
      </c>
      <c r="Z685" s="117">
        <f t="shared" si="572"/>
        <v>0</v>
      </c>
      <c r="AA685" s="68"/>
    </row>
    <row r="686" spans="5:38" ht="11.45" customHeight="1" x14ac:dyDescent="0.2">
      <c r="H686" s="54">
        <f t="shared" si="563"/>
        <v>0</v>
      </c>
      <c r="I686" s="54">
        <f t="shared" si="564"/>
        <v>0</v>
      </c>
      <c r="J686" s="172"/>
      <c r="K686" s="74">
        <v>227</v>
      </c>
      <c r="L686" s="68"/>
      <c r="M686" s="68"/>
      <c r="N686" s="68"/>
      <c r="O686" s="68"/>
      <c r="P686" s="68"/>
      <c r="Q686" s="68"/>
      <c r="R686" s="117">
        <f>R604</f>
        <v>0</v>
      </c>
      <c r="S686" s="117">
        <f t="shared" ref="S686:V686" si="573">S604</f>
        <v>0</v>
      </c>
      <c r="T686" s="117">
        <f t="shared" si="573"/>
        <v>0</v>
      </c>
      <c r="U686" s="117">
        <f t="shared" si="573"/>
        <v>0</v>
      </c>
      <c r="V686" s="117">
        <f t="shared" si="573"/>
        <v>0</v>
      </c>
      <c r="W686" s="117">
        <f t="shared" ref="W686:Z686" si="574">W604</f>
        <v>0</v>
      </c>
      <c r="X686" s="117">
        <f t="shared" si="574"/>
        <v>0</v>
      </c>
      <c r="Y686" s="117">
        <f t="shared" si="574"/>
        <v>0</v>
      </c>
      <c r="Z686" s="117">
        <f t="shared" si="574"/>
        <v>0</v>
      </c>
      <c r="AA686" s="68"/>
    </row>
    <row r="687" spans="5:38" ht="11.45" customHeight="1" x14ac:dyDescent="0.2">
      <c r="H687" s="54">
        <f t="shared" si="563"/>
        <v>0</v>
      </c>
      <c r="I687" s="54">
        <f t="shared" si="564"/>
        <v>39529</v>
      </c>
      <c r="J687" s="172"/>
      <c r="K687" s="74">
        <v>290</v>
      </c>
      <c r="L687" s="68"/>
      <c r="M687" s="68"/>
      <c r="N687" s="68"/>
      <c r="O687" s="68"/>
      <c r="P687" s="68"/>
      <c r="Q687" s="68"/>
      <c r="R687" s="117">
        <f>R658+R624+R605</f>
        <v>39529</v>
      </c>
      <c r="S687" s="117"/>
      <c r="T687" s="117"/>
      <c r="U687" s="117">
        <f>U658+U624+U605</f>
        <v>39529</v>
      </c>
      <c r="V687" s="117"/>
      <c r="W687" s="117"/>
      <c r="X687" s="117"/>
      <c r="Y687" s="117"/>
      <c r="Z687" s="117"/>
      <c r="AA687" s="68"/>
    </row>
    <row r="688" spans="5:38" ht="11.45" customHeight="1" x14ac:dyDescent="0.2">
      <c r="H688" s="54">
        <f t="shared" si="563"/>
        <v>0</v>
      </c>
      <c r="I688" s="54">
        <f t="shared" si="564"/>
        <v>0</v>
      </c>
      <c r="J688" s="172"/>
      <c r="K688" s="74">
        <v>346</v>
      </c>
      <c r="L688" s="68"/>
      <c r="M688" s="68"/>
      <c r="N688" s="68"/>
      <c r="O688" s="68"/>
      <c r="P688" s="68"/>
      <c r="Q688" s="68"/>
      <c r="R688" s="117">
        <f>R606+R625+R659</f>
        <v>0</v>
      </c>
      <c r="S688" s="117">
        <f t="shared" ref="S688:V688" si="575">S606+S625+S659</f>
        <v>0</v>
      </c>
      <c r="T688" s="117">
        <f t="shared" si="575"/>
        <v>0</v>
      </c>
      <c r="U688" s="117">
        <f t="shared" si="575"/>
        <v>0</v>
      </c>
      <c r="V688" s="117">
        <f t="shared" si="575"/>
        <v>0</v>
      </c>
      <c r="W688" s="117">
        <f t="shared" ref="W688:Z688" si="576">W606+W625+W659</f>
        <v>0</v>
      </c>
      <c r="X688" s="117">
        <f t="shared" si="576"/>
        <v>0</v>
      </c>
      <c r="Y688" s="117">
        <f t="shared" si="576"/>
        <v>0</v>
      </c>
      <c r="Z688" s="117">
        <f t="shared" si="576"/>
        <v>0</v>
      </c>
      <c r="AA688" s="68"/>
    </row>
    <row r="689" spans="2:27" ht="11.45" customHeight="1" x14ac:dyDescent="0.2">
      <c r="H689" s="54">
        <f t="shared" si="563"/>
        <v>0</v>
      </c>
      <c r="I689" s="54">
        <f t="shared" si="564"/>
        <v>73484.850000000006</v>
      </c>
      <c r="J689" s="172"/>
      <c r="K689" s="74">
        <v>341</v>
      </c>
      <c r="L689" s="68"/>
      <c r="M689" s="68"/>
      <c r="N689" s="68"/>
      <c r="O689" s="68"/>
      <c r="P689" s="68"/>
      <c r="Q689" s="68"/>
      <c r="R689" s="129">
        <f>R607+R627+R661</f>
        <v>73484.850000000006</v>
      </c>
      <c r="S689" s="117">
        <f>S607+S627+S661</f>
        <v>0</v>
      </c>
      <c r="T689" s="117"/>
      <c r="U689" s="129">
        <f>U607+U627+U661</f>
        <v>55547</v>
      </c>
      <c r="V689" s="129">
        <v>17937.849999999999</v>
      </c>
      <c r="W689" s="117">
        <f>W607+W627+W661</f>
        <v>2003229</v>
      </c>
      <c r="X689" s="117">
        <f>X607+X627+X661</f>
        <v>0</v>
      </c>
      <c r="Y689" s="117">
        <f>Y607+Y627+Y661</f>
        <v>1900000</v>
      </c>
      <c r="Z689" s="117">
        <f>Z607+Z627+Z661</f>
        <v>0</v>
      </c>
      <c r="AA689" s="68"/>
    </row>
    <row r="690" spans="2:27" ht="11.45" customHeight="1" x14ac:dyDescent="0.2">
      <c r="H690" s="54">
        <f t="shared" si="563"/>
        <v>0</v>
      </c>
      <c r="I690" s="54">
        <f t="shared" si="564"/>
        <v>320000</v>
      </c>
      <c r="J690" s="172"/>
      <c r="K690" s="74">
        <v>342</v>
      </c>
      <c r="L690" s="68"/>
      <c r="M690" s="68"/>
      <c r="N690" s="68"/>
      <c r="O690" s="68"/>
      <c r="P690" s="68"/>
      <c r="Q690" s="68"/>
      <c r="R690" s="129">
        <f>R608+R626+R660</f>
        <v>320000</v>
      </c>
      <c r="S690" s="117">
        <f>S608+S626+S660</f>
        <v>0</v>
      </c>
      <c r="T690" s="129">
        <v>120000</v>
      </c>
      <c r="U690" s="129">
        <v>130000</v>
      </c>
      <c r="V690" s="129">
        <v>70000</v>
      </c>
      <c r="W690" s="117">
        <f>W608+W626+W660</f>
        <v>430000</v>
      </c>
      <c r="X690" s="117">
        <f>X608+X626+X660</f>
        <v>0</v>
      </c>
      <c r="Y690" s="117">
        <f>Y608+Y626+Y660</f>
        <v>380000</v>
      </c>
      <c r="Z690" s="117">
        <f>Z608+Z626+Z660</f>
        <v>0</v>
      </c>
      <c r="AA690" s="68"/>
    </row>
    <row r="691" spans="2:27" ht="11.45" customHeight="1" x14ac:dyDescent="0.2">
      <c r="H691" s="54">
        <f t="shared" si="563"/>
        <v>0</v>
      </c>
      <c r="I691" s="54">
        <f t="shared" si="564"/>
        <v>11831.5</v>
      </c>
      <c r="J691" s="172"/>
      <c r="K691" s="74">
        <v>343</v>
      </c>
      <c r="L691" s="68"/>
      <c r="M691" s="68"/>
      <c r="N691" s="68"/>
      <c r="O691" s="68"/>
      <c r="P691" s="68"/>
      <c r="Q691" s="68"/>
      <c r="R691" s="117">
        <f>R609+R628</f>
        <v>11831.5</v>
      </c>
      <c r="S691" s="117">
        <f t="shared" ref="S691:Z691" si="577">S609+S628</f>
        <v>0</v>
      </c>
      <c r="T691" s="117">
        <f t="shared" si="577"/>
        <v>11831.5</v>
      </c>
      <c r="U691" s="117">
        <f t="shared" si="577"/>
        <v>0</v>
      </c>
      <c r="V691" s="117">
        <f t="shared" si="577"/>
        <v>0</v>
      </c>
      <c r="W691" s="117">
        <f t="shared" si="577"/>
        <v>11831.5</v>
      </c>
      <c r="X691" s="117">
        <f t="shared" si="577"/>
        <v>0</v>
      </c>
      <c r="Y691" s="117">
        <f t="shared" si="577"/>
        <v>11831.5</v>
      </c>
      <c r="Z691" s="117">
        <f t="shared" si="577"/>
        <v>0</v>
      </c>
      <c r="AA691" s="68"/>
    </row>
    <row r="692" spans="2:27" s="56" customFormat="1" ht="11.45" customHeight="1" x14ac:dyDescent="0.2">
      <c r="B692" s="120"/>
      <c r="C692" s="121"/>
      <c r="E692" s="122"/>
      <c r="F692" s="123"/>
      <c r="G692" s="123"/>
      <c r="H692" s="57">
        <f>R692-I692</f>
        <v>0</v>
      </c>
      <c r="I692" s="57">
        <f>T692+U692+V692</f>
        <v>5482371.9500000002</v>
      </c>
      <c r="J692" s="72"/>
      <c r="K692" s="72" t="s">
        <v>142</v>
      </c>
      <c r="L692" s="72"/>
      <c r="M692" s="72"/>
      <c r="N692" s="72"/>
      <c r="O692" s="72"/>
      <c r="P692" s="72"/>
      <c r="Q692" s="72"/>
      <c r="R692" s="116">
        <f>SUBTOTAL(9,R678:R691)</f>
        <v>5482371.9499999993</v>
      </c>
      <c r="S692" s="116">
        <f t="shared" ref="S692:Y692" si="578">SUBTOTAL(9,S678:S691)</f>
        <v>0</v>
      </c>
      <c r="T692" s="116">
        <f t="shared" si="578"/>
        <v>539248.72</v>
      </c>
      <c r="U692" s="116">
        <f t="shared" si="578"/>
        <v>3341047.49</v>
      </c>
      <c r="V692" s="116">
        <f t="shared" si="578"/>
        <v>1602075.74</v>
      </c>
      <c r="W692" s="116">
        <f t="shared" si="578"/>
        <v>8133587.0999999996</v>
      </c>
      <c r="X692" s="116">
        <f t="shared" si="578"/>
        <v>0</v>
      </c>
      <c r="Y692" s="116">
        <f t="shared" si="578"/>
        <v>8370958.0999999996</v>
      </c>
      <c r="Z692" s="116">
        <f t="shared" ref="Z692" si="579">SUBTOTAL(9,Z678:Z691)</f>
        <v>0</v>
      </c>
      <c r="AA692" s="72"/>
    </row>
    <row r="693" spans="2:27" ht="11.45" customHeight="1" x14ac:dyDescent="0.2">
      <c r="R693" s="54">
        <f>T692+U692+V692</f>
        <v>5482371.9500000002</v>
      </c>
      <c r="S693" s="68"/>
      <c r="T693" s="68"/>
      <c r="U693" s="68"/>
      <c r="V693" s="68"/>
      <c r="W693" s="68"/>
      <c r="X693" s="68"/>
      <c r="Y693" s="68"/>
      <c r="Z693" s="68"/>
      <c r="AA693" s="68"/>
    </row>
    <row r="694" spans="2:27" ht="11.45" customHeight="1" x14ac:dyDescent="0.2">
      <c r="J694" s="172">
        <v>902</v>
      </c>
      <c r="K694" s="74">
        <v>211</v>
      </c>
      <c r="L694" s="68"/>
      <c r="M694" s="68"/>
      <c r="N694" s="68"/>
      <c r="O694" s="68"/>
      <c r="P694" s="68"/>
      <c r="Q694" s="68"/>
      <c r="R694" s="117">
        <v>945078.97</v>
      </c>
      <c r="S694" s="68"/>
      <c r="T694" s="70">
        <v>82093.320000000007</v>
      </c>
      <c r="U694" s="70">
        <v>490839.74</v>
      </c>
      <c r="V694" s="70">
        <v>372145.91</v>
      </c>
      <c r="W694" s="117">
        <f>945078.97+150000</f>
        <v>1095078.97</v>
      </c>
      <c r="X694" s="68"/>
      <c r="Y694" s="117">
        <f>945078.97+250000</f>
        <v>1195078.97</v>
      </c>
      <c r="Z694" s="68"/>
      <c r="AA694" s="68"/>
    </row>
    <row r="695" spans="2:27" ht="11.45" customHeight="1" x14ac:dyDescent="0.2">
      <c r="J695" s="172"/>
      <c r="K695" s="74">
        <v>213</v>
      </c>
      <c r="L695" s="68"/>
      <c r="M695" s="68"/>
      <c r="N695" s="68"/>
      <c r="O695" s="68"/>
      <c r="P695" s="68"/>
      <c r="Q695" s="68"/>
      <c r="R695" s="119">
        <v>285413.84999999998</v>
      </c>
      <c r="S695" s="68"/>
      <c r="T695" s="70"/>
      <c r="U695" s="70">
        <v>285413.84999999998</v>
      </c>
      <c r="V695" s="70"/>
      <c r="W695" s="119">
        <f>285413.85+45300</f>
        <v>330713.84999999998</v>
      </c>
      <c r="X695" s="68"/>
      <c r="Y695" s="119">
        <f>285413.85+75500</f>
        <v>360913.85</v>
      </c>
      <c r="Z695" s="68"/>
      <c r="AA695" s="68"/>
    </row>
    <row r="696" spans="2:27" ht="11.45" customHeight="1" x14ac:dyDescent="0.2">
      <c r="J696" s="172"/>
      <c r="K696" s="74">
        <v>214</v>
      </c>
      <c r="L696" s="68"/>
      <c r="M696" s="68"/>
      <c r="N696" s="68"/>
      <c r="O696" s="68"/>
      <c r="P696" s="68"/>
      <c r="Q696" s="68"/>
      <c r="R696" s="119">
        <v>9955.82</v>
      </c>
      <c r="S696" s="68"/>
      <c r="T696" s="70"/>
      <c r="U696" s="70">
        <v>9955.82</v>
      </c>
      <c r="V696" s="70"/>
      <c r="W696" s="119">
        <v>9955.82</v>
      </c>
      <c r="X696" s="68"/>
      <c r="Y696" s="119">
        <v>9955.82</v>
      </c>
      <c r="Z696" s="68"/>
      <c r="AA696" s="68"/>
    </row>
    <row r="697" spans="2:27" ht="11.45" customHeight="1" x14ac:dyDescent="0.2">
      <c r="J697" s="172"/>
      <c r="K697" s="74">
        <v>266</v>
      </c>
      <c r="L697" s="68"/>
      <c r="M697" s="68"/>
      <c r="N697" s="68"/>
      <c r="O697" s="68"/>
      <c r="P697" s="68"/>
      <c r="Q697" s="68"/>
      <c r="R697" s="119">
        <v>2810.62</v>
      </c>
      <c r="S697" s="119"/>
      <c r="T697" s="117"/>
      <c r="U697" s="117">
        <v>1405.31</v>
      </c>
      <c r="V697" s="117">
        <v>1405.31</v>
      </c>
      <c r="W697" s="119">
        <v>2810.62</v>
      </c>
      <c r="X697" s="119"/>
      <c r="Y697" s="119">
        <v>2810.62</v>
      </c>
      <c r="Z697" s="119"/>
      <c r="AA697" s="68"/>
    </row>
    <row r="698" spans="2:27" ht="11.45" customHeight="1" x14ac:dyDescent="0.2">
      <c r="J698" s="172"/>
      <c r="K698" s="68">
        <v>221</v>
      </c>
      <c r="L698" s="68"/>
      <c r="M698" s="68"/>
      <c r="N698" s="68"/>
      <c r="O698" s="68"/>
      <c r="P698" s="68"/>
      <c r="Q698" s="68"/>
      <c r="R698" s="117">
        <f>R582+R589+R611+R630+R638+R663+R670</f>
        <v>2162.98</v>
      </c>
      <c r="S698" s="117">
        <f t="shared" ref="S698:V698" si="580">S582+S589+S611+S630+S638+S663+S670</f>
        <v>0</v>
      </c>
      <c r="T698" s="117">
        <f t="shared" si="580"/>
        <v>579.17000000000007</v>
      </c>
      <c r="U698" s="117">
        <f t="shared" si="580"/>
        <v>1583.81</v>
      </c>
      <c r="V698" s="117">
        <f t="shared" si="580"/>
        <v>0</v>
      </c>
      <c r="W698" s="117">
        <f>W582+W589+W611+W630+W638+W663+W670</f>
        <v>2162.98</v>
      </c>
      <c r="X698" s="117">
        <f>X582+X589+X611+X630+X638+X663+X670</f>
        <v>0</v>
      </c>
      <c r="Y698" s="117">
        <f>Y582+Y589+Y611+Y630+Y638+Y663+Y670</f>
        <v>2162.98</v>
      </c>
      <c r="Z698" s="117">
        <f>Z582+Z589+Z611+Z630+Z638+Z663+Z670</f>
        <v>0</v>
      </c>
      <c r="AA698" s="68"/>
    </row>
    <row r="699" spans="2:27" ht="11.45" customHeight="1" x14ac:dyDescent="0.2">
      <c r="J699" s="172"/>
      <c r="K699" s="74">
        <v>223</v>
      </c>
      <c r="L699" s="68"/>
      <c r="M699" s="68"/>
      <c r="N699" s="68"/>
      <c r="O699" s="68"/>
      <c r="P699" s="68"/>
      <c r="Q699" s="68"/>
      <c r="R699" s="117">
        <f>R612+R631+R639+R664+R671</f>
        <v>42721.33</v>
      </c>
      <c r="S699" s="117">
        <f t="shared" ref="S699:V699" si="581">S612+S631+S639+S664+S671</f>
        <v>0</v>
      </c>
      <c r="T699" s="117">
        <f t="shared" si="581"/>
        <v>1551.58</v>
      </c>
      <c r="U699" s="117">
        <f t="shared" si="581"/>
        <v>41169.750000000007</v>
      </c>
      <c r="V699" s="117">
        <f t="shared" si="581"/>
        <v>0</v>
      </c>
      <c r="W699" s="117">
        <f>W612+W631+W639+W664+W671</f>
        <v>42721.33</v>
      </c>
      <c r="X699" s="117">
        <f>X612+X631+X639+X664+X671</f>
        <v>0</v>
      </c>
      <c r="Y699" s="117">
        <f>Y612+Y631+Y639+Y664+Y671</f>
        <v>42721.33</v>
      </c>
      <c r="Z699" s="117">
        <f>Z612+Z631+Z639+Z664+Z671</f>
        <v>0</v>
      </c>
      <c r="AA699" s="68"/>
    </row>
    <row r="700" spans="2:27" ht="11.45" customHeight="1" x14ac:dyDescent="0.2">
      <c r="J700" s="172"/>
      <c r="K700" s="74">
        <v>225</v>
      </c>
      <c r="L700" s="68"/>
      <c r="M700" s="68"/>
      <c r="N700" s="68"/>
      <c r="O700" s="68"/>
      <c r="P700" s="68"/>
      <c r="Q700" s="68"/>
      <c r="R700" s="117">
        <f>R583+R590+R613+R632+R640+R665+R672</f>
        <v>7797.64</v>
      </c>
      <c r="S700" s="117">
        <f t="shared" ref="S700:V700" si="582">S583+S590+S613+S632+S640+S665+S672</f>
        <v>0</v>
      </c>
      <c r="T700" s="117">
        <f t="shared" si="582"/>
        <v>3829.5299999999997</v>
      </c>
      <c r="U700" s="117">
        <f t="shared" si="582"/>
        <v>3968.1099999999997</v>
      </c>
      <c r="V700" s="117">
        <f t="shared" si="582"/>
        <v>0</v>
      </c>
      <c r="W700" s="117">
        <f>W583+W590+W613+W632+W640+W665+W672</f>
        <v>7797.64</v>
      </c>
      <c r="X700" s="117">
        <f>X583+X590+X613+X632+X640+X665+X672</f>
        <v>0</v>
      </c>
      <c r="Y700" s="117">
        <f>Y583+Y590+Y613+Y632+Y640+Y665+Y672</f>
        <v>7797.64</v>
      </c>
      <c r="Z700" s="117">
        <f>Z583+Z590+Z613+Z632+Z640+Z665+Z672</f>
        <v>0</v>
      </c>
      <c r="AA700" s="68"/>
    </row>
    <row r="701" spans="2:27" ht="11.45" customHeight="1" x14ac:dyDescent="0.2">
      <c r="J701" s="172"/>
      <c r="K701" s="74">
        <v>226</v>
      </c>
      <c r="L701" s="68"/>
      <c r="M701" s="68"/>
      <c r="N701" s="68"/>
      <c r="O701" s="68"/>
      <c r="P701" s="68"/>
      <c r="Q701" s="68"/>
      <c r="R701" s="117">
        <f>R614+R633+R666+R673</f>
        <v>1583.54</v>
      </c>
      <c r="S701" s="117">
        <f t="shared" ref="S701:V701" si="583">S614+S633+S666+S673</f>
        <v>0</v>
      </c>
      <c r="T701" s="117">
        <f t="shared" si="583"/>
        <v>1583.54</v>
      </c>
      <c r="U701" s="117">
        <f t="shared" si="583"/>
        <v>0</v>
      </c>
      <c r="V701" s="117">
        <f t="shared" si="583"/>
        <v>0</v>
      </c>
      <c r="W701" s="117">
        <f>W614+W633+W666+W673</f>
        <v>1583.54</v>
      </c>
      <c r="X701" s="117">
        <f>X614+X633+X666+X673</f>
        <v>0</v>
      </c>
      <c r="Y701" s="117">
        <f>Y614+Y633+Y666+Y673</f>
        <v>1583.54</v>
      </c>
      <c r="Z701" s="117">
        <f>Z614+Z633+Z666+Z673</f>
        <v>0</v>
      </c>
      <c r="AA701" s="68"/>
    </row>
    <row r="702" spans="2:27" ht="11.45" customHeight="1" x14ac:dyDescent="0.2">
      <c r="J702" s="172"/>
      <c r="K702" s="74">
        <v>227</v>
      </c>
      <c r="L702" s="68"/>
      <c r="M702" s="68"/>
      <c r="N702" s="68"/>
      <c r="O702" s="68"/>
      <c r="P702" s="68"/>
      <c r="Q702" s="68"/>
      <c r="R702" s="117">
        <f>R615</f>
        <v>0</v>
      </c>
      <c r="S702" s="117">
        <f t="shared" ref="S702:V702" si="584">S615</f>
        <v>0</v>
      </c>
      <c r="T702" s="117">
        <f t="shared" si="584"/>
        <v>0</v>
      </c>
      <c r="U702" s="117">
        <f t="shared" si="584"/>
        <v>0</v>
      </c>
      <c r="V702" s="117">
        <f t="shared" si="584"/>
        <v>0</v>
      </c>
      <c r="W702" s="117">
        <f>W615</f>
        <v>0</v>
      </c>
      <c r="X702" s="117">
        <f>X615</f>
        <v>0</v>
      </c>
      <c r="Y702" s="117">
        <f>Y615</f>
        <v>0</v>
      </c>
      <c r="Z702" s="117">
        <f>Z615</f>
        <v>0</v>
      </c>
      <c r="AA702" s="68"/>
    </row>
    <row r="703" spans="2:27" ht="11.45" customHeight="1" x14ac:dyDescent="0.2">
      <c r="J703" s="172"/>
      <c r="K703" s="74">
        <v>346</v>
      </c>
      <c r="L703" s="68"/>
      <c r="M703" s="68"/>
      <c r="N703" s="68"/>
      <c r="O703" s="68"/>
      <c r="P703" s="68"/>
      <c r="Q703" s="68"/>
      <c r="R703" s="117">
        <f>R586+R591+R616+R634+R641+R668+R674</f>
        <v>0</v>
      </c>
      <c r="S703" s="117">
        <f t="shared" ref="S703:V703" si="585">S586+S591+S616+S634+S641+S668+S674</f>
        <v>0</v>
      </c>
      <c r="T703" s="117">
        <f t="shared" si="585"/>
        <v>0</v>
      </c>
      <c r="U703" s="117">
        <f t="shared" si="585"/>
        <v>0</v>
      </c>
      <c r="V703" s="117">
        <f t="shared" si="585"/>
        <v>0</v>
      </c>
      <c r="W703" s="117">
        <f>W586+W591+W616+W634+W641+W668+W674</f>
        <v>0</v>
      </c>
      <c r="X703" s="117">
        <f>X586+X591+X616+X634+X641+X668+X674</f>
        <v>0</v>
      </c>
      <c r="Y703" s="117">
        <f>Y586+Y591+Y616+Y634+Y641+Y668+Y674</f>
        <v>0</v>
      </c>
      <c r="Z703" s="117">
        <f>Z586+Z591+Z616+Z634+Z641+Z668+Z674</f>
        <v>0</v>
      </c>
      <c r="AA703" s="68"/>
    </row>
    <row r="704" spans="2:27" ht="11.45" customHeight="1" x14ac:dyDescent="0.2">
      <c r="J704" s="172"/>
      <c r="K704" s="80">
        <v>341</v>
      </c>
      <c r="L704" s="68"/>
      <c r="M704" s="68"/>
      <c r="N704" s="68"/>
      <c r="O704" s="68"/>
      <c r="P704" s="68"/>
      <c r="Q704" s="68"/>
      <c r="R704" s="129">
        <f>R675+R667+R635+R617+R592+R587</f>
        <v>851771</v>
      </c>
      <c r="S704" s="129">
        <f t="shared" ref="S704:V704" si="586">S675+S667+S635+S617+S592+S587</f>
        <v>0</v>
      </c>
      <c r="T704" s="129">
        <f t="shared" si="586"/>
        <v>0</v>
      </c>
      <c r="U704" s="129">
        <f t="shared" si="586"/>
        <v>851771</v>
      </c>
      <c r="V704" s="117">
        <f t="shared" si="586"/>
        <v>0</v>
      </c>
      <c r="W704" s="117">
        <v>400000</v>
      </c>
      <c r="X704" s="117">
        <f>X675</f>
        <v>0</v>
      </c>
      <c r="Y704" s="117">
        <f>Y675</f>
        <v>10000</v>
      </c>
      <c r="Z704" s="117">
        <f>Z675</f>
        <v>0</v>
      </c>
      <c r="AA704" s="68"/>
    </row>
    <row r="705" spans="2:27" ht="11.45" customHeight="1" x14ac:dyDescent="0.2">
      <c r="J705" s="172"/>
      <c r="K705" s="74">
        <v>342</v>
      </c>
      <c r="L705" s="68"/>
      <c r="M705" s="68"/>
      <c r="N705" s="68"/>
      <c r="O705" s="68"/>
      <c r="P705" s="68"/>
      <c r="Q705" s="68"/>
      <c r="R705" s="117">
        <f>R593</f>
        <v>0</v>
      </c>
      <c r="S705" s="117">
        <f t="shared" ref="S705:Z705" si="587">S593</f>
        <v>0</v>
      </c>
      <c r="T705" s="117">
        <f t="shared" si="587"/>
        <v>0</v>
      </c>
      <c r="U705" s="117">
        <f t="shared" si="587"/>
        <v>0</v>
      </c>
      <c r="V705" s="117">
        <f t="shared" si="587"/>
        <v>0</v>
      </c>
      <c r="W705" s="117">
        <f t="shared" si="587"/>
        <v>0</v>
      </c>
      <c r="X705" s="117">
        <f t="shared" si="587"/>
        <v>0</v>
      </c>
      <c r="Y705" s="117">
        <f t="shared" si="587"/>
        <v>0</v>
      </c>
      <c r="Z705" s="117">
        <f t="shared" si="587"/>
        <v>0</v>
      </c>
      <c r="AA705" s="68"/>
    </row>
    <row r="706" spans="2:27" ht="11.45" customHeight="1" x14ac:dyDescent="0.2">
      <c r="J706" s="172"/>
      <c r="K706" s="74">
        <v>343</v>
      </c>
      <c r="L706" s="68"/>
      <c r="M706" s="68"/>
      <c r="N706" s="68"/>
      <c r="O706" s="68"/>
      <c r="P706" s="68"/>
      <c r="Q706" s="68"/>
      <c r="R706" s="117">
        <f>R585+R594+R618+R636+R642</f>
        <v>40026.999999999993</v>
      </c>
      <c r="S706" s="117">
        <f t="shared" ref="S706:Z706" si="588">S585+S594+S618+S636+S642</f>
        <v>0</v>
      </c>
      <c r="T706" s="117">
        <f t="shared" si="588"/>
        <v>40026.999999999993</v>
      </c>
      <c r="U706" s="117">
        <f t="shared" si="588"/>
        <v>0</v>
      </c>
      <c r="V706" s="117">
        <f t="shared" si="588"/>
        <v>0</v>
      </c>
      <c r="W706" s="117">
        <f t="shared" si="588"/>
        <v>40026.999999999993</v>
      </c>
      <c r="X706" s="117">
        <f t="shared" si="588"/>
        <v>0</v>
      </c>
      <c r="Y706" s="117">
        <f t="shared" si="588"/>
        <v>40026.999999999993</v>
      </c>
      <c r="Z706" s="117">
        <f t="shared" si="588"/>
        <v>0</v>
      </c>
      <c r="AA706" s="68"/>
    </row>
    <row r="707" spans="2:27" ht="11.45" customHeight="1" x14ac:dyDescent="0.2">
      <c r="J707" s="172"/>
      <c r="K707" s="74">
        <v>346</v>
      </c>
      <c r="L707" s="68"/>
      <c r="M707" s="68"/>
      <c r="N707" s="68"/>
      <c r="O707" s="68"/>
      <c r="P707" s="68"/>
      <c r="Q707" s="68"/>
      <c r="R707" s="117">
        <f>R586+R591+R616+R634+R641+R668+R674</f>
        <v>0</v>
      </c>
      <c r="S707" s="117">
        <f t="shared" ref="S707:Z707" si="589">S586+S591+S616+S634+S641+S668+S674</f>
        <v>0</v>
      </c>
      <c r="T707" s="117">
        <f t="shared" si="589"/>
        <v>0</v>
      </c>
      <c r="U707" s="117">
        <f t="shared" si="589"/>
        <v>0</v>
      </c>
      <c r="V707" s="117">
        <f t="shared" si="589"/>
        <v>0</v>
      </c>
      <c r="W707" s="117">
        <f t="shared" si="589"/>
        <v>0</v>
      </c>
      <c r="X707" s="117">
        <f t="shared" si="589"/>
        <v>0</v>
      </c>
      <c r="Y707" s="117">
        <f t="shared" si="589"/>
        <v>0</v>
      </c>
      <c r="Z707" s="117">
        <f t="shared" si="589"/>
        <v>0</v>
      </c>
      <c r="AA707" s="68"/>
    </row>
    <row r="708" spans="2:27" s="56" customFormat="1" ht="11.45" customHeight="1" x14ac:dyDescent="0.2">
      <c r="B708" s="120"/>
      <c r="C708" s="121"/>
      <c r="E708" s="122"/>
      <c r="F708" s="123"/>
      <c r="G708" s="123"/>
      <c r="J708" s="172"/>
      <c r="K708" s="71" t="s">
        <v>142</v>
      </c>
      <c r="L708" s="72"/>
      <c r="M708" s="72"/>
      <c r="N708" s="72"/>
      <c r="O708" s="72"/>
      <c r="P708" s="72"/>
      <c r="Q708" s="72"/>
      <c r="R708" s="116">
        <f>SUBTOTAL(9,R694:R707)</f>
        <v>2189322.75</v>
      </c>
      <c r="S708" s="116">
        <f t="shared" ref="S708:Y708" si="590">SUBTOTAL(9,S694:S707)</f>
        <v>0</v>
      </c>
      <c r="T708" s="116">
        <f t="shared" si="590"/>
        <v>129664.13999999998</v>
      </c>
      <c r="U708" s="116">
        <f t="shared" si="590"/>
        <v>1686107.3900000001</v>
      </c>
      <c r="V708" s="116">
        <f t="shared" si="590"/>
        <v>373551.22</v>
      </c>
      <c r="W708" s="116">
        <f t="shared" si="590"/>
        <v>1932851.75</v>
      </c>
      <c r="X708" s="116">
        <f t="shared" si="590"/>
        <v>0</v>
      </c>
      <c r="Y708" s="116">
        <f t="shared" si="590"/>
        <v>1673051.75</v>
      </c>
      <c r="Z708" s="116">
        <f t="shared" ref="Z708" si="591">SUBTOTAL(9,Z698:Z707)</f>
        <v>0</v>
      </c>
      <c r="AA708" s="72"/>
    </row>
    <row r="709" spans="2:27" ht="11.45" customHeight="1" x14ac:dyDescent="0.2">
      <c r="J709" s="81"/>
      <c r="K709" s="8"/>
      <c r="R709" s="54"/>
      <c r="S709" s="68"/>
      <c r="T709" s="68"/>
      <c r="U709" s="68"/>
      <c r="V709" s="68"/>
      <c r="W709" s="68"/>
      <c r="X709" s="68"/>
      <c r="Y709" s="68"/>
      <c r="Z709" s="68"/>
      <c r="AA709" s="68"/>
    </row>
    <row r="710" spans="2:27" ht="11.45" customHeight="1" x14ac:dyDescent="0.2">
      <c r="J710" s="81"/>
      <c r="K710" s="8"/>
      <c r="R710" s="54"/>
      <c r="S710" s="68"/>
      <c r="T710" s="68"/>
      <c r="U710" s="68"/>
      <c r="V710" s="68"/>
      <c r="W710" s="68"/>
      <c r="X710" s="68"/>
      <c r="Y710" s="68"/>
      <c r="Z710" s="68"/>
      <c r="AA710" s="68"/>
    </row>
    <row r="711" spans="2:27" ht="11.45" customHeight="1" x14ac:dyDescent="0.2">
      <c r="J711" s="172">
        <v>904</v>
      </c>
      <c r="K711" s="74">
        <v>211</v>
      </c>
      <c r="L711" s="68"/>
      <c r="M711" s="68"/>
      <c r="N711" s="68"/>
      <c r="O711" s="68"/>
      <c r="P711" s="68"/>
      <c r="Q711" s="68"/>
      <c r="R711" s="117">
        <v>104602.97</v>
      </c>
      <c r="S711" s="68"/>
      <c r="T711" s="68"/>
      <c r="U711" s="68">
        <v>91004.58</v>
      </c>
      <c r="V711" s="68">
        <v>13598.39</v>
      </c>
      <c r="W711" s="68">
        <v>49650</v>
      </c>
      <c r="X711" s="68"/>
      <c r="Y711" s="68">
        <v>49650</v>
      </c>
      <c r="Z711" s="68"/>
      <c r="AA711" s="68"/>
    </row>
    <row r="712" spans="2:27" ht="11.45" customHeight="1" x14ac:dyDescent="0.2">
      <c r="J712" s="172"/>
      <c r="K712" s="68">
        <v>213</v>
      </c>
      <c r="L712" s="68"/>
      <c r="M712" s="68"/>
      <c r="N712" s="68"/>
      <c r="O712" s="68"/>
      <c r="P712" s="68"/>
      <c r="Q712" s="68"/>
      <c r="R712" s="119">
        <v>31590.1</v>
      </c>
      <c r="S712" s="68"/>
      <c r="T712" s="68"/>
      <c r="U712" s="68">
        <v>31590.1</v>
      </c>
      <c r="V712" s="68"/>
      <c r="W712" s="68">
        <v>15000</v>
      </c>
      <c r="X712" s="68"/>
      <c r="Y712" s="68">
        <v>15000</v>
      </c>
      <c r="Z712" s="68"/>
      <c r="AA712" s="68"/>
    </row>
    <row r="713" spans="2:27" ht="11.45" customHeight="1" x14ac:dyDescent="0.2">
      <c r="J713" s="172"/>
      <c r="K713" s="68">
        <v>214</v>
      </c>
      <c r="L713" s="68"/>
      <c r="M713" s="68"/>
      <c r="N713" s="68"/>
      <c r="O713" s="68"/>
      <c r="P713" s="68"/>
      <c r="Q713" s="68"/>
      <c r="R713" s="119"/>
      <c r="S713" s="68"/>
      <c r="T713" s="68"/>
      <c r="U713" s="68"/>
      <c r="V713" s="68"/>
      <c r="W713" s="68"/>
      <c r="X713" s="68"/>
      <c r="Y713" s="68"/>
      <c r="Z713" s="68"/>
      <c r="AA713" s="68"/>
    </row>
    <row r="714" spans="2:27" ht="11.45" customHeight="1" x14ac:dyDescent="0.2">
      <c r="J714" s="172"/>
      <c r="K714" s="68">
        <v>221</v>
      </c>
      <c r="L714" s="68"/>
      <c r="M714" s="68"/>
      <c r="N714" s="68"/>
      <c r="O714" s="68"/>
      <c r="P714" s="68"/>
      <c r="Q714" s="68"/>
      <c r="R714" s="119"/>
      <c r="S714" s="68"/>
      <c r="T714" s="68"/>
      <c r="U714" s="68"/>
      <c r="V714" s="68"/>
      <c r="W714" s="68"/>
      <c r="X714" s="68"/>
      <c r="Y714" s="68"/>
      <c r="Z714" s="68"/>
      <c r="AA714" s="68"/>
    </row>
    <row r="715" spans="2:27" ht="11.45" customHeight="1" x14ac:dyDescent="0.2">
      <c r="J715" s="172"/>
      <c r="K715" s="74">
        <v>223</v>
      </c>
      <c r="L715" s="68"/>
      <c r="M715" s="68"/>
      <c r="N715" s="68"/>
      <c r="O715" s="68"/>
      <c r="P715" s="68"/>
      <c r="Q715" s="68"/>
      <c r="R715" s="119"/>
      <c r="S715" s="68"/>
      <c r="T715" s="68"/>
      <c r="U715" s="68"/>
      <c r="V715" s="68"/>
      <c r="W715" s="68"/>
      <c r="X715" s="68"/>
      <c r="Y715" s="68"/>
      <c r="Z715" s="68"/>
      <c r="AA715" s="68"/>
    </row>
    <row r="716" spans="2:27" ht="11.45" customHeight="1" x14ac:dyDescent="0.2">
      <c r="J716" s="172"/>
      <c r="K716" s="74">
        <v>225</v>
      </c>
      <c r="L716" s="68"/>
      <c r="M716" s="68"/>
      <c r="N716" s="68"/>
      <c r="O716" s="68"/>
      <c r="P716" s="68"/>
      <c r="Q716" s="68"/>
      <c r="R716" s="119"/>
      <c r="S716" s="68"/>
      <c r="T716" s="68"/>
      <c r="U716" s="68"/>
      <c r="V716" s="68"/>
      <c r="W716" s="68"/>
      <c r="X716" s="68"/>
      <c r="Y716" s="68"/>
      <c r="Z716" s="68"/>
      <c r="AA716" s="68"/>
    </row>
    <row r="717" spans="2:27" ht="11.45" customHeight="1" x14ac:dyDescent="0.2">
      <c r="J717" s="172"/>
      <c r="K717" s="74">
        <v>226</v>
      </c>
      <c r="L717" s="68"/>
      <c r="M717" s="68"/>
      <c r="N717" s="68"/>
      <c r="O717" s="68"/>
      <c r="P717" s="68"/>
      <c r="Q717" s="68"/>
      <c r="R717" s="119"/>
      <c r="S717" s="68"/>
      <c r="T717" s="68"/>
      <c r="U717" s="68"/>
      <c r="V717" s="68"/>
      <c r="W717" s="68"/>
      <c r="X717" s="68"/>
      <c r="Y717" s="68"/>
      <c r="Z717" s="68"/>
      <c r="AA717" s="68"/>
    </row>
    <row r="718" spans="2:27" ht="11.45" customHeight="1" x14ac:dyDescent="0.2">
      <c r="J718" s="172"/>
      <c r="K718" s="74">
        <v>227</v>
      </c>
      <c r="L718" s="68"/>
      <c r="M718" s="68"/>
      <c r="N718" s="68"/>
      <c r="O718" s="68"/>
      <c r="P718" s="68"/>
      <c r="Q718" s="68"/>
      <c r="R718" s="119"/>
      <c r="S718" s="68"/>
      <c r="T718" s="68"/>
      <c r="U718" s="68"/>
      <c r="V718" s="68"/>
      <c r="W718" s="68"/>
      <c r="X718" s="68"/>
      <c r="Y718" s="68"/>
      <c r="Z718" s="68"/>
      <c r="AA718" s="68"/>
    </row>
    <row r="719" spans="2:27" ht="11.45" customHeight="1" x14ac:dyDescent="0.2">
      <c r="J719" s="172"/>
      <c r="K719" s="74">
        <v>346</v>
      </c>
      <c r="L719" s="68"/>
      <c r="M719" s="68"/>
      <c r="N719" s="68"/>
      <c r="O719" s="68"/>
      <c r="P719" s="68"/>
      <c r="Q719" s="68"/>
      <c r="R719" s="119"/>
      <c r="S719" s="68"/>
      <c r="T719" s="68"/>
      <c r="U719" s="68"/>
      <c r="V719" s="68"/>
      <c r="W719" s="68"/>
      <c r="X719" s="68"/>
      <c r="Y719" s="68"/>
      <c r="Z719" s="68"/>
      <c r="AA719" s="68"/>
    </row>
    <row r="720" spans="2:27" ht="11.45" customHeight="1" x14ac:dyDescent="0.2">
      <c r="J720" s="172"/>
      <c r="K720" s="74">
        <v>341</v>
      </c>
      <c r="L720" s="68"/>
      <c r="M720" s="68"/>
      <c r="N720" s="68"/>
      <c r="O720" s="68"/>
      <c r="P720" s="68"/>
      <c r="Q720" s="68"/>
      <c r="R720" s="119"/>
      <c r="S720" s="68"/>
      <c r="T720" s="68"/>
      <c r="U720" s="68"/>
      <c r="V720" s="68"/>
      <c r="W720" s="68"/>
      <c r="X720" s="68"/>
      <c r="Y720" s="68"/>
      <c r="Z720" s="68"/>
      <c r="AA720" s="68"/>
    </row>
    <row r="721" spans="2:27" ht="11.45" customHeight="1" x14ac:dyDescent="0.2">
      <c r="J721" s="172"/>
      <c r="K721" s="74">
        <v>342</v>
      </c>
      <c r="L721" s="68"/>
      <c r="M721" s="68"/>
      <c r="N721" s="68"/>
      <c r="O721" s="68"/>
      <c r="P721" s="68"/>
      <c r="Q721" s="68"/>
      <c r="R721" s="119"/>
      <c r="S721" s="68"/>
      <c r="T721" s="68"/>
      <c r="U721" s="68"/>
      <c r="V721" s="68"/>
      <c r="W721" s="68"/>
      <c r="X721" s="68"/>
      <c r="Y721" s="68"/>
      <c r="Z721" s="68"/>
      <c r="AA721" s="68"/>
    </row>
    <row r="722" spans="2:27" ht="11.45" customHeight="1" x14ac:dyDescent="0.2">
      <c r="J722" s="172"/>
      <c r="K722" s="74">
        <v>343</v>
      </c>
      <c r="L722" s="68"/>
      <c r="M722" s="68"/>
      <c r="N722" s="68"/>
      <c r="O722" s="68"/>
      <c r="P722" s="68"/>
      <c r="Q722" s="68"/>
      <c r="R722" s="117">
        <f>R598</f>
        <v>32941.1</v>
      </c>
      <c r="S722" s="117">
        <f t="shared" ref="S722:V722" si="592">S598</f>
        <v>0</v>
      </c>
      <c r="T722" s="117">
        <f t="shared" si="592"/>
        <v>32941.1</v>
      </c>
      <c r="U722" s="117">
        <f t="shared" si="592"/>
        <v>0</v>
      </c>
      <c r="V722" s="117">
        <f t="shared" si="592"/>
        <v>0</v>
      </c>
      <c r="W722" s="117">
        <f>W598</f>
        <v>16380</v>
      </c>
      <c r="X722" s="117">
        <f>X598</f>
        <v>0</v>
      </c>
      <c r="Y722" s="117">
        <f>Y598</f>
        <v>16380</v>
      </c>
      <c r="Z722" s="117">
        <f>Z598</f>
        <v>0</v>
      </c>
      <c r="AA722" s="117">
        <f>AA598</f>
        <v>0</v>
      </c>
    </row>
    <row r="723" spans="2:27" s="56" customFormat="1" ht="11.45" customHeight="1" x14ac:dyDescent="0.2">
      <c r="B723" s="120"/>
      <c r="C723" s="121"/>
      <c r="E723" s="122"/>
      <c r="F723" s="123"/>
      <c r="G723" s="123"/>
      <c r="J723" s="172"/>
      <c r="K723" s="72" t="s">
        <v>142</v>
      </c>
      <c r="L723" s="72"/>
      <c r="M723" s="72"/>
      <c r="N723" s="72"/>
      <c r="O723" s="72"/>
      <c r="P723" s="72"/>
      <c r="Q723" s="72"/>
      <c r="R723" s="116">
        <f>SUBTOTAL(9,R711:R722)</f>
        <v>169134.17</v>
      </c>
      <c r="S723" s="116">
        <f t="shared" ref="S723:Y723" si="593">SUBTOTAL(9,S711:S722)</f>
        <v>0</v>
      </c>
      <c r="T723" s="116">
        <f t="shared" si="593"/>
        <v>32941.1</v>
      </c>
      <c r="U723" s="116">
        <f t="shared" si="593"/>
        <v>122594.68</v>
      </c>
      <c r="V723" s="116">
        <f t="shared" si="593"/>
        <v>13598.39</v>
      </c>
      <c r="W723" s="116">
        <f t="shared" si="593"/>
        <v>81030</v>
      </c>
      <c r="X723" s="116">
        <f t="shared" si="593"/>
        <v>0</v>
      </c>
      <c r="Y723" s="116">
        <f t="shared" si="593"/>
        <v>81030</v>
      </c>
      <c r="Z723" s="116">
        <f t="shared" ref="Z723:AA723" si="594">SUBTOTAL(9,Z711:Z722)</f>
        <v>0</v>
      </c>
      <c r="AA723" s="116">
        <f t="shared" si="594"/>
        <v>0</v>
      </c>
    </row>
    <row r="724" spans="2:27" ht="11.45" customHeight="1" x14ac:dyDescent="0.2">
      <c r="S724" s="68"/>
      <c r="T724" s="68"/>
      <c r="U724" s="68"/>
      <c r="V724" s="68"/>
      <c r="W724" s="68"/>
      <c r="X724" s="68"/>
      <c r="Y724" s="68"/>
      <c r="Z724" s="68"/>
      <c r="AA724" s="68"/>
    </row>
    <row r="725" spans="2:27" ht="11.45" customHeight="1" x14ac:dyDescent="0.2">
      <c r="J725" s="172">
        <v>909</v>
      </c>
      <c r="K725" s="74">
        <v>211</v>
      </c>
      <c r="L725" s="68"/>
      <c r="M725" s="68"/>
      <c r="N725" s="68"/>
      <c r="O725" s="68"/>
      <c r="P725" s="68"/>
      <c r="Q725" s="68"/>
      <c r="R725" s="119">
        <v>296815.39</v>
      </c>
      <c r="S725" s="68"/>
      <c r="T725" s="130">
        <v>13076.54</v>
      </c>
      <c r="U725" s="130">
        <v>162957.48000000001</v>
      </c>
      <c r="V725" s="130">
        <v>120781.37</v>
      </c>
      <c r="W725" s="119">
        <f>296815.39+70000</f>
        <v>366815.39</v>
      </c>
      <c r="X725" s="68"/>
      <c r="Y725" s="119">
        <f>296815.39+50000</f>
        <v>346815.39</v>
      </c>
      <c r="Z725" s="68"/>
      <c r="AA725" s="68"/>
    </row>
    <row r="726" spans="2:27" ht="11.45" customHeight="1" x14ac:dyDescent="0.2">
      <c r="J726" s="172"/>
      <c r="K726" s="74">
        <v>213</v>
      </c>
      <c r="L726" s="68"/>
      <c r="M726" s="68"/>
      <c r="N726" s="68"/>
      <c r="O726" s="68"/>
      <c r="P726" s="68"/>
      <c r="Q726" s="68"/>
      <c r="R726" s="119">
        <v>90692.2</v>
      </c>
      <c r="S726" s="68"/>
      <c r="T726" s="130"/>
      <c r="U726" s="130">
        <v>90692.2</v>
      </c>
      <c r="V726" s="130"/>
      <c r="W726" s="119">
        <f>90692.2+21140</f>
        <v>111832.2</v>
      </c>
      <c r="X726" s="68"/>
      <c r="Y726" s="119">
        <f>90692.2+15100</f>
        <v>105792.2</v>
      </c>
      <c r="Z726" s="68"/>
      <c r="AA726" s="68"/>
    </row>
    <row r="727" spans="2:27" ht="11.45" customHeight="1" x14ac:dyDescent="0.2">
      <c r="J727" s="172"/>
      <c r="K727" s="74">
        <v>214</v>
      </c>
      <c r="L727" s="68"/>
      <c r="M727" s="68"/>
      <c r="N727" s="68"/>
      <c r="O727" s="68"/>
      <c r="P727" s="68"/>
      <c r="Q727" s="68"/>
      <c r="R727" s="119">
        <v>1116.67</v>
      </c>
      <c r="S727" s="68"/>
      <c r="T727" s="130"/>
      <c r="U727" s="130">
        <v>1116.67</v>
      </c>
      <c r="V727" s="130"/>
      <c r="W727" s="119">
        <v>1116.67</v>
      </c>
      <c r="X727" s="68"/>
      <c r="Y727" s="119">
        <v>1116.67</v>
      </c>
      <c r="Z727" s="68"/>
      <c r="AA727" s="68"/>
    </row>
    <row r="728" spans="2:27" ht="11.45" customHeight="1" x14ac:dyDescent="0.2">
      <c r="J728" s="172"/>
      <c r="K728" s="74">
        <v>266</v>
      </c>
      <c r="L728" s="68"/>
      <c r="M728" s="68"/>
      <c r="N728" s="68"/>
      <c r="O728" s="68"/>
      <c r="P728" s="68"/>
      <c r="Q728" s="68"/>
      <c r="R728" s="119">
        <v>1250</v>
      </c>
      <c r="S728" s="119"/>
      <c r="T728" s="131"/>
      <c r="U728" s="131">
        <v>625</v>
      </c>
      <c r="V728" s="131">
        <v>625</v>
      </c>
      <c r="W728" s="119">
        <v>1250</v>
      </c>
      <c r="X728" s="119"/>
      <c r="Y728" s="119">
        <v>1250</v>
      </c>
      <c r="Z728" s="119"/>
      <c r="AA728" s="119"/>
    </row>
    <row r="729" spans="2:27" ht="11.45" customHeight="1" x14ac:dyDescent="0.2">
      <c r="J729" s="172"/>
      <c r="K729" s="68">
        <v>221</v>
      </c>
      <c r="L729" s="68"/>
      <c r="M729" s="68"/>
      <c r="N729" s="68"/>
      <c r="O729" s="68"/>
      <c r="P729" s="68"/>
      <c r="Q729" s="68"/>
      <c r="R729" s="117">
        <f t="shared" ref="R729:R734" si="595">R644</f>
        <v>515.82999999999993</v>
      </c>
      <c r="S729" s="117">
        <f t="shared" ref="S729:V729" si="596">S644</f>
        <v>0</v>
      </c>
      <c r="T729" s="117">
        <f t="shared" si="596"/>
        <v>138.30000000000001</v>
      </c>
      <c r="U729" s="117">
        <f t="shared" si="596"/>
        <v>377.53</v>
      </c>
      <c r="V729" s="117">
        <f t="shared" si="596"/>
        <v>0</v>
      </c>
      <c r="W729" s="117">
        <f t="shared" ref="W729:AA733" si="597">W644</f>
        <v>515.82999999999993</v>
      </c>
      <c r="X729" s="117">
        <f t="shared" si="597"/>
        <v>0</v>
      </c>
      <c r="Y729" s="117">
        <f t="shared" si="597"/>
        <v>515.82999999999993</v>
      </c>
      <c r="Z729" s="117">
        <f t="shared" si="597"/>
        <v>0</v>
      </c>
      <c r="AA729" s="117">
        <f t="shared" si="597"/>
        <v>0</v>
      </c>
    </row>
    <row r="730" spans="2:27" ht="11.45" customHeight="1" x14ac:dyDescent="0.2">
      <c r="J730" s="172"/>
      <c r="K730" s="74">
        <v>223</v>
      </c>
      <c r="L730" s="68"/>
      <c r="M730" s="68"/>
      <c r="N730" s="68"/>
      <c r="O730" s="68"/>
      <c r="P730" s="68"/>
      <c r="Q730" s="68"/>
      <c r="R730" s="117">
        <f t="shared" si="595"/>
        <v>34556.94</v>
      </c>
      <c r="S730" s="117">
        <f t="shared" ref="S730:V730" si="598">S645</f>
        <v>0</v>
      </c>
      <c r="T730" s="117">
        <f t="shared" si="598"/>
        <v>814.3</v>
      </c>
      <c r="U730" s="117">
        <f t="shared" si="598"/>
        <v>33742.639999999999</v>
      </c>
      <c r="V730" s="117">
        <f t="shared" si="598"/>
        <v>0</v>
      </c>
      <c r="W730" s="117">
        <f t="shared" si="597"/>
        <v>34556.94</v>
      </c>
      <c r="X730" s="117">
        <f t="shared" si="597"/>
        <v>0</v>
      </c>
      <c r="Y730" s="117">
        <f t="shared" si="597"/>
        <v>34556.94</v>
      </c>
      <c r="Z730" s="117">
        <f t="shared" si="597"/>
        <v>0</v>
      </c>
      <c r="AA730" s="117">
        <f t="shared" si="597"/>
        <v>0</v>
      </c>
    </row>
    <row r="731" spans="2:27" ht="11.45" customHeight="1" x14ac:dyDescent="0.2">
      <c r="J731" s="172"/>
      <c r="K731" s="74">
        <v>225</v>
      </c>
      <c r="L731" s="68"/>
      <c r="M731" s="68"/>
      <c r="N731" s="68"/>
      <c r="O731" s="68"/>
      <c r="P731" s="68"/>
      <c r="Q731" s="68"/>
      <c r="R731" s="117">
        <f t="shared" si="595"/>
        <v>3223.5099999999998</v>
      </c>
      <c r="S731" s="117">
        <f t="shared" ref="S731:V731" si="599">S646</f>
        <v>0</v>
      </c>
      <c r="T731" s="117">
        <f t="shared" si="599"/>
        <v>2171.61</v>
      </c>
      <c r="U731" s="117">
        <f t="shared" si="599"/>
        <v>1051.9000000000001</v>
      </c>
      <c r="V731" s="117">
        <f t="shared" si="599"/>
        <v>0</v>
      </c>
      <c r="W731" s="117">
        <f t="shared" si="597"/>
        <v>3223.5099999999998</v>
      </c>
      <c r="X731" s="117">
        <f t="shared" si="597"/>
        <v>0</v>
      </c>
      <c r="Y731" s="117">
        <f t="shared" si="597"/>
        <v>3223.5099999999998</v>
      </c>
      <c r="Z731" s="117">
        <f t="shared" si="597"/>
        <v>0</v>
      </c>
      <c r="AA731" s="117">
        <f t="shared" si="597"/>
        <v>0</v>
      </c>
    </row>
    <row r="732" spans="2:27" ht="11.45" customHeight="1" x14ac:dyDescent="0.2">
      <c r="J732" s="172"/>
      <c r="K732" s="74">
        <v>226</v>
      </c>
      <c r="L732" s="68"/>
      <c r="M732" s="68"/>
      <c r="N732" s="68"/>
      <c r="O732" s="68"/>
      <c r="P732" s="68"/>
      <c r="Q732" s="68"/>
      <c r="R732" s="117">
        <f t="shared" si="595"/>
        <v>2064.31</v>
      </c>
      <c r="S732" s="117">
        <f t="shared" ref="S732:V732" si="600">S647</f>
        <v>0</v>
      </c>
      <c r="T732" s="117">
        <f t="shared" si="600"/>
        <v>2064.31</v>
      </c>
      <c r="U732" s="117">
        <f t="shared" si="600"/>
        <v>0</v>
      </c>
      <c r="V732" s="117">
        <f t="shared" si="600"/>
        <v>0</v>
      </c>
      <c r="W732" s="117">
        <f t="shared" si="597"/>
        <v>2064.31</v>
      </c>
      <c r="X732" s="117">
        <f t="shared" si="597"/>
        <v>0</v>
      </c>
      <c r="Y732" s="117">
        <f t="shared" si="597"/>
        <v>2064.31</v>
      </c>
      <c r="Z732" s="117">
        <f t="shared" si="597"/>
        <v>0</v>
      </c>
      <c r="AA732" s="117">
        <f t="shared" si="597"/>
        <v>0</v>
      </c>
    </row>
    <row r="733" spans="2:27" ht="11.45" customHeight="1" x14ac:dyDescent="0.2">
      <c r="J733" s="172"/>
      <c r="K733" s="74">
        <v>227</v>
      </c>
      <c r="L733" s="68"/>
      <c r="M733" s="68"/>
      <c r="N733" s="68"/>
      <c r="O733" s="68"/>
      <c r="P733" s="68"/>
      <c r="Q733" s="68"/>
      <c r="R733" s="117">
        <f t="shared" si="595"/>
        <v>0</v>
      </c>
      <c r="S733" s="117">
        <f t="shared" ref="S733:V733" si="601">S648</f>
        <v>0</v>
      </c>
      <c r="T733" s="117">
        <f t="shared" si="601"/>
        <v>0</v>
      </c>
      <c r="U733" s="117">
        <f t="shared" si="601"/>
        <v>0</v>
      </c>
      <c r="V733" s="117">
        <f t="shared" si="601"/>
        <v>0</v>
      </c>
      <c r="W733" s="117">
        <f t="shared" si="597"/>
        <v>0</v>
      </c>
      <c r="X733" s="117">
        <f t="shared" si="597"/>
        <v>0</v>
      </c>
      <c r="Y733" s="117">
        <f t="shared" si="597"/>
        <v>0</v>
      </c>
      <c r="Z733" s="117">
        <f t="shared" si="597"/>
        <v>0</v>
      </c>
      <c r="AA733" s="117">
        <f t="shared" si="597"/>
        <v>0</v>
      </c>
    </row>
    <row r="734" spans="2:27" ht="11.45" customHeight="1" x14ac:dyDescent="0.2">
      <c r="J734" s="172"/>
      <c r="K734" s="74">
        <v>290</v>
      </c>
      <c r="L734" s="68"/>
      <c r="M734" s="68"/>
      <c r="N734" s="68"/>
      <c r="O734" s="68"/>
      <c r="P734" s="68"/>
      <c r="Q734" s="68"/>
      <c r="R734" s="117">
        <f t="shared" si="595"/>
        <v>3070</v>
      </c>
      <c r="S734" s="117">
        <f t="shared" ref="S734:V734" si="602">S649</f>
        <v>0</v>
      </c>
      <c r="T734" s="117">
        <f t="shared" si="602"/>
        <v>0</v>
      </c>
      <c r="U734" s="117">
        <f t="shared" si="602"/>
        <v>3070</v>
      </c>
      <c r="V734" s="117">
        <f t="shared" si="602"/>
        <v>0</v>
      </c>
      <c r="W734" s="117"/>
      <c r="X734" s="117"/>
      <c r="Y734" s="117"/>
      <c r="Z734" s="117"/>
      <c r="AA734" s="117"/>
    </row>
    <row r="735" spans="2:27" ht="11.45" customHeight="1" x14ac:dyDescent="0.2">
      <c r="J735" s="172"/>
      <c r="K735" s="74">
        <v>346</v>
      </c>
      <c r="L735" s="68"/>
      <c r="M735" s="68"/>
      <c r="N735" s="68"/>
      <c r="O735" s="68"/>
      <c r="P735" s="68"/>
      <c r="Q735" s="68"/>
      <c r="R735" s="117">
        <f t="shared" ref="R735:AA735" si="603">R651</f>
        <v>0</v>
      </c>
      <c r="S735" s="117">
        <f t="shared" si="603"/>
        <v>0</v>
      </c>
      <c r="T735" s="117">
        <f t="shared" si="603"/>
        <v>0</v>
      </c>
      <c r="U735" s="117">
        <f t="shared" si="603"/>
        <v>0</v>
      </c>
      <c r="V735" s="117">
        <f t="shared" si="603"/>
        <v>0</v>
      </c>
      <c r="W735" s="117">
        <f t="shared" si="603"/>
        <v>0</v>
      </c>
      <c r="X735" s="117">
        <f t="shared" si="603"/>
        <v>0</v>
      </c>
      <c r="Y735" s="117">
        <f t="shared" si="603"/>
        <v>0</v>
      </c>
      <c r="Z735" s="117">
        <f t="shared" si="603"/>
        <v>0</v>
      </c>
      <c r="AA735" s="117">
        <f t="shared" si="603"/>
        <v>0</v>
      </c>
    </row>
    <row r="736" spans="2:27" ht="11.45" customHeight="1" x14ac:dyDescent="0.2">
      <c r="J736" s="172"/>
      <c r="K736" s="74">
        <v>341</v>
      </c>
      <c r="L736" s="68"/>
      <c r="M736" s="68"/>
      <c r="N736" s="68"/>
      <c r="O736" s="68"/>
      <c r="P736" s="68"/>
      <c r="Q736" s="68"/>
      <c r="R736" s="117">
        <f>R650</f>
        <v>150000</v>
      </c>
      <c r="S736" s="117">
        <f t="shared" ref="S736:V736" si="604">S650</f>
        <v>0</v>
      </c>
      <c r="T736" s="117">
        <f t="shared" si="604"/>
        <v>0</v>
      </c>
      <c r="U736" s="117">
        <f t="shared" si="604"/>
        <v>0</v>
      </c>
      <c r="V736" s="117">
        <f t="shared" si="604"/>
        <v>150000</v>
      </c>
      <c r="W736" s="68"/>
      <c r="X736" s="68"/>
      <c r="Y736" s="68"/>
      <c r="Z736" s="68"/>
      <c r="AA736" s="68"/>
    </row>
    <row r="737" spans="2:29" ht="11.45" customHeight="1" x14ac:dyDescent="0.2">
      <c r="J737" s="172"/>
      <c r="K737" s="74">
        <v>342</v>
      </c>
      <c r="L737" s="68"/>
      <c r="M737" s="68"/>
      <c r="N737" s="68"/>
      <c r="O737" s="68"/>
      <c r="P737" s="68"/>
      <c r="Q737" s="68"/>
      <c r="R737" s="119"/>
      <c r="S737" s="68"/>
      <c r="T737" s="68"/>
      <c r="U737" s="68"/>
      <c r="V737" s="68"/>
      <c r="W737" s="68"/>
      <c r="X737" s="68"/>
      <c r="Y737" s="68"/>
      <c r="Z737" s="68"/>
      <c r="AA737" s="68"/>
    </row>
    <row r="738" spans="2:29" ht="11.45" customHeight="1" x14ac:dyDescent="0.2">
      <c r="J738" s="172"/>
      <c r="K738" s="74">
        <v>343</v>
      </c>
      <c r="L738" s="68"/>
      <c r="M738" s="68"/>
      <c r="N738" s="68"/>
      <c r="O738" s="68"/>
      <c r="P738" s="68"/>
      <c r="Q738" s="68"/>
      <c r="R738" s="117">
        <f>R652+R596</f>
        <v>8142.75</v>
      </c>
      <c r="S738" s="117">
        <f t="shared" ref="S738:AA738" si="605">S652+S596</f>
        <v>0</v>
      </c>
      <c r="T738" s="117">
        <f t="shared" si="605"/>
        <v>8142.75</v>
      </c>
      <c r="U738" s="117">
        <f t="shared" si="605"/>
        <v>0</v>
      </c>
      <c r="V738" s="117">
        <f t="shared" si="605"/>
        <v>0</v>
      </c>
      <c r="W738" s="117">
        <f t="shared" si="605"/>
        <v>8142.75</v>
      </c>
      <c r="X738" s="117">
        <f t="shared" si="605"/>
        <v>0</v>
      </c>
      <c r="Y738" s="117">
        <f t="shared" si="605"/>
        <v>8142.75</v>
      </c>
      <c r="Z738" s="117">
        <f t="shared" si="605"/>
        <v>0</v>
      </c>
      <c r="AA738" s="117">
        <f t="shared" si="605"/>
        <v>0</v>
      </c>
    </row>
    <row r="739" spans="2:29" s="56" customFormat="1" ht="11.45" customHeight="1" x14ac:dyDescent="0.2">
      <c r="B739" s="120"/>
      <c r="C739" s="121"/>
      <c r="E739" s="122"/>
      <c r="F739" s="123"/>
      <c r="G739" s="123"/>
      <c r="J739" s="172"/>
      <c r="K739" s="72" t="s">
        <v>142</v>
      </c>
      <c r="L739" s="72"/>
      <c r="M739" s="72"/>
      <c r="N739" s="72"/>
      <c r="O739" s="72"/>
      <c r="P739" s="72"/>
      <c r="Q739" s="72"/>
      <c r="R739" s="116">
        <f>SUBTOTAL(9,R725:R738)</f>
        <v>591447.60000000009</v>
      </c>
      <c r="S739" s="116">
        <f t="shared" ref="S739:Y739" si="606">SUBTOTAL(9,S725:S738)</f>
        <v>0</v>
      </c>
      <c r="T739" s="116">
        <f t="shared" si="606"/>
        <v>26407.81</v>
      </c>
      <c r="U739" s="116">
        <f t="shared" si="606"/>
        <v>293633.42000000004</v>
      </c>
      <c r="V739" s="116">
        <f t="shared" si="606"/>
        <v>271406.37</v>
      </c>
      <c r="W739" s="116">
        <f t="shared" si="606"/>
        <v>529517.60000000009</v>
      </c>
      <c r="X739" s="116">
        <f t="shared" si="606"/>
        <v>0</v>
      </c>
      <c r="Y739" s="116">
        <f t="shared" si="606"/>
        <v>503477.60000000003</v>
      </c>
      <c r="Z739" s="124">
        <f t="shared" ref="Z739:AA739" si="607">SUBTOTAL(9,Z725:Z738)</f>
        <v>0</v>
      </c>
      <c r="AA739" s="124">
        <f t="shared" si="607"/>
        <v>0</v>
      </c>
    </row>
    <row r="741" spans="2:29" ht="11.45" customHeight="1" x14ac:dyDescent="0.2">
      <c r="J741" s="79" t="s">
        <v>144</v>
      </c>
      <c r="R741" s="54">
        <f>R739+R723+R708+R692</f>
        <v>8432276.4699999988</v>
      </c>
      <c r="S741" s="54">
        <f t="shared" ref="S741:AA741" si="608">S739+S723+S708+S692</f>
        <v>0</v>
      </c>
      <c r="T741" s="54">
        <f t="shared" si="608"/>
        <v>728261.77</v>
      </c>
      <c r="U741" s="54">
        <f t="shared" si="608"/>
        <v>5443382.9800000004</v>
      </c>
      <c r="V741" s="54">
        <f t="shared" si="608"/>
        <v>2260631.7199999997</v>
      </c>
      <c r="W741" s="54">
        <f t="shared" si="608"/>
        <v>10676986.449999999</v>
      </c>
      <c r="X741" s="54">
        <f t="shared" si="608"/>
        <v>0</v>
      </c>
      <c r="Y741" s="54">
        <f t="shared" si="608"/>
        <v>10628517.449999999</v>
      </c>
      <c r="Z741" s="54">
        <f t="shared" si="608"/>
        <v>0</v>
      </c>
      <c r="AA741" s="54">
        <f t="shared" si="608"/>
        <v>0</v>
      </c>
      <c r="AC741" s="54">
        <f>R741+W741+Y741</f>
        <v>29737780.369999997</v>
      </c>
    </row>
    <row r="742" spans="2:29" ht="11.45" customHeight="1" x14ac:dyDescent="0.2">
      <c r="J742" s="79" t="s">
        <v>146</v>
      </c>
      <c r="R742" s="54">
        <f>R580</f>
        <v>2251056.6700000004</v>
      </c>
      <c r="AC742" s="133" t="s">
        <v>155</v>
      </c>
    </row>
    <row r="743" spans="2:29" ht="11.45" customHeight="1" x14ac:dyDescent="0.2">
      <c r="J743" s="79" t="s">
        <v>145</v>
      </c>
      <c r="R743" s="54">
        <f>R742-R741</f>
        <v>-6181219.7999999989</v>
      </c>
      <c r="S743" s="79" t="s">
        <v>154</v>
      </c>
    </row>
    <row r="745" spans="2:29" ht="11.45" customHeight="1" x14ac:dyDescent="0.2">
      <c r="R745" s="54"/>
    </row>
  </sheetData>
  <autoFilter ref="A1:AN575">
    <filterColumn colId="9" showButton="0"/>
    <filterColumn colId="11" showButton="0"/>
    <filterColumn colId="13" showButton="0"/>
    <filterColumn colId="15" showButton="0"/>
    <filterColumn colId="17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</autoFilter>
  <mergeCells count="44">
    <mergeCell ref="A372:C372"/>
    <mergeCell ref="AI1:AJ1"/>
    <mergeCell ref="AK1:AL1"/>
    <mergeCell ref="J1:K1"/>
    <mergeCell ref="R1:S1"/>
    <mergeCell ref="W1:X1"/>
    <mergeCell ref="Y1:Z1"/>
    <mergeCell ref="AA1:AB1"/>
    <mergeCell ref="AC1:AD1"/>
    <mergeCell ref="L1:M1"/>
    <mergeCell ref="N1:O1"/>
    <mergeCell ref="P1:Q1"/>
    <mergeCell ref="A415:C415"/>
    <mergeCell ref="A492:C492"/>
    <mergeCell ref="AE1:AF1"/>
    <mergeCell ref="AG1:AH1"/>
    <mergeCell ref="A529:C529"/>
    <mergeCell ref="A3:C3"/>
    <mergeCell ref="H1:I1"/>
    <mergeCell ref="A4:C4"/>
    <mergeCell ref="A25:C25"/>
    <mergeCell ref="A103:C103"/>
    <mergeCell ref="A107:C107"/>
    <mergeCell ref="A111:C111"/>
    <mergeCell ref="A195:C195"/>
    <mergeCell ref="A231:C231"/>
    <mergeCell ref="A311:C311"/>
    <mergeCell ref="A346:C346"/>
    <mergeCell ref="J678:J691"/>
    <mergeCell ref="J711:J723"/>
    <mergeCell ref="J694:J708"/>
    <mergeCell ref="J725:J739"/>
    <mergeCell ref="AK578:AL578"/>
    <mergeCell ref="AA578:AB578"/>
    <mergeCell ref="AC578:AD578"/>
    <mergeCell ref="AE578:AF578"/>
    <mergeCell ref="AG578:AH578"/>
    <mergeCell ref="AI578:AJ578"/>
    <mergeCell ref="N578:O578"/>
    <mergeCell ref="P578:Q578"/>
    <mergeCell ref="R578:S578"/>
    <mergeCell ref="W578:X578"/>
    <mergeCell ref="Y578:Z578"/>
    <mergeCell ref="L578:M578"/>
  </mergeCells>
  <phoneticPr fontId="0" type="noConversion"/>
  <conditionalFormatting sqref="F1:G1048576">
    <cfRule type="duplicateValues" dxfId="3" priority="2"/>
  </conditionalFormatting>
  <conditionalFormatting sqref="H1:K1048576">
    <cfRule type="cellIs" dxfId="2" priority="1" operator="lessThan">
      <formula>0</formula>
    </cfRule>
  </conditionalFormatting>
  <pageMargins left="0.39370078740157483" right="0.39370078740157483" top="0.39370078740157483" bottom="0.39370078740157483" header="0" footer="0"/>
  <pageSetup paperSize="9" scale="69" fitToHeight="0" pageOrder="overThenDown" orientation="landscape" r:id="rId1"/>
  <headerFooter>
    <oddFooter>&amp;L&amp;"Arial,normal"&amp;8                                &amp;C&amp;"Arial,normal"&amp;8&amp;P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L1750"/>
  <sheetViews>
    <sheetView tabSelected="1" topLeftCell="A741" zoomScaleNormal="100" workbookViewId="0">
      <selection activeCell="C750" sqref="C750"/>
    </sheetView>
  </sheetViews>
  <sheetFormatPr defaultColWidth="10.5" defaultRowHeight="11.45" customHeight="1" x14ac:dyDescent="0.2"/>
  <cols>
    <col min="1" max="1" width="21.83203125" customWidth="1"/>
    <col min="2" max="2" width="10.5" style="33"/>
    <col min="3" max="3" width="55.5" style="1" customWidth="1"/>
    <col min="4" max="4" width="23.83203125" customWidth="1"/>
    <col min="5" max="5" width="16" style="9" customWidth="1"/>
    <col min="6" max="7" width="13" customWidth="1"/>
    <col min="8" max="8" width="13.1640625" customWidth="1"/>
    <col min="9" max="9" width="10.5" customWidth="1"/>
    <col min="10" max="15" width="10.5" hidden="1" customWidth="1"/>
    <col min="16" max="16" width="14.1640625" customWidth="1"/>
    <col min="17" max="17" width="10.5" customWidth="1"/>
    <col min="18" max="18" width="16" customWidth="1"/>
    <col min="19" max="19" width="13.6640625" customWidth="1"/>
    <col min="20" max="20" width="17.1640625" customWidth="1"/>
    <col min="21" max="21" width="13" customWidth="1"/>
    <col min="23" max="23" width="12.83203125" customWidth="1"/>
    <col min="27" max="27" width="14.5" customWidth="1"/>
  </cols>
  <sheetData>
    <row r="1" spans="1:36" ht="27.75" customHeight="1" x14ac:dyDescent="0.2">
      <c r="C1" s="32"/>
      <c r="D1" s="16" t="s">
        <v>151</v>
      </c>
      <c r="E1" s="18"/>
      <c r="F1" s="179" t="s">
        <v>140</v>
      </c>
      <c r="G1" s="179"/>
      <c r="H1" s="181" t="s">
        <v>125</v>
      </c>
      <c r="I1" s="181"/>
      <c r="J1" s="176" t="s">
        <v>126</v>
      </c>
      <c r="K1" s="177"/>
      <c r="L1" s="176" t="s">
        <v>129</v>
      </c>
      <c r="M1" s="177"/>
      <c r="N1" s="176" t="s">
        <v>130</v>
      </c>
      <c r="O1" s="177"/>
      <c r="P1" s="176" t="s">
        <v>131</v>
      </c>
      <c r="Q1" s="177"/>
      <c r="R1" s="78"/>
      <c r="S1" s="78"/>
      <c r="T1" s="78"/>
      <c r="U1" s="176" t="s">
        <v>132</v>
      </c>
      <c r="V1" s="177"/>
      <c r="W1" s="176" t="s">
        <v>133</v>
      </c>
      <c r="X1" s="177"/>
      <c r="Y1" s="176" t="s">
        <v>134</v>
      </c>
      <c r="Z1" s="177"/>
      <c r="AA1" s="176" t="s">
        <v>135</v>
      </c>
      <c r="AB1" s="177"/>
      <c r="AC1" s="176" t="s">
        <v>136</v>
      </c>
      <c r="AD1" s="177"/>
      <c r="AE1" s="176" t="s">
        <v>137</v>
      </c>
      <c r="AF1" s="177"/>
      <c r="AG1" s="176" t="s">
        <v>138</v>
      </c>
      <c r="AH1" s="177"/>
      <c r="AI1" s="176" t="s">
        <v>139</v>
      </c>
      <c r="AJ1" s="177"/>
    </row>
    <row r="2" spans="1:36" ht="12" thickBot="1" x14ac:dyDescent="0.25">
      <c r="C2" s="39"/>
      <c r="D2" s="39"/>
      <c r="E2" s="10"/>
      <c r="F2" s="45" t="s">
        <v>127</v>
      </c>
      <c r="G2" s="45" t="s">
        <v>128</v>
      </c>
      <c r="H2" s="45" t="s">
        <v>127</v>
      </c>
      <c r="I2" s="45" t="s">
        <v>128</v>
      </c>
      <c r="J2" s="40" t="s">
        <v>127</v>
      </c>
      <c r="K2" s="40" t="s">
        <v>128</v>
      </c>
      <c r="L2" s="40" t="s">
        <v>127</v>
      </c>
      <c r="M2" s="40" t="s">
        <v>128</v>
      </c>
      <c r="N2" s="40" t="s">
        <v>127</v>
      </c>
      <c r="O2" s="40" t="s">
        <v>128</v>
      </c>
      <c r="P2" s="40" t="s">
        <v>127</v>
      </c>
      <c r="Q2" s="40" t="s">
        <v>128</v>
      </c>
      <c r="R2" s="40" t="s">
        <v>147</v>
      </c>
      <c r="S2" s="40" t="s">
        <v>148</v>
      </c>
      <c r="T2" s="40" t="s">
        <v>149</v>
      </c>
      <c r="U2" s="40" t="s">
        <v>127</v>
      </c>
      <c r="V2" s="40" t="s">
        <v>128</v>
      </c>
      <c r="W2" s="40" t="s">
        <v>127</v>
      </c>
      <c r="X2" s="40" t="s">
        <v>128</v>
      </c>
      <c r="Y2" s="40" t="s">
        <v>127</v>
      </c>
      <c r="Z2" s="40" t="s">
        <v>128</v>
      </c>
      <c r="AA2" s="40" t="s">
        <v>127</v>
      </c>
      <c r="AB2" s="40" t="s">
        <v>128</v>
      </c>
      <c r="AC2" s="40" t="s">
        <v>127</v>
      </c>
      <c r="AD2" s="40" t="s">
        <v>128</v>
      </c>
      <c r="AE2" s="40" t="s">
        <v>127</v>
      </c>
      <c r="AF2" s="40" t="s">
        <v>128</v>
      </c>
      <c r="AG2" s="40" t="s">
        <v>127</v>
      </c>
      <c r="AH2" s="40" t="s">
        <v>128</v>
      </c>
      <c r="AI2" s="40" t="s">
        <v>127</v>
      </c>
      <c r="AJ2" s="40" t="s">
        <v>128</v>
      </c>
    </row>
    <row r="3" spans="1:36" s="12" customFormat="1" ht="21.75" customHeight="1" thickBot="1" x14ac:dyDescent="0.25">
      <c r="A3" s="178" t="s">
        <v>125</v>
      </c>
      <c r="B3" s="178"/>
      <c r="C3" s="178"/>
      <c r="D3" s="83"/>
      <c r="E3" s="38">
        <f>E4+E25+E103+E107+E111+E195+E231+E311+E346+E372+E415+E492+E529</f>
        <v>17519776.82</v>
      </c>
      <c r="F3" s="38">
        <f t="shared" ref="F3:AJ3" si="0">F4+F25+F103+F107+F111+F195+F231+F311+F346+F372+F415+F492+F529</f>
        <v>10330459.579999996</v>
      </c>
      <c r="G3" s="38">
        <f t="shared" si="0"/>
        <v>17501282.389999997</v>
      </c>
      <c r="H3" s="38">
        <f t="shared" si="0"/>
        <v>7189317.2399999984</v>
      </c>
      <c r="I3" s="38">
        <f t="shared" si="0"/>
        <v>18494.43</v>
      </c>
      <c r="J3" s="38">
        <f t="shared" si="0"/>
        <v>0</v>
      </c>
      <c r="K3" s="38">
        <f t="shared" si="0"/>
        <v>0</v>
      </c>
      <c r="L3" s="38">
        <f t="shared" si="0"/>
        <v>0</v>
      </c>
      <c r="M3" s="38">
        <f t="shared" si="0"/>
        <v>0</v>
      </c>
      <c r="N3" s="38">
        <f t="shared" si="0"/>
        <v>18494.43</v>
      </c>
      <c r="O3" s="38">
        <f t="shared" si="0"/>
        <v>18494.43</v>
      </c>
      <c r="P3" s="38">
        <f t="shared" si="0"/>
        <v>2208457.6700000004</v>
      </c>
      <c r="Q3" s="38">
        <f t="shared" si="0"/>
        <v>0</v>
      </c>
      <c r="R3" s="38">
        <f t="shared" si="0"/>
        <v>290190.47000000003</v>
      </c>
      <c r="S3" s="38">
        <f t="shared" si="0"/>
        <v>964499.2</v>
      </c>
      <c r="T3" s="38">
        <f t="shared" si="0"/>
        <v>0</v>
      </c>
      <c r="U3" s="38">
        <f t="shared" si="0"/>
        <v>2847807.5700000003</v>
      </c>
      <c r="V3" s="38">
        <f t="shared" si="0"/>
        <v>0</v>
      </c>
      <c r="W3" s="38">
        <f t="shared" si="0"/>
        <v>2694578.5700000003</v>
      </c>
      <c r="X3" s="38">
        <f t="shared" si="0"/>
        <v>0</v>
      </c>
      <c r="Y3" s="38">
        <f t="shared" si="0"/>
        <v>0</v>
      </c>
      <c r="Z3" s="38">
        <f t="shared" si="0"/>
        <v>0</v>
      </c>
      <c r="AA3" s="38">
        <f t="shared" si="0"/>
        <v>0</v>
      </c>
      <c r="AB3" s="38">
        <f t="shared" si="0"/>
        <v>0</v>
      </c>
      <c r="AC3" s="38">
        <f t="shared" si="0"/>
        <v>0</v>
      </c>
      <c r="AD3" s="38">
        <f t="shared" si="0"/>
        <v>0</v>
      </c>
      <c r="AE3" s="38">
        <f t="shared" si="0"/>
        <v>0</v>
      </c>
      <c r="AF3" s="38">
        <f t="shared" si="0"/>
        <v>0</v>
      </c>
      <c r="AG3" s="38">
        <f t="shared" si="0"/>
        <v>0</v>
      </c>
      <c r="AH3" s="38">
        <f t="shared" si="0"/>
        <v>0</v>
      </c>
      <c r="AI3" s="38">
        <f t="shared" si="0"/>
        <v>0</v>
      </c>
      <c r="AJ3" s="38">
        <f t="shared" si="0"/>
        <v>0</v>
      </c>
    </row>
    <row r="4" spans="1:36" s="21" customFormat="1" ht="35.1" customHeight="1" x14ac:dyDescent="0.2">
      <c r="A4" s="180" t="s">
        <v>112</v>
      </c>
      <c r="B4" s="180"/>
      <c r="C4" s="180"/>
      <c r="D4" s="84"/>
      <c r="E4" s="37">
        <f>E5+E10+E14+E18+E22</f>
        <v>9122.18</v>
      </c>
      <c r="F4" s="37">
        <f t="shared" ref="F4:AJ4" si="1">F5+F10+F14+F18+F22</f>
        <v>-231.85999999999933</v>
      </c>
      <c r="G4" s="37">
        <f t="shared" si="1"/>
        <v>8469.5499999999993</v>
      </c>
      <c r="H4" s="37">
        <f t="shared" si="1"/>
        <v>9354.0399999999991</v>
      </c>
      <c r="I4" s="37">
        <f t="shared" si="1"/>
        <v>652.63</v>
      </c>
      <c r="J4" s="37">
        <f t="shared" si="1"/>
        <v>0</v>
      </c>
      <c r="K4" s="37">
        <f t="shared" si="1"/>
        <v>0</v>
      </c>
      <c r="L4" s="37">
        <f t="shared" si="1"/>
        <v>0</v>
      </c>
      <c r="M4" s="37">
        <f t="shared" si="1"/>
        <v>0</v>
      </c>
      <c r="N4" s="37">
        <f t="shared" si="1"/>
        <v>652.63</v>
      </c>
      <c r="O4" s="37">
        <f t="shared" si="1"/>
        <v>652.63</v>
      </c>
      <c r="P4" s="37">
        <f>P5+P10+P14+P18+P22+P17</f>
        <v>366121.47</v>
      </c>
      <c r="Q4" s="37">
        <f t="shared" ref="Q4:T4" si="2">Q5+Q10+Q14+Q18+Q22+Q17</f>
        <v>0</v>
      </c>
      <c r="R4" s="37">
        <f t="shared" si="2"/>
        <v>2900.47</v>
      </c>
      <c r="S4" s="37">
        <f t="shared" si="2"/>
        <v>0</v>
      </c>
      <c r="T4" s="37">
        <f t="shared" si="2"/>
        <v>0</v>
      </c>
      <c r="U4" s="37">
        <f t="shared" si="1"/>
        <v>2900.47</v>
      </c>
      <c r="V4" s="37">
        <f t="shared" si="1"/>
        <v>0</v>
      </c>
      <c r="W4" s="37">
        <f t="shared" si="1"/>
        <v>2900.47</v>
      </c>
      <c r="X4" s="37">
        <f t="shared" si="1"/>
        <v>0</v>
      </c>
      <c r="Y4" s="37">
        <f t="shared" si="1"/>
        <v>0</v>
      </c>
      <c r="Z4" s="37">
        <f t="shared" si="1"/>
        <v>0</v>
      </c>
      <c r="AA4" s="37">
        <f t="shared" si="1"/>
        <v>0</v>
      </c>
      <c r="AB4" s="37">
        <f t="shared" si="1"/>
        <v>0</v>
      </c>
      <c r="AC4" s="37">
        <f t="shared" si="1"/>
        <v>0</v>
      </c>
      <c r="AD4" s="37">
        <f t="shared" si="1"/>
        <v>0</v>
      </c>
      <c r="AE4" s="37">
        <f t="shared" si="1"/>
        <v>0</v>
      </c>
      <c r="AF4" s="37">
        <f t="shared" si="1"/>
        <v>0</v>
      </c>
      <c r="AG4" s="37">
        <f t="shared" si="1"/>
        <v>0</v>
      </c>
      <c r="AH4" s="37">
        <f t="shared" si="1"/>
        <v>0</v>
      </c>
      <c r="AI4" s="37">
        <f t="shared" si="1"/>
        <v>0</v>
      </c>
      <c r="AJ4" s="37">
        <f t="shared" si="1"/>
        <v>0</v>
      </c>
    </row>
    <row r="5" spans="1:36" s="27" customFormat="1" ht="11.1" customHeight="1" x14ac:dyDescent="0.2">
      <c r="A5" s="24" t="s">
        <v>112</v>
      </c>
      <c r="B5" s="34">
        <v>221</v>
      </c>
      <c r="C5" s="25" t="s">
        <v>0</v>
      </c>
      <c r="D5" s="25"/>
      <c r="E5" s="26">
        <f>SUM(E6:E9)</f>
        <v>738.72</v>
      </c>
      <c r="F5" s="41">
        <f t="shared" ref="F5:AJ5" si="3">SUM(F6:F9)</f>
        <v>517.1099999999999</v>
      </c>
      <c r="G5" s="41">
        <f t="shared" si="3"/>
        <v>738.72</v>
      </c>
      <c r="H5" s="41">
        <f t="shared" si="3"/>
        <v>221.61</v>
      </c>
      <c r="I5" s="41">
        <f t="shared" si="3"/>
        <v>0</v>
      </c>
      <c r="J5" s="26">
        <f t="shared" si="3"/>
        <v>0</v>
      </c>
      <c r="K5" s="26">
        <f t="shared" si="3"/>
        <v>0</v>
      </c>
      <c r="L5" s="26">
        <f t="shared" si="3"/>
        <v>0</v>
      </c>
      <c r="M5" s="26">
        <f t="shared" si="3"/>
        <v>0</v>
      </c>
      <c r="N5" s="26">
        <f t="shared" si="3"/>
        <v>0</v>
      </c>
      <c r="O5" s="105">
        <f t="shared" si="3"/>
        <v>0</v>
      </c>
      <c r="P5" s="110">
        <f t="shared" si="3"/>
        <v>73.87</v>
      </c>
      <c r="Q5" s="110">
        <f t="shared" si="3"/>
        <v>0</v>
      </c>
      <c r="R5" s="110">
        <f t="shared" si="3"/>
        <v>73.87</v>
      </c>
      <c r="S5" s="110">
        <f t="shared" si="3"/>
        <v>0</v>
      </c>
      <c r="T5" s="110">
        <f t="shared" si="3"/>
        <v>0</v>
      </c>
      <c r="U5" s="110">
        <f t="shared" si="3"/>
        <v>73.87</v>
      </c>
      <c r="V5" s="110">
        <f t="shared" si="3"/>
        <v>0</v>
      </c>
      <c r="W5" s="110">
        <f t="shared" si="3"/>
        <v>73.87</v>
      </c>
      <c r="X5" s="110">
        <f t="shared" si="3"/>
        <v>0</v>
      </c>
      <c r="Y5" s="108">
        <f t="shared" si="3"/>
        <v>0</v>
      </c>
      <c r="Z5" s="26">
        <f t="shared" si="3"/>
        <v>0</v>
      </c>
      <c r="AA5" s="26">
        <f t="shared" si="3"/>
        <v>0</v>
      </c>
      <c r="AB5" s="26">
        <f t="shared" si="3"/>
        <v>0</v>
      </c>
      <c r="AC5" s="26">
        <f t="shared" si="3"/>
        <v>0</v>
      </c>
      <c r="AD5" s="26">
        <f t="shared" si="3"/>
        <v>0</v>
      </c>
      <c r="AE5" s="26">
        <f t="shared" si="3"/>
        <v>0</v>
      </c>
      <c r="AF5" s="26">
        <f t="shared" si="3"/>
        <v>0</v>
      </c>
      <c r="AG5" s="26">
        <f t="shared" si="3"/>
        <v>0</v>
      </c>
      <c r="AH5" s="26">
        <f t="shared" si="3"/>
        <v>0</v>
      </c>
      <c r="AI5" s="26">
        <f t="shared" si="3"/>
        <v>0</v>
      </c>
      <c r="AJ5" s="26">
        <f t="shared" si="3"/>
        <v>0</v>
      </c>
    </row>
    <row r="6" spans="1:36" ht="35.1" customHeight="1" x14ac:dyDescent="0.2">
      <c r="A6" s="13" t="s">
        <v>112</v>
      </c>
      <c r="B6" s="33">
        <v>221</v>
      </c>
      <c r="C6" s="22" t="s">
        <v>1</v>
      </c>
      <c r="D6" s="22"/>
      <c r="E6" s="23">
        <v>279.39</v>
      </c>
      <c r="F6" s="52">
        <f>E6-H6</f>
        <v>195.57</v>
      </c>
      <c r="G6" s="52">
        <f>E6-I6</f>
        <v>279.39</v>
      </c>
      <c r="H6" s="46">
        <f>J6+L6+N6+P6+U6+W6+Y6+AA6+AC6+AE6+AG6+AI6</f>
        <v>83.820000000000007</v>
      </c>
      <c r="I6" s="46">
        <f>K6+M6+O6+Q6+V6+X6+Z6+AB6+AD6+AF6+AH6+AJ6</f>
        <v>0</v>
      </c>
      <c r="P6" s="68">
        <v>27.94</v>
      </c>
      <c r="Q6" s="68"/>
      <c r="R6" s="68">
        <v>27.94</v>
      </c>
      <c r="S6" s="68"/>
      <c r="T6" s="68"/>
      <c r="U6" s="68">
        <v>27.94</v>
      </c>
      <c r="V6" s="68"/>
      <c r="W6" s="68">
        <v>27.94</v>
      </c>
      <c r="X6" s="68"/>
    </row>
    <row r="7" spans="1:36" ht="35.1" customHeight="1" x14ac:dyDescent="0.2">
      <c r="A7" s="6" t="s">
        <v>112</v>
      </c>
      <c r="B7" s="33">
        <v>221</v>
      </c>
      <c r="C7" s="4" t="s">
        <v>2</v>
      </c>
      <c r="D7" s="4"/>
      <c r="E7" s="3">
        <v>459.33</v>
      </c>
      <c r="F7" s="52">
        <f>E7-H7</f>
        <v>321.53999999999996</v>
      </c>
      <c r="G7" s="52">
        <f>E7-I7</f>
        <v>459.33</v>
      </c>
      <c r="H7" s="47">
        <f t="shared" ref="H7:I9" si="4">J7+L7+N7+P7+U7+W7+Y7+AA7+AC7+AE7+AG7+AI7</f>
        <v>137.79</v>
      </c>
      <c r="I7" s="47">
        <f t="shared" si="4"/>
        <v>0</v>
      </c>
      <c r="P7" s="68">
        <v>45.93</v>
      </c>
      <c r="Q7" s="68"/>
      <c r="R7" s="68">
        <v>45.93</v>
      </c>
      <c r="S7" s="68"/>
      <c r="T7" s="68"/>
      <c r="U7" s="68">
        <v>45.93</v>
      </c>
      <c r="V7" s="68"/>
      <c r="W7" s="68">
        <v>45.93</v>
      </c>
      <c r="X7" s="68"/>
    </row>
    <row r="8" spans="1:36" ht="35.1" customHeight="1" x14ac:dyDescent="0.2">
      <c r="A8" s="6" t="s">
        <v>112</v>
      </c>
      <c r="B8" s="33">
        <v>221</v>
      </c>
      <c r="C8" s="4"/>
      <c r="D8" s="4"/>
      <c r="E8" s="3"/>
      <c r="F8" s="52">
        <f>E8-H8</f>
        <v>0</v>
      </c>
      <c r="G8" s="52">
        <f>E8-I8</f>
        <v>0</v>
      </c>
      <c r="H8" s="47">
        <f t="shared" si="4"/>
        <v>0</v>
      </c>
      <c r="I8" s="47">
        <f t="shared" si="4"/>
        <v>0</v>
      </c>
      <c r="P8" s="68"/>
      <c r="Q8" s="68"/>
      <c r="R8" s="68"/>
      <c r="S8" s="68"/>
      <c r="T8" s="68"/>
      <c r="U8" s="68"/>
      <c r="V8" s="68"/>
      <c r="W8" s="68"/>
      <c r="X8" s="68"/>
    </row>
    <row r="9" spans="1:36" ht="35.1" customHeight="1" x14ac:dyDescent="0.2">
      <c r="A9" s="16" t="s">
        <v>112</v>
      </c>
      <c r="B9" s="33">
        <v>221</v>
      </c>
      <c r="C9" s="14"/>
      <c r="D9" s="14"/>
      <c r="E9" s="18"/>
      <c r="F9" s="52">
        <f>E9-H9</f>
        <v>0</v>
      </c>
      <c r="G9" s="52">
        <f>E9-I9</f>
        <v>0</v>
      </c>
      <c r="H9" s="48">
        <f t="shared" si="4"/>
        <v>0</v>
      </c>
      <c r="I9" s="48">
        <f t="shared" si="4"/>
        <v>0</v>
      </c>
      <c r="P9" s="68"/>
      <c r="Q9" s="68"/>
      <c r="R9" s="68"/>
      <c r="S9" s="68"/>
      <c r="T9" s="68"/>
      <c r="U9" s="68"/>
      <c r="V9" s="68"/>
      <c r="W9" s="68"/>
      <c r="X9" s="68"/>
    </row>
    <row r="10" spans="1:36" s="27" customFormat="1" ht="11.1" customHeight="1" x14ac:dyDescent="0.2">
      <c r="A10" s="24" t="s">
        <v>112</v>
      </c>
      <c r="B10" s="34">
        <v>225</v>
      </c>
      <c r="C10" s="25" t="s">
        <v>3</v>
      </c>
      <c r="D10" s="25"/>
      <c r="E10" s="26">
        <f>SUM(E11:E13)</f>
        <v>190.75</v>
      </c>
      <c r="F10" s="110">
        <f>SUM(F11:F13)</f>
        <v>190.75</v>
      </c>
      <c r="G10" s="110">
        <f t="shared" ref="G10" si="5">SUM(G11:G13)</f>
        <v>190.75</v>
      </c>
      <c r="H10" s="136">
        <f>SUM(H11:H13)</f>
        <v>0</v>
      </c>
      <c r="I10" s="42">
        <f t="shared" ref="I10:AJ10" si="6">SUM(I11:I13)</f>
        <v>0</v>
      </c>
      <c r="J10" s="26">
        <f t="shared" si="6"/>
        <v>0</v>
      </c>
      <c r="K10" s="26">
        <f t="shared" si="6"/>
        <v>0</v>
      </c>
      <c r="L10" s="26">
        <f t="shared" si="6"/>
        <v>0</v>
      </c>
      <c r="M10" s="26">
        <f t="shared" si="6"/>
        <v>0</v>
      </c>
      <c r="N10" s="26">
        <f t="shared" si="6"/>
        <v>0</v>
      </c>
      <c r="O10" s="105">
        <f t="shared" si="6"/>
        <v>0</v>
      </c>
      <c r="P10" s="110">
        <f t="shared" si="6"/>
        <v>0</v>
      </c>
      <c r="Q10" s="110">
        <f t="shared" si="6"/>
        <v>0</v>
      </c>
      <c r="R10" s="110">
        <f t="shared" si="6"/>
        <v>0</v>
      </c>
      <c r="S10" s="110">
        <f t="shared" si="6"/>
        <v>0</v>
      </c>
      <c r="T10" s="110">
        <f t="shared" si="6"/>
        <v>0</v>
      </c>
      <c r="U10" s="110">
        <f t="shared" si="6"/>
        <v>0</v>
      </c>
      <c r="V10" s="110">
        <f t="shared" si="6"/>
        <v>0</v>
      </c>
      <c r="W10" s="110">
        <f t="shared" si="6"/>
        <v>0</v>
      </c>
      <c r="X10" s="110">
        <f t="shared" si="6"/>
        <v>0</v>
      </c>
      <c r="Y10" s="108">
        <f t="shared" si="6"/>
        <v>0</v>
      </c>
      <c r="Z10" s="26">
        <f t="shared" si="6"/>
        <v>0</v>
      </c>
      <c r="AA10" s="26">
        <f t="shared" si="6"/>
        <v>0</v>
      </c>
      <c r="AB10" s="26">
        <f t="shared" si="6"/>
        <v>0</v>
      </c>
      <c r="AC10" s="26">
        <f t="shared" si="6"/>
        <v>0</v>
      </c>
      <c r="AD10" s="26">
        <f t="shared" si="6"/>
        <v>0</v>
      </c>
      <c r="AE10" s="26">
        <f t="shared" si="6"/>
        <v>0</v>
      </c>
      <c r="AF10" s="26">
        <f t="shared" si="6"/>
        <v>0</v>
      </c>
      <c r="AG10" s="26">
        <f t="shared" si="6"/>
        <v>0</v>
      </c>
      <c r="AH10" s="26">
        <f t="shared" si="6"/>
        <v>0</v>
      </c>
      <c r="AI10" s="26">
        <f t="shared" si="6"/>
        <v>0</v>
      </c>
      <c r="AJ10" s="26">
        <f t="shared" si="6"/>
        <v>0</v>
      </c>
    </row>
    <row r="11" spans="1:36" ht="35.1" customHeight="1" x14ac:dyDescent="0.2">
      <c r="A11" s="13" t="s">
        <v>112</v>
      </c>
      <c r="B11" s="33">
        <v>225</v>
      </c>
      <c r="C11" s="22" t="s">
        <v>4</v>
      </c>
      <c r="D11" s="22"/>
      <c r="E11" s="23">
        <v>190.75</v>
      </c>
      <c r="F11" s="137">
        <f>E11-H11</f>
        <v>190.75</v>
      </c>
      <c r="G11" s="137">
        <f>E11-I11</f>
        <v>190.75</v>
      </c>
      <c r="H11" s="46">
        <f t="shared" ref="H11:I13" si="7">J11+L11+N11+P11+U11+W11+Y11+AA11+AC11+AE11+AG11+AI11</f>
        <v>0</v>
      </c>
      <c r="I11" s="46">
        <f t="shared" si="7"/>
        <v>0</v>
      </c>
      <c r="P11" s="68"/>
      <c r="Q11" s="68"/>
      <c r="R11" s="68"/>
      <c r="S11" s="68"/>
      <c r="T11" s="68"/>
      <c r="U11" s="68"/>
      <c r="V11" s="68"/>
      <c r="W11" s="68"/>
      <c r="X11" s="68"/>
    </row>
    <row r="12" spans="1:36" ht="35.1" customHeight="1" x14ac:dyDescent="0.2">
      <c r="A12" s="6" t="s">
        <v>112</v>
      </c>
      <c r="B12" s="33">
        <v>225</v>
      </c>
      <c r="C12" s="4"/>
      <c r="D12" s="4"/>
      <c r="E12" s="3"/>
      <c r="F12" s="52">
        <f>E12-H12</f>
        <v>0</v>
      </c>
      <c r="G12" s="52">
        <f>E12-I12</f>
        <v>0</v>
      </c>
      <c r="H12" s="47">
        <f t="shared" si="7"/>
        <v>0</v>
      </c>
      <c r="I12" s="47">
        <f t="shared" si="7"/>
        <v>0</v>
      </c>
      <c r="P12" s="68"/>
      <c r="Q12" s="68"/>
      <c r="R12" s="68"/>
      <c r="S12" s="68"/>
      <c r="T12" s="68"/>
      <c r="U12" s="68"/>
      <c r="V12" s="68"/>
      <c r="W12" s="68"/>
      <c r="X12" s="68"/>
    </row>
    <row r="13" spans="1:36" ht="35.1" customHeight="1" x14ac:dyDescent="0.2">
      <c r="A13" s="16" t="s">
        <v>112</v>
      </c>
      <c r="B13" s="33">
        <v>225</v>
      </c>
      <c r="C13" s="14"/>
      <c r="D13" s="14"/>
      <c r="E13" s="18"/>
      <c r="F13" s="52">
        <f>E13-H13</f>
        <v>0</v>
      </c>
      <c r="G13" s="52">
        <f>E13-I13</f>
        <v>0</v>
      </c>
      <c r="H13" s="48">
        <f t="shared" si="7"/>
        <v>0</v>
      </c>
      <c r="I13" s="48">
        <f t="shared" si="7"/>
        <v>0</v>
      </c>
      <c r="P13" s="68"/>
      <c r="Q13" s="68"/>
      <c r="R13" s="68"/>
      <c r="S13" s="68"/>
      <c r="T13" s="68"/>
      <c r="U13" s="68"/>
      <c r="V13" s="68"/>
      <c r="W13" s="68"/>
      <c r="X13" s="68"/>
    </row>
    <row r="14" spans="1:36" s="27" customFormat="1" ht="11.1" customHeight="1" x14ac:dyDescent="0.2">
      <c r="A14" s="24" t="s">
        <v>112</v>
      </c>
      <c r="B14" s="34">
        <v>227</v>
      </c>
      <c r="C14" s="25" t="s">
        <v>5</v>
      </c>
      <c r="D14" s="25"/>
      <c r="E14" s="26">
        <f>SUM(E15:E16)</f>
        <v>29.08</v>
      </c>
      <c r="F14" s="110">
        <f t="shared" ref="F14:AJ14" si="8">SUM(F15:F16)</f>
        <v>29.08</v>
      </c>
      <c r="G14" s="110">
        <f t="shared" si="8"/>
        <v>29.08</v>
      </c>
      <c r="H14" s="136">
        <f t="shared" si="8"/>
        <v>0</v>
      </c>
      <c r="I14" s="42">
        <f t="shared" si="8"/>
        <v>0</v>
      </c>
      <c r="J14" s="26">
        <f t="shared" si="8"/>
        <v>0</v>
      </c>
      <c r="K14" s="26">
        <f t="shared" si="8"/>
        <v>0</v>
      </c>
      <c r="L14" s="26">
        <f t="shared" si="8"/>
        <v>0</v>
      </c>
      <c r="M14" s="26">
        <f t="shared" si="8"/>
        <v>0</v>
      </c>
      <c r="N14" s="26">
        <f t="shared" si="8"/>
        <v>0</v>
      </c>
      <c r="O14" s="105">
        <f t="shared" si="8"/>
        <v>0</v>
      </c>
      <c r="P14" s="110">
        <f>SUM(P15:P16)</f>
        <v>0</v>
      </c>
      <c r="Q14" s="110">
        <f t="shared" si="8"/>
        <v>0</v>
      </c>
      <c r="R14" s="110">
        <f t="shared" si="8"/>
        <v>0</v>
      </c>
      <c r="S14" s="110">
        <f t="shared" si="8"/>
        <v>0</v>
      </c>
      <c r="T14" s="110">
        <f t="shared" si="8"/>
        <v>0</v>
      </c>
      <c r="U14" s="110">
        <f t="shared" si="8"/>
        <v>0</v>
      </c>
      <c r="V14" s="110">
        <f t="shared" si="8"/>
        <v>0</v>
      </c>
      <c r="W14" s="110">
        <f t="shared" si="8"/>
        <v>0</v>
      </c>
      <c r="X14" s="110">
        <f t="shared" si="8"/>
        <v>0</v>
      </c>
      <c r="Y14" s="108">
        <f t="shared" si="8"/>
        <v>0</v>
      </c>
      <c r="Z14" s="26">
        <f t="shared" si="8"/>
        <v>0</v>
      </c>
      <c r="AA14" s="26">
        <f t="shared" si="8"/>
        <v>0</v>
      </c>
      <c r="AB14" s="26">
        <f t="shared" si="8"/>
        <v>0</v>
      </c>
      <c r="AC14" s="26">
        <f t="shared" si="8"/>
        <v>0</v>
      </c>
      <c r="AD14" s="26">
        <f t="shared" si="8"/>
        <v>0</v>
      </c>
      <c r="AE14" s="26">
        <f t="shared" si="8"/>
        <v>0</v>
      </c>
      <c r="AF14" s="26">
        <f t="shared" si="8"/>
        <v>0</v>
      </c>
      <c r="AG14" s="26">
        <f t="shared" si="8"/>
        <v>0</v>
      </c>
      <c r="AH14" s="26">
        <f t="shared" si="8"/>
        <v>0</v>
      </c>
      <c r="AI14" s="26">
        <f t="shared" si="8"/>
        <v>0</v>
      </c>
      <c r="AJ14" s="26">
        <f t="shared" si="8"/>
        <v>0</v>
      </c>
    </row>
    <row r="15" spans="1:36" ht="35.1" customHeight="1" x14ac:dyDescent="0.2">
      <c r="A15" s="13" t="s">
        <v>112</v>
      </c>
      <c r="B15" s="33">
        <v>227</v>
      </c>
      <c r="C15" s="22" t="s">
        <v>6</v>
      </c>
      <c r="D15" s="22"/>
      <c r="E15" s="23">
        <v>29.08</v>
      </c>
      <c r="F15" s="137">
        <f>E15-H15</f>
        <v>29.08</v>
      </c>
      <c r="G15" s="137">
        <f>E15-I15</f>
        <v>29.08</v>
      </c>
      <c r="H15" s="46">
        <f t="shared" ref="H15:I16" si="9">J15+L15+N15+P15+U15+W15+Y15+AA15+AC15+AE15+AG15+AI15</f>
        <v>0</v>
      </c>
      <c r="I15" s="46">
        <f t="shared" si="9"/>
        <v>0</v>
      </c>
      <c r="P15" s="68"/>
      <c r="Q15" s="68"/>
      <c r="R15" s="68"/>
      <c r="S15" s="68"/>
      <c r="T15" s="68"/>
      <c r="U15" s="68"/>
      <c r="V15" s="68"/>
      <c r="W15" s="68"/>
      <c r="X15" s="68"/>
    </row>
    <row r="16" spans="1:36" ht="35.1" customHeight="1" x14ac:dyDescent="0.2">
      <c r="A16" s="169" t="s">
        <v>112</v>
      </c>
      <c r="B16" s="33">
        <v>227</v>
      </c>
      <c r="C16" s="14"/>
      <c r="D16" s="14"/>
      <c r="E16" s="18"/>
      <c r="F16" s="52">
        <f>E16-H16</f>
        <v>0</v>
      </c>
      <c r="G16" s="52">
        <f>E16-I16</f>
        <v>0</v>
      </c>
      <c r="H16" s="48">
        <f t="shared" si="9"/>
        <v>0</v>
      </c>
      <c r="I16" s="48">
        <f t="shared" si="9"/>
        <v>0</v>
      </c>
      <c r="P16" s="68"/>
      <c r="Q16" s="68"/>
      <c r="R16" s="68"/>
      <c r="S16" s="68"/>
      <c r="T16" s="68"/>
      <c r="U16" s="68"/>
      <c r="V16" s="68"/>
      <c r="W16" s="68"/>
      <c r="X16" s="68"/>
    </row>
    <row r="17" spans="1:36" ht="35.1" customHeight="1" x14ac:dyDescent="0.2">
      <c r="A17" s="16" t="s">
        <v>112</v>
      </c>
      <c r="B17" s="33">
        <v>341</v>
      </c>
      <c r="C17" s="125"/>
      <c r="D17" s="125"/>
      <c r="E17" s="10"/>
      <c r="F17" s="126"/>
      <c r="G17" s="126"/>
      <c r="H17" s="50"/>
      <c r="I17" s="50"/>
      <c r="P17" s="128">
        <v>363221</v>
      </c>
      <c r="Q17" s="68"/>
      <c r="R17" s="68"/>
      <c r="S17" s="68"/>
      <c r="T17" s="68"/>
      <c r="U17" s="68"/>
      <c r="V17" s="68"/>
      <c r="W17" s="68"/>
      <c r="X17" s="68"/>
    </row>
    <row r="18" spans="1:36" s="27" customFormat="1" ht="11.1" customHeight="1" x14ac:dyDescent="0.2">
      <c r="A18" s="24" t="s">
        <v>112</v>
      </c>
      <c r="B18" s="34">
        <v>346</v>
      </c>
      <c r="C18" s="25">
        <v>346</v>
      </c>
      <c r="D18" s="85"/>
      <c r="E18" s="26">
        <f>SUM(E19:E21)</f>
        <v>652.63</v>
      </c>
      <c r="F18" s="110">
        <f t="shared" ref="F18:AJ18" si="10">SUM(F19:F21)</f>
        <v>0</v>
      </c>
      <c r="G18" s="110">
        <f t="shared" si="10"/>
        <v>0</v>
      </c>
      <c r="H18" s="110">
        <f t="shared" si="10"/>
        <v>652.63</v>
      </c>
      <c r="I18" s="110">
        <f t="shared" si="10"/>
        <v>652.63</v>
      </c>
      <c r="J18" s="108">
        <f t="shared" si="10"/>
        <v>0</v>
      </c>
      <c r="K18" s="26">
        <f t="shared" si="10"/>
        <v>0</v>
      </c>
      <c r="L18" s="26">
        <f t="shared" si="10"/>
        <v>0</v>
      </c>
      <c r="M18" s="26">
        <f t="shared" si="10"/>
        <v>0</v>
      </c>
      <c r="N18" s="26">
        <f t="shared" si="10"/>
        <v>652.63</v>
      </c>
      <c r="O18" s="105">
        <f t="shared" si="10"/>
        <v>652.63</v>
      </c>
      <c r="P18" s="110">
        <f t="shared" si="10"/>
        <v>0</v>
      </c>
      <c r="Q18" s="110">
        <f t="shared" si="10"/>
        <v>0</v>
      </c>
      <c r="R18" s="110">
        <f t="shared" si="10"/>
        <v>0</v>
      </c>
      <c r="S18" s="110">
        <f t="shared" si="10"/>
        <v>0</v>
      </c>
      <c r="T18" s="110">
        <f t="shared" si="10"/>
        <v>0</v>
      </c>
      <c r="U18" s="110">
        <f t="shared" si="10"/>
        <v>0</v>
      </c>
      <c r="V18" s="110">
        <f t="shared" si="10"/>
        <v>0</v>
      </c>
      <c r="W18" s="110">
        <f t="shared" si="10"/>
        <v>0</v>
      </c>
      <c r="X18" s="110">
        <f t="shared" si="10"/>
        <v>0</v>
      </c>
      <c r="Y18" s="108">
        <f t="shared" si="10"/>
        <v>0</v>
      </c>
      <c r="Z18" s="26">
        <f t="shared" si="10"/>
        <v>0</v>
      </c>
      <c r="AA18" s="26">
        <f t="shared" si="10"/>
        <v>0</v>
      </c>
      <c r="AB18" s="26">
        <f t="shared" si="10"/>
        <v>0</v>
      </c>
      <c r="AC18" s="26">
        <f t="shared" si="10"/>
        <v>0</v>
      </c>
      <c r="AD18" s="26">
        <f t="shared" si="10"/>
        <v>0</v>
      </c>
      <c r="AE18" s="26">
        <f t="shared" si="10"/>
        <v>0</v>
      </c>
      <c r="AF18" s="26">
        <f t="shared" si="10"/>
        <v>0</v>
      </c>
      <c r="AG18" s="26">
        <f t="shared" si="10"/>
        <v>0</v>
      </c>
      <c r="AH18" s="26">
        <f t="shared" si="10"/>
        <v>0</v>
      </c>
      <c r="AI18" s="26">
        <f t="shared" si="10"/>
        <v>0</v>
      </c>
      <c r="AJ18" s="26">
        <f t="shared" si="10"/>
        <v>0</v>
      </c>
    </row>
    <row r="19" spans="1:36" s="92" customFormat="1" ht="47.1" customHeight="1" x14ac:dyDescent="0.2">
      <c r="A19" s="93" t="s">
        <v>112</v>
      </c>
      <c r="B19" s="87">
        <v>346</v>
      </c>
      <c r="C19" s="94" t="s">
        <v>7</v>
      </c>
      <c r="D19" s="93" t="s">
        <v>152</v>
      </c>
      <c r="E19" s="95">
        <v>652.63</v>
      </c>
      <c r="F19" s="138">
        <f>E19-H19</f>
        <v>0</v>
      </c>
      <c r="G19" s="138">
        <f>E19-I19</f>
        <v>0</v>
      </c>
      <c r="H19" s="91">
        <f t="shared" ref="H19:I21" si="11">J19+L19+N19+P19+U19+W19+Y19+AA19+AC19+AE19+AG19+AI19</f>
        <v>652.63</v>
      </c>
      <c r="I19" s="91">
        <f t="shared" si="11"/>
        <v>652.63</v>
      </c>
      <c r="N19" s="92">
        <v>652.63</v>
      </c>
      <c r="O19" s="92">
        <v>652.63</v>
      </c>
      <c r="P19" s="111"/>
      <c r="Q19" s="111"/>
      <c r="R19" s="111"/>
      <c r="S19" s="111"/>
      <c r="T19" s="111"/>
      <c r="U19" s="111"/>
      <c r="V19" s="111"/>
      <c r="W19" s="111"/>
      <c r="X19" s="111"/>
    </row>
    <row r="20" spans="1:36" ht="47.1" customHeight="1" x14ac:dyDescent="0.2">
      <c r="A20" s="6" t="s">
        <v>112</v>
      </c>
      <c r="B20" s="33">
        <v>346</v>
      </c>
      <c r="C20" s="4"/>
      <c r="D20" s="6"/>
      <c r="E20" s="3"/>
      <c r="F20" s="52">
        <f>E20-H20</f>
        <v>0</v>
      </c>
      <c r="G20" s="52">
        <f>E20-I20</f>
        <v>0</v>
      </c>
      <c r="H20" s="47">
        <f t="shared" si="11"/>
        <v>0</v>
      </c>
      <c r="I20" s="47">
        <f t="shared" si="11"/>
        <v>0</v>
      </c>
      <c r="P20" s="68"/>
      <c r="Q20" s="68"/>
      <c r="R20" s="68"/>
      <c r="S20" s="68"/>
      <c r="T20" s="68"/>
      <c r="U20" s="68"/>
      <c r="V20" s="68"/>
      <c r="W20" s="68"/>
      <c r="X20" s="68"/>
    </row>
    <row r="21" spans="1:36" ht="47.1" customHeight="1" x14ac:dyDescent="0.2">
      <c r="A21" s="16" t="s">
        <v>112</v>
      </c>
      <c r="B21" s="33">
        <v>346</v>
      </c>
      <c r="C21" s="14"/>
      <c r="D21" s="16"/>
      <c r="E21" s="18"/>
      <c r="F21" s="52">
        <f>E21-H21</f>
        <v>0</v>
      </c>
      <c r="G21" s="52">
        <f>E21-I21</f>
        <v>0</v>
      </c>
      <c r="H21" s="48">
        <f t="shared" si="11"/>
        <v>0</v>
      </c>
      <c r="I21" s="48">
        <f t="shared" si="11"/>
        <v>0</v>
      </c>
      <c r="P21" s="68"/>
      <c r="Q21" s="68"/>
      <c r="R21" s="68"/>
      <c r="S21" s="68"/>
      <c r="T21" s="68"/>
      <c r="U21" s="68"/>
      <c r="V21" s="68"/>
      <c r="W21" s="68"/>
      <c r="X21" s="68"/>
    </row>
    <row r="22" spans="1:36" s="27" customFormat="1" ht="18.75" customHeight="1" x14ac:dyDescent="0.2">
      <c r="A22" s="24" t="s">
        <v>112</v>
      </c>
      <c r="B22" s="34">
        <v>343</v>
      </c>
      <c r="C22" s="25">
        <v>343</v>
      </c>
      <c r="D22" s="25"/>
      <c r="E22" s="26">
        <f>SUM(E23:E24)</f>
        <v>7511</v>
      </c>
      <c r="F22" s="110">
        <f t="shared" ref="F22:AJ22" si="12">SUM(F23:F24)</f>
        <v>-968.79999999999927</v>
      </c>
      <c r="G22" s="110">
        <f t="shared" si="12"/>
        <v>7511</v>
      </c>
      <c r="H22" s="136">
        <f t="shared" si="12"/>
        <v>8479.7999999999993</v>
      </c>
      <c r="I22" s="42">
        <f t="shared" si="12"/>
        <v>0</v>
      </c>
      <c r="J22" s="26">
        <f t="shared" si="12"/>
        <v>0</v>
      </c>
      <c r="K22" s="26">
        <f t="shared" si="12"/>
        <v>0</v>
      </c>
      <c r="L22" s="26">
        <f t="shared" si="12"/>
        <v>0</v>
      </c>
      <c r="M22" s="26">
        <f t="shared" si="12"/>
        <v>0</v>
      </c>
      <c r="N22" s="26">
        <f t="shared" si="12"/>
        <v>0</v>
      </c>
      <c r="O22" s="105">
        <f t="shared" si="12"/>
        <v>0</v>
      </c>
      <c r="P22" s="110">
        <f t="shared" si="12"/>
        <v>2826.6</v>
      </c>
      <c r="Q22" s="110">
        <f t="shared" si="12"/>
        <v>0</v>
      </c>
      <c r="R22" s="110">
        <f t="shared" si="12"/>
        <v>2826.6</v>
      </c>
      <c r="S22" s="110">
        <f t="shared" si="12"/>
        <v>0</v>
      </c>
      <c r="T22" s="110">
        <f t="shared" si="12"/>
        <v>0</v>
      </c>
      <c r="U22" s="110">
        <f t="shared" si="12"/>
        <v>2826.6</v>
      </c>
      <c r="V22" s="110">
        <f t="shared" si="12"/>
        <v>0</v>
      </c>
      <c r="W22" s="110">
        <f t="shared" si="12"/>
        <v>2826.6</v>
      </c>
      <c r="X22" s="110">
        <f t="shared" si="12"/>
        <v>0</v>
      </c>
      <c r="Y22" s="108">
        <f t="shared" si="12"/>
        <v>0</v>
      </c>
      <c r="Z22" s="26">
        <f t="shared" si="12"/>
        <v>0</v>
      </c>
      <c r="AA22" s="26">
        <f t="shared" si="12"/>
        <v>0</v>
      </c>
      <c r="AB22" s="26">
        <f t="shared" si="12"/>
        <v>0</v>
      </c>
      <c r="AC22" s="26">
        <f t="shared" si="12"/>
        <v>0</v>
      </c>
      <c r="AD22" s="26">
        <f t="shared" si="12"/>
        <v>0</v>
      </c>
      <c r="AE22" s="26">
        <f t="shared" si="12"/>
        <v>0</v>
      </c>
      <c r="AF22" s="26">
        <f t="shared" si="12"/>
        <v>0</v>
      </c>
      <c r="AG22" s="26">
        <f t="shared" si="12"/>
        <v>0</v>
      </c>
      <c r="AH22" s="26">
        <f t="shared" si="12"/>
        <v>0</v>
      </c>
      <c r="AI22" s="26">
        <f t="shared" si="12"/>
        <v>0</v>
      </c>
      <c r="AJ22" s="26">
        <f t="shared" si="12"/>
        <v>0</v>
      </c>
    </row>
    <row r="23" spans="1:36" ht="47.1" customHeight="1" x14ac:dyDescent="0.2">
      <c r="A23" s="13" t="s">
        <v>112</v>
      </c>
      <c r="B23" s="33">
        <v>343</v>
      </c>
      <c r="C23" s="22" t="s">
        <v>9</v>
      </c>
      <c r="D23" s="22"/>
      <c r="E23" s="23">
        <v>7511</v>
      </c>
      <c r="F23" s="137">
        <f>E23-H23</f>
        <v>-968.79999999999927</v>
      </c>
      <c r="G23" s="137">
        <f>E23-I23</f>
        <v>7511</v>
      </c>
      <c r="H23" s="46">
        <f t="shared" ref="H23:I24" si="13">J23+L23+N23+P23+U23+W23+Y23+AA23+AC23+AE23+AG23+AI23</f>
        <v>8479.7999999999993</v>
      </c>
      <c r="I23" s="46">
        <f t="shared" si="13"/>
        <v>0</v>
      </c>
      <c r="P23" s="68">
        <v>2826.6</v>
      </c>
      <c r="Q23" s="68"/>
      <c r="R23" s="68">
        <v>2826.6</v>
      </c>
      <c r="S23" s="68"/>
      <c r="T23" s="68"/>
      <c r="U23" s="68">
        <v>2826.6</v>
      </c>
      <c r="V23" s="68"/>
      <c r="W23" s="68">
        <v>2826.6</v>
      </c>
      <c r="X23" s="68"/>
    </row>
    <row r="24" spans="1:36" s="7" customFormat="1" ht="10.5" customHeight="1" x14ac:dyDescent="0.2">
      <c r="A24" s="16" t="s">
        <v>112</v>
      </c>
      <c r="B24" s="33">
        <v>343</v>
      </c>
      <c r="C24" s="14"/>
      <c r="D24" s="14"/>
      <c r="E24" s="15"/>
      <c r="F24" s="52">
        <f>E24-H24</f>
        <v>0</v>
      </c>
      <c r="G24" s="52">
        <f>E24-I24</f>
        <v>0</v>
      </c>
      <c r="H24" s="48">
        <f t="shared" si="13"/>
        <v>0</v>
      </c>
      <c r="I24" s="48">
        <f t="shared" si="13"/>
        <v>0</v>
      </c>
      <c r="P24" s="114"/>
      <c r="Q24" s="114"/>
      <c r="R24" s="114"/>
      <c r="S24" s="114"/>
      <c r="T24" s="114"/>
      <c r="U24" s="114"/>
      <c r="V24" s="114"/>
      <c r="W24" s="114"/>
      <c r="X24" s="114"/>
    </row>
    <row r="25" spans="1:36" s="21" customFormat="1" ht="35.1" customHeight="1" x14ac:dyDescent="0.2">
      <c r="A25" s="175" t="s">
        <v>113</v>
      </c>
      <c r="B25" s="175"/>
      <c r="C25" s="175"/>
      <c r="D25" s="82"/>
      <c r="E25" s="20">
        <f>E26+E31+E35+E40+E96+E100</f>
        <v>8023428.8499999987</v>
      </c>
      <c r="F25" s="37">
        <f t="shared" ref="F25:AJ25" si="14">F26+F31+F35+F40+F96+F100</f>
        <v>7654347.1099999994</v>
      </c>
      <c r="G25" s="37">
        <f t="shared" si="14"/>
        <v>8022776.2199999988</v>
      </c>
      <c r="H25" s="37">
        <f t="shared" si="14"/>
        <v>369081.74</v>
      </c>
      <c r="I25" s="37">
        <f t="shared" si="14"/>
        <v>652.63</v>
      </c>
      <c r="J25" s="20">
        <f t="shared" si="14"/>
        <v>0</v>
      </c>
      <c r="K25" s="20">
        <f t="shared" si="14"/>
        <v>0</v>
      </c>
      <c r="L25" s="20">
        <f t="shared" si="14"/>
        <v>0</v>
      </c>
      <c r="M25" s="20">
        <f t="shared" si="14"/>
        <v>0</v>
      </c>
      <c r="N25" s="20">
        <f t="shared" si="14"/>
        <v>652.63</v>
      </c>
      <c r="O25" s="107">
        <f t="shared" si="14"/>
        <v>652.63</v>
      </c>
      <c r="P25" s="113">
        <f t="shared" si="14"/>
        <v>367208.37</v>
      </c>
      <c r="Q25" s="113">
        <f t="shared" si="14"/>
        <v>0</v>
      </c>
      <c r="R25" s="113">
        <f t="shared" si="14"/>
        <v>610.37</v>
      </c>
      <c r="S25" s="113">
        <f t="shared" si="14"/>
        <v>366598</v>
      </c>
      <c r="T25" s="113">
        <f t="shared" si="14"/>
        <v>0</v>
      </c>
      <c r="U25" s="113">
        <f t="shared" si="14"/>
        <v>610.37</v>
      </c>
      <c r="V25" s="113">
        <f t="shared" si="14"/>
        <v>0</v>
      </c>
      <c r="W25" s="113">
        <f t="shared" si="14"/>
        <v>610.37</v>
      </c>
      <c r="X25" s="113">
        <f t="shared" si="14"/>
        <v>0</v>
      </c>
      <c r="Y25" s="109">
        <f t="shared" si="14"/>
        <v>0</v>
      </c>
      <c r="Z25" s="20">
        <f t="shared" si="14"/>
        <v>0</v>
      </c>
      <c r="AA25" s="20">
        <f t="shared" si="14"/>
        <v>0</v>
      </c>
      <c r="AB25" s="20">
        <f t="shared" si="14"/>
        <v>0</v>
      </c>
      <c r="AC25" s="20">
        <f t="shared" si="14"/>
        <v>0</v>
      </c>
      <c r="AD25" s="20">
        <f t="shared" si="14"/>
        <v>0</v>
      </c>
      <c r="AE25" s="20">
        <f t="shared" si="14"/>
        <v>0</v>
      </c>
      <c r="AF25" s="20">
        <f t="shared" si="14"/>
        <v>0</v>
      </c>
      <c r="AG25" s="20">
        <f t="shared" si="14"/>
        <v>0</v>
      </c>
      <c r="AH25" s="20">
        <f t="shared" si="14"/>
        <v>0</v>
      </c>
      <c r="AI25" s="20">
        <f t="shared" si="14"/>
        <v>0</v>
      </c>
      <c r="AJ25" s="20">
        <f t="shared" si="14"/>
        <v>0</v>
      </c>
    </row>
    <row r="26" spans="1:36" s="27" customFormat="1" ht="11.1" customHeight="1" x14ac:dyDescent="0.2">
      <c r="A26" s="24" t="s">
        <v>113</v>
      </c>
      <c r="B26" s="28" t="s">
        <v>0</v>
      </c>
      <c r="C26" s="25" t="s">
        <v>0</v>
      </c>
      <c r="D26" s="25"/>
      <c r="E26" s="26">
        <f>SUM(E27:E30)</f>
        <v>738.72</v>
      </c>
      <c r="F26" s="41">
        <f t="shared" ref="F26:AJ26" si="15">SUM(F27:F30)</f>
        <v>517.1099999999999</v>
      </c>
      <c r="G26" s="41">
        <f t="shared" si="15"/>
        <v>738.72</v>
      </c>
      <c r="H26" s="41">
        <f t="shared" si="15"/>
        <v>221.61</v>
      </c>
      <c r="I26" s="41">
        <f t="shared" si="15"/>
        <v>0</v>
      </c>
      <c r="J26" s="26">
        <f t="shared" si="15"/>
        <v>0</v>
      </c>
      <c r="K26" s="26">
        <f t="shared" si="15"/>
        <v>0</v>
      </c>
      <c r="L26" s="26">
        <f t="shared" si="15"/>
        <v>0</v>
      </c>
      <c r="M26" s="26">
        <f t="shared" si="15"/>
        <v>0</v>
      </c>
      <c r="N26" s="26">
        <f t="shared" si="15"/>
        <v>0</v>
      </c>
      <c r="O26" s="105">
        <f t="shared" si="15"/>
        <v>0</v>
      </c>
      <c r="P26" s="110">
        <f t="shared" si="15"/>
        <v>73.87</v>
      </c>
      <c r="Q26" s="110">
        <f t="shared" si="15"/>
        <v>0</v>
      </c>
      <c r="R26" s="110">
        <f t="shared" si="15"/>
        <v>73.87</v>
      </c>
      <c r="S26" s="110">
        <f t="shared" si="15"/>
        <v>0</v>
      </c>
      <c r="T26" s="110">
        <f t="shared" si="15"/>
        <v>0</v>
      </c>
      <c r="U26" s="110">
        <f t="shared" si="15"/>
        <v>73.87</v>
      </c>
      <c r="V26" s="110">
        <f t="shared" si="15"/>
        <v>0</v>
      </c>
      <c r="W26" s="110">
        <f t="shared" si="15"/>
        <v>73.87</v>
      </c>
      <c r="X26" s="110">
        <f t="shared" si="15"/>
        <v>0</v>
      </c>
      <c r="Y26" s="108">
        <f t="shared" si="15"/>
        <v>0</v>
      </c>
      <c r="Z26" s="26">
        <f t="shared" si="15"/>
        <v>0</v>
      </c>
      <c r="AA26" s="26">
        <f t="shared" si="15"/>
        <v>0</v>
      </c>
      <c r="AB26" s="26">
        <f t="shared" si="15"/>
        <v>0</v>
      </c>
      <c r="AC26" s="26">
        <f t="shared" si="15"/>
        <v>0</v>
      </c>
      <c r="AD26" s="26">
        <f t="shared" si="15"/>
        <v>0</v>
      </c>
      <c r="AE26" s="26">
        <f t="shared" si="15"/>
        <v>0</v>
      </c>
      <c r="AF26" s="26">
        <f t="shared" si="15"/>
        <v>0</v>
      </c>
      <c r="AG26" s="26">
        <f t="shared" si="15"/>
        <v>0</v>
      </c>
      <c r="AH26" s="26">
        <f t="shared" si="15"/>
        <v>0</v>
      </c>
      <c r="AI26" s="26">
        <f t="shared" si="15"/>
        <v>0</v>
      </c>
      <c r="AJ26" s="26">
        <f t="shared" si="15"/>
        <v>0</v>
      </c>
    </row>
    <row r="27" spans="1:36" ht="35.1" customHeight="1" x14ac:dyDescent="0.2">
      <c r="A27" s="13" t="s">
        <v>113</v>
      </c>
      <c r="B27" s="19" t="s">
        <v>0</v>
      </c>
      <c r="C27" s="22" t="s">
        <v>1</v>
      </c>
      <c r="D27" s="22"/>
      <c r="E27" s="23">
        <v>279.39</v>
      </c>
      <c r="F27" s="52">
        <f>E27-H27</f>
        <v>195.57</v>
      </c>
      <c r="G27" s="52">
        <f>E27-I27</f>
        <v>279.39</v>
      </c>
      <c r="H27" s="46">
        <f t="shared" ref="H27:I30" si="16">J27+L27+N27+P27+U27+W27+Y27+AA27+AC27+AE27+AG27+AI27</f>
        <v>83.820000000000007</v>
      </c>
      <c r="I27" s="46">
        <f t="shared" si="16"/>
        <v>0</v>
      </c>
      <c r="P27" s="68">
        <v>27.94</v>
      </c>
      <c r="Q27" s="68"/>
      <c r="R27" s="68">
        <v>27.94</v>
      </c>
      <c r="S27" s="68"/>
      <c r="T27" s="68"/>
      <c r="U27" s="68">
        <v>27.94</v>
      </c>
      <c r="V27" s="68"/>
      <c r="W27" s="68">
        <v>27.94</v>
      </c>
      <c r="X27" s="68"/>
    </row>
    <row r="28" spans="1:36" ht="35.1" customHeight="1" x14ac:dyDescent="0.2">
      <c r="A28" s="6" t="s">
        <v>113</v>
      </c>
      <c r="B28" s="2" t="s">
        <v>0</v>
      </c>
      <c r="C28" s="4" t="s">
        <v>2</v>
      </c>
      <c r="D28" s="4"/>
      <c r="E28" s="3">
        <v>459.33</v>
      </c>
      <c r="F28" s="52">
        <f>E28-H28</f>
        <v>321.53999999999996</v>
      </c>
      <c r="G28" s="52">
        <f>E28-I28</f>
        <v>459.33</v>
      </c>
      <c r="H28" s="47">
        <f t="shared" si="16"/>
        <v>137.79</v>
      </c>
      <c r="I28" s="47">
        <f t="shared" si="16"/>
        <v>0</v>
      </c>
      <c r="P28" s="68">
        <v>45.93</v>
      </c>
      <c r="Q28" s="68"/>
      <c r="R28" s="68">
        <v>45.93</v>
      </c>
      <c r="S28" s="68"/>
      <c r="T28" s="68"/>
      <c r="U28" s="68">
        <v>45.93</v>
      </c>
      <c r="V28" s="68"/>
      <c r="W28" s="68">
        <v>45.93</v>
      </c>
      <c r="X28" s="68"/>
    </row>
    <row r="29" spans="1:36" ht="35.1" customHeight="1" x14ac:dyDescent="0.2">
      <c r="A29" s="6" t="s">
        <v>113</v>
      </c>
      <c r="B29" s="2" t="s">
        <v>0</v>
      </c>
      <c r="C29" s="4"/>
      <c r="D29" s="4"/>
      <c r="E29" s="3"/>
      <c r="F29" s="52">
        <f>E29-H29</f>
        <v>0</v>
      </c>
      <c r="G29" s="52">
        <f>E29-I29</f>
        <v>0</v>
      </c>
      <c r="H29" s="47">
        <f t="shared" si="16"/>
        <v>0</v>
      </c>
      <c r="I29" s="47">
        <f t="shared" si="16"/>
        <v>0</v>
      </c>
      <c r="P29" s="68"/>
      <c r="Q29" s="68"/>
      <c r="R29" s="68"/>
      <c r="S29" s="68"/>
      <c r="T29" s="68"/>
      <c r="U29" s="68"/>
      <c r="V29" s="68"/>
      <c r="W29" s="68"/>
      <c r="X29" s="68"/>
    </row>
    <row r="30" spans="1:36" ht="35.1" customHeight="1" x14ac:dyDescent="0.2">
      <c r="A30" s="16" t="s">
        <v>113</v>
      </c>
      <c r="B30" s="32" t="s">
        <v>0</v>
      </c>
      <c r="C30" s="14"/>
      <c r="D30" s="14"/>
      <c r="E30" s="18"/>
      <c r="F30" s="52">
        <f>E30-H30</f>
        <v>0</v>
      </c>
      <c r="G30" s="52">
        <f>E30-I30</f>
        <v>0</v>
      </c>
      <c r="H30" s="48">
        <f t="shared" si="16"/>
        <v>0</v>
      </c>
      <c r="I30" s="48">
        <f t="shared" si="16"/>
        <v>0</v>
      </c>
      <c r="P30" s="68"/>
      <c r="Q30" s="68"/>
      <c r="R30" s="68"/>
      <c r="S30" s="68"/>
      <c r="T30" s="68"/>
      <c r="U30" s="68"/>
      <c r="V30" s="68"/>
      <c r="W30" s="68"/>
      <c r="X30" s="68"/>
    </row>
    <row r="31" spans="1:36" s="27" customFormat="1" ht="11.1" customHeight="1" x14ac:dyDescent="0.2">
      <c r="A31" s="24" t="s">
        <v>113</v>
      </c>
      <c r="B31" s="28" t="s">
        <v>3</v>
      </c>
      <c r="C31" s="25" t="s">
        <v>3</v>
      </c>
      <c r="D31" s="25"/>
      <c r="E31" s="26">
        <f>SUM(E32:E34)</f>
        <v>190.75</v>
      </c>
      <c r="F31" s="110">
        <f t="shared" ref="F31:AJ31" si="17">SUM(F32:F34)</f>
        <v>190.75</v>
      </c>
      <c r="G31" s="110">
        <f t="shared" si="17"/>
        <v>190.75</v>
      </c>
      <c r="H31" s="136">
        <f t="shared" si="17"/>
        <v>0</v>
      </c>
      <c r="I31" s="42">
        <f t="shared" si="17"/>
        <v>0</v>
      </c>
      <c r="J31" s="26">
        <f t="shared" si="17"/>
        <v>0</v>
      </c>
      <c r="K31" s="26">
        <f t="shared" si="17"/>
        <v>0</v>
      </c>
      <c r="L31" s="26">
        <f t="shared" si="17"/>
        <v>0</v>
      </c>
      <c r="M31" s="26">
        <f t="shared" si="17"/>
        <v>0</v>
      </c>
      <c r="N31" s="26">
        <f t="shared" si="17"/>
        <v>0</v>
      </c>
      <c r="O31" s="105">
        <f t="shared" si="17"/>
        <v>0</v>
      </c>
      <c r="P31" s="110">
        <f t="shared" si="17"/>
        <v>0</v>
      </c>
      <c r="Q31" s="110">
        <f t="shared" si="17"/>
        <v>0</v>
      </c>
      <c r="R31" s="110">
        <f t="shared" si="17"/>
        <v>0</v>
      </c>
      <c r="S31" s="110">
        <f t="shared" si="17"/>
        <v>0</v>
      </c>
      <c r="T31" s="110">
        <f t="shared" si="17"/>
        <v>0</v>
      </c>
      <c r="U31" s="110">
        <f t="shared" si="17"/>
        <v>0</v>
      </c>
      <c r="V31" s="110">
        <f t="shared" si="17"/>
        <v>0</v>
      </c>
      <c r="W31" s="110">
        <f t="shared" si="17"/>
        <v>0</v>
      </c>
      <c r="X31" s="110">
        <f t="shared" si="17"/>
        <v>0</v>
      </c>
      <c r="Y31" s="108">
        <f t="shared" si="17"/>
        <v>0</v>
      </c>
      <c r="Z31" s="26">
        <f t="shared" si="17"/>
        <v>0</v>
      </c>
      <c r="AA31" s="26">
        <f t="shared" si="17"/>
        <v>0</v>
      </c>
      <c r="AB31" s="26">
        <f t="shared" si="17"/>
        <v>0</v>
      </c>
      <c r="AC31" s="26">
        <f t="shared" si="17"/>
        <v>0</v>
      </c>
      <c r="AD31" s="26">
        <f t="shared" si="17"/>
        <v>0</v>
      </c>
      <c r="AE31" s="26">
        <f t="shared" si="17"/>
        <v>0</v>
      </c>
      <c r="AF31" s="26">
        <f t="shared" si="17"/>
        <v>0</v>
      </c>
      <c r="AG31" s="26">
        <f t="shared" si="17"/>
        <v>0</v>
      </c>
      <c r="AH31" s="26">
        <f t="shared" si="17"/>
        <v>0</v>
      </c>
      <c r="AI31" s="26">
        <f t="shared" si="17"/>
        <v>0</v>
      </c>
      <c r="AJ31" s="26">
        <f t="shared" si="17"/>
        <v>0</v>
      </c>
    </row>
    <row r="32" spans="1:36" ht="35.1" customHeight="1" x14ac:dyDescent="0.2">
      <c r="A32" s="13" t="s">
        <v>113</v>
      </c>
      <c r="B32" s="19" t="s">
        <v>3</v>
      </c>
      <c r="C32" s="22" t="s">
        <v>4</v>
      </c>
      <c r="D32" s="22"/>
      <c r="E32" s="23">
        <v>190.75</v>
      </c>
      <c r="F32" s="137">
        <f>E32-H32</f>
        <v>190.75</v>
      </c>
      <c r="G32" s="137">
        <f>E32-I32</f>
        <v>190.75</v>
      </c>
      <c r="H32" s="46">
        <f t="shared" ref="H32:I34" si="18">J32+L32+N32+P32+U32+W32+Y32+AA32+AC32+AE32+AG32+AI32</f>
        <v>0</v>
      </c>
      <c r="I32" s="46">
        <f t="shared" si="18"/>
        <v>0</v>
      </c>
      <c r="P32" s="68"/>
      <c r="Q32" s="68"/>
      <c r="R32" s="68"/>
      <c r="S32" s="68"/>
      <c r="T32" s="68"/>
      <c r="U32" s="68"/>
      <c r="V32" s="68"/>
      <c r="W32" s="68"/>
      <c r="X32" s="68"/>
    </row>
    <row r="33" spans="1:36" ht="35.1" customHeight="1" x14ac:dyDescent="0.2">
      <c r="A33" s="6" t="s">
        <v>113</v>
      </c>
      <c r="B33" s="2" t="s">
        <v>3</v>
      </c>
      <c r="C33" s="4"/>
      <c r="D33" s="4"/>
      <c r="E33" s="3"/>
      <c r="F33" s="52">
        <f>E33-H33</f>
        <v>0</v>
      </c>
      <c r="G33" s="52">
        <f>E33-I33</f>
        <v>0</v>
      </c>
      <c r="H33" s="47">
        <f t="shared" si="18"/>
        <v>0</v>
      </c>
      <c r="I33" s="47">
        <f t="shared" si="18"/>
        <v>0</v>
      </c>
      <c r="P33" s="68"/>
      <c r="Q33" s="68"/>
      <c r="R33" s="68"/>
      <c r="S33" s="68"/>
      <c r="T33" s="68"/>
      <c r="U33" s="68"/>
      <c r="V33" s="68"/>
      <c r="W33" s="68"/>
      <c r="X33" s="68"/>
    </row>
    <row r="34" spans="1:36" ht="35.1" customHeight="1" x14ac:dyDescent="0.2">
      <c r="A34" s="16" t="s">
        <v>113</v>
      </c>
      <c r="B34" s="32" t="s">
        <v>3</v>
      </c>
      <c r="C34" s="14"/>
      <c r="D34" s="14"/>
      <c r="E34" s="18"/>
      <c r="F34" s="52">
        <f>E34-H34</f>
        <v>0</v>
      </c>
      <c r="G34" s="52">
        <f>E34-I34</f>
        <v>0</v>
      </c>
      <c r="H34" s="48">
        <f t="shared" si="18"/>
        <v>0</v>
      </c>
      <c r="I34" s="48">
        <f t="shared" si="18"/>
        <v>0</v>
      </c>
      <c r="P34" s="68"/>
      <c r="Q34" s="68"/>
      <c r="R34" s="68"/>
      <c r="S34" s="68"/>
      <c r="T34" s="68"/>
      <c r="U34" s="68"/>
      <c r="V34" s="68"/>
      <c r="W34" s="68"/>
      <c r="X34" s="68"/>
    </row>
    <row r="35" spans="1:36" s="27" customFormat="1" ht="11.1" customHeight="1" x14ac:dyDescent="0.2">
      <c r="A35" s="24" t="s">
        <v>113</v>
      </c>
      <c r="B35" s="28" t="s">
        <v>8</v>
      </c>
      <c r="C35" s="25" t="s">
        <v>8</v>
      </c>
      <c r="D35" s="85"/>
      <c r="E35" s="26">
        <f>SUM(E36:E39)</f>
        <v>652.63</v>
      </c>
      <c r="F35" s="110">
        <f t="shared" ref="F35:AJ35" si="19">SUM(F36:F39)</f>
        <v>0</v>
      </c>
      <c r="G35" s="110">
        <f t="shared" si="19"/>
        <v>0</v>
      </c>
      <c r="H35" s="136">
        <f t="shared" si="19"/>
        <v>652.63</v>
      </c>
      <c r="I35" s="42">
        <f t="shared" si="19"/>
        <v>652.63</v>
      </c>
      <c r="J35" s="26">
        <f t="shared" si="19"/>
        <v>0</v>
      </c>
      <c r="K35" s="26">
        <f t="shared" si="19"/>
        <v>0</v>
      </c>
      <c r="L35" s="26">
        <f t="shared" si="19"/>
        <v>0</v>
      </c>
      <c r="M35" s="26">
        <f t="shared" si="19"/>
        <v>0</v>
      </c>
      <c r="N35" s="26">
        <f t="shared" si="19"/>
        <v>652.63</v>
      </c>
      <c r="O35" s="105">
        <f t="shared" si="19"/>
        <v>652.63</v>
      </c>
      <c r="P35" s="110">
        <f t="shared" si="19"/>
        <v>0</v>
      </c>
      <c r="Q35" s="110">
        <f t="shared" si="19"/>
        <v>0</v>
      </c>
      <c r="R35" s="110">
        <f t="shared" si="19"/>
        <v>0</v>
      </c>
      <c r="S35" s="110">
        <f t="shared" si="19"/>
        <v>0</v>
      </c>
      <c r="T35" s="110">
        <f t="shared" si="19"/>
        <v>0</v>
      </c>
      <c r="U35" s="110">
        <f t="shared" si="19"/>
        <v>0</v>
      </c>
      <c r="V35" s="110">
        <f t="shared" si="19"/>
        <v>0</v>
      </c>
      <c r="W35" s="110">
        <f t="shared" si="19"/>
        <v>0</v>
      </c>
      <c r="X35" s="110">
        <f t="shared" si="19"/>
        <v>0</v>
      </c>
      <c r="Y35" s="108">
        <f t="shared" si="19"/>
        <v>0</v>
      </c>
      <c r="Z35" s="26">
        <f t="shared" si="19"/>
        <v>0</v>
      </c>
      <c r="AA35" s="26">
        <f t="shared" si="19"/>
        <v>0</v>
      </c>
      <c r="AB35" s="26">
        <f t="shared" si="19"/>
        <v>0</v>
      </c>
      <c r="AC35" s="26">
        <f t="shared" si="19"/>
        <v>0</v>
      </c>
      <c r="AD35" s="26">
        <f t="shared" si="19"/>
        <v>0</v>
      </c>
      <c r="AE35" s="26">
        <f t="shared" si="19"/>
        <v>0</v>
      </c>
      <c r="AF35" s="26">
        <f t="shared" si="19"/>
        <v>0</v>
      </c>
      <c r="AG35" s="26">
        <f t="shared" si="19"/>
        <v>0</v>
      </c>
      <c r="AH35" s="26">
        <f t="shared" si="19"/>
        <v>0</v>
      </c>
      <c r="AI35" s="26">
        <f t="shared" si="19"/>
        <v>0</v>
      </c>
      <c r="AJ35" s="26">
        <f t="shared" si="19"/>
        <v>0</v>
      </c>
    </row>
    <row r="36" spans="1:36" s="92" customFormat="1" ht="47.1" customHeight="1" x14ac:dyDescent="0.2">
      <c r="A36" s="93" t="s">
        <v>113</v>
      </c>
      <c r="B36" s="97" t="s">
        <v>8</v>
      </c>
      <c r="C36" s="94" t="s">
        <v>7</v>
      </c>
      <c r="D36" s="93" t="s">
        <v>152</v>
      </c>
      <c r="E36" s="95">
        <v>652.63</v>
      </c>
      <c r="F36" s="138">
        <f>E36-H36</f>
        <v>0</v>
      </c>
      <c r="G36" s="138">
        <f>E36-I36</f>
        <v>0</v>
      </c>
      <c r="H36" s="96">
        <f t="shared" ref="H36:I39" si="20">J36+L36+N36+P36+U36+W36+Y36+AA36+AC36+AE36+AG36+AI36</f>
        <v>652.63</v>
      </c>
      <c r="I36" s="96">
        <f t="shared" si="20"/>
        <v>652.63</v>
      </c>
      <c r="N36" s="92">
        <v>652.63</v>
      </c>
      <c r="O36" s="92">
        <v>652.63</v>
      </c>
      <c r="P36" s="111"/>
      <c r="Q36" s="111"/>
      <c r="R36" s="111"/>
      <c r="S36" s="111"/>
      <c r="T36" s="111"/>
      <c r="U36" s="111"/>
      <c r="V36" s="111"/>
      <c r="W36" s="111"/>
      <c r="X36" s="111"/>
    </row>
    <row r="37" spans="1:36" ht="47.1" customHeight="1" x14ac:dyDescent="0.2">
      <c r="A37" s="6" t="s">
        <v>113</v>
      </c>
      <c r="B37" s="2" t="s">
        <v>8</v>
      </c>
      <c r="C37" s="4"/>
      <c r="D37" s="6"/>
      <c r="E37" s="3"/>
      <c r="F37" s="52">
        <f>E37-H37</f>
        <v>0</v>
      </c>
      <c r="G37" s="52">
        <f>E37-I37</f>
        <v>0</v>
      </c>
      <c r="H37" s="47">
        <f t="shared" si="20"/>
        <v>0</v>
      </c>
      <c r="I37" s="47">
        <f t="shared" si="20"/>
        <v>0</v>
      </c>
      <c r="P37" s="68"/>
      <c r="Q37" s="68"/>
      <c r="R37" s="68"/>
      <c r="S37" s="68"/>
      <c r="T37" s="68"/>
      <c r="U37" s="68"/>
      <c r="V37" s="68"/>
      <c r="W37" s="68"/>
      <c r="X37" s="68"/>
    </row>
    <row r="38" spans="1:36" ht="47.1" customHeight="1" x14ac:dyDescent="0.2">
      <c r="A38" s="6" t="s">
        <v>113</v>
      </c>
      <c r="B38" s="2" t="s">
        <v>8</v>
      </c>
      <c r="C38" s="4"/>
      <c r="D38" s="6"/>
      <c r="E38" s="3"/>
      <c r="F38" s="52">
        <f>E38-H38</f>
        <v>0</v>
      </c>
      <c r="G38" s="52">
        <f>E38-I38</f>
        <v>0</v>
      </c>
      <c r="H38" s="47">
        <f t="shared" si="20"/>
        <v>0</v>
      </c>
      <c r="I38" s="47">
        <f t="shared" si="20"/>
        <v>0</v>
      </c>
      <c r="P38" s="68"/>
      <c r="Q38" s="68"/>
      <c r="R38" s="68"/>
      <c r="S38" s="68"/>
      <c r="T38" s="68"/>
      <c r="U38" s="68"/>
      <c r="V38" s="68"/>
      <c r="W38" s="68"/>
      <c r="X38" s="68"/>
    </row>
    <row r="39" spans="1:36" ht="47.1" customHeight="1" x14ac:dyDescent="0.2">
      <c r="A39" s="16" t="s">
        <v>113</v>
      </c>
      <c r="B39" s="32" t="s">
        <v>8</v>
      </c>
      <c r="C39" s="14"/>
      <c r="D39" s="16"/>
      <c r="E39" s="18"/>
      <c r="F39" s="52">
        <f>E39-H39</f>
        <v>0</v>
      </c>
      <c r="G39" s="52">
        <f>E39-I39</f>
        <v>0</v>
      </c>
      <c r="H39" s="48">
        <f t="shared" si="20"/>
        <v>0</v>
      </c>
      <c r="I39" s="48">
        <f t="shared" si="20"/>
        <v>0</v>
      </c>
      <c r="P39" s="68"/>
      <c r="Q39" s="68"/>
      <c r="R39" s="68"/>
      <c r="S39" s="68"/>
      <c r="T39" s="68"/>
      <c r="U39" s="68"/>
      <c r="V39" s="68"/>
      <c r="W39" s="68"/>
      <c r="X39" s="68"/>
    </row>
    <row r="40" spans="1:36" s="27" customFormat="1" ht="11.1" customHeight="1" x14ac:dyDescent="0.2">
      <c r="A40" s="24" t="s">
        <v>113</v>
      </c>
      <c r="B40" s="28" t="s">
        <v>12</v>
      </c>
      <c r="C40" s="29" t="s">
        <v>12</v>
      </c>
      <c r="D40" s="29"/>
      <c r="E40" s="30">
        <f>SUM(E41:E95)</f>
        <v>7407925.9999999991</v>
      </c>
      <c r="F40" s="112">
        <f t="shared" ref="F40:AJ40" si="21">SUM(F41:F95)</f>
        <v>7041327.9999999991</v>
      </c>
      <c r="G40" s="112">
        <f t="shared" si="21"/>
        <v>7407925.9999999991</v>
      </c>
      <c r="H40" s="139">
        <f t="shared" si="21"/>
        <v>366598</v>
      </c>
      <c r="I40" s="43">
        <f t="shared" si="21"/>
        <v>0</v>
      </c>
      <c r="J40" s="30">
        <f t="shared" si="21"/>
        <v>0</v>
      </c>
      <c r="K40" s="30">
        <f t="shared" si="21"/>
        <v>0</v>
      </c>
      <c r="L40" s="30">
        <f t="shared" si="21"/>
        <v>0</v>
      </c>
      <c r="M40" s="30">
        <f t="shared" si="21"/>
        <v>0</v>
      </c>
      <c r="N40" s="30">
        <f t="shared" si="21"/>
        <v>0</v>
      </c>
      <c r="O40" s="106">
        <f t="shared" si="21"/>
        <v>0</v>
      </c>
      <c r="P40" s="112">
        <f t="shared" si="21"/>
        <v>366598</v>
      </c>
      <c r="Q40" s="112">
        <f t="shared" si="21"/>
        <v>0</v>
      </c>
      <c r="R40" s="112">
        <f t="shared" si="21"/>
        <v>0</v>
      </c>
      <c r="S40" s="112">
        <f t="shared" si="21"/>
        <v>366598</v>
      </c>
      <c r="T40" s="112">
        <f t="shared" si="21"/>
        <v>0</v>
      </c>
      <c r="U40" s="112">
        <f t="shared" si="21"/>
        <v>0</v>
      </c>
      <c r="V40" s="112">
        <f t="shared" si="21"/>
        <v>0</v>
      </c>
      <c r="W40" s="112">
        <f t="shared" si="21"/>
        <v>0</v>
      </c>
      <c r="X40" s="112">
        <f t="shared" si="21"/>
        <v>0</v>
      </c>
      <c r="Y40" s="134">
        <f t="shared" si="21"/>
        <v>0</v>
      </c>
      <c r="Z40" s="30">
        <f t="shared" si="21"/>
        <v>0</v>
      </c>
      <c r="AA40" s="30">
        <f t="shared" si="21"/>
        <v>0</v>
      </c>
      <c r="AB40" s="30">
        <f t="shared" si="21"/>
        <v>0</v>
      </c>
      <c r="AC40" s="30">
        <f t="shared" si="21"/>
        <v>0</v>
      </c>
      <c r="AD40" s="30">
        <f t="shared" si="21"/>
        <v>0</v>
      </c>
      <c r="AE40" s="30">
        <f t="shared" si="21"/>
        <v>0</v>
      </c>
      <c r="AF40" s="30">
        <f t="shared" si="21"/>
        <v>0</v>
      </c>
      <c r="AG40" s="30">
        <f t="shared" si="21"/>
        <v>0</v>
      </c>
      <c r="AH40" s="30">
        <f t="shared" si="21"/>
        <v>0</v>
      </c>
      <c r="AI40" s="30">
        <f t="shared" si="21"/>
        <v>0</v>
      </c>
      <c r="AJ40" s="30">
        <f t="shared" si="21"/>
        <v>0</v>
      </c>
    </row>
    <row r="41" spans="1:36" ht="35.1" customHeight="1" x14ac:dyDescent="0.2">
      <c r="A41" s="13" t="s">
        <v>113</v>
      </c>
      <c r="B41" s="19" t="s">
        <v>12</v>
      </c>
      <c r="C41" s="22" t="s">
        <v>11</v>
      </c>
      <c r="D41" s="22"/>
      <c r="E41" s="23">
        <v>36456</v>
      </c>
      <c r="F41" s="137">
        <f t="shared" ref="F41:F72" si="22">E41-H41</f>
        <v>36456</v>
      </c>
      <c r="G41" s="137">
        <f t="shared" ref="G41:G72" si="23">E41-I41</f>
        <v>36456</v>
      </c>
      <c r="H41" s="46">
        <f t="shared" ref="H41:I95" si="24">J41+L41+N41+P41+U41+W41+Y41+AA41+AC41+AE41+AG41+AI41</f>
        <v>0</v>
      </c>
      <c r="I41" s="46">
        <f t="shared" si="24"/>
        <v>0</v>
      </c>
      <c r="P41" s="68"/>
      <c r="Q41" s="68"/>
      <c r="R41" s="68"/>
      <c r="S41" s="68"/>
      <c r="T41" s="68"/>
      <c r="U41" s="68"/>
      <c r="V41" s="68"/>
      <c r="W41" s="68"/>
      <c r="X41" s="68"/>
    </row>
    <row r="42" spans="1:36" ht="11.1" customHeight="1" x14ac:dyDescent="0.2">
      <c r="A42" s="6" t="s">
        <v>113</v>
      </c>
      <c r="B42" s="2" t="s">
        <v>12</v>
      </c>
      <c r="C42" s="4" t="s">
        <v>13</v>
      </c>
      <c r="D42" s="4"/>
      <c r="E42" s="3">
        <v>85814.8</v>
      </c>
      <c r="F42" s="52">
        <f t="shared" si="22"/>
        <v>85814.8</v>
      </c>
      <c r="G42" s="52">
        <f t="shared" si="23"/>
        <v>85814.8</v>
      </c>
      <c r="H42" s="47">
        <f t="shared" si="24"/>
        <v>0</v>
      </c>
      <c r="I42" s="47">
        <f t="shared" si="24"/>
        <v>0</v>
      </c>
      <c r="P42" s="68"/>
      <c r="Q42" s="68"/>
      <c r="R42" s="68"/>
      <c r="S42" s="68"/>
      <c r="T42" s="68"/>
      <c r="U42" s="68"/>
      <c r="V42" s="68"/>
      <c r="W42" s="68"/>
      <c r="X42" s="68"/>
    </row>
    <row r="43" spans="1:36" ht="35.1" customHeight="1" x14ac:dyDescent="0.2">
      <c r="A43" s="6" t="s">
        <v>113</v>
      </c>
      <c r="B43" s="2" t="s">
        <v>12</v>
      </c>
      <c r="C43" s="4" t="s">
        <v>14</v>
      </c>
      <c r="D43" s="4"/>
      <c r="E43" s="3">
        <v>1095655.7</v>
      </c>
      <c r="F43" s="52">
        <f t="shared" si="22"/>
        <v>1095655.7</v>
      </c>
      <c r="G43" s="52">
        <f t="shared" si="23"/>
        <v>1095655.7</v>
      </c>
      <c r="H43" s="47">
        <f t="shared" si="24"/>
        <v>0</v>
      </c>
      <c r="I43" s="47">
        <f t="shared" si="24"/>
        <v>0</v>
      </c>
      <c r="P43" s="68"/>
      <c r="Q43" s="68"/>
      <c r="R43" s="68"/>
      <c r="S43" s="68"/>
      <c r="T43" s="68"/>
      <c r="U43" s="68"/>
      <c r="V43" s="68"/>
      <c r="W43" s="68"/>
      <c r="X43" s="68"/>
    </row>
    <row r="44" spans="1:36" ht="11.1" customHeight="1" x14ac:dyDescent="0.2">
      <c r="A44" s="6" t="s">
        <v>113</v>
      </c>
      <c r="B44" s="2" t="s">
        <v>12</v>
      </c>
      <c r="C44" s="4" t="s">
        <v>15</v>
      </c>
      <c r="D44" s="4"/>
      <c r="E44" s="3">
        <v>642630</v>
      </c>
      <c r="F44" s="52">
        <f t="shared" si="22"/>
        <v>642630</v>
      </c>
      <c r="G44" s="52">
        <f t="shared" si="23"/>
        <v>642630</v>
      </c>
      <c r="H44" s="47">
        <f t="shared" si="24"/>
        <v>0</v>
      </c>
      <c r="I44" s="47">
        <f t="shared" si="24"/>
        <v>0</v>
      </c>
      <c r="P44" s="68"/>
      <c r="Q44" s="68"/>
      <c r="R44" s="68"/>
      <c r="S44" s="68"/>
      <c r="T44" s="68"/>
      <c r="U44" s="68"/>
      <c r="V44" s="68"/>
      <c r="W44" s="68"/>
      <c r="X44" s="68"/>
    </row>
    <row r="45" spans="1:36" ht="35.1" customHeight="1" x14ac:dyDescent="0.2">
      <c r="A45" s="6" t="s">
        <v>113</v>
      </c>
      <c r="B45" s="2" t="s">
        <v>12</v>
      </c>
      <c r="C45" s="4" t="s">
        <v>16</v>
      </c>
      <c r="D45" s="4"/>
      <c r="E45" s="3">
        <v>35304</v>
      </c>
      <c r="F45" s="52">
        <f t="shared" si="22"/>
        <v>35304</v>
      </c>
      <c r="G45" s="52">
        <f t="shared" si="23"/>
        <v>35304</v>
      </c>
      <c r="H45" s="47">
        <f t="shared" si="24"/>
        <v>0</v>
      </c>
      <c r="I45" s="47">
        <f t="shared" si="24"/>
        <v>0</v>
      </c>
      <c r="P45" s="68"/>
      <c r="Q45" s="68"/>
      <c r="R45" s="68"/>
      <c r="S45" s="68"/>
      <c r="T45" s="68"/>
      <c r="U45" s="68"/>
      <c r="V45" s="68"/>
      <c r="W45" s="68"/>
      <c r="X45" s="68"/>
    </row>
    <row r="46" spans="1:36" ht="11.1" customHeight="1" x14ac:dyDescent="0.2">
      <c r="A46" s="6" t="s">
        <v>113</v>
      </c>
      <c r="B46" s="2" t="s">
        <v>12</v>
      </c>
      <c r="C46" s="4" t="s">
        <v>17</v>
      </c>
      <c r="D46" s="4"/>
      <c r="E46" s="3">
        <v>9660</v>
      </c>
      <c r="F46" s="52">
        <f t="shared" si="22"/>
        <v>9660</v>
      </c>
      <c r="G46" s="52">
        <f t="shared" si="23"/>
        <v>9660</v>
      </c>
      <c r="H46" s="47">
        <f t="shared" si="24"/>
        <v>0</v>
      </c>
      <c r="I46" s="47">
        <f t="shared" si="24"/>
        <v>0</v>
      </c>
      <c r="P46" s="68"/>
      <c r="Q46" s="68"/>
      <c r="R46" s="68"/>
      <c r="S46" s="68"/>
      <c r="T46" s="68"/>
      <c r="U46" s="68"/>
      <c r="V46" s="68"/>
      <c r="W46" s="68"/>
      <c r="X46" s="68"/>
    </row>
    <row r="47" spans="1:36" ht="35.1" customHeight="1" x14ac:dyDescent="0.2">
      <c r="A47" s="6" t="s">
        <v>113</v>
      </c>
      <c r="B47" s="2" t="s">
        <v>12</v>
      </c>
      <c r="C47" s="4" t="s">
        <v>18</v>
      </c>
      <c r="D47" s="4"/>
      <c r="E47" s="3">
        <v>33284.58</v>
      </c>
      <c r="F47" s="52">
        <f t="shared" si="22"/>
        <v>33284.58</v>
      </c>
      <c r="G47" s="52">
        <f t="shared" si="23"/>
        <v>33284.58</v>
      </c>
      <c r="H47" s="47">
        <f t="shared" si="24"/>
        <v>0</v>
      </c>
      <c r="I47" s="47">
        <f t="shared" si="24"/>
        <v>0</v>
      </c>
      <c r="P47" s="68"/>
      <c r="Q47" s="68"/>
      <c r="R47" s="68"/>
      <c r="S47" s="68"/>
      <c r="T47" s="68"/>
      <c r="U47" s="68"/>
      <c r="V47" s="68"/>
      <c r="W47" s="68"/>
      <c r="X47" s="68"/>
    </row>
    <row r="48" spans="1:36" ht="11.1" customHeight="1" x14ac:dyDescent="0.2">
      <c r="A48" s="6" t="s">
        <v>113</v>
      </c>
      <c r="B48" s="2" t="s">
        <v>12</v>
      </c>
      <c r="C48" s="4" t="s">
        <v>19</v>
      </c>
      <c r="D48" s="4"/>
      <c r="E48" s="3">
        <v>794730</v>
      </c>
      <c r="F48" s="52">
        <f t="shared" si="22"/>
        <v>794730</v>
      </c>
      <c r="G48" s="52">
        <f t="shared" si="23"/>
        <v>794730</v>
      </c>
      <c r="H48" s="47">
        <f t="shared" si="24"/>
        <v>0</v>
      </c>
      <c r="I48" s="47">
        <f t="shared" si="24"/>
        <v>0</v>
      </c>
      <c r="P48" s="68"/>
      <c r="Q48" s="68"/>
      <c r="R48" s="68"/>
      <c r="S48" s="68"/>
      <c r="T48" s="68"/>
      <c r="U48" s="68"/>
      <c r="V48" s="68"/>
      <c r="W48" s="68"/>
      <c r="X48" s="68"/>
    </row>
    <row r="49" spans="1:24" ht="11.1" customHeight="1" x14ac:dyDescent="0.2">
      <c r="A49" s="6" t="s">
        <v>113</v>
      </c>
      <c r="B49" s="2" t="s">
        <v>12</v>
      </c>
      <c r="C49" s="5"/>
      <c r="D49" s="5"/>
      <c r="E49" s="3"/>
      <c r="F49" s="52">
        <f t="shared" si="22"/>
        <v>0</v>
      </c>
      <c r="G49" s="52">
        <f t="shared" si="23"/>
        <v>0</v>
      </c>
      <c r="H49" s="47">
        <f t="shared" si="24"/>
        <v>0</v>
      </c>
      <c r="I49" s="47">
        <f t="shared" si="24"/>
        <v>0</v>
      </c>
      <c r="P49" s="68"/>
      <c r="Q49" s="68"/>
      <c r="R49" s="68"/>
      <c r="S49" s="68"/>
      <c r="T49" s="68"/>
      <c r="U49" s="68"/>
      <c r="V49" s="68"/>
      <c r="W49" s="68"/>
      <c r="X49" s="68"/>
    </row>
    <row r="50" spans="1:24" ht="23.1" customHeight="1" x14ac:dyDescent="0.2">
      <c r="A50" s="6" t="s">
        <v>113</v>
      </c>
      <c r="B50" s="2" t="s">
        <v>12</v>
      </c>
      <c r="C50" s="4" t="s">
        <v>23</v>
      </c>
      <c r="D50" s="4"/>
      <c r="E50" s="3">
        <v>7560</v>
      </c>
      <c r="F50" s="52">
        <f t="shared" si="22"/>
        <v>7560</v>
      </c>
      <c r="G50" s="52">
        <f t="shared" si="23"/>
        <v>7560</v>
      </c>
      <c r="H50" s="47">
        <f t="shared" si="24"/>
        <v>0</v>
      </c>
      <c r="I50" s="47">
        <f t="shared" si="24"/>
        <v>0</v>
      </c>
      <c r="P50" s="68"/>
      <c r="Q50" s="68"/>
      <c r="R50" s="68"/>
      <c r="S50" s="68"/>
      <c r="T50" s="68"/>
      <c r="U50" s="68"/>
      <c r="V50" s="68"/>
      <c r="W50" s="68"/>
      <c r="X50" s="68"/>
    </row>
    <row r="51" spans="1:24" ht="11.1" customHeight="1" x14ac:dyDescent="0.2">
      <c r="A51" s="6" t="s">
        <v>113</v>
      </c>
      <c r="B51" s="2" t="s">
        <v>12</v>
      </c>
      <c r="C51" s="5"/>
      <c r="D51" s="5"/>
      <c r="E51" s="3"/>
      <c r="F51" s="52">
        <f t="shared" si="22"/>
        <v>0</v>
      </c>
      <c r="G51" s="52">
        <f t="shared" si="23"/>
        <v>0</v>
      </c>
      <c r="H51" s="47">
        <f t="shared" si="24"/>
        <v>0</v>
      </c>
      <c r="I51" s="47">
        <f t="shared" si="24"/>
        <v>0</v>
      </c>
      <c r="P51" s="68"/>
      <c r="Q51" s="68"/>
      <c r="R51" s="68"/>
      <c r="S51" s="68"/>
      <c r="T51" s="68"/>
      <c r="U51" s="68"/>
      <c r="V51" s="68"/>
      <c r="W51" s="68"/>
      <c r="X51" s="68"/>
    </row>
    <row r="52" spans="1:24" ht="35.1" customHeight="1" x14ac:dyDescent="0.2">
      <c r="A52" s="6" t="s">
        <v>113</v>
      </c>
      <c r="B52" s="2" t="s">
        <v>12</v>
      </c>
      <c r="C52" s="4" t="s">
        <v>24</v>
      </c>
      <c r="D52" s="4"/>
      <c r="E52" s="3">
        <v>14250</v>
      </c>
      <c r="F52" s="52">
        <f t="shared" si="22"/>
        <v>14250</v>
      </c>
      <c r="G52" s="52">
        <f t="shared" si="23"/>
        <v>14250</v>
      </c>
      <c r="H52" s="47">
        <f t="shared" si="24"/>
        <v>0</v>
      </c>
      <c r="I52" s="47">
        <f t="shared" si="24"/>
        <v>0</v>
      </c>
      <c r="P52" s="68"/>
      <c r="Q52" s="68"/>
      <c r="R52" s="68"/>
      <c r="S52" s="68"/>
      <c r="T52" s="68"/>
      <c r="U52" s="68"/>
      <c r="V52" s="68"/>
      <c r="W52" s="68"/>
      <c r="X52" s="68"/>
    </row>
    <row r="53" spans="1:24" ht="11.1" customHeight="1" x14ac:dyDescent="0.2">
      <c r="A53" s="6" t="s">
        <v>113</v>
      </c>
      <c r="B53" s="2" t="s">
        <v>12</v>
      </c>
      <c r="C53" s="4" t="s">
        <v>25</v>
      </c>
      <c r="D53" s="4"/>
      <c r="E53" s="3">
        <v>146670</v>
      </c>
      <c r="F53" s="52">
        <f t="shared" si="22"/>
        <v>146670</v>
      </c>
      <c r="G53" s="52">
        <f t="shared" si="23"/>
        <v>146670</v>
      </c>
      <c r="H53" s="47">
        <f t="shared" si="24"/>
        <v>0</v>
      </c>
      <c r="I53" s="47">
        <f t="shared" si="24"/>
        <v>0</v>
      </c>
      <c r="P53" s="68"/>
      <c r="Q53" s="68"/>
      <c r="R53" s="68"/>
      <c r="S53" s="68"/>
      <c r="T53" s="68"/>
      <c r="U53" s="68"/>
      <c r="V53" s="68"/>
      <c r="W53" s="68"/>
      <c r="X53" s="68"/>
    </row>
    <row r="54" spans="1:24" ht="35.1" customHeight="1" x14ac:dyDescent="0.2">
      <c r="A54" s="6" t="s">
        <v>113</v>
      </c>
      <c r="B54" s="2" t="s">
        <v>12</v>
      </c>
      <c r="C54" s="4" t="s">
        <v>26</v>
      </c>
      <c r="D54" s="4"/>
      <c r="E54" s="3">
        <v>24958</v>
      </c>
      <c r="F54" s="52">
        <f t="shared" si="22"/>
        <v>24958</v>
      </c>
      <c r="G54" s="52">
        <f t="shared" si="23"/>
        <v>24958</v>
      </c>
      <c r="H54" s="47">
        <f t="shared" si="24"/>
        <v>0</v>
      </c>
      <c r="I54" s="47">
        <f t="shared" si="24"/>
        <v>0</v>
      </c>
      <c r="P54" s="68"/>
      <c r="Q54" s="68"/>
      <c r="R54" s="68"/>
      <c r="S54" s="68"/>
      <c r="T54" s="68"/>
      <c r="U54" s="68"/>
      <c r="V54" s="68"/>
      <c r="W54" s="68"/>
      <c r="X54" s="68"/>
    </row>
    <row r="55" spans="1:24" ht="11.1" customHeight="1" x14ac:dyDescent="0.2">
      <c r="A55" s="6" t="s">
        <v>113</v>
      </c>
      <c r="B55" s="2" t="s">
        <v>12</v>
      </c>
      <c r="C55" s="4" t="s">
        <v>27</v>
      </c>
      <c r="D55" s="4"/>
      <c r="E55" s="3">
        <v>413280</v>
      </c>
      <c r="F55" s="52">
        <f t="shared" si="22"/>
        <v>413280</v>
      </c>
      <c r="G55" s="52">
        <f t="shared" si="23"/>
        <v>413280</v>
      </c>
      <c r="H55" s="47">
        <f t="shared" si="24"/>
        <v>0</v>
      </c>
      <c r="I55" s="47">
        <f t="shared" si="24"/>
        <v>0</v>
      </c>
      <c r="P55" s="68"/>
      <c r="Q55" s="68"/>
      <c r="R55" s="68"/>
      <c r="S55" s="68"/>
      <c r="T55" s="68"/>
      <c r="U55" s="68"/>
      <c r="V55" s="68"/>
      <c r="W55" s="68"/>
      <c r="X55" s="68"/>
    </row>
    <row r="56" spans="1:24" ht="23.1" customHeight="1" x14ac:dyDescent="0.2">
      <c r="A56" s="6" t="s">
        <v>113</v>
      </c>
      <c r="B56" s="2" t="s">
        <v>12</v>
      </c>
      <c r="C56" s="4" t="s">
        <v>28</v>
      </c>
      <c r="D56" s="4"/>
      <c r="E56" s="3">
        <v>774885</v>
      </c>
      <c r="F56" s="52">
        <f t="shared" si="22"/>
        <v>408287</v>
      </c>
      <c r="G56" s="52">
        <f t="shared" si="23"/>
        <v>774885</v>
      </c>
      <c r="H56" s="47">
        <f t="shared" si="24"/>
        <v>366598</v>
      </c>
      <c r="I56" s="47">
        <f t="shared" si="24"/>
        <v>0</v>
      </c>
      <c r="P56" s="68">
        <v>366598</v>
      </c>
      <c r="Q56" s="68"/>
      <c r="R56" s="68"/>
      <c r="S56" s="68">
        <v>366598</v>
      </c>
      <c r="T56" s="68"/>
      <c r="U56" s="68"/>
      <c r="V56" s="68"/>
      <c r="W56" s="68"/>
      <c r="X56" s="68"/>
    </row>
    <row r="57" spans="1:24" ht="11.1" customHeight="1" x14ac:dyDescent="0.2">
      <c r="A57" s="6" t="s">
        <v>113</v>
      </c>
      <c r="B57" s="2" t="s">
        <v>12</v>
      </c>
      <c r="C57" s="4" t="s">
        <v>30</v>
      </c>
      <c r="D57" s="4"/>
      <c r="E57" s="3">
        <v>142148.5</v>
      </c>
      <c r="F57" s="52">
        <f t="shared" si="22"/>
        <v>142148.5</v>
      </c>
      <c r="G57" s="52">
        <f t="shared" si="23"/>
        <v>142148.5</v>
      </c>
      <c r="H57" s="47">
        <f t="shared" si="24"/>
        <v>0</v>
      </c>
      <c r="I57" s="47">
        <f t="shared" si="24"/>
        <v>0</v>
      </c>
      <c r="P57" s="68"/>
      <c r="Q57" s="68"/>
      <c r="R57" s="68"/>
      <c r="S57" s="68"/>
      <c r="T57" s="68"/>
      <c r="U57" s="68"/>
      <c r="V57" s="68"/>
      <c r="W57" s="68"/>
      <c r="X57" s="68"/>
    </row>
    <row r="58" spans="1:24" ht="35.1" customHeight="1" x14ac:dyDescent="0.2">
      <c r="A58" s="6" t="s">
        <v>113</v>
      </c>
      <c r="B58" s="2" t="s">
        <v>12</v>
      </c>
      <c r="C58" s="4" t="s">
        <v>31</v>
      </c>
      <c r="D58" s="4"/>
      <c r="E58" s="3">
        <v>75402</v>
      </c>
      <c r="F58" s="52">
        <f t="shared" si="22"/>
        <v>75402</v>
      </c>
      <c r="G58" s="52">
        <f t="shared" si="23"/>
        <v>75402</v>
      </c>
      <c r="H58" s="47">
        <f t="shared" si="24"/>
        <v>0</v>
      </c>
      <c r="I58" s="47">
        <f t="shared" si="24"/>
        <v>0</v>
      </c>
      <c r="P58" s="68"/>
      <c r="Q58" s="68"/>
      <c r="R58" s="68"/>
      <c r="S58" s="68"/>
      <c r="T58" s="68"/>
      <c r="U58" s="68"/>
      <c r="V58" s="68"/>
      <c r="W58" s="68"/>
      <c r="X58" s="68"/>
    </row>
    <row r="59" spans="1:24" ht="11.1" customHeight="1" x14ac:dyDescent="0.2">
      <c r="A59" s="6" t="s">
        <v>113</v>
      </c>
      <c r="B59" s="2" t="s">
        <v>12</v>
      </c>
      <c r="C59" s="4" t="s">
        <v>32</v>
      </c>
      <c r="D59" s="4"/>
      <c r="E59" s="3">
        <v>9886</v>
      </c>
      <c r="F59" s="52">
        <f t="shared" si="22"/>
        <v>9886</v>
      </c>
      <c r="G59" s="52">
        <f t="shared" si="23"/>
        <v>9886</v>
      </c>
      <c r="H59" s="47">
        <f t="shared" si="24"/>
        <v>0</v>
      </c>
      <c r="I59" s="47">
        <f t="shared" si="24"/>
        <v>0</v>
      </c>
      <c r="P59" s="68"/>
      <c r="Q59" s="68"/>
      <c r="R59" s="68"/>
      <c r="S59" s="68"/>
      <c r="T59" s="68"/>
      <c r="U59" s="68"/>
      <c r="V59" s="68"/>
      <c r="W59" s="68"/>
      <c r="X59" s="68"/>
    </row>
    <row r="60" spans="1:24" ht="35.1" customHeight="1" x14ac:dyDescent="0.2">
      <c r="A60" s="6" t="s">
        <v>113</v>
      </c>
      <c r="B60" s="2" t="s">
        <v>12</v>
      </c>
      <c r="C60" s="4" t="s">
        <v>33</v>
      </c>
      <c r="D60" s="4"/>
      <c r="E60" s="3">
        <v>16948.8</v>
      </c>
      <c r="F60" s="52">
        <f t="shared" si="22"/>
        <v>16948.8</v>
      </c>
      <c r="G60" s="52">
        <f t="shared" si="23"/>
        <v>16948.8</v>
      </c>
      <c r="H60" s="47">
        <f t="shared" si="24"/>
        <v>0</v>
      </c>
      <c r="I60" s="47">
        <f t="shared" si="24"/>
        <v>0</v>
      </c>
      <c r="P60" s="68"/>
      <c r="Q60" s="68"/>
      <c r="R60" s="68"/>
      <c r="S60" s="68"/>
      <c r="T60" s="68"/>
      <c r="U60" s="68"/>
      <c r="V60" s="68"/>
      <c r="W60" s="68"/>
      <c r="X60" s="68"/>
    </row>
    <row r="61" spans="1:24" ht="11.1" customHeight="1" x14ac:dyDescent="0.2">
      <c r="A61" s="6" t="s">
        <v>113</v>
      </c>
      <c r="B61" s="2" t="s">
        <v>12</v>
      </c>
      <c r="C61" s="4" t="s">
        <v>34</v>
      </c>
      <c r="D61" s="4"/>
      <c r="E61" s="3">
        <v>2630.88</v>
      </c>
      <c r="F61" s="52">
        <f t="shared" si="22"/>
        <v>2630.88</v>
      </c>
      <c r="G61" s="52">
        <f t="shared" si="23"/>
        <v>2630.88</v>
      </c>
      <c r="H61" s="47">
        <f t="shared" si="24"/>
        <v>0</v>
      </c>
      <c r="I61" s="47">
        <f t="shared" si="24"/>
        <v>0</v>
      </c>
      <c r="P61" s="68"/>
      <c r="Q61" s="68"/>
      <c r="R61" s="68"/>
      <c r="S61" s="68"/>
      <c r="T61" s="68"/>
      <c r="U61" s="68"/>
      <c r="V61" s="68"/>
      <c r="W61" s="68"/>
      <c r="X61" s="68"/>
    </row>
    <row r="62" spans="1:24" ht="35.1" customHeight="1" x14ac:dyDescent="0.2">
      <c r="A62" s="6" t="s">
        <v>113</v>
      </c>
      <c r="B62" s="2" t="s">
        <v>12</v>
      </c>
      <c r="C62" s="4" t="s">
        <v>35</v>
      </c>
      <c r="D62" s="4"/>
      <c r="E62" s="3">
        <v>17407.62</v>
      </c>
      <c r="F62" s="52">
        <f t="shared" si="22"/>
        <v>17407.62</v>
      </c>
      <c r="G62" s="52">
        <f t="shared" si="23"/>
        <v>17407.62</v>
      </c>
      <c r="H62" s="47">
        <f t="shared" si="24"/>
        <v>0</v>
      </c>
      <c r="I62" s="47">
        <f t="shared" si="24"/>
        <v>0</v>
      </c>
      <c r="P62" s="68"/>
      <c r="Q62" s="68"/>
      <c r="R62" s="68"/>
      <c r="S62" s="68"/>
      <c r="T62" s="68"/>
      <c r="U62" s="68"/>
      <c r="V62" s="68"/>
      <c r="W62" s="68"/>
      <c r="X62" s="68"/>
    </row>
    <row r="63" spans="1:24" ht="11.1" customHeight="1" x14ac:dyDescent="0.2">
      <c r="A63" s="6" t="s">
        <v>113</v>
      </c>
      <c r="B63" s="2" t="s">
        <v>12</v>
      </c>
      <c r="C63" s="4" t="s">
        <v>36</v>
      </c>
      <c r="D63" s="4"/>
      <c r="E63" s="3">
        <v>10170</v>
      </c>
      <c r="F63" s="52">
        <f t="shared" si="22"/>
        <v>10170</v>
      </c>
      <c r="G63" s="52">
        <f t="shared" si="23"/>
        <v>10170</v>
      </c>
      <c r="H63" s="47">
        <f t="shared" si="24"/>
        <v>0</v>
      </c>
      <c r="I63" s="47">
        <f t="shared" si="24"/>
        <v>0</v>
      </c>
      <c r="P63" s="68"/>
      <c r="Q63" s="68"/>
      <c r="R63" s="68"/>
      <c r="S63" s="68"/>
      <c r="T63" s="68"/>
      <c r="U63" s="68"/>
      <c r="V63" s="68"/>
      <c r="W63" s="68"/>
      <c r="X63" s="68"/>
    </row>
    <row r="64" spans="1:24" ht="47.1" customHeight="1" x14ac:dyDescent="0.2">
      <c r="A64" s="6" t="s">
        <v>113</v>
      </c>
      <c r="B64" s="2" t="s">
        <v>12</v>
      </c>
      <c r="C64" s="4" t="s">
        <v>37</v>
      </c>
      <c r="D64" s="4"/>
      <c r="E64" s="3">
        <v>24840</v>
      </c>
      <c r="F64" s="52">
        <f t="shared" si="22"/>
        <v>24840</v>
      </c>
      <c r="G64" s="52">
        <f t="shared" si="23"/>
        <v>24840</v>
      </c>
      <c r="H64" s="47">
        <f t="shared" si="24"/>
        <v>0</v>
      </c>
      <c r="I64" s="47">
        <f t="shared" si="24"/>
        <v>0</v>
      </c>
      <c r="P64" s="68"/>
      <c r="Q64" s="68"/>
      <c r="R64" s="68"/>
      <c r="S64" s="68"/>
      <c r="T64" s="68"/>
      <c r="U64" s="68"/>
      <c r="V64" s="68"/>
      <c r="W64" s="68"/>
      <c r="X64" s="68"/>
    </row>
    <row r="65" spans="1:24" ht="11.1" customHeight="1" x14ac:dyDescent="0.2">
      <c r="A65" s="6" t="s">
        <v>113</v>
      </c>
      <c r="B65" s="2" t="s">
        <v>12</v>
      </c>
      <c r="C65" s="4" t="s">
        <v>38</v>
      </c>
      <c r="D65" s="4"/>
      <c r="E65" s="3">
        <v>8881.7999999999993</v>
      </c>
      <c r="F65" s="52">
        <f t="shared" si="22"/>
        <v>8881.7999999999993</v>
      </c>
      <c r="G65" s="52">
        <f t="shared" si="23"/>
        <v>8881.7999999999993</v>
      </c>
      <c r="H65" s="47">
        <f t="shared" si="24"/>
        <v>0</v>
      </c>
      <c r="I65" s="47">
        <f t="shared" si="24"/>
        <v>0</v>
      </c>
      <c r="P65" s="68"/>
      <c r="Q65" s="68"/>
      <c r="R65" s="68"/>
      <c r="S65" s="68"/>
      <c r="T65" s="68"/>
      <c r="U65" s="68"/>
      <c r="V65" s="68"/>
      <c r="W65" s="68"/>
      <c r="X65" s="68"/>
    </row>
    <row r="66" spans="1:24" ht="35.1" customHeight="1" x14ac:dyDescent="0.2">
      <c r="A66" s="6" t="s">
        <v>113</v>
      </c>
      <c r="B66" s="2" t="s">
        <v>12</v>
      </c>
      <c r="C66" s="4" t="s">
        <v>39</v>
      </c>
      <c r="D66" s="4"/>
      <c r="E66" s="3">
        <v>7152</v>
      </c>
      <c r="F66" s="52">
        <f t="shared" si="22"/>
        <v>7152</v>
      </c>
      <c r="G66" s="52">
        <f t="shared" si="23"/>
        <v>7152</v>
      </c>
      <c r="H66" s="47">
        <f t="shared" si="24"/>
        <v>0</v>
      </c>
      <c r="I66" s="47">
        <f t="shared" si="24"/>
        <v>0</v>
      </c>
      <c r="P66" s="68"/>
      <c r="Q66" s="68"/>
      <c r="R66" s="68"/>
      <c r="S66" s="68"/>
      <c r="T66" s="68"/>
      <c r="U66" s="68"/>
      <c r="V66" s="68"/>
      <c r="W66" s="68"/>
      <c r="X66" s="68"/>
    </row>
    <row r="67" spans="1:24" ht="11.1" customHeight="1" x14ac:dyDescent="0.2">
      <c r="A67" s="6" t="s">
        <v>113</v>
      </c>
      <c r="B67" s="2" t="s">
        <v>12</v>
      </c>
      <c r="C67" s="4" t="s">
        <v>40</v>
      </c>
      <c r="D67" s="4"/>
      <c r="E67" s="3">
        <v>1870514.8</v>
      </c>
      <c r="F67" s="52">
        <f t="shared" si="22"/>
        <v>1870514.8</v>
      </c>
      <c r="G67" s="52">
        <f t="shared" si="23"/>
        <v>1870514.8</v>
      </c>
      <c r="H67" s="47">
        <f t="shared" si="24"/>
        <v>0</v>
      </c>
      <c r="I67" s="47">
        <f t="shared" si="24"/>
        <v>0</v>
      </c>
      <c r="P67" s="68"/>
      <c r="Q67" s="68"/>
      <c r="R67" s="68"/>
      <c r="S67" s="68"/>
      <c r="T67" s="68"/>
      <c r="U67" s="68"/>
      <c r="V67" s="68"/>
      <c r="W67" s="68"/>
      <c r="X67" s="68"/>
    </row>
    <row r="68" spans="1:24" ht="35.1" customHeight="1" x14ac:dyDescent="0.2">
      <c r="A68" s="6" t="s">
        <v>113</v>
      </c>
      <c r="B68" s="2" t="s">
        <v>12</v>
      </c>
      <c r="C68" s="4" t="s">
        <v>41</v>
      </c>
      <c r="D68" s="4"/>
      <c r="E68" s="3">
        <v>1029409.92</v>
      </c>
      <c r="F68" s="52">
        <f t="shared" si="22"/>
        <v>1029409.92</v>
      </c>
      <c r="G68" s="52">
        <f t="shared" si="23"/>
        <v>1029409.92</v>
      </c>
      <c r="H68" s="47">
        <f t="shared" si="24"/>
        <v>0</v>
      </c>
      <c r="I68" s="47">
        <f t="shared" si="24"/>
        <v>0</v>
      </c>
      <c r="P68" s="68"/>
      <c r="Q68" s="68"/>
      <c r="R68" s="68"/>
      <c r="S68" s="68"/>
      <c r="T68" s="68"/>
      <c r="U68" s="68"/>
      <c r="V68" s="68"/>
      <c r="W68" s="68"/>
      <c r="X68" s="68"/>
    </row>
    <row r="69" spans="1:24" ht="11.1" customHeight="1" x14ac:dyDescent="0.2">
      <c r="A69" s="6" t="s">
        <v>113</v>
      </c>
      <c r="B69" s="2" t="s">
        <v>12</v>
      </c>
      <c r="C69" s="4" t="s">
        <v>42</v>
      </c>
      <c r="D69" s="4"/>
      <c r="E69" s="3">
        <v>11179.6</v>
      </c>
      <c r="F69" s="52">
        <f t="shared" si="22"/>
        <v>11179.6</v>
      </c>
      <c r="G69" s="52">
        <f t="shared" si="23"/>
        <v>11179.6</v>
      </c>
      <c r="H69" s="47">
        <f t="shared" si="24"/>
        <v>0</v>
      </c>
      <c r="I69" s="47">
        <f t="shared" si="24"/>
        <v>0</v>
      </c>
      <c r="P69" s="68"/>
      <c r="Q69" s="68"/>
      <c r="R69" s="68"/>
      <c r="S69" s="68"/>
      <c r="T69" s="68"/>
      <c r="U69" s="68"/>
      <c r="V69" s="68"/>
      <c r="W69" s="68"/>
      <c r="X69" s="68"/>
    </row>
    <row r="70" spans="1:24" ht="35.1" customHeight="1" x14ac:dyDescent="0.2">
      <c r="A70" s="6" t="s">
        <v>113</v>
      </c>
      <c r="B70" s="2" t="s">
        <v>12</v>
      </c>
      <c r="C70" s="11" t="s">
        <v>22</v>
      </c>
      <c r="D70" s="11"/>
      <c r="E70" s="3">
        <v>66216</v>
      </c>
      <c r="F70" s="52">
        <f t="shared" si="22"/>
        <v>66216</v>
      </c>
      <c r="G70" s="52">
        <f t="shared" si="23"/>
        <v>66216</v>
      </c>
      <c r="H70" s="47">
        <f t="shared" si="24"/>
        <v>0</v>
      </c>
      <c r="I70" s="47">
        <f t="shared" si="24"/>
        <v>0</v>
      </c>
      <c r="P70" s="68"/>
      <c r="Q70" s="68"/>
      <c r="R70" s="68"/>
      <c r="S70" s="68"/>
      <c r="T70" s="68"/>
      <c r="U70" s="68"/>
      <c r="V70" s="68"/>
      <c r="W70" s="68"/>
      <c r="X70" s="68"/>
    </row>
    <row r="71" spans="1:24" ht="11.1" customHeight="1" x14ac:dyDescent="0.2">
      <c r="A71" s="6" t="s">
        <v>113</v>
      </c>
      <c r="B71" s="2" t="s">
        <v>12</v>
      </c>
      <c r="C71" s="5"/>
      <c r="D71" s="5"/>
      <c r="E71" s="3"/>
      <c r="F71" s="52">
        <f t="shared" si="22"/>
        <v>0</v>
      </c>
      <c r="G71" s="52">
        <f t="shared" si="23"/>
        <v>0</v>
      </c>
      <c r="H71" s="47">
        <f t="shared" si="24"/>
        <v>0</v>
      </c>
      <c r="I71" s="47">
        <f t="shared" si="24"/>
        <v>0</v>
      </c>
      <c r="P71" s="68"/>
      <c r="Q71" s="68"/>
      <c r="R71" s="68"/>
      <c r="S71" s="68"/>
      <c r="T71" s="68"/>
      <c r="U71" s="68"/>
      <c r="V71" s="68"/>
      <c r="W71" s="68"/>
      <c r="X71" s="68"/>
    </row>
    <row r="72" spans="1:24" ht="35.1" customHeight="1" x14ac:dyDescent="0.2">
      <c r="A72" s="6" t="s">
        <v>113</v>
      </c>
      <c r="B72" s="2" t="s">
        <v>12</v>
      </c>
      <c r="D72" s="1"/>
      <c r="F72" s="52">
        <f t="shared" si="22"/>
        <v>0</v>
      </c>
      <c r="G72" s="52">
        <f t="shared" si="23"/>
        <v>0</v>
      </c>
      <c r="H72" s="47">
        <f t="shared" si="24"/>
        <v>0</v>
      </c>
      <c r="I72" s="47">
        <f t="shared" si="24"/>
        <v>0</v>
      </c>
      <c r="P72" s="68"/>
      <c r="Q72" s="68"/>
      <c r="R72" s="68"/>
      <c r="S72" s="68"/>
      <c r="T72" s="68"/>
      <c r="U72" s="68"/>
      <c r="V72" s="68"/>
      <c r="W72" s="68"/>
      <c r="X72" s="68"/>
    </row>
    <row r="73" spans="1:24" ht="11.1" customHeight="1" x14ac:dyDescent="0.2">
      <c r="A73" s="6" t="s">
        <v>113</v>
      </c>
      <c r="B73" s="2" t="s">
        <v>12</v>
      </c>
      <c r="C73" s="5"/>
      <c r="D73" s="5"/>
      <c r="E73" s="3"/>
      <c r="F73" s="52">
        <f t="shared" ref="F73:F95" si="25">E73-H73</f>
        <v>0</v>
      </c>
      <c r="G73" s="52">
        <f t="shared" ref="G73:G95" si="26">E73-I73</f>
        <v>0</v>
      </c>
      <c r="H73" s="47">
        <f t="shared" si="24"/>
        <v>0</v>
      </c>
      <c r="I73" s="47">
        <f t="shared" si="24"/>
        <v>0</v>
      </c>
      <c r="P73" s="68"/>
      <c r="Q73" s="68"/>
      <c r="R73" s="68"/>
      <c r="S73" s="68"/>
      <c r="T73" s="68"/>
      <c r="U73" s="68"/>
      <c r="V73" s="68"/>
      <c r="W73" s="68"/>
      <c r="X73" s="68"/>
    </row>
    <row r="74" spans="1:24" ht="35.1" customHeight="1" x14ac:dyDescent="0.2">
      <c r="A74" s="6" t="s">
        <v>113</v>
      </c>
      <c r="B74" s="2" t="s">
        <v>12</v>
      </c>
      <c r="D74" s="1"/>
      <c r="F74" s="52">
        <f t="shared" si="25"/>
        <v>0</v>
      </c>
      <c r="G74" s="52">
        <f t="shared" si="26"/>
        <v>0</v>
      </c>
      <c r="H74" s="47">
        <f t="shared" si="24"/>
        <v>0</v>
      </c>
      <c r="I74" s="47">
        <f t="shared" si="24"/>
        <v>0</v>
      </c>
      <c r="P74" s="68"/>
      <c r="Q74" s="68"/>
      <c r="R74" s="68"/>
      <c r="S74" s="68"/>
      <c r="T74" s="68"/>
      <c r="U74" s="68"/>
      <c r="V74" s="68"/>
      <c r="W74" s="68"/>
      <c r="X74" s="68"/>
    </row>
    <row r="75" spans="1:24" ht="11.1" customHeight="1" x14ac:dyDescent="0.2">
      <c r="A75" s="6" t="s">
        <v>113</v>
      </c>
      <c r="B75" s="2" t="s">
        <v>12</v>
      </c>
      <c r="C75" s="5"/>
      <c r="D75" s="5"/>
      <c r="E75" s="3"/>
      <c r="F75" s="52">
        <f t="shared" si="25"/>
        <v>0</v>
      </c>
      <c r="G75" s="52">
        <f t="shared" si="26"/>
        <v>0</v>
      </c>
      <c r="H75" s="47">
        <f t="shared" si="24"/>
        <v>0</v>
      </c>
      <c r="I75" s="47">
        <f t="shared" si="24"/>
        <v>0</v>
      </c>
      <c r="P75" s="68"/>
      <c r="Q75" s="68"/>
      <c r="R75" s="68"/>
      <c r="S75" s="68"/>
      <c r="T75" s="68"/>
      <c r="U75" s="68"/>
      <c r="V75" s="68"/>
      <c r="W75" s="68"/>
      <c r="X75" s="68"/>
    </row>
    <row r="76" spans="1:24" ht="35.1" customHeight="1" x14ac:dyDescent="0.2">
      <c r="A76" s="6" t="s">
        <v>113</v>
      </c>
      <c r="B76" s="2" t="s">
        <v>12</v>
      </c>
      <c r="D76" s="1"/>
      <c r="F76" s="52">
        <f t="shared" si="25"/>
        <v>0</v>
      </c>
      <c r="G76" s="52">
        <f t="shared" si="26"/>
        <v>0</v>
      </c>
      <c r="H76" s="47">
        <f t="shared" si="24"/>
        <v>0</v>
      </c>
      <c r="I76" s="47">
        <f t="shared" si="24"/>
        <v>0</v>
      </c>
      <c r="P76" s="68"/>
      <c r="Q76" s="68"/>
      <c r="R76" s="68"/>
      <c r="S76" s="68"/>
      <c r="T76" s="68"/>
      <c r="U76" s="68"/>
      <c r="V76" s="68"/>
      <c r="W76" s="68"/>
      <c r="X76" s="68"/>
    </row>
    <row r="77" spans="1:24" ht="11.1" customHeight="1" x14ac:dyDescent="0.2">
      <c r="A77" s="6" t="s">
        <v>113</v>
      </c>
      <c r="B77" s="2" t="s">
        <v>12</v>
      </c>
      <c r="C77" s="5"/>
      <c r="D77" s="5"/>
      <c r="E77" s="3"/>
      <c r="F77" s="52">
        <f t="shared" si="25"/>
        <v>0</v>
      </c>
      <c r="G77" s="52">
        <f t="shared" si="26"/>
        <v>0</v>
      </c>
      <c r="H77" s="47">
        <f t="shared" si="24"/>
        <v>0</v>
      </c>
      <c r="I77" s="47">
        <f t="shared" si="24"/>
        <v>0</v>
      </c>
      <c r="P77" s="68"/>
      <c r="Q77" s="68"/>
      <c r="R77" s="68"/>
      <c r="S77" s="68"/>
      <c r="T77" s="68"/>
      <c r="U77" s="68"/>
      <c r="V77" s="68"/>
      <c r="W77" s="68"/>
      <c r="X77" s="68"/>
    </row>
    <row r="78" spans="1:24" ht="23.1" customHeight="1" x14ac:dyDescent="0.2">
      <c r="A78" s="6" t="s">
        <v>113</v>
      </c>
      <c r="B78" s="2" t="s">
        <v>12</v>
      </c>
      <c r="D78" s="1"/>
      <c r="F78" s="52">
        <f t="shared" si="25"/>
        <v>0</v>
      </c>
      <c r="G78" s="52">
        <f t="shared" si="26"/>
        <v>0</v>
      </c>
      <c r="H78" s="47">
        <f t="shared" si="24"/>
        <v>0</v>
      </c>
      <c r="I78" s="47">
        <f t="shared" si="24"/>
        <v>0</v>
      </c>
      <c r="P78" s="68"/>
      <c r="Q78" s="68"/>
      <c r="R78" s="68"/>
      <c r="S78" s="68"/>
      <c r="T78" s="68"/>
      <c r="U78" s="68"/>
      <c r="V78" s="68"/>
      <c r="W78" s="68"/>
      <c r="X78" s="68"/>
    </row>
    <row r="79" spans="1:24" ht="11.1" customHeight="1" x14ac:dyDescent="0.2">
      <c r="A79" s="6" t="s">
        <v>113</v>
      </c>
      <c r="B79" s="2" t="s">
        <v>12</v>
      </c>
      <c r="C79" s="5"/>
      <c r="D79" s="5"/>
      <c r="E79" s="3"/>
      <c r="F79" s="52">
        <f t="shared" si="25"/>
        <v>0</v>
      </c>
      <c r="G79" s="52">
        <f t="shared" si="26"/>
        <v>0</v>
      </c>
      <c r="H79" s="47">
        <f t="shared" si="24"/>
        <v>0</v>
      </c>
      <c r="I79" s="47">
        <f t="shared" si="24"/>
        <v>0</v>
      </c>
      <c r="P79" s="68"/>
      <c r="Q79" s="68"/>
      <c r="R79" s="68"/>
      <c r="S79" s="68"/>
      <c r="T79" s="68"/>
      <c r="U79" s="68"/>
      <c r="V79" s="68"/>
      <c r="W79" s="68"/>
      <c r="X79" s="68"/>
    </row>
    <row r="80" spans="1:24" ht="35.1" customHeight="1" x14ac:dyDescent="0.2">
      <c r="A80" s="6" t="s">
        <v>113</v>
      </c>
      <c r="B80" s="2" t="s">
        <v>12</v>
      </c>
      <c r="D80" s="1"/>
      <c r="F80" s="52">
        <f t="shared" si="25"/>
        <v>0</v>
      </c>
      <c r="G80" s="52">
        <f t="shared" si="26"/>
        <v>0</v>
      </c>
      <c r="H80" s="47">
        <f t="shared" si="24"/>
        <v>0</v>
      </c>
      <c r="I80" s="47">
        <f t="shared" si="24"/>
        <v>0</v>
      </c>
      <c r="P80" s="68"/>
      <c r="Q80" s="68"/>
      <c r="R80" s="68"/>
      <c r="S80" s="68"/>
      <c r="T80" s="68"/>
      <c r="U80" s="68"/>
      <c r="V80" s="68"/>
      <c r="W80" s="68"/>
      <c r="X80" s="68"/>
    </row>
    <row r="81" spans="1:36" ht="11.1" customHeight="1" x14ac:dyDescent="0.2">
      <c r="A81" s="6" t="s">
        <v>113</v>
      </c>
      <c r="B81" s="2" t="s">
        <v>12</v>
      </c>
      <c r="C81" s="5"/>
      <c r="D81" s="5"/>
      <c r="E81" s="3"/>
      <c r="F81" s="52">
        <f t="shared" si="25"/>
        <v>0</v>
      </c>
      <c r="G81" s="52">
        <f t="shared" si="26"/>
        <v>0</v>
      </c>
      <c r="H81" s="47">
        <f t="shared" si="24"/>
        <v>0</v>
      </c>
      <c r="I81" s="47">
        <f t="shared" si="24"/>
        <v>0</v>
      </c>
      <c r="P81" s="68"/>
      <c r="Q81" s="68"/>
      <c r="R81" s="68"/>
      <c r="S81" s="68"/>
      <c r="T81" s="68"/>
      <c r="U81" s="68"/>
      <c r="V81" s="68"/>
      <c r="W81" s="68"/>
      <c r="X81" s="68"/>
    </row>
    <row r="82" spans="1:36" ht="35.1" customHeight="1" x14ac:dyDescent="0.2">
      <c r="A82" s="6" t="s">
        <v>113</v>
      </c>
      <c r="B82" s="2" t="s">
        <v>12</v>
      </c>
      <c r="D82" s="1"/>
      <c r="F82" s="52">
        <f t="shared" si="25"/>
        <v>0</v>
      </c>
      <c r="G82" s="52">
        <f t="shared" si="26"/>
        <v>0</v>
      </c>
      <c r="H82" s="47">
        <f t="shared" si="24"/>
        <v>0</v>
      </c>
      <c r="I82" s="47">
        <f t="shared" si="24"/>
        <v>0</v>
      </c>
      <c r="P82" s="68"/>
      <c r="Q82" s="68"/>
      <c r="R82" s="68"/>
      <c r="S82" s="68"/>
      <c r="T82" s="68"/>
      <c r="U82" s="68"/>
      <c r="V82" s="68"/>
      <c r="W82" s="68"/>
      <c r="X82" s="68"/>
    </row>
    <row r="83" spans="1:36" ht="11.1" customHeight="1" x14ac:dyDescent="0.2">
      <c r="A83" s="6" t="s">
        <v>113</v>
      </c>
      <c r="B83" s="2" t="s">
        <v>12</v>
      </c>
      <c r="C83" s="5"/>
      <c r="D83" s="5"/>
      <c r="E83" s="3"/>
      <c r="F83" s="52">
        <f t="shared" si="25"/>
        <v>0</v>
      </c>
      <c r="G83" s="52">
        <f t="shared" si="26"/>
        <v>0</v>
      </c>
      <c r="H83" s="47">
        <f t="shared" si="24"/>
        <v>0</v>
      </c>
      <c r="I83" s="47">
        <f t="shared" si="24"/>
        <v>0</v>
      </c>
      <c r="P83" s="68"/>
      <c r="Q83" s="68"/>
      <c r="R83" s="68"/>
      <c r="S83" s="68"/>
      <c r="T83" s="68"/>
      <c r="U83" s="68"/>
      <c r="V83" s="68"/>
      <c r="W83" s="68"/>
      <c r="X83" s="68"/>
    </row>
    <row r="84" spans="1:36" ht="35.1" customHeight="1" x14ac:dyDescent="0.2">
      <c r="A84" s="6" t="s">
        <v>113</v>
      </c>
      <c r="B84" s="2" t="s">
        <v>12</v>
      </c>
      <c r="D84" s="1"/>
      <c r="F84" s="52">
        <f t="shared" si="25"/>
        <v>0</v>
      </c>
      <c r="G84" s="52">
        <f t="shared" si="26"/>
        <v>0</v>
      </c>
      <c r="H84" s="47">
        <f t="shared" si="24"/>
        <v>0</v>
      </c>
      <c r="I84" s="47">
        <f t="shared" si="24"/>
        <v>0</v>
      </c>
      <c r="P84" s="68"/>
      <c r="Q84" s="68"/>
      <c r="R84" s="68"/>
      <c r="S84" s="68"/>
      <c r="T84" s="68"/>
      <c r="U84" s="68"/>
      <c r="V84" s="68"/>
      <c r="W84" s="68"/>
      <c r="X84" s="68"/>
    </row>
    <row r="85" spans="1:36" ht="11.1" customHeight="1" x14ac:dyDescent="0.2">
      <c r="A85" s="6" t="s">
        <v>113</v>
      </c>
      <c r="B85" s="2" t="s">
        <v>12</v>
      </c>
      <c r="C85" s="5"/>
      <c r="D85" s="5"/>
      <c r="E85" s="3"/>
      <c r="F85" s="52">
        <f t="shared" si="25"/>
        <v>0</v>
      </c>
      <c r="G85" s="52">
        <f t="shared" si="26"/>
        <v>0</v>
      </c>
      <c r="H85" s="47">
        <f t="shared" si="24"/>
        <v>0</v>
      </c>
      <c r="I85" s="47">
        <f t="shared" si="24"/>
        <v>0</v>
      </c>
      <c r="P85" s="68"/>
      <c r="Q85" s="68"/>
      <c r="R85" s="68"/>
      <c r="S85" s="68"/>
      <c r="T85" s="68"/>
      <c r="U85" s="68"/>
      <c r="V85" s="68"/>
      <c r="W85" s="68"/>
      <c r="X85" s="68"/>
    </row>
    <row r="86" spans="1:36" ht="35.1" customHeight="1" x14ac:dyDescent="0.2">
      <c r="A86" s="6" t="s">
        <v>113</v>
      </c>
      <c r="B86" s="2" t="s">
        <v>12</v>
      </c>
      <c r="D86" s="1"/>
      <c r="F86" s="52">
        <f t="shared" si="25"/>
        <v>0</v>
      </c>
      <c r="G86" s="52">
        <f t="shared" si="26"/>
        <v>0</v>
      </c>
      <c r="H86" s="47">
        <f t="shared" si="24"/>
        <v>0</v>
      </c>
      <c r="I86" s="47">
        <f t="shared" si="24"/>
        <v>0</v>
      </c>
      <c r="P86" s="68"/>
      <c r="Q86" s="68"/>
      <c r="R86" s="68"/>
      <c r="S86" s="68"/>
      <c r="T86" s="68"/>
      <c r="U86" s="68"/>
      <c r="V86" s="68"/>
      <c r="W86" s="68"/>
      <c r="X86" s="68"/>
    </row>
    <row r="87" spans="1:36" ht="35.1" customHeight="1" x14ac:dyDescent="0.2">
      <c r="A87" s="6" t="s">
        <v>113</v>
      </c>
      <c r="B87" s="2" t="s">
        <v>12</v>
      </c>
      <c r="D87" s="1"/>
      <c r="F87" s="52">
        <f t="shared" si="25"/>
        <v>0</v>
      </c>
      <c r="G87" s="52">
        <f t="shared" si="26"/>
        <v>0</v>
      </c>
      <c r="H87" s="47">
        <f t="shared" si="24"/>
        <v>0</v>
      </c>
      <c r="I87" s="47">
        <f t="shared" si="24"/>
        <v>0</v>
      </c>
      <c r="P87" s="68"/>
      <c r="Q87" s="68"/>
      <c r="R87" s="68"/>
      <c r="S87" s="68"/>
      <c r="T87" s="68"/>
      <c r="U87" s="68"/>
      <c r="V87" s="68"/>
      <c r="W87" s="68"/>
      <c r="X87" s="68"/>
    </row>
    <row r="88" spans="1:36" ht="11.1" customHeight="1" x14ac:dyDescent="0.2">
      <c r="A88" s="6" t="s">
        <v>113</v>
      </c>
      <c r="B88" s="2" t="s">
        <v>12</v>
      </c>
      <c r="C88" s="5"/>
      <c r="D88" s="5"/>
      <c r="E88" s="3"/>
      <c r="F88" s="52">
        <f t="shared" si="25"/>
        <v>0</v>
      </c>
      <c r="G88" s="52">
        <f t="shared" si="26"/>
        <v>0</v>
      </c>
      <c r="H88" s="47">
        <f t="shared" si="24"/>
        <v>0</v>
      </c>
      <c r="I88" s="47">
        <f t="shared" si="24"/>
        <v>0</v>
      </c>
      <c r="P88" s="68"/>
      <c r="Q88" s="68"/>
      <c r="R88" s="68"/>
      <c r="S88" s="68"/>
      <c r="T88" s="68"/>
      <c r="U88" s="68"/>
      <c r="V88" s="68"/>
      <c r="W88" s="68"/>
      <c r="X88" s="68"/>
    </row>
    <row r="89" spans="1:36" ht="35.1" customHeight="1" x14ac:dyDescent="0.2">
      <c r="A89" s="6" t="s">
        <v>113</v>
      </c>
      <c r="B89" s="2" t="s">
        <v>12</v>
      </c>
      <c r="D89" s="1"/>
      <c r="F89" s="52">
        <f t="shared" si="25"/>
        <v>0</v>
      </c>
      <c r="G89" s="52">
        <f t="shared" si="26"/>
        <v>0</v>
      </c>
      <c r="H89" s="47">
        <f t="shared" si="24"/>
        <v>0</v>
      </c>
      <c r="I89" s="47">
        <f t="shared" si="24"/>
        <v>0</v>
      </c>
      <c r="P89" s="68"/>
      <c r="Q89" s="68"/>
      <c r="R89" s="68"/>
      <c r="S89" s="68"/>
      <c r="T89" s="68"/>
      <c r="U89" s="68"/>
      <c r="V89" s="68"/>
      <c r="W89" s="68"/>
      <c r="X89" s="68"/>
    </row>
    <row r="90" spans="1:36" ht="11.1" customHeight="1" x14ac:dyDescent="0.2">
      <c r="A90" s="6" t="s">
        <v>113</v>
      </c>
      <c r="B90" s="2" t="s">
        <v>12</v>
      </c>
      <c r="C90" s="5"/>
      <c r="D90" s="5"/>
      <c r="E90" s="3"/>
      <c r="F90" s="52">
        <f t="shared" si="25"/>
        <v>0</v>
      </c>
      <c r="G90" s="52">
        <f t="shared" si="26"/>
        <v>0</v>
      </c>
      <c r="H90" s="47">
        <f t="shared" si="24"/>
        <v>0</v>
      </c>
      <c r="I90" s="47">
        <f t="shared" si="24"/>
        <v>0</v>
      </c>
      <c r="P90" s="68"/>
      <c r="Q90" s="68"/>
      <c r="R90" s="68"/>
      <c r="S90" s="68"/>
      <c r="T90" s="68"/>
      <c r="U90" s="68"/>
      <c r="V90" s="68"/>
      <c r="W90" s="68"/>
      <c r="X90" s="68"/>
    </row>
    <row r="91" spans="1:36" ht="47.1" customHeight="1" x14ac:dyDescent="0.2">
      <c r="A91" s="6" t="s">
        <v>113</v>
      </c>
      <c r="B91" s="2" t="s">
        <v>12</v>
      </c>
      <c r="D91" s="1"/>
      <c r="F91" s="52">
        <f t="shared" si="25"/>
        <v>0</v>
      </c>
      <c r="G91" s="52">
        <f t="shared" si="26"/>
        <v>0</v>
      </c>
      <c r="H91" s="47">
        <f t="shared" si="24"/>
        <v>0</v>
      </c>
      <c r="I91" s="47">
        <f t="shared" si="24"/>
        <v>0</v>
      </c>
      <c r="P91" s="68"/>
      <c r="Q91" s="68"/>
      <c r="R91" s="68"/>
      <c r="S91" s="68"/>
      <c r="T91" s="68"/>
      <c r="U91" s="68"/>
      <c r="V91" s="68"/>
      <c r="W91" s="68"/>
      <c r="X91" s="68"/>
    </row>
    <row r="92" spans="1:36" ht="11.1" customHeight="1" x14ac:dyDescent="0.2">
      <c r="A92" s="6" t="s">
        <v>113</v>
      </c>
      <c r="B92" s="2" t="s">
        <v>12</v>
      </c>
      <c r="C92" s="5"/>
      <c r="D92" s="5"/>
      <c r="E92" s="3"/>
      <c r="F92" s="52">
        <f t="shared" si="25"/>
        <v>0</v>
      </c>
      <c r="G92" s="52">
        <f t="shared" si="26"/>
        <v>0</v>
      </c>
      <c r="H92" s="47">
        <f t="shared" si="24"/>
        <v>0</v>
      </c>
      <c r="I92" s="47">
        <f t="shared" si="24"/>
        <v>0</v>
      </c>
      <c r="P92" s="68"/>
      <c r="Q92" s="68"/>
      <c r="R92" s="68"/>
      <c r="S92" s="68"/>
      <c r="T92" s="68"/>
      <c r="U92" s="68"/>
      <c r="V92" s="68"/>
      <c r="W92" s="68"/>
      <c r="X92" s="68"/>
    </row>
    <row r="93" spans="1:36" ht="35.1" customHeight="1" x14ac:dyDescent="0.2">
      <c r="A93" s="6" t="s">
        <v>113</v>
      </c>
      <c r="B93" s="2" t="s">
        <v>12</v>
      </c>
      <c r="D93" s="1"/>
      <c r="F93" s="52">
        <f t="shared" si="25"/>
        <v>0</v>
      </c>
      <c r="G93" s="52">
        <f t="shared" si="26"/>
        <v>0</v>
      </c>
      <c r="H93" s="47">
        <f t="shared" si="24"/>
        <v>0</v>
      </c>
      <c r="I93" s="47">
        <f t="shared" si="24"/>
        <v>0</v>
      </c>
      <c r="P93" s="68"/>
      <c r="Q93" s="68"/>
      <c r="R93" s="68"/>
      <c r="S93" s="68"/>
      <c r="T93" s="68"/>
      <c r="U93" s="68"/>
      <c r="V93" s="68"/>
      <c r="W93" s="68"/>
      <c r="X93" s="68"/>
    </row>
    <row r="94" spans="1:36" ht="11.1" customHeight="1" x14ac:dyDescent="0.2">
      <c r="A94" s="6" t="s">
        <v>113</v>
      </c>
      <c r="B94" s="2" t="s">
        <v>12</v>
      </c>
      <c r="C94" s="5"/>
      <c r="D94" s="5"/>
      <c r="E94" s="3"/>
      <c r="F94" s="52">
        <f t="shared" si="25"/>
        <v>0</v>
      </c>
      <c r="G94" s="52">
        <f t="shared" si="26"/>
        <v>0</v>
      </c>
      <c r="H94" s="47">
        <f t="shared" si="24"/>
        <v>0</v>
      </c>
      <c r="I94" s="47">
        <f t="shared" si="24"/>
        <v>0</v>
      </c>
      <c r="P94" s="68"/>
      <c r="Q94" s="68"/>
      <c r="R94" s="68"/>
      <c r="S94" s="68"/>
      <c r="T94" s="68"/>
      <c r="U94" s="68"/>
      <c r="V94" s="68"/>
      <c r="W94" s="68"/>
      <c r="X94" s="68"/>
    </row>
    <row r="95" spans="1:36" ht="47.1" customHeight="1" x14ac:dyDescent="0.2">
      <c r="A95" s="16" t="s">
        <v>113</v>
      </c>
      <c r="B95" s="32" t="s">
        <v>12</v>
      </c>
      <c r="D95" s="1"/>
      <c r="F95" s="52">
        <f t="shared" si="25"/>
        <v>0</v>
      </c>
      <c r="G95" s="52">
        <f t="shared" si="26"/>
        <v>0</v>
      </c>
      <c r="H95" s="48">
        <f t="shared" si="24"/>
        <v>0</v>
      </c>
      <c r="I95" s="48">
        <f t="shared" si="24"/>
        <v>0</v>
      </c>
      <c r="P95" s="68"/>
      <c r="Q95" s="68"/>
      <c r="R95" s="68"/>
      <c r="S95" s="68"/>
      <c r="T95" s="68"/>
      <c r="U95" s="68"/>
      <c r="V95" s="68"/>
      <c r="W95" s="68"/>
      <c r="X95" s="68"/>
    </row>
    <row r="96" spans="1:36" s="27" customFormat="1" ht="11.1" customHeight="1" x14ac:dyDescent="0.2">
      <c r="A96" s="24" t="s">
        <v>113</v>
      </c>
      <c r="B96" s="34">
        <v>342</v>
      </c>
      <c r="C96" s="25" t="s">
        <v>20</v>
      </c>
      <c r="D96" s="25"/>
      <c r="E96" s="26">
        <f>SUM(E97:E99)</f>
        <v>613116</v>
      </c>
      <c r="F96" s="110">
        <f t="shared" ref="F96:AJ96" si="27">SUM(F97:F99)</f>
        <v>613116</v>
      </c>
      <c r="G96" s="110">
        <f t="shared" si="27"/>
        <v>613116</v>
      </c>
      <c r="H96" s="136">
        <f t="shared" si="27"/>
        <v>0</v>
      </c>
      <c r="I96" s="42">
        <f t="shared" si="27"/>
        <v>0</v>
      </c>
      <c r="J96" s="26">
        <f t="shared" si="27"/>
        <v>0</v>
      </c>
      <c r="K96" s="26">
        <f t="shared" si="27"/>
        <v>0</v>
      </c>
      <c r="L96" s="26">
        <f t="shared" si="27"/>
        <v>0</v>
      </c>
      <c r="M96" s="26">
        <f t="shared" si="27"/>
        <v>0</v>
      </c>
      <c r="N96" s="26">
        <f t="shared" si="27"/>
        <v>0</v>
      </c>
      <c r="O96" s="105">
        <f t="shared" si="27"/>
        <v>0</v>
      </c>
      <c r="P96" s="110">
        <f t="shared" si="27"/>
        <v>0</v>
      </c>
      <c r="Q96" s="110">
        <f t="shared" si="27"/>
        <v>0</v>
      </c>
      <c r="R96" s="110">
        <f t="shared" si="27"/>
        <v>0</v>
      </c>
      <c r="S96" s="110">
        <f t="shared" si="27"/>
        <v>0</v>
      </c>
      <c r="T96" s="110">
        <f t="shared" si="27"/>
        <v>0</v>
      </c>
      <c r="U96" s="110">
        <f t="shared" si="27"/>
        <v>0</v>
      </c>
      <c r="V96" s="110">
        <f t="shared" si="27"/>
        <v>0</v>
      </c>
      <c r="W96" s="110">
        <f t="shared" si="27"/>
        <v>0</v>
      </c>
      <c r="X96" s="110">
        <f t="shared" si="27"/>
        <v>0</v>
      </c>
      <c r="Y96" s="108">
        <f t="shared" si="27"/>
        <v>0</v>
      </c>
      <c r="Z96" s="26">
        <f t="shared" si="27"/>
        <v>0</v>
      </c>
      <c r="AA96" s="26">
        <f t="shared" si="27"/>
        <v>0</v>
      </c>
      <c r="AB96" s="26">
        <f t="shared" si="27"/>
        <v>0</v>
      </c>
      <c r="AC96" s="26">
        <f t="shared" si="27"/>
        <v>0</v>
      </c>
      <c r="AD96" s="26">
        <f t="shared" si="27"/>
        <v>0</v>
      </c>
      <c r="AE96" s="26">
        <f t="shared" si="27"/>
        <v>0</v>
      </c>
      <c r="AF96" s="26">
        <f t="shared" si="27"/>
        <v>0</v>
      </c>
      <c r="AG96" s="26">
        <f t="shared" si="27"/>
        <v>0</v>
      </c>
      <c r="AH96" s="26">
        <f t="shared" si="27"/>
        <v>0</v>
      </c>
      <c r="AI96" s="26">
        <f t="shared" si="27"/>
        <v>0</v>
      </c>
      <c r="AJ96" s="26">
        <f t="shared" si="27"/>
        <v>0</v>
      </c>
    </row>
    <row r="97" spans="1:36" ht="47.1" customHeight="1" x14ac:dyDescent="0.2">
      <c r="A97" s="13" t="s">
        <v>113</v>
      </c>
      <c r="B97" s="19" t="s">
        <v>20</v>
      </c>
      <c r="C97" s="22" t="s">
        <v>21</v>
      </c>
      <c r="D97" s="22"/>
      <c r="E97" s="23">
        <v>418716</v>
      </c>
      <c r="F97" s="137">
        <f>E97-H97</f>
        <v>418716</v>
      </c>
      <c r="G97" s="137">
        <f>E97-I97</f>
        <v>418716</v>
      </c>
      <c r="H97" s="46">
        <f t="shared" ref="H97:I99" si="28">J97+L97+N97+P97+U97+W97+Y97+AA97+AC97+AE97+AG97+AI97</f>
        <v>0</v>
      </c>
      <c r="I97" s="46">
        <f t="shared" si="28"/>
        <v>0</v>
      </c>
      <c r="P97" s="68"/>
      <c r="Q97" s="68"/>
      <c r="R97" s="68"/>
      <c r="S97" s="68"/>
      <c r="T97" s="68"/>
      <c r="U97" s="68"/>
      <c r="V97" s="68"/>
      <c r="W97" s="68"/>
      <c r="X97" s="68"/>
    </row>
    <row r="98" spans="1:36" ht="35.1" customHeight="1" x14ac:dyDescent="0.2">
      <c r="A98" s="6" t="s">
        <v>113</v>
      </c>
      <c r="B98" s="2" t="s">
        <v>20</v>
      </c>
      <c r="C98" s="4" t="s">
        <v>29</v>
      </c>
      <c r="D98" s="4"/>
      <c r="E98" s="3">
        <v>194400</v>
      </c>
      <c r="F98" s="52">
        <f>E98-H98</f>
        <v>194400</v>
      </c>
      <c r="G98" s="52">
        <f>E98-I98</f>
        <v>194400</v>
      </c>
      <c r="H98" s="47">
        <f t="shared" si="28"/>
        <v>0</v>
      </c>
      <c r="I98" s="47">
        <f t="shared" si="28"/>
        <v>0</v>
      </c>
      <c r="P98" s="68"/>
      <c r="Q98" s="68"/>
      <c r="R98" s="68"/>
      <c r="S98" s="68"/>
      <c r="T98" s="68"/>
      <c r="U98" s="68"/>
      <c r="V98" s="68"/>
      <c r="W98" s="68"/>
      <c r="X98" s="68"/>
    </row>
    <row r="99" spans="1:36" ht="11.1" customHeight="1" x14ac:dyDescent="0.2">
      <c r="A99" s="16" t="s">
        <v>113</v>
      </c>
      <c r="B99" s="32" t="s">
        <v>20</v>
      </c>
      <c r="C99" s="17"/>
      <c r="D99" s="17"/>
      <c r="E99" s="18"/>
      <c r="F99" s="52">
        <f>E99-H99</f>
        <v>0</v>
      </c>
      <c r="G99" s="52">
        <f>E99-I99</f>
        <v>0</v>
      </c>
      <c r="H99" s="48">
        <f t="shared" si="28"/>
        <v>0</v>
      </c>
      <c r="I99" s="48">
        <f t="shared" si="28"/>
        <v>0</v>
      </c>
      <c r="P99" s="68"/>
      <c r="Q99" s="68"/>
      <c r="R99" s="68"/>
      <c r="S99" s="68"/>
      <c r="T99" s="68"/>
      <c r="U99" s="68"/>
      <c r="V99" s="68"/>
      <c r="W99" s="68"/>
      <c r="X99" s="68"/>
    </row>
    <row r="100" spans="1:36" s="27" customFormat="1" ht="11.1" customHeight="1" x14ac:dyDescent="0.2">
      <c r="A100" s="24" t="s">
        <v>113</v>
      </c>
      <c r="B100" s="28" t="s">
        <v>10</v>
      </c>
      <c r="C100" s="25" t="s">
        <v>10</v>
      </c>
      <c r="D100" s="25"/>
      <c r="E100" s="26">
        <f>SUM(E101:E102)</f>
        <v>804.75</v>
      </c>
      <c r="F100" s="110">
        <f t="shared" ref="F100:AJ100" si="29">SUM(F101:F102)</f>
        <v>-804.75</v>
      </c>
      <c r="G100" s="110">
        <f t="shared" si="29"/>
        <v>804.75</v>
      </c>
      <c r="H100" s="136">
        <f t="shared" si="29"/>
        <v>1609.5</v>
      </c>
      <c r="I100" s="42">
        <f t="shared" si="29"/>
        <v>0</v>
      </c>
      <c r="J100" s="26">
        <f t="shared" si="29"/>
        <v>0</v>
      </c>
      <c r="K100" s="26">
        <f t="shared" si="29"/>
        <v>0</v>
      </c>
      <c r="L100" s="26">
        <f t="shared" si="29"/>
        <v>0</v>
      </c>
      <c r="M100" s="26">
        <f t="shared" si="29"/>
        <v>0</v>
      </c>
      <c r="N100" s="26">
        <f t="shared" si="29"/>
        <v>0</v>
      </c>
      <c r="O100" s="105">
        <f t="shared" si="29"/>
        <v>0</v>
      </c>
      <c r="P100" s="110">
        <f t="shared" si="29"/>
        <v>536.5</v>
      </c>
      <c r="Q100" s="110">
        <f t="shared" si="29"/>
        <v>0</v>
      </c>
      <c r="R100" s="110">
        <f t="shared" si="29"/>
        <v>536.5</v>
      </c>
      <c r="S100" s="110">
        <f t="shared" si="29"/>
        <v>0</v>
      </c>
      <c r="T100" s="110">
        <f t="shared" si="29"/>
        <v>0</v>
      </c>
      <c r="U100" s="110">
        <f t="shared" si="29"/>
        <v>536.5</v>
      </c>
      <c r="V100" s="110">
        <f t="shared" si="29"/>
        <v>0</v>
      </c>
      <c r="W100" s="110">
        <f t="shared" si="29"/>
        <v>536.5</v>
      </c>
      <c r="X100" s="110">
        <f t="shared" si="29"/>
        <v>0</v>
      </c>
      <c r="Y100" s="108">
        <f t="shared" si="29"/>
        <v>0</v>
      </c>
      <c r="Z100" s="26">
        <f t="shared" si="29"/>
        <v>0</v>
      </c>
      <c r="AA100" s="26">
        <f t="shared" si="29"/>
        <v>0</v>
      </c>
      <c r="AB100" s="26">
        <f t="shared" si="29"/>
        <v>0</v>
      </c>
      <c r="AC100" s="26">
        <f t="shared" si="29"/>
        <v>0</v>
      </c>
      <c r="AD100" s="26">
        <f t="shared" si="29"/>
        <v>0</v>
      </c>
      <c r="AE100" s="26">
        <f t="shared" si="29"/>
        <v>0</v>
      </c>
      <c r="AF100" s="26">
        <f t="shared" si="29"/>
        <v>0</v>
      </c>
      <c r="AG100" s="26">
        <f t="shared" si="29"/>
        <v>0</v>
      </c>
      <c r="AH100" s="26">
        <f t="shared" si="29"/>
        <v>0</v>
      </c>
      <c r="AI100" s="26">
        <f t="shared" si="29"/>
        <v>0</v>
      </c>
      <c r="AJ100" s="26">
        <f t="shared" si="29"/>
        <v>0</v>
      </c>
    </row>
    <row r="101" spans="1:36" ht="47.1" customHeight="1" x14ac:dyDescent="0.2">
      <c r="A101" s="13" t="s">
        <v>113</v>
      </c>
      <c r="B101" s="19" t="s">
        <v>10</v>
      </c>
      <c r="C101" s="22" t="s">
        <v>9</v>
      </c>
      <c r="D101" s="22"/>
      <c r="E101" s="23">
        <v>804.75</v>
      </c>
      <c r="F101" s="137">
        <f>E101-H101</f>
        <v>-804.75</v>
      </c>
      <c r="G101" s="137">
        <f>E101-I101</f>
        <v>804.75</v>
      </c>
      <c r="H101" s="46">
        <f t="shared" ref="H101:I102" si="30">J101+L101+N101+P101+U101+W101+Y101+AA101+AC101+AE101+AG101+AI101</f>
        <v>1609.5</v>
      </c>
      <c r="I101" s="46">
        <f t="shared" si="30"/>
        <v>0</v>
      </c>
      <c r="P101" s="68">
        <v>536.5</v>
      </c>
      <c r="Q101" s="68"/>
      <c r="R101" s="68">
        <v>536.5</v>
      </c>
      <c r="S101" s="68"/>
      <c r="T101" s="68"/>
      <c r="U101" s="68">
        <v>536.5</v>
      </c>
      <c r="V101" s="68"/>
      <c r="W101" s="68">
        <v>536.5</v>
      </c>
      <c r="X101" s="68"/>
    </row>
    <row r="102" spans="1:36" ht="11.1" customHeight="1" x14ac:dyDescent="0.2">
      <c r="A102" s="16" t="s">
        <v>113</v>
      </c>
      <c r="B102" s="32" t="s">
        <v>10</v>
      </c>
      <c r="C102" s="17"/>
      <c r="D102" s="17"/>
      <c r="E102" s="18"/>
      <c r="F102" s="52">
        <f>E102-H102</f>
        <v>0</v>
      </c>
      <c r="G102" s="52">
        <f>E102-I102</f>
        <v>0</v>
      </c>
      <c r="H102" s="48">
        <f t="shared" si="30"/>
        <v>0</v>
      </c>
      <c r="I102" s="48">
        <f t="shared" si="30"/>
        <v>0</v>
      </c>
      <c r="P102" s="68"/>
      <c r="Q102" s="68"/>
      <c r="R102" s="68"/>
      <c r="S102" s="68"/>
      <c r="T102" s="68"/>
      <c r="U102" s="68"/>
      <c r="V102" s="68"/>
      <c r="W102" s="68"/>
      <c r="X102" s="68"/>
    </row>
    <row r="103" spans="1:36" s="21" customFormat="1" ht="23.1" customHeight="1" x14ac:dyDescent="0.2">
      <c r="A103" s="175" t="s">
        <v>114</v>
      </c>
      <c r="B103" s="175"/>
      <c r="C103" s="175"/>
      <c r="D103" s="82"/>
      <c r="E103" s="20">
        <f>E104</f>
        <v>24142.5</v>
      </c>
      <c r="F103" s="113">
        <f t="shared" ref="F103:AJ103" si="31">F104</f>
        <v>2414.25</v>
      </c>
      <c r="G103" s="113">
        <f t="shared" si="31"/>
        <v>24142.5</v>
      </c>
      <c r="H103" s="37">
        <f t="shared" si="31"/>
        <v>21728.25</v>
      </c>
      <c r="I103" s="37">
        <f t="shared" si="31"/>
        <v>0</v>
      </c>
      <c r="J103" s="20">
        <f t="shared" si="31"/>
        <v>0</v>
      </c>
      <c r="K103" s="20">
        <f t="shared" si="31"/>
        <v>0</v>
      </c>
      <c r="L103" s="20">
        <f t="shared" si="31"/>
        <v>0</v>
      </c>
      <c r="M103" s="20">
        <f t="shared" si="31"/>
        <v>0</v>
      </c>
      <c r="N103" s="20">
        <f t="shared" si="31"/>
        <v>0</v>
      </c>
      <c r="O103" s="107">
        <f t="shared" si="31"/>
        <v>0</v>
      </c>
      <c r="P103" s="113">
        <f t="shared" si="31"/>
        <v>7242.75</v>
      </c>
      <c r="Q103" s="113">
        <f t="shared" si="31"/>
        <v>0</v>
      </c>
      <c r="R103" s="113">
        <f t="shared" si="31"/>
        <v>7242.75</v>
      </c>
      <c r="S103" s="113">
        <f t="shared" si="31"/>
        <v>0</v>
      </c>
      <c r="T103" s="113">
        <f t="shared" si="31"/>
        <v>0</v>
      </c>
      <c r="U103" s="113">
        <f t="shared" si="31"/>
        <v>7242.75</v>
      </c>
      <c r="V103" s="113">
        <f t="shared" si="31"/>
        <v>0</v>
      </c>
      <c r="W103" s="113">
        <f t="shared" si="31"/>
        <v>7242.75</v>
      </c>
      <c r="X103" s="113">
        <f t="shared" si="31"/>
        <v>0</v>
      </c>
      <c r="Y103" s="109">
        <f t="shared" si="31"/>
        <v>0</v>
      </c>
      <c r="Z103" s="20">
        <f t="shared" si="31"/>
        <v>0</v>
      </c>
      <c r="AA103" s="20">
        <f t="shared" si="31"/>
        <v>0</v>
      </c>
      <c r="AB103" s="20">
        <f t="shared" si="31"/>
        <v>0</v>
      </c>
      <c r="AC103" s="20">
        <f t="shared" si="31"/>
        <v>0</v>
      </c>
      <c r="AD103" s="20">
        <f t="shared" si="31"/>
        <v>0</v>
      </c>
      <c r="AE103" s="20">
        <f t="shared" si="31"/>
        <v>0</v>
      </c>
      <c r="AF103" s="20">
        <f t="shared" si="31"/>
        <v>0</v>
      </c>
      <c r="AG103" s="20">
        <f t="shared" si="31"/>
        <v>0</v>
      </c>
      <c r="AH103" s="20">
        <f t="shared" si="31"/>
        <v>0</v>
      </c>
      <c r="AI103" s="20">
        <f t="shared" si="31"/>
        <v>0</v>
      </c>
      <c r="AJ103" s="20">
        <f t="shared" si="31"/>
        <v>0</v>
      </c>
    </row>
    <row r="104" spans="1:36" s="27" customFormat="1" ht="11.1" customHeight="1" x14ac:dyDescent="0.2">
      <c r="A104" s="24" t="s">
        <v>114</v>
      </c>
      <c r="B104" s="34">
        <v>343</v>
      </c>
      <c r="C104" s="25" t="s">
        <v>10</v>
      </c>
      <c r="D104" s="25"/>
      <c r="E104" s="26">
        <f>SUM(E105:E106)</f>
        <v>24142.5</v>
      </c>
      <c r="F104" s="42">
        <f t="shared" ref="F104:AJ104" si="32">SUM(F105:F106)</f>
        <v>2414.25</v>
      </c>
      <c r="G104" s="42">
        <f t="shared" si="32"/>
        <v>24142.5</v>
      </c>
      <c r="H104" s="41">
        <f t="shared" si="32"/>
        <v>21728.25</v>
      </c>
      <c r="I104" s="41">
        <f t="shared" si="32"/>
        <v>0</v>
      </c>
      <c r="J104" s="26">
        <f t="shared" si="32"/>
        <v>0</v>
      </c>
      <c r="K104" s="26">
        <f t="shared" si="32"/>
        <v>0</v>
      </c>
      <c r="L104" s="26">
        <f t="shared" si="32"/>
        <v>0</v>
      </c>
      <c r="M104" s="26">
        <f t="shared" si="32"/>
        <v>0</v>
      </c>
      <c r="N104" s="26">
        <f t="shared" si="32"/>
        <v>0</v>
      </c>
      <c r="O104" s="105">
        <f t="shared" si="32"/>
        <v>0</v>
      </c>
      <c r="P104" s="110">
        <f t="shared" si="32"/>
        <v>7242.75</v>
      </c>
      <c r="Q104" s="110">
        <f t="shared" si="32"/>
        <v>0</v>
      </c>
      <c r="R104" s="110">
        <f t="shared" si="32"/>
        <v>7242.75</v>
      </c>
      <c r="S104" s="110">
        <f t="shared" si="32"/>
        <v>0</v>
      </c>
      <c r="T104" s="110">
        <f t="shared" si="32"/>
        <v>0</v>
      </c>
      <c r="U104" s="110">
        <f t="shared" si="32"/>
        <v>7242.75</v>
      </c>
      <c r="V104" s="110">
        <f t="shared" si="32"/>
        <v>0</v>
      </c>
      <c r="W104" s="110">
        <f t="shared" si="32"/>
        <v>7242.75</v>
      </c>
      <c r="X104" s="110">
        <f t="shared" si="32"/>
        <v>0</v>
      </c>
      <c r="Y104" s="108">
        <f t="shared" si="32"/>
        <v>0</v>
      </c>
      <c r="Z104" s="26">
        <f t="shared" si="32"/>
        <v>0</v>
      </c>
      <c r="AA104" s="26">
        <f t="shared" si="32"/>
        <v>0</v>
      </c>
      <c r="AB104" s="26">
        <f t="shared" si="32"/>
        <v>0</v>
      </c>
      <c r="AC104" s="26">
        <f t="shared" si="32"/>
        <v>0</v>
      </c>
      <c r="AD104" s="26">
        <f t="shared" si="32"/>
        <v>0</v>
      </c>
      <c r="AE104" s="26">
        <f t="shared" si="32"/>
        <v>0</v>
      </c>
      <c r="AF104" s="26">
        <f t="shared" si="32"/>
        <v>0</v>
      </c>
      <c r="AG104" s="26">
        <f t="shared" si="32"/>
        <v>0</v>
      </c>
      <c r="AH104" s="26">
        <f t="shared" si="32"/>
        <v>0</v>
      </c>
      <c r="AI104" s="26">
        <f t="shared" si="32"/>
        <v>0</v>
      </c>
      <c r="AJ104" s="26">
        <f t="shared" si="32"/>
        <v>0</v>
      </c>
    </row>
    <row r="105" spans="1:36" ht="47.1" customHeight="1" x14ac:dyDescent="0.2">
      <c r="A105" s="13" t="s">
        <v>114</v>
      </c>
      <c r="B105" s="33">
        <v>343</v>
      </c>
      <c r="C105" s="22" t="s">
        <v>9</v>
      </c>
      <c r="D105" s="22"/>
      <c r="E105" s="23">
        <v>24142.5</v>
      </c>
      <c r="F105" s="52">
        <f>E105-H105</f>
        <v>2414.25</v>
      </c>
      <c r="G105" s="52">
        <f>E105-I105</f>
        <v>24142.5</v>
      </c>
      <c r="H105" s="46">
        <f t="shared" ref="H105:I106" si="33">J105+L105+N105+P105+U105+W105+Y105+AA105+AC105+AE105+AG105+AI105</f>
        <v>21728.25</v>
      </c>
      <c r="I105" s="46">
        <f t="shared" si="33"/>
        <v>0</v>
      </c>
      <c r="P105" s="68">
        <v>7242.75</v>
      </c>
      <c r="Q105" s="68"/>
      <c r="R105" s="68">
        <v>7242.75</v>
      </c>
      <c r="S105" s="68"/>
      <c r="T105" s="68"/>
      <c r="U105" s="68">
        <v>7242.75</v>
      </c>
      <c r="V105" s="68"/>
      <c r="W105" s="68">
        <v>7242.75</v>
      </c>
      <c r="X105" s="68"/>
    </row>
    <row r="106" spans="1:36" ht="11.1" customHeight="1" x14ac:dyDescent="0.2">
      <c r="A106" s="16" t="s">
        <v>114</v>
      </c>
      <c r="B106" s="33">
        <v>343</v>
      </c>
      <c r="C106" s="17"/>
      <c r="D106" s="17"/>
      <c r="E106" s="18"/>
      <c r="F106" s="52">
        <f>E106-H106</f>
        <v>0</v>
      </c>
      <c r="G106" s="52">
        <f>E106-I106</f>
        <v>0</v>
      </c>
      <c r="H106" s="48">
        <f t="shared" si="33"/>
        <v>0</v>
      </c>
      <c r="I106" s="48">
        <f t="shared" si="33"/>
        <v>0</v>
      </c>
      <c r="P106" s="68"/>
      <c r="Q106" s="68"/>
      <c r="R106" s="68"/>
      <c r="S106" s="68"/>
      <c r="T106" s="68"/>
      <c r="U106" s="68"/>
      <c r="V106" s="68"/>
      <c r="W106" s="68"/>
      <c r="X106" s="68"/>
    </row>
    <row r="107" spans="1:36" s="21" customFormat="1" ht="35.1" customHeight="1" x14ac:dyDescent="0.2">
      <c r="A107" s="175" t="s">
        <v>115</v>
      </c>
      <c r="B107" s="175"/>
      <c r="C107" s="175"/>
      <c r="D107" s="82"/>
      <c r="E107" s="20">
        <f>E108</f>
        <v>32941.1</v>
      </c>
      <c r="F107" s="113">
        <f t="shared" ref="F107:AJ107" si="34">F108</f>
        <v>-32760.000000000007</v>
      </c>
      <c r="G107" s="113">
        <f t="shared" si="34"/>
        <v>32941.1</v>
      </c>
      <c r="H107" s="37">
        <f t="shared" si="34"/>
        <v>65701.100000000006</v>
      </c>
      <c r="I107" s="37">
        <f t="shared" si="34"/>
        <v>0</v>
      </c>
      <c r="J107" s="20">
        <f t="shared" si="34"/>
        <v>0</v>
      </c>
      <c r="K107" s="20">
        <f t="shared" si="34"/>
        <v>0</v>
      </c>
      <c r="L107" s="20">
        <f t="shared" si="34"/>
        <v>0</v>
      </c>
      <c r="M107" s="20">
        <f t="shared" si="34"/>
        <v>0</v>
      </c>
      <c r="N107" s="20">
        <f t="shared" si="34"/>
        <v>0</v>
      </c>
      <c r="O107" s="107">
        <f t="shared" si="34"/>
        <v>0</v>
      </c>
      <c r="P107" s="113">
        <f t="shared" si="34"/>
        <v>32941.1</v>
      </c>
      <c r="Q107" s="113">
        <f t="shared" si="34"/>
        <v>0</v>
      </c>
      <c r="R107" s="113">
        <f t="shared" si="34"/>
        <v>32941.1</v>
      </c>
      <c r="S107" s="113">
        <f t="shared" si="34"/>
        <v>0</v>
      </c>
      <c r="T107" s="113">
        <f t="shared" si="34"/>
        <v>0</v>
      </c>
      <c r="U107" s="113">
        <f t="shared" si="34"/>
        <v>16380</v>
      </c>
      <c r="V107" s="113">
        <f t="shared" si="34"/>
        <v>0</v>
      </c>
      <c r="W107" s="113">
        <f t="shared" si="34"/>
        <v>16380</v>
      </c>
      <c r="X107" s="113">
        <f t="shared" si="34"/>
        <v>0</v>
      </c>
      <c r="Y107" s="109">
        <f t="shared" si="34"/>
        <v>0</v>
      </c>
      <c r="Z107" s="20">
        <f t="shared" si="34"/>
        <v>0</v>
      </c>
      <c r="AA107" s="20">
        <f t="shared" si="34"/>
        <v>0</v>
      </c>
      <c r="AB107" s="20">
        <f t="shared" si="34"/>
        <v>0</v>
      </c>
      <c r="AC107" s="20">
        <f t="shared" si="34"/>
        <v>0</v>
      </c>
      <c r="AD107" s="20">
        <f t="shared" si="34"/>
        <v>0</v>
      </c>
      <c r="AE107" s="20">
        <f t="shared" si="34"/>
        <v>0</v>
      </c>
      <c r="AF107" s="20">
        <f t="shared" si="34"/>
        <v>0</v>
      </c>
      <c r="AG107" s="20">
        <f t="shared" si="34"/>
        <v>0</v>
      </c>
      <c r="AH107" s="20">
        <f t="shared" si="34"/>
        <v>0</v>
      </c>
      <c r="AI107" s="20">
        <f t="shared" si="34"/>
        <v>0</v>
      </c>
      <c r="AJ107" s="20">
        <f t="shared" si="34"/>
        <v>0</v>
      </c>
    </row>
    <row r="108" spans="1:36" s="27" customFormat="1" ht="42" customHeight="1" x14ac:dyDescent="0.2">
      <c r="A108" s="24" t="s">
        <v>115</v>
      </c>
      <c r="B108" s="34">
        <v>343</v>
      </c>
      <c r="C108" s="25" t="s">
        <v>10</v>
      </c>
      <c r="D108" s="25"/>
      <c r="E108" s="26">
        <f>SUM(E109:E110)</f>
        <v>32941.1</v>
      </c>
      <c r="F108" s="42">
        <f t="shared" ref="F108:AJ108" si="35">SUM(F109:F110)</f>
        <v>-32760.000000000007</v>
      </c>
      <c r="G108" s="42">
        <f t="shared" si="35"/>
        <v>32941.1</v>
      </c>
      <c r="H108" s="41">
        <f t="shared" si="35"/>
        <v>65701.100000000006</v>
      </c>
      <c r="I108" s="41">
        <f t="shared" si="35"/>
        <v>0</v>
      </c>
      <c r="J108" s="26">
        <f t="shared" si="35"/>
        <v>0</v>
      </c>
      <c r="K108" s="26">
        <f t="shared" si="35"/>
        <v>0</v>
      </c>
      <c r="L108" s="26">
        <f t="shared" si="35"/>
        <v>0</v>
      </c>
      <c r="M108" s="26">
        <f t="shared" si="35"/>
        <v>0</v>
      </c>
      <c r="N108" s="26">
        <f t="shared" si="35"/>
        <v>0</v>
      </c>
      <c r="O108" s="105">
        <f t="shared" si="35"/>
        <v>0</v>
      </c>
      <c r="P108" s="110">
        <f t="shared" si="35"/>
        <v>32941.1</v>
      </c>
      <c r="Q108" s="110">
        <f t="shared" si="35"/>
        <v>0</v>
      </c>
      <c r="R108" s="110">
        <f t="shared" si="35"/>
        <v>32941.1</v>
      </c>
      <c r="S108" s="110">
        <f t="shared" si="35"/>
        <v>0</v>
      </c>
      <c r="T108" s="110">
        <f t="shared" si="35"/>
        <v>0</v>
      </c>
      <c r="U108" s="110">
        <f t="shared" si="35"/>
        <v>16380</v>
      </c>
      <c r="V108" s="110">
        <f t="shared" si="35"/>
        <v>0</v>
      </c>
      <c r="W108" s="110">
        <f t="shared" si="35"/>
        <v>16380</v>
      </c>
      <c r="X108" s="110">
        <f t="shared" si="35"/>
        <v>0</v>
      </c>
      <c r="Y108" s="108">
        <f t="shared" si="35"/>
        <v>0</v>
      </c>
      <c r="Z108" s="26">
        <f t="shared" si="35"/>
        <v>0</v>
      </c>
      <c r="AA108" s="26">
        <f t="shared" si="35"/>
        <v>0</v>
      </c>
      <c r="AB108" s="26">
        <f t="shared" si="35"/>
        <v>0</v>
      </c>
      <c r="AC108" s="26">
        <f t="shared" si="35"/>
        <v>0</v>
      </c>
      <c r="AD108" s="26">
        <f t="shared" si="35"/>
        <v>0</v>
      </c>
      <c r="AE108" s="26">
        <f t="shared" si="35"/>
        <v>0</v>
      </c>
      <c r="AF108" s="26">
        <f t="shared" si="35"/>
        <v>0</v>
      </c>
      <c r="AG108" s="26">
        <f t="shared" si="35"/>
        <v>0</v>
      </c>
      <c r="AH108" s="26">
        <f t="shared" si="35"/>
        <v>0</v>
      </c>
      <c r="AI108" s="26">
        <f t="shared" si="35"/>
        <v>0</v>
      </c>
      <c r="AJ108" s="26">
        <f t="shared" si="35"/>
        <v>0</v>
      </c>
    </row>
    <row r="109" spans="1:36" ht="47.1" customHeight="1" x14ac:dyDescent="0.2">
      <c r="A109" s="13" t="s">
        <v>115</v>
      </c>
      <c r="B109" s="33">
        <v>343</v>
      </c>
      <c r="C109" s="22" t="s">
        <v>9</v>
      </c>
      <c r="D109" s="22"/>
      <c r="E109" s="23">
        <v>32941.1</v>
      </c>
      <c r="F109" s="52">
        <f>E109-H109</f>
        <v>-32760.000000000007</v>
      </c>
      <c r="G109" s="52">
        <f>E109-I109</f>
        <v>32941.1</v>
      </c>
      <c r="H109" s="46">
        <f>J109+L109+N109+P109+U109+W109+Y109+AA109+AC109+AE109+AG109+AI109</f>
        <v>65701.100000000006</v>
      </c>
      <c r="I109" s="46">
        <f t="shared" ref="I109:I110" si="36">K109+M109+O109+Q109+V109+X109+Z109+AB109+AD109+AF109+AH109+AJ109</f>
        <v>0</v>
      </c>
      <c r="P109" s="68">
        <v>32941.1</v>
      </c>
      <c r="Q109" s="68"/>
      <c r="R109" s="68">
        <v>32941.1</v>
      </c>
      <c r="S109" s="68"/>
      <c r="T109" s="68"/>
      <c r="U109" s="68">
        <v>16380</v>
      </c>
      <c r="V109" s="68"/>
      <c r="W109" s="68">
        <v>16380</v>
      </c>
      <c r="X109" s="68"/>
    </row>
    <row r="110" spans="1:36" ht="42.75" customHeight="1" x14ac:dyDescent="0.2">
      <c r="A110" s="16" t="s">
        <v>115</v>
      </c>
      <c r="B110" s="33">
        <v>343</v>
      </c>
      <c r="C110" s="17"/>
      <c r="D110" s="17"/>
      <c r="E110" s="18"/>
      <c r="F110" s="52">
        <f>E110-H110</f>
        <v>0</v>
      </c>
      <c r="G110" s="52">
        <f>E110-I110</f>
        <v>0</v>
      </c>
      <c r="H110" s="48">
        <f t="shared" ref="H110" si="37">J110+L110+N110+P110+U110+W110+Y110+AA110+AC110+AE110+AG110+AI110</f>
        <v>0</v>
      </c>
      <c r="I110" s="48">
        <f t="shared" si="36"/>
        <v>0</v>
      </c>
      <c r="P110" s="68"/>
      <c r="Q110" s="68"/>
      <c r="R110" s="68"/>
      <c r="S110" s="68"/>
      <c r="T110" s="68"/>
      <c r="U110" s="68"/>
      <c r="V110" s="68"/>
      <c r="W110" s="68"/>
      <c r="X110" s="68"/>
    </row>
    <row r="111" spans="1:36" s="21" customFormat="1" ht="23.1" customHeight="1" x14ac:dyDescent="0.2">
      <c r="A111" s="175" t="s">
        <v>116</v>
      </c>
      <c r="B111" s="175"/>
      <c r="C111" s="175"/>
      <c r="D111" s="82"/>
      <c r="E111" s="20">
        <f>E112+E119+E126+E139+E144+E150+E153+E175+E192</f>
        <v>6188738.96</v>
      </c>
      <c r="F111" s="113">
        <f t="shared" ref="F111:AJ111" si="38">F112+F119+F126+F139+F144+F150+F153+F175+F192</f>
        <v>1464756.8899999997</v>
      </c>
      <c r="G111" s="113">
        <f t="shared" si="38"/>
        <v>6184823.1799999997</v>
      </c>
      <c r="H111" s="37">
        <f t="shared" si="38"/>
        <v>4723982.07</v>
      </c>
      <c r="I111" s="37">
        <f t="shared" si="38"/>
        <v>3915.78</v>
      </c>
      <c r="J111" s="20">
        <f t="shared" si="38"/>
        <v>0</v>
      </c>
      <c r="K111" s="20">
        <f t="shared" si="38"/>
        <v>0</v>
      </c>
      <c r="L111" s="20">
        <f t="shared" si="38"/>
        <v>0</v>
      </c>
      <c r="M111" s="20">
        <f t="shared" si="38"/>
        <v>0</v>
      </c>
      <c r="N111" s="20">
        <f t="shared" si="38"/>
        <v>3915.78</v>
      </c>
      <c r="O111" s="107">
        <f t="shared" si="38"/>
        <v>3915.78</v>
      </c>
      <c r="P111" s="113">
        <f t="shared" si="38"/>
        <v>819310.42999999993</v>
      </c>
      <c r="Q111" s="113">
        <f t="shared" si="38"/>
        <v>0</v>
      </c>
      <c r="R111" s="113">
        <f t="shared" si="38"/>
        <v>153638.75</v>
      </c>
      <c r="S111" s="113">
        <f t="shared" si="38"/>
        <v>290124.68</v>
      </c>
      <c r="T111" s="113">
        <f t="shared" si="38"/>
        <v>0</v>
      </c>
      <c r="U111" s="113">
        <f t="shared" si="38"/>
        <v>2076992.43</v>
      </c>
      <c r="V111" s="113">
        <f t="shared" si="38"/>
        <v>0</v>
      </c>
      <c r="W111" s="113">
        <f t="shared" si="38"/>
        <v>1823763.43</v>
      </c>
      <c r="X111" s="113">
        <f t="shared" si="38"/>
        <v>0</v>
      </c>
      <c r="Y111" s="109">
        <f t="shared" si="38"/>
        <v>0</v>
      </c>
      <c r="Z111" s="20">
        <f t="shared" si="38"/>
        <v>0</v>
      </c>
      <c r="AA111" s="20">
        <f t="shared" si="38"/>
        <v>0</v>
      </c>
      <c r="AB111" s="20">
        <f t="shared" si="38"/>
        <v>0</v>
      </c>
      <c r="AC111" s="20">
        <f t="shared" si="38"/>
        <v>0</v>
      </c>
      <c r="AD111" s="20">
        <f t="shared" si="38"/>
        <v>0</v>
      </c>
      <c r="AE111" s="20">
        <f t="shared" si="38"/>
        <v>0</v>
      </c>
      <c r="AF111" s="20">
        <f t="shared" si="38"/>
        <v>0</v>
      </c>
      <c r="AG111" s="20">
        <f t="shared" si="38"/>
        <v>0</v>
      </c>
      <c r="AH111" s="20">
        <f t="shared" si="38"/>
        <v>0</v>
      </c>
      <c r="AI111" s="20">
        <f t="shared" si="38"/>
        <v>0</v>
      </c>
      <c r="AJ111" s="20">
        <f t="shared" si="38"/>
        <v>0</v>
      </c>
    </row>
    <row r="112" spans="1:36" s="31" customFormat="1" ht="11.1" customHeight="1" x14ac:dyDescent="0.2">
      <c r="A112" s="24" t="s">
        <v>116</v>
      </c>
      <c r="B112" s="35">
        <v>221</v>
      </c>
      <c r="C112" s="25" t="s">
        <v>0</v>
      </c>
      <c r="D112" s="25"/>
      <c r="E112" s="26">
        <f>SUM(E113:E118)</f>
        <v>46431.46</v>
      </c>
      <c r="F112" s="118">
        <f t="shared" ref="F112:AJ112" si="39">SUM(F113:F118)</f>
        <v>25824.85</v>
      </c>
      <c r="G112" s="118">
        <f t="shared" si="39"/>
        <v>46431.46</v>
      </c>
      <c r="H112" s="26">
        <f t="shared" si="39"/>
        <v>20606.61</v>
      </c>
      <c r="I112" s="26">
        <f t="shared" si="39"/>
        <v>0</v>
      </c>
      <c r="J112" s="26">
        <f t="shared" si="39"/>
        <v>0</v>
      </c>
      <c r="K112" s="26">
        <f t="shared" si="39"/>
        <v>0</v>
      </c>
      <c r="L112" s="26">
        <f t="shared" si="39"/>
        <v>0</v>
      </c>
      <c r="M112" s="26">
        <f t="shared" si="39"/>
        <v>0</v>
      </c>
      <c r="N112" s="26">
        <f t="shared" si="39"/>
        <v>0</v>
      </c>
      <c r="O112" s="105">
        <f t="shared" si="39"/>
        <v>0</v>
      </c>
      <c r="P112" s="110">
        <f t="shared" si="39"/>
        <v>6868.87</v>
      </c>
      <c r="Q112" s="110">
        <f t="shared" si="39"/>
        <v>0</v>
      </c>
      <c r="R112" s="110">
        <f t="shared" si="39"/>
        <v>6868.87</v>
      </c>
      <c r="S112" s="110">
        <f t="shared" si="39"/>
        <v>0</v>
      </c>
      <c r="T112" s="110">
        <f t="shared" si="39"/>
        <v>0</v>
      </c>
      <c r="U112" s="110">
        <f t="shared" si="39"/>
        <v>6868.87</v>
      </c>
      <c r="V112" s="110">
        <f t="shared" si="39"/>
        <v>0</v>
      </c>
      <c r="W112" s="110">
        <f t="shared" si="39"/>
        <v>6868.87</v>
      </c>
      <c r="X112" s="110">
        <f t="shared" si="39"/>
        <v>0</v>
      </c>
      <c r="Y112" s="108">
        <f t="shared" si="39"/>
        <v>0</v>
      </c>
      <c r="Z112" s="26">
        <f t="shared" si="39"/>
        <v>0</v>
      </c>
      <c r="AA112" s="26">
        <f t="shared" si="39"/>
        <v>0</v>
      </c>
      <c r="AB112" s="26">
        <f t="shared" si="39"/>
        <v>0</v>
      </c>
      <c r="AC112" s="26">
        <f t="shared" si="39"/>
        <v>0</v>
      </c>
      <c r="AD112" s="26">
        <f t="shared" si="39"/>
        <v>0</v>
      </c>
      <c r="AE112" s="26">
        <f t="shared" si="39"/>
        <v>0</v>
      </c>
      <c r="AF112" s="26">
        <f t="shared" si="39"/>
        <v>0</v>
      </c>
      <c r="AG112" s="26">
        <f t="shared" si="39"/>
        <v>0</v>
      </c>
      <c r="AH112" s="26">
        <f t="shared" si="39"/>
        <v>0</v>
      </c>
      <c r="AI112" s="26">
        <f t="shared" si="39"/>
        <v>0</v>
      </c>
      <c r="AJ112" s="26">
        <f t="shared" si="39"/>
        <v>0</v>
      </c>
    </row>
    <row r="113" spans="1:36" s="7" customFormat="1" ht="23.1" customHeight="1" x14ac:dyDescent="0.2">
      <c r="A113" s="13" t="s">
        <v>116</v>
      </c>
      <c r="B113" s="36">
        <v>221</v>
      </c>
      <c r="C113" s="22" t="s">
        <v>43</v>
      </c>
      <c r="D113" s="22"/>
      <c r="E113" s="23">
        <v>4200</v>
      </c>
      <c r="F113" s="52">
        <f t="shared" ref="F113:F118" si="40">E113-H113</f>
        <v>2940</v>
      </c>
      <c r="G113" s="52">
        <f t="shared" ref="G113:G118" si="41">E113-I113</f>
        <v>4200</v>
      </c>
      <c r="H113" s="48">
        <f t="shared" ref="H113:I118" si="42">J113+L113+N113+P113+U113+W113+Y113+AA113+AC113+AE113+AG113+AI113</f>
        <v>1260</v>
      </c>
      <c r="I113" s="48">
        <f t="shared" si="42"/>
        <v>0</v>
      </c>
      <c r="P113" s="114">
        <v>420</v>
      </c>
      <c r="Q113" s="114"/>
      <c r="R113" s="114">
        <v>420</v>
      </c>
      <c r="S113" s="114"/>
      <c r="T113" s="114"/>
      <c r="U113" s="114">
        <v>420</v>
      </c>
      <c r="V113" s="114"/>
      <c r="W113" s="114">
        <v>420</v>
      </c>
      <c r="X113" s="114"/>
    </row>
    <row r="114" spans="1:36" s="7" customFormat="1" ht="35.1" customHeight="1" x14ac:dyDescent="0.2">
      <c r="A114" s="6" t="s">
        <v>116</v>
      </c>
      <c r="B114" s="36">
        <v>221</v>
      </c>
      <c r="C114" s="4" t="s">
        <v>1</v>
      </c>
      <c r="D114" s="4"/>
      <c r="E114" s="3">
        <v>3352.66</v>
      </c>
      <c r="F114" s="52">
        <f t="shared" si="40"/>
        <v>2346.85</v>
      </c>
      <c r="G114" s="52">
        <f t="shared" si="41"/>
        <v>3352.66</v>
      </c>
      <c r="H114" s="48">
        <f t="shared" si="42"/>
        <v>1005.81</v>
      </c>
      <c r="I114" s="48">
        <f t="shared" si="42"/>
        <v>0</v>
      </c>
      <c r="P114" s="114">
        <v>335.27</v>
      </c>
      <c r="Q114" s="114"/>
      <c r="R114" s="114">
        <v>335.27</v>
      </c>
      <c r="S114" s="114"/>
      <c r="T114" s="114"/>
      <c r="U114" s="114">
        <v>335.27</v>
      </c>
      <c r="V114" s="114"/>
      <c r="W114" s="114">
        <v>335.27</v>
      </c>
      <c r="X114" s="114"/>
    </row>
    <row r="115" spans="1:36" s="7" customFormat="1" ht="35.1" customHeight="1" x14ac:dyDescent="0.2">
      <c r="A115" s="6" t="s">
        <v>116</v>
      </c>
      <c r="B115" s="36">
        <v>221</v>
      </c>
      <c r="C115" s="4" t="s">
        <v>2</v>
      </c>
      <c r="D115" s="4"/>
      <c r="E115" s="3">
        <v>11136</v>
      </c>
      <c r="F115" s="52">
        <f t="shared" si="40"/>
        <v>7795.2000000000007</v>
      </c>
      <c r="G115" s="52">
        <f t="shared" si="41"/>
        <v>11136</v>
      </c>
      <c r="H115" s="48">
        <f t="shared" si="42"/>
        <v>3340.7999999999997</v>
      </c>
      <c r="I115" s="48">
        <f t="shared" si="42"/>
        <v>0</v>
      </c>
      <c r="P115" s="114">
        <v>1113.5999999999999</v>
      </c>
      <c r="Q115" s="114"/>
      <c r="R115" s="114">
        <v>1113.5999999999999</v>
      </c>
      <c r="S115" s="114"/>
      <c r="T115" s="114"/>
      <c r="U115" s="114">
        <v>1113.5999999999999</v>
      </c>
      <c r="V115" s="114"/>
      <c r="W115" s="114">
        <v>1113.5999999999999</v>
      </c>
      <c r="X115" s="114"/>
    </row>
    <row r="116" spans="1:36" s="7" customFormat="1" ht="47.1" customHeight="1" x14ac:dyDescent="0.2">
      <c r="A116" s="6" t="s">
        <v>116</v>
      </c>
      <c r="B116" s="36">
        <v>221</v>
      </c>
      <c r="C116" s="4" t="s">
        <v>44</v>
      </c>
      <c r="D116" s="4"/>
      <c r="E116" s="3">
        <v>27742.799999999999</v>
      </c>
      <c r="F116" s="52">
        <f t="shared" si="40"/>
        <v>12742.8</v>
      </c>
      <c r="G116" s="52">
        <f t="shared" si="41"/>
        <v>27742.799999999999</v>
      </c>
      <c r="H116" s="48">
        <f t="shared" si="42"/>
        <v>15000</v>
      </c>
      <c r="I116" s="48">
        <f t="shared" si="42"/>
        <v>0</v>
      </c>
      <c r="P116" s="114">
        <v>5000</v>
      </c>
      <c r="Q116" s="114"/>
      <c r="R116" s="114">
        <v>5000</v>
      </c>
      <c r="S116" s="114"/>
      <c r="T116" s="114"/>
      <c r="U116" s="114">
        <v>5000</v>
      </c>
      <c r="V116" s="114"/>
      <c r="W116" s="114">
        <v>5000</v>
      </c>
      <c r="X116" s="114"/>
    </row>
    <row r="117" spans="1:36" s="7" customFormat="1" ht="47.1" customHeight="1" x14ac:dyDescent="0.2">
      <c r="A117" s="6" t="s">
        <v>116</v>
      </c>
      <c r="B117" s="36">
        <v>221</v>
      </c>
      <c r="C117" s="4"/>
      <c r="D117" s="4"/>
      <c r="E117" s="3"/>
      <c r="F117" s="52">
        <f t="shared" si="40"/>
        <v>0</v>
      </c>
      <c r="G117" s="52">
        <f t="shared" si="41"/>
        <v>0</v>
      </c>
      <c r="H117" s="48">
        <f t="shared" si="42"/>
        <v>0</v>
      </c>
      <c r="I117" s="48">
        <f t="shared" si="42"/>
        <v>0</v>
      </c>
      <c r="P117" s="114"/>
      <c r="Q117" s="114"/>
      <c r="R117" s="114"/>
      <c r="S117" s="114"/>
      <c r="T117" s="114"/>
      <c r="U117" s="114"/>
      <c r="V117" s="114"/>
      <c r="W117" s="114"/>
      <c r="X117" s="114"/>
    </row>
    <row r="118" spans="1:36" s="7" customFormat="1" ht="47.1" customHeight="1" x14ac:dyDescent="0.2">
      <c r="A118" s="16" t="s">
        <v>116</v>
      </c>
      <c r="B118" s="36">
        <v>221</v>
      </c>
      <c r="C118" s="14"/>
      <c r="D118" s="14"/>
      <c r="E118" s="18"/>
      <c r="F118" s="52">
        <f t="shared" si="40"/>
        <v>0</v>
      </c>
      <c r="G118" s="52">
        <f t="shared" si="41"/>
        <v>0</v>
      </c>
      <c r="H118" s="48">
        <f t="shared" si="42"/>
        <v>0</v>
      </c>
      <c r="I118" s="48">
        <f t="shared" si="42"/>
        <v>0</v>
      </c>
      <c r="P118" s="114"/>
      <c r="Q118" s="114"/>
      <c r="R118" s="114"/>
      <c r="S118" s="114"/>
      <c r="T118" s="114"/>
      <c r="U118" s="114"/>
      <c r="V118" s="114"/>
      <c r="W118" s="114"/>
      <c r="X118" s="114"/>
    </row>
    <row r="119" spans="1:36" s="31" customFormat="1" ht="11.1" customHeight="1" x14ac:dyDescent="0.2">
      <c r="A119" s="24" t="s">
        <v>116</v>
      </c>
      <c r="B119" s="35">
        <v>223</v>
      </c>
      <c r="C119" s="25" t="s">
        <v>45</v>
      </c>
      <c r="D119" s="25"/>
      <c r="E119" s="26">
        <f>SUM(E120:E125)</f>
        <v>1732407.33</v>
      </c>
      <c r="F119" s="26">
        <f t="shared" ref="F119:AJ119" si="43">SUM(F120:F125)</f>
        <v>938815.08</v>
      </c>
      <c r="G119" s="26">
        <f t="shared" si="43"/>
        <v>1732407.33</v>
      </c>
      <c r="H119" s="26">
        <f t="shared" si="43"/>
        <v>793592.25</v>
      </c>
      <c r="I119" s="26">
        <f t="shared" si="43"/>
        <v>0</v>
      </c>
      <c r="J119" s="26">
        <f t="shared" si="43"/>
        <v>0</v>
      </c>
      <c r="K119" s="26">
        <f t="shared" si="43"/>
        <v>0</v>
      </c>
      <c r="L119" s="26">
        <f t="shared" si="43"/>
        <v>0</v>
      </c>
      <c r="M119" s="26">
        <f t="shared" si="43"/>
        <v>0</v>
      </c>
      <c r="N119" s="26">
        <f t="shared" si="43"/>
        <v>0</v>
      </c>
      <c r="O119" s="105">
        <f t="shared" si="43"/>
        <v>0</v>
      </c>
      <c r="P119" s="110">
        <f t="shared" si="43"/>
        <v>264530.75</v>
      </c>
      <c r="Q119" s="110">
        <f t="shared" si="43"/>
        <v>0</v>
      </c>
      <c r="R119" s="110">
        <f t="shared" si="43"/>
        <v>38517.4</v>
      </c>
      <c r="S119" s="110">
        <f t="shared" si="43"/>
        <v>226013.34999999998</v>
      </c>
      <c r="T119" s="110">
        <f t="shared" si="43"/>
        <v>0</v>
      </c>
      <c r="U119" s="110">
        <f t="shared" si="43"/>
        <v>264530.75</v>
      </c>
      <c r="V119" s="110">
        <f t="shared" si="43"/>
        <v>0</v>
      </c>
      <c r="W119" s="110">
        <f t="shared" si="43"/>
        <v>264530.75</v>
      </c>
      <c r="X119" s="110">
        <f t="shared" si="43"/>
        <v>0</v>
      </c>
      <c r="Y119" s="108">
        <f t="shared" si="43"/>
        <v>0</v>
      </c>
      <c r="Z119" s="26">
        <f t="shared" si="43"/>
        <v>0</v>
      </c>
      <c r="AA119" s="26">
        <f t="shared" si="43"/>
        <v>0</v>
      </c>
      <c r="AB119" s="26">
        <f t="shared" si="43"/>
        <v>0</v>
      </c>
      <c r="AC119" s="26">
        <f t="shared" si="43"/>
        <v>0</v>
      </c>
      <c r="AD119" s="26">
        <f t="shared" si="43"/>
        <v>0</v>
      </c>
      <c r="AE119" s="26">
        <f t="shared" si="43"/>
        <v>0</v>
      </c>
      <c r="AF119" s="26">
        <f t="shared" si="43"/>
        <v>0</v>
      </c>
      <c r="AG119" s="26">
        <f t="shared" si="43"/>
        <v>0</v>
      </c>
      <c r="AH119" s="26">
        <f t="shared" si="43"/>
        <v>0</v>
      </c>
      <c r="AI119" s="26">
        <f t="shared" si="43"/>
        <v>0</v>
      </c>
      <c r="AJ119" s="26">
        <f t="shared" si="43"/>
        <v>0</v>
      </c>
    </row>
    <row r="120" spans="1:36" s="7" customFormat="1" ht="23.1" customHeight="1" x14ac:dyDescent="0.2">
      <c r="A120" s="13" t="s">
        <v>116</v>
      </c>
      <c r="B120" s="36">
        <v>223</v>
      </c>
      <c r="C120" s="22" t="s">
        <v>46</v>
      </c>
      <c r="D120" s="22"/>
      <c r="E120" s="23">
        <v>557243.49</v>
      </c>
      <c r="F120" s="52">
        <f t="shared" ref="F120:F125" si="44">E120-H120</f>
        <v>139310.88</v>
      </c>
      <c r="G120" s="52">
        <f t="shared" ref="G120:G125" si="45">E120-I120</f>
        <v>557243.49</v>
      </c>
      <c r="H120" s="48">
        <f t="shared" ref="H120:I125" si="46">J120+L120+N120+P120+U120+W120+Y120+AA120+AC120+AE120+AG120+AI120</f>
        <v>417932.61</v>
      </c>
      <c r="I120" s="48">
        <f t="shared" si="46"/>
        <v>0</v>
      </c>
      <c r="P120" s="114">
        <v>139310.87</v>
      </c>
      <c r="Q120" s="114"/>
      <c r="R120" s="114"/>
      <c r="S120" s="114">
        <v>139310.87</v>
      </c>
      <c r="T120" s="114"/>
      <c r="U120" s="114">
        <v>139310.87</v>
      </c>
      <c r="V120" s="114"/>
      <c r="W120" s="114">
        <v>139310.87</v>
      </c>
      <c r="X120" s="114"/>
    </row>
    <row r="121" spans="1:36" s="7" customFormat="1" ht="35.1" customHeight="1" x14ac:dyDescent="0.2">
      <c r="A121" s="6" t="s">
        <v>116</v>
      </c>
      <c r="B121" s="36">
        <v>223</v>
      </c>
      <c r="C121" s="4" t="s">
        <v>47</v>
      </c>
      <c r="D121" s="4"/>
      <c r="E121" s="3">
        <v>96549.93</v>
      </c>
      <c r="F121" s="52">
        <f t="shared" si="44"/>
        <v>67584.959999999992</v>
      </c>
      <c r="G121" s="52">
        <f t="shared" si="45"/>
        <v>96549.93</v>
      </c>
      <c r="H121" s="48">
        <f t="shared" si="46"/>
        <v>28964.97</v>
      </c>
      <c r="I121" s="48">
        <f t="shared" si="46"/>
        <v>0</v>
      </c>
      <c r="P121" s="114">
        <v>9654.99</v>
      </c>
      <c r="Q121" s="114"/>
      <c r="R121" s="114"/>
      <c r="S121" s="114">
        <v>9654.99</v>
      </c>
      <c r="T121" s="114"/>
      <c r="U121" s="114">
        <v>9654.99</v>
      </c>
      <c r="V121" s="114"/>
      <c r="W121" s="114">
        <v>9654.99</v>
      </c>
      <c r="X121" s="114"/>
    </row>
    <row r="122" spans="1:36" s="7" customFormat="1" ht="35.1" customHeight="1" x14ac:dyDescent="0.2">
      <c r="A122" s="6" t="s">
        <v>116</v>
      </c>
      <c r="B122" s="36">
        <v>223</v>
      </c>
      <c r="C122" s="4" t="s">
        <v>48</v>
      </c>
      <c r="D122" s="4"/>
      <c r="E122" s="3">
        <v>308139</v>
      </c>
      <c r="F122" s="52">
        <f t="shared" si="44"/>
        <v>192586.8</v>
      </c>
      <c r="G122" s="52">
        <f t="shared" si="45"/>
        <v>308139</v>
      </c>
      <c r="H122" s="48">
        <f t="shared" si="46"/>
        <v>115552.20000000001</v>
      </c>
      <c r="I122" s="48">
        <f t="shared" si="46"/>
        <v>0</v>
      </c>
      <c r="P122" s="114">
        <v>38517.4</v>
      </c>
      <c r="Q122" s="114"/>
      <c r="R122" s="114">
        <v>38517.4</v>
      </c>
      <c r="S122" s="114"/>
      <c r="T122" s="114"/>
      <c r="U122" s="114">
        <v>38517.4</v>
      </c>
      <c r="V122" s="114"/>
      <c r="W122" s="114">
        <v>38517.4</v>
      </c>
      <c r="X122" s="114"/>
    </row>
    <row r="123" spans="1:36" s="7" customFormat="1" ht="35.1" customHeight="1" x14ac:dyDescent="0.2">
      <c r="A123" s="6" t="s">
        <v>116</v>
      </c>
      <c r="B123" s="36">
        <v>223</v>
      </c>
      <c r="C123" s="4" t="s">
        <v>49</v>
      </c>
      <c r="D123" s="4"/>
      <c r="E123" s="3">
        <v>770474.91</v>
      </c>
      <c r="F123" s="52">
        <f t="shared" si="44"/>
        <v>539332.43999999994</v>
      </c>
      <c r="G123" s="52">
        <f t="shared" si="45"/>
        <v>770474.91</v>
      </c>
      <c r="H123" s="48">
        <f t="shared" si="46"/>
        <v>231142.47000000003</v>
      </c>
      <c r="I123" s="48">
        <f t="shared" si="46"/>
        <v>0</v>
      </c>
      <c r="P123" s="114">
        <v>77047.490000000005</v>
      </c>
      <c r="Q123" s="114"/>
      <c r="R123" s="114"/>
      <c r="S123" s="114">
        <v>77047.490000000005</v>
      </c>
      <c r="T123" s="114"/>
      <c r="U123" s="114">
        <v>77047.490000000005</v>
      </c>
      <c r="V123" s="114"/>
      <c r="W123" s="114">
        <v>77047.490000000005</v>
      </c>
      <c r="X123" s="114"/>
    </row>
    <row r="124" spans="1:36" s="7" customFormat="1" ht="35.1" customHeight="1" x14ac:dyDescent="0.2">
      <c r="A124" s="6" t="s">
        <v>116</v>
      </c>
      <c r="B124" s="36">
        <v>223</v>
      </c>
      <c r="C124" s="4"/>
      <c r="D124" s="4"/>
      <c r="E124" s="3"/>
      <c r="F124" s="52">
        <f t="shared" si="44"/>
        <v>0</v>
      </c>
      <c r="G124" s="52">
        <f t="shared" si="45"/>
        <v>0</v>
      </c>
      <c r="H124" s="48">
        <f t="shared" si="46"/>
        <v>0</v>
      </c>
      <c r="I124" s="48">
        <f t="shared" si="46"/>
        <v>0</v>
      </c>
      <c r="P124" s="114"/>
      <c r="Q124" s="114"/>
      <c r="R124" s="114"/>
      <c r="S124" s="114"/>
      <c r="T124" s="114"/>
      <c r="U124" s="114"/>
      <c r="V124" s="114"/>
      <c r="W124" s="114"/>
      <c r="X124" s="114"/>
    </row>
    <row r="125" spans="1:36" s="7" customFormat="1" ht="35.1" customHeight="1" x14ac:dyDescent="0.2">
      <c r="A125" s="16" t="s">
        <v>116</v>
      </c>
      <c r="B125" s="36">
        <v>223</v>
      </c>
      <c r="C125" s="14"/>
      <c r="D125" s="14"/>
      <c r="E125" s="18"/>
      <c r="F125" s="52">
        <f t="shared" si="44"/>
        <v>0</v>
      </c>
      <c r="G125" s="52">
        <f t="shared" si="45"/>
        <v>0</v>
      </c>
      <c r="H125" s="48">
        <f t="shared" si="46"/>
        <v>0</v>
      </c>
      <c r="I125" s="48">
        <f t="shared" si="46"/>
        <v>0</v>
      </c>
      <c r="P125" s="114"/>
      <c r="Q125" s="114"/>
      <c r="R125" s="114"/>
      <c r="S125" s="114"/>
      <c r="T125" s="114"/>
      <c r="U125" s="114"/>
      <c r="V125" s="114"/>
      <c r="W125" s="114"/>
      <c r="X125" s="114"/>
    </row>
    <row r="126" spans="1:36" s="31" customFormat="1" ht="11.1" customHeight="1" x14ac:dyDescent="0.2">
      <c r="A126" s="24" t="s">
        <v>116</v>
      </c>
      <c r="B126" s="35">
        <v>225</v>
      </c>
      <c r="C126" s="25" t="s">
        <v>3</v>
      </c>
      <c r="D126" s="25"/>
      <c r="E126" s="26">
        <f>SUM(E127:E138)</f>
        <v>812210.17</v>
      </c>
      <c r="F126" s="26">
        <f t="shared" ref="F126:AJ126" si="47">SUM(F127:F138)</f>
        <v>575984.74</v>
      </c>
      <c r="G126" s="26">
        <f t="shared" si="47"/>
        <v>812210.17</v>
      </c>
      <c r="H126" s="26">
        <f t="shared" si="47"/>
        <v>236225.43</v>
      </c>
      <c r="I126" s="26">
        <f t="shared" si="47"/>
        <v>0</v>
      </c>
      <c r="J126" s="26">
        <f t="shared" si="47"/>
        <v>0</v>
      </c>
      <c r="K126" s="26">
        <f t="shared" si="47"/>
        <v>0</v>
      </c>
      <c r="L126" s="26">
        <f t="shared" si="47"/>
        <v>0</v>
      </c>
      <c r="M126" s="26">
        <f t="shared" si="47"/>
        <v>0</v>
      </c>
      <c r="N126" s="26">
        <f t="shared" si="47"/>
        <v>0</v>
      </c>
      <c r="O126" s="105">
        <f t="shared" si="47"/>
        <v>0</v>
      </c>
      <c r="P126" s="110">
        <f t="shared" si="47"/>
        <v>78741.81</v>
      </c>
      <c r="Q126" s="110">
        <f t="shared" si="47"/>
        <v>0</v>
      </c>
      <c r="R126" s="110">
        <f t="shared" si="47"/>
        <v>14630.48</v>
      </c>
      <c r="S126" s="110">
        <f t="shared" si="47"/>
        <v>64111.33</v>
      </c>
      <c r="T126" s="110">
        <f t="shared" si="47"/>
        <v>0</v>
      </c>
      <c r="U126" s="110">
        <f t="shared" si="47"/>
        <v>78741.81</v>
      </c>
      <c r="V126" s="110">
        <f t="shared" si="47"/>
        <v>0</v>
      </c>
      <c r="W126" s="110">
        <f t="shared" si="47"/>
        <v>78741.81</v>
      </c>
      <c r="X126" s="110">
        <f t="shared" si="47"/>
        <v>0</v>
      </c>
      <c r="Y126" s="108">
        <f t="shared" si="47"/>
        <v>0</v>
      </c>
      <c r="Z126" s="26">
        <f t="shared" si="47"/>
        <v>0</v>
      </c>
      <c r="AA126" s="26">
        <f t="shared" si="47"/>
        <v>0</v>
      </c>
      <c r="AB126" s="26">
        <f t="shared" si="47"/>
        <v>0</v>
      </c>
      <c r="AC126" s="26">
        <f t="shared" si="47"/>
        <v>0</v>
      </c>
      <c r="AD126" s="26">
        <f t="shared" si="47"/>
        <v>0</v>
      </c>
      <c r="AE126" s="26">
        <f t="shared" si="47"/>
        <v>0</v>
      </c>
      <c r="AF126" s="26">
        <f t="shared" si="47"/>
        <v>0</v>
      </c>
      <c r="AG126" s="26">
        <f t="shared" si="47"/>
        <v>0</v>
      </c>
      <c r="AH126" s="26">
        <f t="shared" si="47"/>
        <v>0</v>
      </c>
      <c r="AI126" s="26">
        <f t="shared" si="47"/>
        <v>0</v>
      </c>
      <c r="AJ126" s="26">
        <f t="shared" si="47"/>
        <v>0</v>
      </c>
    </row>
    <row r="127" spans="1:36" s="7" customFormat="1" ht="35.1" customHeight="1" x14ac:dyDescent="0.2">
      <c r="A127" s="13" t="s">
        <v>116</v>
      </c>
      <c r="B127" s="36">
        <v>225</v>
      </c>
      <c r="C127" s="22" t="s">
        <v>50</v>
      </c>
      <c r="D127" s="22"/>
      <c r="E127" s="23">
        <v>641113.28</v>
      </c>
      <c r="F127" s="52">
        <f t="shared" ref="F127:F138" si="48">E127-H127</f>
        <v>448779.29000000004</v>
      </c>
      <c r="G127" s="52">
        <f t="shared" ref="G127:G138" si="49">E127-I127</f>
        <v>641113.28</v>
      </c>
      <c r="H127" s="48">
        <f t="shared" ref="H127:I138" si="50">J127+L127+N127+P127+U127+W127+Y127+AA127+AC127+AE127+AG127+AI127</f>
        <v>192333.99</v>
      </c>
      <c r="I127" s="48">
        <f t="shared" si="50"/>
        <v>0</v>
      </c>
      <c r="P127" s="114">
        <v>64111.33</v>
      </c>
      <c r="Q127" s="114"/>
      <c r="R127" s="114"/>
      <c r="S127" s="114">
        <v>64111.33</v>
      </c>
      <c r="T127" s="114"/>
      <c r="U127" s="114">
        <v>64111.33</v>
      </c>
      <c r="V127" s="114"/>
      <c r="W127" s="114">
        <v>64111.33</v>
      </c>
      <c r="X127" s="114"/>
    </row>
    <row r="128" spans="1:36" s="7" customFormat="1" ht="35.1" customHeight="1" x14ac:dyDescent="0.2">
      <c r="A128" s="6" t="s">
        <v>116</v>
      </c>
      <c r="B128" s="36">
        <v>225</v>
      </c>
      <c r="C128" s="4" t="s">
        <v>51</v>
      </c>
      <c r="D128" s="4"/>
      <c r="E128" s="3">
        <v>5075</v>
      </c>
      <c r="F128" s="52">
        <f t="shared" si="48"/>
        <v>3552.5</v>
      </c>
      <c r="G128" s="52">
        <f t="shared" si="49"/>
        <v>5075</v>
      </c>
      <c r="H128" s="48">
        <f t="shared" si="50"/>
        <v>1522.5</v>
      </c>
      <c r="I128" s="48">
        <f t="shared" si="50"/>
        <v>0</v>
      </c>
      <c r="P128" s="114">
        <v>507.5</v>
      </c>
      <c r="Q128" s="114"/>
      <c r="R128" s="114">
        <v>507.5</v>
      </c>
      <c r="S128" s="114"/>
      <c r="T128" s="114"/>
      <c r="U128" s="114">
        <v>507.5</v>
      </c>
      <c r="V128" s="114"/>
      <c r="W128" s="114">
        <v>507.5</v>
      </c>
      <c r="X128" s="114"/>
    </row>
    <row r="129" spans="1:36" s="7" customFormat="1" ht="35.1" customHeight="1" x14ac:dyDescent="0.2">
      <c r="A129" s="6" t="s">
        <v>116</v>
      </c>
      <c r="B129" s="36">
        <v>225</v>
      </c>
      <c r="C129" s="4" t="s">
        <v>52</v>
      </c>
      <c r="D129" s="4"/>
      <c r="E129" s="3">
        <v>12289.1</v>
      </c>
      <c r="F129" s="52">
        <f t="shared" si="48"/>
        <v>12289.1</v>
      </c>
      <c r="G129" s="52">
        <f t="shared" si="49"/>
        <v>12289.1</v>
      </c>
      <c r="H129" s="48">
        <f t="shared" si="50"/>
        <v>0</v>
      </c>
      <c r="I129" s="48">
        <f t="shared" si="50"/>
        <v>0</v>
      </c>
      <c r="P129" s="114"/>
      <c r="Q129" s="114"/>
      <c r="R129" s="114"/>
      <c r="S129" s="114"/>
      <c r="T129" s="114"/>
      <c r="U129" s="114"/>
      <c r="V129" s="114"/>
      <c r="W129" s="114"/>
      <c r="X129" s="114"/>
    </row>
    <row r="130" spans="1:36" s="7" customFormat="1" ht="47.1" customHeight="1" x14ac:dyDescent="0.2">
      <c r="A130" s="6" t="s">
        <v>116</v>
      </c>
      <c r="B130" s="36">
        <v>225</v>
      </c>
      <c r="C130" s="4" t="s">
        <v>53</v>
      </c>
      <c r="D130" s="4"/>
      <c r="E130" s="3">
        <v>106.29</v>
      </c>
      <c r="F130" s="52">
        <f t="shared" si="48"/>
        <v>-212.57999999999998</v>
      </c>
      <c r="G130" s="52">
        <f t="shared" si="49"/>
        <v>106.29</v>
      </c>
      <c r="H130" s="48">
        <f t="shared" si="50"/>
        <v>318.87</v>
      </c>
      <c r="I130" s="48">
        <f t="shared" si="50"/>
        <v>0</v>
      </c>
      <c r="P130" s="114">
        <v>106.29</v>
      </c>
      <c r="Q130" s="114"/>
      <c r="R130" s="114">
        <v>106.29</v>
      </c>
      <c r="S130" s="114"/>
      <c r="T130" s="114"/>
      <c r="U130" s="114">
        <v>106.29</v>
      </c>
      <c r="V130" s="114"/>
      <c r="W130" s="114">
        <v>106.29</v>
      </c>
      <c r="X130" s="114"/>
    </row>
    <row r="131" spans="1:36" s="7" customFormat="1" ht="35.1" customHeight="1" x14ac:dyDescent="0.2">
      <c r="A131" s="6" t="s">
        <v>116</v>
      </c>
      <c r="B131" s="36">
        <v>225</v>
      </c>
      <c r="C131" s="4" t="s">
        <v>54</v>
      </c>
      <c r="D131" s="4"/>
      <c r="E131" s="3">
        <v>34419.370000000003</v>
      </c>
      <c r="F131" s="52">
        <f t="shared" si="48"/>
        <v>24093.550000000003</v>
      </c>
      <c r="G131" s="52">
        <f t="shared" si="49"/>
        <v>34419.370000000003</v>
      </c>
      <c r="H131" s="48">
        <f t="shared" si="50"/>
        <v>10325.82</v>
      </c>
      <c r="I131" s="48">
        <f t="shared" si="50"/>
        <v>0</v>
      </c>
      <c r="P131" s="114">
        <v>3441.94</v>
      </c>
      <c r="Q131" s="114"/>
      <c r="R131" s="114">
        <v>3441.94</v>
      </c>
      <c r="S131" s="114"/>
      <c r="T131" s="114"/>
      <c r="U131" s="114">
        <v>3441.94</v>
      </c>
      <c r="V131" s="114"/>
      <c r="W131" s="114">
        <v>3441.94</v>
      </c>
      <c r="X131" s="114"/>
    </row>
    <row r="132" spans="1:36" s="7" customFormat="1" ht="35.1" customHeight="1" x14ac:dyDescent="0.2">
      <c r="A132" s="6" t="s">
        <v>116</v>
      </c>
      <c r="B132" s="36">
        <v>225</v>
      </c>
      <c r="C132" s="4" t="s">
        <v>55</v>
      </c>
      <c r="D132" s="4"/>
      <c r="E132" s="3">
        <v>32429.88</v>
      </c>
      <c r="F132" s="52">
        <f t="shared" si="48"/>
        <v>20268.690000000002</v>
      </c>
      <c r="G132" s="52">
        <f t="shared" si="49"/>
        <v>32429.88</v>
      </c>
      <c r="H132" s="48">
        <f t="shared" si="50"/>
        <v>12161.19</v>
      </c>
      <c r="I132" s="48">
        <f t="shared" si="50"/>
        <v>0</v>
      </c>
      <c r="P132" s="114">
        <v>4053.73</v>
      </c>
      <c r="Q132" s="114"/>
      <c r="R132" s="114">
        <v>4053.73</v>
      </c>
      <c r="S132" s="114"/>
      <c r="T132" s="114"/>
      <c r="U132" s="114">
        <v>4053.73</v>
      </c>
      <c r="V132" s="114"/>
      <c r="W132" s="114">
        <v>4053.73</v>
      </c>
      <c r="X132" s="114"/>
    </row>
    <row r="133" spans="1:36" s="7" customFormat="1" ht="35.1" customHeight="1" x14ac:dyDescent="0.2">
      <c r="A133" s="6" t="s">
        <v>116</v>
      </c>
      <c r="B133" s="36">
        <v>225</v>
      </c>
      <c r="C133" s="4" t="s">
        <v>56</v>
      </c>
      <c r="D133" s="4"/>
      <c r="E133" s="3">
        <v>598.26</v>
      </c>
      <c r="F133" s="52">
        <f t="shared" si="48"/>
        <v>-301.74</v>
      </c>
      <c r="G133" s="52">
        <f t="shared" si="49"/>
        <v>598.26</v>
      </c>
      <c r="H133" s="48">
        <f t="shared" si="50"/>
        <v>900</v>
      </c>
      <c r="I133" s="48">
        <f t="shared" si="50"/>
        <v>0</v>
      </c>
      <c r="P133" s="114">
        <v>300</v>
      </c>
      <c r="Q133" s="114"/>
      <c r="R133" s="114">
        <v>300</v>
      </c>
      <c r="S133" s="114"/>
      <c r="T133" s="114"/>
      <c r="U133" s="114">
        <v>300</v>
      </c>
      <c r="V133" s="114"/>
      <c r="W133" s="114">
        <v>300</v>
      </c>
      <c r="X133" s="114"/>
    </row>
    <row r="134" spans="1:36" s="7" customFormat="1" ht="35.1" customHeight="1" x14ac:dyDescent="0.2">
      <c r="A134" s="6" t="s">
        <v>116</v>
      </c>
      <c r="B134" s="36">
        <v>225</v>
      </c>
      <c r="C134" s="4" t="s">
        <v>57</v>
      </c>
      <c r="D134" s="4"/>
      <c r="E134" s="3">
        <v>74652.240000000005</v>
      </c>
      <c r="F134" s="52">
        <f t="shared" si="48"/>
        <v>55989.180000000008</v>
      </c>
      <c r="G134" s="52">
        <f t="shared" si="49"/>
        <v>74652.240000000005</v>
      </c>
      <c r="H134" s="48">
        <f t="shared" si="50"/>
        <v>18663.060000000001</v>
      </c>
      <c r="I134" s="48">
        <f t="shared" si="50"/>
        <v>0</v>
      </c>
      <c r="P134" s="114">
        <v>6221.02</v>
      </c>
      <c r="Q134" s="114"/>
      <c r="R134" s="114">
        <v>6221.02</v>
      </c>
      <c r="S134" s="114"/>
      <c r="T134" s="114"/>
      <c r="U134" s="114">
        <v>6221.02</v>
      </c>
      <c r="V134" s="114"/>
      <c r="W134" s="114">
        <v>6221.02</v>
      </c>
      <c r="X134" s="114"/>
    </row>
    <row r="135" spans="1:36" s="7" customFormat="1" ht="35.1" customHeight="1" x14ac:dyDescent="0.2">
      <c r="A135" s="6" t="s">
        <v>116</v>
      </c>
      <c r="B135" s="36">
        <v>225</v>
      </c>
      <c r="C135" s="4" t="s">
        <v>4</v>
      </c>
      <c r="D135" s="4"/>
      <c r="E135" s="3">
        <v>11526.75</v>
      </c>
      <c r="F135" s="52">
        <f t="shared" si="48"/>
        <v>11526.75</v>
      </c>
      <c r="G135" s="52">
        <f t="shared" si="49"/>
        <v>11526.75</v>
      </c>
      <c r="H135" s="48">
        <f t="shared" si="50"/>
        <v>0</v>
      </c>
      <c r="I135" s="48">
        <f t="shared" si="50"/>
        <v>0</v>
      </c>
      <c r="P135" s="114"/>
      <c r="Q135" s="114"/>
      <c r="R135" s="114"/>
      <c r="S135" s="114"/>
      <c r="T135" s="114"/>
      <c r="U135" s="114"/>
      <c r="V135" s="114"/>
      <c r="W135" s="114"/>
      <c r="X135" s="114"/>
    </row>
    <row r="136" spans="1:36" s="7" customFormat="1" ht="35.1" customHeight="1" x14ac:dyDescent="0.2">
      <c r="A136" s="6" t="s">
        <v>116</v>
      </c>
      <c r="B136" s="36">
        <v>225</v>
      </c>
      <c r="C136" s="4"/>
      <c r="D136" s="4"/>
      <c r="E136" s="3"/>
      <c r="F136" s="52">
        <f t="shared" si="48"/>
        <v>0</v>
      </c>
      <c r="G136" s="52">
        <f t="shared" si="49"/>
        <v>0</v>
      </c>
      <c r="H136" s="48">
        <f t="shared" si="50"/>
        <v>0</v>
      </c>
      <c r="I136" s="48">
        <f t="shared" si="50"/>
        <v>0</v>
      </c>
      <c r="P136" s="114"/>
      <c r="Q136" s="114"/>
      <c r="R136" s="114"/>
      <c r="S136" s="114"/>
      <c r="T136" s="114"/>
      <c r="U136" s="114"/>
      <c r="V136" s="114"/>
      <c r="W136" s="114"/>
      <c r="X136" s="114"/>
    </row>
    <row r="137" spans="1:36" s="7" customFormat="1" ht="35.1" customHeight="1" x14ac:dyDescent="0.2">
      <c r="A137" s="6" t="s">
        <v>116</v>
      </c>
      <c r="B137" s="36">
        <v>225</v>
      </c>
      <c r="C137" s="4"/>
      <c r="D137" s="4"/>
      <c r="E137" s="3"/>
      <c r="F137" s="52">
        <f t="shared" si="48"/>
        <v>0</v>
      </c>
      <c r="G137" s="52">
        <f t="shared" si="49"/>
        <v>0</v>
      </c>
      <c r="H137" s="48">
        <f t="shared" si="50"/>
        <v>0</v>
      </c>
      <c r="I137" s="48">
        <f t="shared" si="50"/>
        <v>0</v>
      </c>
      <c r="P137" s="114"/>
      <c r="Q137" s="114"/>
      <c r="R137" s="114"/>
      <c r="S137" s="114"/>
      <c r="T137" s="114"/>
      <c r="U137" s="114"/>
      <c r="V137" s="114"/>
      <c r="W137" s="114"/>
      <c r="X137" s="114"/>
    </row>
    <row r="138" spans="1:36" s="7" customFormat="1" ht="35.1" customHeight="1" x14ac:dyDescent="0.2">
      <c r="A138" s="16" t="s">
        <v>116</v>
      </c>
      <c r="B138" s="36">
        <v>225</v>
      </c>
      <c r="C138" s="14"/>
      <c r="D138" s="14"/>
      <c r="E138" s="18"/>
      <c r="F138" s="52">
        <f t="shared" si="48"/>
        <v>0</v>
      </c>
      <c r="G138" s="52">
        <f t="shared" si="49"/>
        <v>0</v>
      </c>
      <c r="H138" s="48">
        <f t="shared" si="50"/>
        <v>0</v>
      </c>
      <c r="I138" s="48">
        <f t="shared" si="50"/>
        <v>0</v>
      </c>
      <c r="P138" s="114"/>
      <c r="Q138" s="114"/>
      <c r="R138" s="114"/>
      <c r="S138" s="114"/>
      <c r="T138" s="114"/>
      <c r="U138" s="114"/>
      <c r="V138" s="114"/>
      <c r="W138" s="114"/>
      <c r="X138" s="114"/>
    </row>
    <row r="139" spans="1:36" s="31" customFormat="1" ht="11.1" customHeight="1" x14ac:dyDescent="0.2">
      <c r="A139" s="24" t="s">
        <v>116</v>
      </c>
      <c r="B139" s="35">
        <v>226</v>
      </c>
      <c r="C139" s="25" t="s">
        <v>58</v>
      </c>
      <c r="D139" s="25"/>
      <c r="E139" s="26">
        <f>SUM(E140:E143)</f>
        <v>418105.99</v>
      </c>
      <c r="F139" s="26">
        <f t="shared" ref="F139:AJ139" si="51">SUM(F140:F143)</f>
        <v>161467.99</v>
      </c>
      <c r="G139" s="26">
        <f t="shared" si="51"/>
        <v>418105.99</v>
      </c>
      <c r="H139" s="26">
        <f t="shared" si="51"/>
        <v>256638</v>
      </c>
      <c r="I139" s="26">
        <f t="shared" si="51"/>
        <v>0</v>
      </c>
      <c r="J139" s="26">
        <f t="shared" si="51"/>
        <v>0</v>
      </c>
      <c r="K139" s="26">
        <f t="shared" si="51"/>
        <v>0</v>
      </c>
      <c r="L139" s="26">
        <f t="shared" si="51"/>
        <v>0</v>
      </c>
      <c r="M139" s="26">
        <f t="shared" si="51"/>
        <v>0</v>
      </c>
      <c r="N139" s="26">
        <f t="shared" si="51"/>
        <v>0</v>
      </c>
      <c r="O139" s="105">
        <f t="shared" si="51"/>
        <v>0</v>
      </c>
      <c r="P139" s="110">
        <f t="shared" si="51"/>
        <v>85546</v>
      </c>
      <c r="Q139" s="110">
        <f t="shared" si="51"/>
        <v>0</v>
      </c>
      <c r="R139" s="110">
        <f t="shared" si="51"/>
        <v>85546</v>
      </c>
      <c r="S139" s="110">
        <f t="shared" si="51"/>
        <v>0</v>
      </c>
      <c r="T139" s="110">
        <f t="shared" si="51"/>
        <v>0</v>
      </c>
      <c r="U139" s="110">
        <f t="shared" si="51"/>
        <v>85546</v>
      </c>
      <c r="V139" s="110">
        <f t="shared" si="51"/>
        <v>0</v>
      </c>
      <c r="W139" s="110">
        <f t="shared" si="51"/>
        <v>85546</v>
      </c>
      <c r="X139" s="110">
        <f t="shared" si="51"/>
        <v>0</v>
      </c>
      <c r="Y139" s="108">
        <f t="shared" si="51"/>
        <v>0</v>
      </c>
      <c r="Z139" s="26">
        <f t="shared" si="51"/>
        <v>0</v>
      </c>
      <c r="AA139" s="26">
        <f t="shared" si="51"/>
        <v>0</v>
      </c>
      <c r="AB139" s="26">
        <f t="shared" si="51"/>
        <v>0</v>
      </c>
      <c r="AC139" s="26">
        <f t="shared" si="51"/>
        <v>0</v>
      </c>
      <c r="AD139" s="26">
        <f t="shared" si="51"/>
        <v>0</v>
      </c>
      <c r="AE139" s="26">
        <f t="shared" si="51"/>
        <v>0</v>
      </c>
      <c r="AF139" s="26">
        <f t="shared" si="51"/>
        <v>0</v>
      </c>
      <c r="AG139" s="26">
        <f t="shared" si="51"/>
        <v>0</v>
      </c>
      <c r="AH139" s="26">
        <f t="shared" si="51"/>
        <v>0</v>
      </c>
      <c r="AI139" s="26">
        <f t="shared" si="51"/>
        <v>0</v>
      </c>
      <c r="AJ139" s="26">
        <f t="shared" si="51"/>
        <v>0</v>
      </c>
    </row>
    <row r="140" spans="1:36" s="7" customFormat="1" ht="35.1" customHeight="1" x14ac:dyDescent="0.2">
      <c r="A140" s="13" t="s">
        <v>116</v>
      </c>
      <c r="B140" s="36">
        <v>226</v>
      </c>
      <c r="C140" s="22" t="s">
        <v>59</v>
      </c>
      <c r="D140" s="22"/>
      <c r="E140" s="23">
        <v>113880</v>
      </c>
      <c r="F140" s="52">
        <f>E140-H140</f>
        <v>85410</v>
      </c>
      <c r="G140" s="52">
        <f>E140-I140</f>
        <v>113880</v>
      </c>
      <c r="H140" s="48">
        <f t="shared" ref="H140:I143" si="52">J140+L140+N140+P140+U140+W140+Y140+AA140+AC140+AE140+AG140+AI140</f>
        <v>28470</v>
      </c>
      <c r="I140" s="48">
        <f t="shared" si="52"/>
        <v>0</v>
      </c>
      <c r="P140" s="114">
        <v>9490</v>
      </c>
      <c r="Q140" s="114"/>
      <c r="R140" s="114">
        <v>9490</v>
      </c>
      <c r="S140" s="114"/>
      <c r="T140" s="114"/>
      <c r="U140" s="114">
        <v>9490</v>
      </c>
      <c r="V140" s="114"/>
      <c r="W140" s="114">
        <v>9490</v>
      </c>
      <c r="X140" s="114"/>
    </row>
    <row r="141" spans="1:36" s="7" customFormat="1" ht="35.1" customHeight="1" x14ac:dyDescent="0.2">
      <c r="A141" s="6" t="s">
        <v>116</v>
      </c>
      <c r="B141" s="36">
        <v>226</v>
      </c>
      <c r="C141" s="4" t="s">
        <v>60</v>
      </c>
      <c r="D141" s="4"/>
      <c r="E141" s="3">
        <v>304225.99</v>
      </c>
      <c r="F141" s="52">
        <f>E141-H141</f>
        <v>76057.989999999991</v>
      </c>
      <c r="G141" s="52">
        <f>E141-I141</f>
        <v>304225.99</v>
      </c>
      <c r="H141" s="48">
        <f t="shared" si="52"/>
        <v>228168</v>
      </c>
      <c r="I141" s="48">
        <f t="shared" si="52"/>
        <v>0</v>
      </c>
      <c r="P141" s="114">
        <v>76056</v>
      </c>
      <c r="Q141" s="114"/>
      <c r="R141" s="114">
        <v>76056</v>
      </c>
      <c r="S141" s="114"/>
      <c r="T141" s="114"/>
      <c r="U141" s="114">
        <v>76056</v>
      </c>
      <c r="V141" s="114"/>
      <c r="W141" s="114">
        <v>76056</v>
      </c>
      <c r="X141" s="114"/>
    </row>
    <row r="142" spans="1:36" s="7" customFormat="1" ht="35.1" customHeight="1" x14ac:dyDescent="0.2">
      <c r="A142" s="6" t="s">
        <v>116</v>
      </c>
      <c r="B142" s="36">
        <v>226</v>
      </c>
      <c r="C142" s="4"/>
      <c r="D142" s="4"/>
      <c r="E142" s="3"/>
      <c r="F142" s="52">
        <f>E142-H142</f>
        <v>0</v>
      </c>
      <c r="G142" s="52">
        <f>E142-I142</f>
        <v>0</v>
      </c>
      <c r="H142" s="48">
        <f t="shared" si="52"/>
        <v>0</v>
      </c>
      <c r="I142" s="48">
        <f t="shared" si="52"/>
        <v>0</v>
      </c>
      <c r="P142" s="114"/>
      <c r="Q142" s="114"/>
      <c r="R142" s="114"/>
      <c r="S142" s="114"/>
      <c r="T142" s="114"/>
      <c r="U142" s="114"/>
      <c r="V142" s="114"/>
      <c r="W142" s="114"/>
      <c r="X142" s="114"/>
    </row>
    <row r="143" spans="1:36" s="7" customFormat="1" ht="35.1" customHeight="1" x14ac:dyDescent="0.2">
      <c r="A143" s="16" t="s">
        <v>116</v>
      </c>
      <c r="B143" s="36">
        <v>226</v>
      </c>
      <c r="C143" s="14"/>
      <c r="D143" s="14"/>
      <c r="E143" s="18"/>
      <c r="F143" s="52">
        <f>E143-H143</f>
        <v>0</v>
      </c>
      <c r="G143" s="52">
        <f>E143-I143</f>
        <v>0</v>
      </c>
      <c r="H143" s="48">
        <f t="shared" si="52"/>
        <v>0</v>
      </c>
      <c r="I143" s="48">
        <f t="shared" si="52"/>
        <v>0</v>
      </c>
      <c r="P143" s="114"/>
      <c r="Q143" s="114"/>
      <c r="R143" s="114"/>
      <c r="S143" s="114"/>
      <c r="T143" s="114"/>
      <c r="U143" s="114"/>
      <c r="V143" s="114"/>
      <c r="W143" s="114"/>
      <c r="X143" s="114"/>
    </row>
    <row r="144" spans="1:36" s="31" customFormat="1" ht="11.1" customHeight="1" x14ac:dyDescent="0.2">
      <c r="A144" s="24" t="s">
        <v>116</v>
      </c>
      <c r="B144" s="35">
        <v>227</v>
      </c>
      <c r="C144" s="25" t="s">
        <v>5</v>
      </c>
      <c r="D144" s="25"/>
      <c r="E144" s="26">
        <f>SUM(E145:E148)</f>
        <v>91.97999999999999</v>
      </c>
      <c r="F144" s="26">
        <f t="shared" ref="F144:AJ144" si="53">SUM(F145:F148)</f>
        <v>91.97999999999999</v>
      </c>
      <c r="G144" s="26">
        <f t="shared" si="53"/>
        <v>91.97999999999999</v>
      </c>
      <c r="H144" s="26">
        <f t="shared" si="53"/>
        <v>0</v>
      </c>
      <c r="I144" s="26">
        <f t="shared" si="53"/>
        <v>0</v>
      </c>
      <c r="J144" s="26">
        <f t="shared" si="53"/>
        <v>0</v>
      </c>
      <c r="K144" s="26">
        <f t="shared" si="53"/>
        <v>0</v>
      </c>
      <c r="L144" s="26">
        <f t="shared" si="53"/>
        <v>0</v>
      </c>
      <c r="M144" s="26">
        <f t="shared" si="53"/>
        <v>0</v>
      </c>
      <c r="N144" s="26">
        <f t="shared" si="53"/>
        <v>0</v>
      </c>
      <c r="O144" s="105">
        <f t="shared" si="53"/>
        <v>0</v>
      </c>
      <c r="P144" s="110">
        <f t="shared" si="53"/>
        <v>0</v>
      </c>
      <c r="Q144" s="110">
        <f t="shared" si="53"/>
        <v>0</v>
      </c>
      <c r="R144" s="110">
        <f t="shared" si="53"/>
        <v>0</v>
      </c>
      <c r="S144" s="110">
        <f t="shared" si="53"/>
        <v>0</v>
      </c>
      <c r="T144" s="110">
        <f t="shared" si="53"/>
        <v>0</v>
      </c>
      <c r="U144" s="110">
        <f t="shared" si="53"/>
        <v>0</v>
      </c>
      <c r="V144" s="110">
        <f t="shared" si="53"/>
        <v>0</v>
      </c>
      <c r="W144" s="110">
        <f t="shared" si="53"/>
        <v>0</v>
      </c>
      <c r="X144" s="110">
        <f t="shared" si="53"/>
        <v>0</v>
      </c>
      <c r="Y144" s="108">
        <f t="shared" si="53"/>
        <v>0</v>
      </c>
      <c r="Z144" s="26">
        <f t="shared" si="53"/>
        <v>0</v>
      </c>
      <c r="AA144" s="26">
        <f t="shared" si="53"/>
        <v>0</v>
      </c>
      <c r="AB144" s="26">
        <f t="shared" si="53"/>
        <v>0</v>
      </c>
      <c r="AC144" s="26">
        <f t="shared" si="53"/>
        <v>0</v>
      </c>
      <c r="AD144" s="26">
        <f t="shared" si="53"/>
        <v>0</v>
      </c>
      <c r="AE144" s="26">
        <f t="shared" si="53"/>
        <v>0</v>
      </c>
      <c r="AF144" s="26">
        <f t="shared" si="53"/>
        <v>0</v>
      </c>
      <c r="AG144" s="26">
        <f t="shared" si="53"/>
        <v>0</v>
      </c>
      <c r="AH144" s="26">
        <f t="shared" si="53"/>
        <v>0</v>
      </c>
      <c r="AI144" s="26">
        <f t="shared" si="53"/>
        <v>0</v>
      </c>
      <c r="AJ144" s="26">
        <f t="shared" si="53"/>
        <v>0</v>
      </c>
    </row>
    <row r="145" spans="1:36" s="7" customFormat="1" ht="35.1" customHeight="1" x14ac:dyDescent="0.2">
      <c r="A145" s="13" t="s">
        <v>116</v>
      </c>
      <c r="B145" s="36">
        <v>227</v>
      </c>
      <c r="C145" s="22" t="s">
        <v>61</v>
      </c>
      <c r="D145" s="22"/>
      <c r="E145" s="23">
        <v>62.9</v>
      </c>
      <c r="F145" s="52">
        <f>E145-H145</f>
        <v>62.9</v>
      </c>
      <c r="G145" s="52">
        <f>E145-I145</f>
        <v>62.9</v>
      </c>
      <c r="H145" s="48">
        <f t="shared" ref="H145:I149" si="54">J145+L145+N145+P145+U145+W145+Y145+AA145+AC145+AE145+AG145+AI145</f>
        <v>0</v>
      </c>
      <c r="I145" s="48">
        <f t="shared" si="54"/>
        <v>0</v>
      </c>
      <c r="P145" s="114"/>
      <c r="Q145" s="114"/>
      <c r="R145" s="114"/>
      <c r="S145" s="114"/>
      <c r="T145" s="114"/>
      <c r="U145" s="114"/>
      <c r="V145" s="114"/>
      <c r="W145" s="114"/>
      <c r="X145" s="114"/>
    </row>
    <row r="146" spans="1:36" s="7" customFormat="1" ht="35.1" customHeight="1" x14ac:dyDescent="0.2">
      <c r="A146" s="6" t="s">
        <v>116</v>
      </c>
      <c r="B146" s="36">
        <v>227</v>
      </c>
      <c r="C146" s="4" t="s">
        <v>6</v>
      </c>
      <c r="D146" s="4"/>
      <c r="E146" s="3">
        <v>29.08</v>
      </c>
      <c r="F146" s="52">
        <f>E146-H146</f>
        <v>29.08</v>
      </c>
      <c r="G146" s="52">
        <f>E146-I146</f>
        <v>29.08</v>
      </c>
      <c r="H146" s="48">
        <f t="shared" si="54"/>
        <v>0</v>
      </c>
      <c r="I146" s="48">
        <f t="shared" si="54"/>
        <v>0</v>
      </c>
      <c r="P146" s="114"/>
      <c r="Q146" s="114"/>
      <c r="R146" s="114"/>
      <c r="S146" s="114"/>
      <c r="T146" s="114"/>
      <c r="U146" s="114"/>
      <c r="V146" s="114"/>
      <c r="W146" s="114"/>
      <c r="X146" s="114"/>
    </row>
    <row r="147" spans="1:36" s="7" customFormat="1" ht="35.1" customHeight="1" x14ac:dyDescent="0.2">
      <c r="A147" s="6" t="s">
        <v>116</v>
      </c>
      <c r="B147" s="36">
        <v>227</v>
      </c>
      <c r="C147" s="4"/>
      <c r="D147" s="4"/>
      <c r="E147" s="3"/>
      <c r="F147" s="52">
        <f>E147-H147</f>
        <v>0</v>
      </c>
      <c r="G147" s="52">
        <f>E147-I147</f>
        <v>0</v>
      </c>
      <c r="H147" s="48">
        <f t="shared" si="54"/>
        <v>0</v>
      </c>
      <c r="I147" s="48">
        <f t="shared" si="54"/>
        <v>0</v>
      </c>
      <c r="P147" s="114"/>
      <c r="Q147" s="114"/>
      <c r="R147" s="114"/>
      <c r="S147" s="114"/>
      <c r="T147" s="114"/>
      <c r="U147" s="114"/>
      <c r="V147" s="114"/>
      <c r="W147" s="114"/>
      <c r="X147" s="114"/>
    </row>
    <row r="148" spans="1:36" s="7" customFormat="1" ht="35.1" customHeight="1" x14ac:dyDescent="0.2">
      <c r="A148" s="6" t="s">
        <v>116</v>
      </c>
      <c r="B148" s="36">
        <v>227</v>
      </c>
      <c r="C148" s="4"/>
      <c r="D148" s="4"/>
      <c r="E148" s="3"/>
      <c r="F148" s="52">
        <f>E148-H148</f>
        <v>0</v>
      </c>
      <c r="G148" s="52">
        <f>E148-I148</f>
        <v>0</v>
      </c>
      <c r="H148" s="48">
        <f t="shared" si="54"/>
        <v>0</v>
      </c>
      <c r="I148" s="48">
        <f t="shared" si="54"/>
        <v>0</v>
      </c>
      <c r="P148" s="114"/>
      <c r="Q148" s="114"/>
      <c r="R148" s="114"/>
      <c r="S148" s="114"/>
      <c r="T148" s="114"/>
      <c r="U148" s="114"/>
      <c r="V148" s="114"/>
      <c r="W148" s="114"/>
      <c r="X148" s="114"/>
    </row>
    <row r="149" spans="1:36" s="7" customFormat="1" ht="11.1" customHeight="1" x14ac:dyDescent="0.2">
      <c r="A149" s="16" t="s">
        <v>116</v>
      </c>
      <c r="B149" s="36"/>
      <c r="C149" s="44"/>
      <c r="D149" s="44"/>
      <c r="E149" s="18"/>
      <c r="F149" s="52">
        <f>E149-H149</f>
        <v>0</v>
      </c>
      <c r="G149" s="52">
        <f>E149-I149</f>
        <v>0</v>
      </c>
      <c r="H149" s="48">
        <f t="shared" si="54"/>
        <v>0</v>
      </c>
      <c r="I149" s="48">
        <f t="shared" si="54"/>
        <v>0</v>
      </c>
      <c r="P149" s="114"/>
      <c r="Q149" s="114"/>
      <c r="R149" s="114"/>
      <c r="S149" s="114"/>
      <c r="T149" s="114"/>
      <c r="U149" s="114"/>
      <c r="V149" s="114"/>
      <c r="W149" s="114"/>
      <c r="X149" s="114"/>
    </row>
    <row r="150" spans="1:36" s="31" customFormat="1" ht="47.1" customHeight="1" x14ac:dyDescent="0.2">
      <c r="A150" s="24" t="s">
        <v>116</v>
      </c>
      <c r="B150" s="35">
        <v>346</v>
      </c>
      <c r="C150" s="25">
        <v>346</v>
      </c>
      <c r="D150" s="85"/>
      <c r="E150" s="26">
        <f>SUM(E151:E152)</f>
        <v>3915.78</v>
      </c>
      <c r="F150" s="26">
        <f t="shared" ref="F150:AJ150" si="55">SUM(F151:F152)</f>
        <v>0</v>
      </c>
      <c r="G150" s="26">
        <f t="shared" si="55"/>
        <v>0</v>
      </c>
      <c r="H150" s="26">
        <f t="shared" si="55"/>
        <v>3915.78</v>
      </c>
      <c r="I150" s="26">
        <f t="shared" si="55"/>
        <v>3915.78</v>
      </c>
      <c r="J150" s="26">
        <f t="shared" si="55"/>
        <v>0</v>
      </c>
      <c r="K150" s="26">
        <f t="shared" si="55"/>
        <v>0</v>
      </c>
      <c r="L150" s="26">
        <f t="shared" si="55"/>
        <v>0</v>
      </c>
      <c r="M150" s="26">
        <f t="shared" si="55"/>
        <v>0</v>
      </c>
      <c r="N150" s="26">
        <f t="shared" si="55"/>
        <v>3915.78</v>
      </c>
      <c r="O150" s="105">
        <f t="shared" si="55"/>
        <v>3915.78</v>
      </c>
      <c r="P150" s="110">
        <f t="shared" si="55"/>
        <v>0</v>
      </c>
      <c r="Q150" s="110">
        <f t="shared" si="55"/>
        <v>0</v>
      </c>
      <c r="R150" s="110">
        <f t="shared" si="55"/>
        <v>0</v>
      </c>
      <c r="S150" s="110">
        <f t="shared" si="55"/>
        <v>0</v>
      </c>
      <c r="T150" s="110">
        <f t="shared" si="55"/>
        <v>0</v>
      </c>
      <c r="U150" s="110">
        <f t="shared" si="55"/>
        <v>0</v>
      </c>
      <c r="V150" s="110">
        <f t="shared" si="55"/>
        <v>0</v>
      </c>
      <c r="W150" s="110">
        <f t="shared" si="55"/>
        <v>0</v>
      </c>
      <c r="X150" s="110">
        <f t="shared" si="55"/>
        <v>0</v>
      </c>
      <c r="Y150" s="108">
        <f t="shared" si="55"/>
        <v>0</v>
      </c>
      <c r="Z150" s="26">
        <f t="shared" si="55"/>
        <v>0</v>
      </c>
      <c r="AA150" s="26">
        <f t="shared" si="55"/>
        <v>0</v>
      </c>
      <c r="AB150" s="26">
        <f t="shared" si="55"/>
        <v>0</v>
      </c>
      <c r="AC150" s="26">
        <f t="shared" si="55"/>
        <v>0</v>
      </c>
      <c r="AD150" s="26">
        <f t="shared" si="55"/>
        <v>0</v>
      </c>
      <c r="AE150" s="26">
        <f t="shared" si="55"/>
        <v>0</v>
      </c>
      <c r="AF150" s="26">
        <f t="shared" si="55"/>
        <v>0</v>
      </c>
      <c r="AG150" s="26">
        <f t="shared" si="55"/>
        <v>0</v>
      </c>
      <c r="AH150" s="26">
        <f t="shared" si="55"/>
        <v>0</v>
      </c>
      <c r="AI150" s="26">
        <f t="shared" si="55"/>
        <v>0</v>
      </c>
      <c r="AJ150" s="26">
        <f t="shared" si="55"/>
        <v>0</v>
      </c>
    </row>
    <row r="151" spans="1:36" s="100" customFormat="1" ht="47.1" customHeight="1" x14ac:dyDescent="0.2">
      <c r="A151" s="93" t="s">
        <v>116</v>
      </c>
      <c r="B151" s="98">
        <v>346</v>
      </c>
      <c r="C151" s="94" t="s">
        <v>7</v>
      </c>
      <c r="D151" s="93" t="s">
        <v>152</v>
      </c>
      <c r="E151" s="95">
        <v>3915.78</v>
      </c>
      <c r="F151" s="90">
        <f>E151-H151</f>
        <v>0</v>
      </c>
      <c r="G151" s="90">
        <f>E151-I151</f>
        <v>0</v>
      </c>
      <c r="H151" s="99">
        <f t="shared" ref="H151:I152" si="56">J151+L151+N151+P151+U151+W151+Y151+AA151+AC151+AE151+AG151+AI151</f>
        <v>3915.78</v>
      </c>
      <c r="I151" s="99">
        <f t="shared" si="56"/>
        <v>3915.78</v>
      </c>
      <c r="N151" s="100">
        <v>3915.78</v>
      </c>
      <c r="O151" s="100">
        <v>3915.78</v>
      </c>
      <c r="P151" s="115"/>
      <c r="Q151" s="115"/>
      <c r="R151" s="115"/>
      <c r="S151" s="115"/>
      <c r="T151" s="115"/>
      <c r="U151" s="115"/>
      <c r="V151" s="115"/>
      <c r="W151" s="115"/>
      <c r="X151" s="115"/>
    </row>
    <row r="152" spans="1:36" s="7" customFormat="1" ht="11.1" customHeight="1" x14ac:dyDescent="0.2">
      <c r="A152" s="16" t="s">
        <v>116</v>
      </c>
      <c r="B152" s="36">
        <v>346</v>
      </c>
      <c r="C152" s="17"/>
      <c r="D152" s="16"/>
      <c r="E152" s="18"/>
      <c r="F152" s="52">
        <f>E152-H152</f>
        <v>0</v>
      </c>
      <c r="G152" s="52">
        <f>E152-I152</f>
        <v>0</v>
      </c>
      <c r="H152" s="48">
        <f t="shared" si="56"/>
        <v>0</v>
      </c>
      <c r="I152" s="48">
        <f t="shared" si="56"/>
        <v>0</v>
      </c>
      <c r="P152" s="114"/>
      <c r="Q152" s="114"/>
      <c r="R152" s="114"/>
      <c r="S152" s="114"/>
      <c r="T152" s="114"/>
      <c r="U152" s="114"/>
      <c r="V152" s="114"/>
      <c r="W152" s="114"/>
      <c r="X152" s="114"/>
    </row>
    <row r="153" spans="1:36" s="31" customFormat="1" ht="47.1" customHeight="1" x14ac:dyDescent="0.2">
      <c r="A153" s="24" t="s">
        <v>116</v>
      </c>
      <c r="B153" s="35">
        <v>342</v>
      </c>
      <c r="C153" s="25">
        <v>342</v>
      </c>
      <c r="D153" s="25"/>
      <c r="E153" s="26">
        <f>SUM(E154:E174)</f>
        <v>2527590</v>
      </c>
      <c r="F153" s="26">
        <f t="shared" ref="F153:AJ153" si="57">SUM(F154:F174)</f>
        <v>1397590</v>
      </c>
      <c r="G153" s="26">
        <f t="shared" si="57"/>
        <v>2527590</v>
      </c>
      <c r="H153" s="26">
        <f t="shared" si="57"/>
        <v>1130000</v>
      </c>
      <c r="I153" s="26">
        <f t="shared" si="57"/>
        <v>0</v>
      </c>
      <c r="J153" s="26">
        <f t="shared" si="57"/>
        <v>0</v>
      </c>
      <c r="K153" s="26">
        <f t="shared" si="57"/>
        <v>0</v>
      </c>
      <c r="L153" s="26">
        <f t="shared" si="57"/>
        <v>0</v>
      </c>
      <c r="M153" s="26">
        <f t="shared" si="57"/>
        <v>0</v>
      </c>
      <c r="N153" s="26">
        <f t="shared" si="57"/>
        <v>0</v>
      </c>
      <c r="O153" s="105">
        <f t="shared" si="57"/>
        <v>0</v>
      </c>
      <c r="P153" s="110">
        <f t="shared" si="57"/>
        <v>320000</v>
      </c>
      <c r="Q153" s="110">
        <f t="shared" si="57"/>
        <v>0</v>
      </c>
      <c r="R153" s="110">
        <f t="shared" si="57"/>
        <v>0</v>
      </c>
      <c r="S153" s="110">
        <f t="shared" si="57"/>
        <v>0</v>
      </c>
      <c r="T153" s="110">
        <f t="shared" si="57"/>
        <v>0</v>
      </c>
      <c r="U153" s="110">
        <f t="shared" si="57"/>
        <v>430000</v>
      </c>
      <c r="V153" s="110">
        <f t="shared" si="57"/>
        <v>0</v>
      </c>
      <c r="W153" s="110">
        <f t="shared" si="57"/>
        <v>380000</v>
      </c>
      <c r="X153" s="110">
        <f t="shared" si="57"/>
        <v>0</v>
      </c>
      <c r="Y153" s="108">
        <f t="shared" si="57"/>
        <v>0</v>
      </c>
      <c r="Z153" s="26">
        <f t="shared" si="57"/>
        <v>0</v>
      </c>
      <c r="AA153" s="26">
        <f t="shared" si="57"/>
        <v>0</v>
      </c>
      <c r="AB153" s="26">
        <f t="shared" si="57"/>
        <v>0</v>
      </c>
      <c r="AC153" s="26">
        <f t="shared" si="57"/>
        <v>0</v>
      </c>
      <c r="AD153" s="26">
        <f t="shared" si="57"/>
        <v>0</v>
      </c>
      <c r="AE153" s="26">
        <f t="shared" si="57"/>
        <v>0</v>
      </c>
      <c r="AF153" s="26">
        <f t="shared" si="57"/>
        <v>0</v>
      </c>
      <c r="AG153" s="26">
        <f t="shared" si="57"/>
        <v>0</v>
      </c>
      <c r="AH153" s="26">
        <f t="shared" si="57"/>
        <v>0</v>
      </c>
      <c r="AI153" s="26">
        <f t="shared" si="57"/>
        <v>0</v>
      </c>
      <c r="AJ153" s="26">
        <f t="shared" si="57"/>
        <v>0</v>
      </c>
    </row>
    <row r="154" spans="1:36" s="7" customFormat="1" ht="22.5" x14ac:dyDescent="0.2">
      <c r="A154" s="13" t="s">
        <v>116</v>
      </c>
      <c r="B154" s="36">
        <v>342</v>
      </c>
      <c r="C154" s="22" t="s">
        <v>62</v>
      </c>
      <c r="D154" s="22"/>
      <c r="E154" s="23">
        <v>31575.5</v>
      </c>
      <c r="F154" s="52">
        <f t="shared" ref="F154:F174" si="58">E154-H154</f>
        <v>-1098424.5</v>
      </c>
      <c r="G154" s="52">
        <f t="shared" ref="G154:G174" si="59">E154-I154</f>
        <v>31575.5</v>
      </c>
      <c r="H154" s="48">
        <f t="shared" ref="H154:I174" si="60">J154+L154+N154+P154+U154+W154+Y154+AA154+AC154+AE154+AG154+AI154</f>
        <v>1130000</v>
      </c>
      <c r="I154" s="48">
        <f t="shared" si="60"/>
        <v>0</v>
      </c>
      <c r="P154" s="114">
        <v>320000</v>
      </c>
      <c r="Q154" s="114"/>
      <c r="R154" s="114"/>
      <c r="S154" s="114"/>
      <c r="T154" s="114"/>
      <c r="U154" s="114">
        <v>430000</v>
      </c>
      <c r="V154" s="114"/>
      <c r="W154" s="114">
        <v>380000</v>
      </c>
      <c r="X154" s="114"/>
    </row>
    <row r="155" spans="1:36" s="7" customFormat="1" ht="22.5" x14ac:dyDescent="0.2">
      <c r="A155" s="6" t="s">
        <v>116</v>
      </c>
      <c r="B155" s="36">
        <v>342</v>
      </c>
      <c r="C155" s="4" t="s">
        <v>63</v>
      </c>
      <c r="D155" s="4"/>
      <c r="E155" s="3">
        <v>30217.5</v>
      </c>
      <c r="F155" s="52">
        <f t="shared" si="58"/>
        <v>30217.5</v>
      </c>
      <c r="G155" s="52">
        <f t="shared" si="59"/>
        <v>30217.5</v>
      </c>
      <c r="H155" s="48">
        <f t="shared" si="60"/>
        <v>0</v>
      </c>
      <c r="I155" s="48">
        <f t="shared" si="60"/>
        <v>0</v>
      </c>
      <c r="P155" s="114"/>
      <c r="Q155" s="114"/>
      <c r="R155" s="114"/>
      <c r="S155" s="114"/>
      <c r="T155" s="114"/>
      <c r="U155" s="114"/>
      <c r="V155" s="114"/>
      <c r="W155" s="114"/>
      <c r="X155" s="114"/>
    </row>
    <row r="156" spans="1:36" s="7" customFormat="1" ht="22.5" x14ac:dyDescent="0.2">
      <c r="A156" s="6" t="s">
        <v>116</v>
      </c>
      <c r="B156" s="36">
        <v>342</v>
      </c>
      <c r="C156" s="4" t="s">
        <v>64</v>
      </c>
      <c r="D156" s="4"/>
      <c r="E156" s="3">
        <v>293500</v>
      </c>
      <c r="F156" s="52">
        <f t="shared" si="58"/>
        <v>293500</v>
      </c>
      <c r="G156" s="52">
        <f t="shared" si="59"/>
        <v>293500</v>
      </c>
      <c r="H156" s="48">
        <f t="shared" si="60"/>
        <v>0</v>
      </c>
      <c r="I156" s="48">
        <f t="shared" si="60"/>
        <v>0</v>
      </c>
      <c r="P156" s="114"/>
      <c r="Q156" s="114"/>
      <c r="R156" s="114"/>
      <c r="S156" s="114"/>
      <c r="T156" s="114"/>
      <c r="U156" s="114"/>
      <c r="V156" s="114"/>
      <c r="W156" s="114"/>
      <c r="X156" s="114"/>
    </row>
    <row r="157" spans="1:36" s="7" customFormat="1" ht="35.1" customHeight="1" x14ac:dyDescent="0.2">
      <c r="A157" s="6" t="s">
        <v>116</v>
      </c>
      <c r="B157" s="36">
        <v>342</v>
      </c>
      <c r="C157" s="11" t="s">
        <v>75</v>
      </c>
      <c r="D157" s="11"/>
      <c r="E157" s="3">
        <v>238680</v>
      </c>
      <c r="F157" s="52">
        <f t="shared" si="58"/>
        <v>238680</v>
      </c>
      <c r="G157" s="52">
        <f t="shared" si="59"/>
        <v>238680</v>
      </c>
      <c r="H157" s="48">
        <f t="shared" si="60"/>
        <v>0</v>
      </c>
      <c r="I157" s="48">
        <f t="shared" si="60"/>
        <v>0</v>
      </c>
      <c r="P157" s="114"/>
      <c r="Q157" s="114"/>
      <c r="R157" s="114"/>
      <c r="S157" s="114"/>
      <c r="T157" s="114"/>
      <c r="U157" s="114"/>
      <c r="V157" s="114"/>
      <c r="W157" s="114"/>
      <c r="X157" s="114"/>
    </row>
    <row r="158" spans="1:36" s="7" customFormat="1" ht="35.1" customHeight="1" x14ac:dyDescent="0.2">
      <c r="A158" s="6" t="s">
        <v>116</v>
      </c>
      <c r="B158" s="36">
        <v>342</v>
      </c>
      <c r="C158" s="4" t="s">
        <v>76</v>
      </c>
      <c r="D158" s="4"/>
      <c r="E158" s="3">
        <v>712000</v>
      </c>
      <c r="F158" s="52">
        <f t="shared" si="58"/>
        <v>712000</v>
      </c>
      <c r="G158" s="52">
        <f t="shared" si="59"/>
        <v>712000</v>
      </c>
      <c r="H158" s="48">
        <f t="shared" si="60"/>
        <v>0</v>
      </c>
      <c r="I158" s="48">
        <f t="shared" si="60"/>
        <v>0</v>
      </c>
      <c r="P158" s="114"/>
      <c r="Q158" s="114"/>
      <c r="R158" s="114"/>
      <c r="S158" s="114"/>
      <c r="T158" s="114"/>
      <c r="U158" s="114"/>
      <c r="V158" s="114"/>
      <c r="W158" s="114"/>
      <c r="X158" s="114"/>
    </row>
    <row r="159" spans="1:36" s="7" customFormat="1" ht="35.1" customHeight="1" x14ac:dyDescent="0.2">
      <c r="A159" s="6" t="s">
        <v>116</v>
      </c>
      <c r="B159" s="36">
        <v>342</v>
      </c>
      <c r="C159" s="4" t="s">
        <v>77</v>
      </c>
      <c r="D159" s="4"/>
      <c r="E159" s="3">
        <v>245265</v>
      </c>
      <c r="F159" s="52">
        <f t="shared" si="58"/>
        <v>245265</v>
      </c>
      <c r="G159" s="52">
        <f t="shared" si="59"/>
        <v>245265</v>
      </c>
      <c r="H159" s="48">
        <f t="shared" si="60"/>
        <v>0</v>
      </c>
      <c r="I159" s="48">
        <f t="shared" si="60"/>
        <v>0</v>
      </c>
      <c r="P159" s="114"/>
      <c r="Q159" s="114"/>
      <c r="R159" s="114"/>
      <c r="S159" s="114"/>
      <c r="T159" s="114"/>
      <c r="U159" s="114"/>
      <c r="V159" s="114"/>
      <c r="W159" s="114"/>
      <c r="X159" s="114"/>
    </row>
    <row r="160" spans="1:36" s="7" customFormat="1" ht="35.1" customHeight="1" x14ac:dyDescent="0.2">
      <c r="A160" s="6" t="s">
        <v>116</v>
      </c>
      <c r="B160" s="36">
        <v>342</v>
      </c>
      <c r="C160" s="4" t="s">
        <v>78</v>
      </c>
      <c r="D160" s="4"/>
      <c r="E160" s="3">
        <v>102528</v>
      </c>
      <c r="F160" s="52">
        <f t="shared" si="58"/>
        <v>102528</v>
      </c>
      <c r="G160" s="52">
        <f t="shared" si="59"/>
        <v>102528</v>
      </c>
      <c r="H160" s="48">
        <f t="shared" si="60"/>
        <v>0</v>
      </c>
      <c r="I160" s="48">
        <f t="shared" si="60"/>
        <v>0</v>
      </c>
      <c r="P160" s="114"/>
      <c r="Q160" s="114"/>
      <c r="R160" s="114"/>
      <c r="S160" s="114"/>
      <c r="T160" s="114"/>
      <c r="U160" s="114"/>
      <c r="V160" s="114"/>
      <c r="W160" s="114"/>
      <c r="X160" s="114"/>
    </row>
    <row r="161" spans="1:36" s="7" customFormat="1" ht="35.1" customHeight="1" x14ac:dyDescent="0.2">
      <c r="A161" s="6" t="s">
        <v>116</v>
      </c>
      <c r="B161" s="36">
        <v>342</v>
      </c>
      <c r="C161" s="4" t="s">
        <v>79</v>
      </c>
      <c r="D161" s="4"/>
      <c r="E161" s="3">
        <v>142357.5</v>
      </c>
      <c r="F161" s="52">
        <f t="shared" si="58"/>
        <v>142357.5</v>
      </c>
      <c r="G161" s="52">
        <f t="shared" si="59"/>
        <v>142357.5</v>
      </c>
      <c r="H161" s="48">
        <f t="shared" si="60"/>
        <v>0</v>
      </c>
      <c r="I161" s="48">
        <f t="shared" si="60"/>
        <v>0</v>
      </c>
      <c r="P161" s="114"/>
      <c r="Q161" s="114"/>
      <c r="R161" s="114"/>
      <c r="S161" s="114"/>
      <c r="T161" s="114"/>
      <c r="U161" s="114"/>
      <c r="V161" s="114"/>
      <c r="W161" s="114"/>
      <c r="X161" s="114"/>
    </row>
    <row r="162" spans="1:36" s="7" customFormat="1" ht="35.1" customHeight="1" x14ac:dyDescent="0.2">
      <c r="A162" s="6" t="s">
        <v>116</v>
      </c>
      <c r="B162" s="36">
        <v>342</v>
      </c>
      <c r="C162" s="4" t="s">
        <v>80</v>
      </c>
      <c r="D162" s="4"/>
      <c r="E162" s="3">
        <v>6424</v>
      </c>
      <c r="F162" s="52">
        <f t="shared" si="58"/>
        <v>6424</v>
      </c>
      <c r="G162" s="52">
        <f t="shared" si="59"/>
        <v>6424</v>
      </c>
      <c r="H162" s="48">
        <f t="shared" si="60"/>
        <v>0</v>
      </c>
      <c r="I162" s="48">
        <f t="shared" si="60"/>
        <v>0</v>
      </c>
      <c r="P162" s="114"/>
      <c r="Q162" s="114"/>
      <c r="R162" s="114"/>
      <c r="S162" s="114"/>
      <c r="T162" s="114"/>
      <c r="U162" s="114"/>
      <c r="V162" s="114"/>
      <c r="W162" s="114"/>
      <c r="X162" s="114"/>
    </row>
    <row r="163" spans="1:36" s="7" customFormat="1" ht="35.1" customHeight="1" x14ac:dyDescent="0.2">
      <c r="A163" s="6" t="s">
        <v>116</v>
      </c>
      <c r="B163" s="36">
        <v>342</v>
      </c>
      <c r="C163" s="4" t="s">
        <v>81</v>
      </c>
      <c r="D163" s="4"/>
      <c r="E163" s="3">
        <v>58705</v>
      </c>
      <c r="F163" s="52">
        <f t="shared" si="58"/>
        <v>58705</v>
      </c>
      <c r="G163" s="52">
        <f t="shared" si="59"/>
        <v>58705</v>
      </c>
      <c r="H163" s="48">
        <f t="shared" si="60"/>
        <v>0</v>
      </c>
      <c r="I163" s="48">
        <f t="shared" si="60"/>
        <v>0</v>
      </c>
      <c r="P163" s="114"/>
      <c r="Q163" s="114"/>
      <c r="R163" s="114"/>
      <c r="S163" s="114"/>
      <c r="T163" s="114"/>
      <c r="U163" s="114"/>
      <c r="V163" s="114"/>
      <c r="W163" s="114"/>
      <c r="X163" s="114"/>
    </row>
    <row r="164" spans="1:36" s="7" customFormat="1" ht="35.1" customHeight="1" x14ac:dyDescent="0.2">
      <c r="A164" s="6" t="s">
        <v>116</v>
      </c>
      <c r="B164" s="36">
        <v>342</v>
      </c>
      <c r="C164" s="4" t="s">
        <v>82</v>
      </c>
      <c r="D164" s="4"/>
      <c r="E164" s="3">
        <v>117660</v>
      </c>
      <c r="F164" s="52">
        <f t="shared" si="58"/>
        <v>117660</v>
      </c>
      <c r="G164" s="52">
        <f t="shared" si="59"/>
        <v>117660</v>
      </c>
      <c r="H164" s="48">
        <f t="shared" si="60"/>
        <v>0</v>
      </c>
      <c r="I164" s="48">
        <f t="shared" si="60"/>
        <v>0</v>
      </c>
      <c r="P164" s="114"/>
      <c r="Q164" s="114"/>
      <c r="R164" s="114"/>
      <c r="S164" s="114"/>
      <c r="T164" s="114"/>
      <c r="U164" s="114"/>
      <c r="V164" s="114"/>
      <c r="W164" s="114"/>
      <c r="X164" s="114"/>
    </row>
    <row r="165" spans="1:36" s="7" customFormat="1" ht="35.1" customHeight="1" x14ac:dyDescent="0.2">
      <c r="A165" s="6" t="s">
        <v>116</v>
      </c>
      <c r="B165" s="36">
        <v>342</v>
      </c>
      <c r="C165" s="4" t="s">
        <v>83</v>
      </c>
      <c r="D165" s="4"/>
      <c r="E165" s="3">
        <v>94459.1</v>
      </c>
      <c r="F165" s="52">
        <f t="shared" si="58"/>
        <v>94459.1</v>
      </c>
      <c r="G165" s="52">
        <f t="shared" si="59"/>
        <v>94459.1</v>
      </c>
      <c r="H165" s="48">
        <f t="shared" si="60"/>
        <v>0</v>
      </c>
      <c r="I165" s="48">
        <f t="shared" si="60"/>
        <v>0</v>
      </c>
      <c r="P165" s="114"/>
      <c r="Q165" s="114"/>
      <c r="R165" s="114"/>
      <c r="S165" s="114"/>
      <c r="T165" s="114"/>
      <c r="U165" s="114"/>
      <c r="V165" s="114"/>
      <c r="W165" s="114"/>
      <c r="X165" s="114"/>
    </row>
    <row r="166" spans="1:36" s="7" customFormat="1" ht="35.1" customHeight="1" x14ac:dyDescent="0.2">
      <c r="A166" s="6" t="s">
        <v>116</v>
      </c>
      <c r="B166" s="36">
        <v>342</v>
      </c>
      <c r="C166" s="4" t="s">
        <v>84</v>
      </c>
      <c r="D166" s="4"/>
      <c r="E166" s="3">
        <v>92004</v>
      </c>
      <c r="F166" s="52">
        <f t="shared" si="58"/>
        <v>92004</v>
      </c>
      <c r="G166" s="52">
        <f t="shared" si="59"/>
        <v>92004</v>
      </c>
      <c r="H166" s="48">
        <f t="shared" si="60"/>
        <v>0</v>
      </c>
      <c r="I166" s="48">
        <f t="shared" si="60"/>
        <v>0</v>
      </c>
      <c r="P166" s="114"/>
      <c r="Q166" s="114"/>
      <c r="R166" s="114"/>
      <c r="S166" s="114"/>
      <c r="T166" s="114"/>
      <c r="U166" s="114"/>
      <c r="V166" s="114"/>
      <c r="W166" s="114"/>
      <c r="X166" s="114"/>
    </row>
    <row r="167" spans="1:36" s="7" customFormat="1" ht="35.1" customHeight="1" x14ac:dyDescent="0.2">
      <c r="A167" s="6" t="s">
        <v>116</v>
      </c>
      <c r="B167" s="36">
        <v>342</v>
      </c>
      <c r="C167" s="4" t="s">
        <v>85</v>
      </c>
      <c r="D167" s="4"/>
      <c r="E167" s="3">
        <v>38701.9</v>
      </c>
      <c r="F167" s="52">
        <f t="shared" si="58"/>
        <v>38701.9</v>
      </c>
      <c r="G167" s="52">
        <f t="shared" si="59"/>
        <v>38701.9</v>
      </c>
      <c r="H167" s="48">
        <f t="shared" si="60"/>
        <v>0</v>
      </c>
      <c r="I167" s="48">
        <f t="shared" si="60"/>
        <v>0</v>
      </c>
      <c r="P167" s="114"/>
      <c r="Q167" s="114"/>
      <c r="R167" s="114"/>
      <c r="S167" s="114"/>
      <c r="T167" s="114"/>
      <c r="U167" s="114"/>
      <c r="V167" s="114"/>
      <c r="W167" s="114"/>
      <c r="X167" s="114"/>
    </row>
    <row r="168" spans="1:36" s="7" customFormat="1" ht="35.1" customHeight="1" x14ac:dyDescent="0.2">
      <c r="A168" s="6" t="s">
        <v>116</v>
      </c>
      <c r="B168" s="36">
        <v>342</v>
      </c>
      <c r="C168" s="4" t="s">
        <v>86</v>
      </c>
      <c r="D168" s="4"/>
      <c r="E168" s="3">
        <v>1740</v>
      </c>
      <c r="F168" s="52">
        <f t="shared" si="58"/>
        <v>1740</v>
      </c>
      <c r="G168" s="52">
        <f t="shared" si="59"/>
        <v>1740</v>
      </c>
      <c r="H168" s="48">
        <f t="shared" si="60"/>
        <v>0</v>
      </c>
      <c r="I168" s="48">
        <f t="shared" si="60"/>
        <v>0</v>
      </c>
      <c r="P168" s="114"/>
      <c r="Q168" s="114"/>
      <c r="R168" s="114"/>
      <c r="S168" s="114"/>
      <c r="T168" s="114"/>
      <c r="U168" s="114"/>
      <c r="V168" s="114"/>
      <c r="W168" s="114"/>
      <c r="X168" s="114"/>
    </row>
    <row r="169" spans="1:36" s="7" customFormat="1" ht="35.1" customHeight="1" x14ac:dyDescent="0.2">
      <c r="A169" s="6" t="s">
        <v>116</v>
      </c>
      <c r="B169" s="36">
        <v>342</v>
      </c>
      <c r="C169" s="4" t="s">
        <v>87</v>
      </c>
      <c r="D169" s="4"/>
      <c r="E169" s="3">
        <v>299242.5</v>
      </c>
      <c r="F169" s="52">
        <f t="shared" si="58"/>
        <v>299242.5</v>
      </c>
      <c r="G169" s="52">
        <f t="shared" si="59"/>
        <v>299242.5</v>
      </c>
      <c r="H169" s="48">
        <f t="shared" si="60"/>
        <v>0</v>
      </c>
      <c r="I169" s="48">
        <f t="shared" si="60"/>
        <v>0</v>
      </c>
      <c r="P169" s="114"/>
      <c r="Q169" s="114"/>
      <c r="R169" s="114"/>
      <c r="S169" s="114"/>
      <c r="T169" s="114"/>
      <c r="U169" s="114"/>
      <c r="V169" s="114"/>
      <c r="W169" s="114"/>
      <c r="X169" s="114"/>
    </row>
    <row r="170" spans="1:36" s="7" customFormat="1" ht="35.1" customHeight="1" x14ac:dyDescent="0.2">
      <c r="A170" s="6" t="s">
        <v>116</v>
      </c>
      <c r="B170" s="36">
        <v>342</v>
      </c>
      <c r="C170" s="4" t="s">
        <v>88</v>
      </c>
      <c r="D170" s="4"/>
      <c r="E170" s="3">
        <v>2730</v>
      </c>
      <c r="F170" s="52">
        <f t="shared" si="58"/>
        <v>2730</v>
      </c>
      <c r="G170" s="52">
        <f t="shared" si="59"/>
        <v>2730</v>
      </c>
      <c r="H170" s="48">
        <f t="shared" si="60"/>
        <v>0</v>
      </c>
      <c r="I170" s="48">
        <f t="shared" si="60"/>
        <v>0</v>
      </c>
      <c r="P170" s="114"/>
      <c r="Q170" s="114"/>
      <c r="R170" s="114"/>
      <c r="S170" s="114"/>
      <c r="T170" s="114"/>
      <c r="U170" s="114"/>
      <c r="V170" s="114"/>
      <c r="W170" s="114"/>
      <c r="X170" s="114"/>
    </row>
    <row r="171" spans="1:36" s="7" customFormat="1" ht="35.1" customHeight="1" x14ac:dyDescent="0.2">
      <c r="A171" s="6" t="s">
        <v>116</v>
      </c>
      <c r="B171" s="36">
        <v>342</v>
      </c>
      <c r="C171" s="4" t="s">
        <v>89</v>
      </c>
      <c r="D171" s="4"/>
      <c r="E171" s="3">
        <v>19800</v>
      </c>
      <c r="F171" s="52">
        <f t="shared" si="58"/>
        <v>19800</v>
      </c>
      <c r="G171" s="52">
        <f t="shared" si="59"/>
        <v>19800</v>
      </c>
      <c r="H171" s="48">
        <f t="shared" si="60"/>
        <v>0</v>
      </c>
      <c r="I171" s="48">
        <f t="shared" si="60"/>
        <v>0</v>
      </c>
      <c r="P171" s="114"/>
      <c r="Q171" s="114"/>
      <c r="R171" s="114"/>
      <c r="S171" s="114"/>
      <c r="T171" s="114"/>
      <c r="U171" s="114"/>
      <c r="V171" s="114"/>
      <c r="W171" s="114"/>
      <c r="X171" s="114"/>
    </row>
    <row r="172" spans="1:36" s="7" customFormat="1" ht="22.5" x14ac:dyDescent="0.2">
      <c r="A172" s="6" t="s">
        <v>116</v>
      </c>
      <c r="B172" s="36">
        <v>342</v>
      </c>
      <c r="C172" s="5"/>
      <c r="D172" s="5"/>
      <c r="E172" s="3"/>
      <c r="F172" s="52">
        <f t="shared" si="58"/>
        <v>0</v>
      </c>
      <c r="G172" s="52">
        <f t="shared" si="59"/>
        <v>0</v>
      </c>
      <c r="H172" s="48">
        <f t="shared" si="60"/>
        <v>0</v>
      </c>
      <c r="I172" s="48">
        <f t="shared" si="60"/>
        <v>0</v>
      </c>
      <c r="P172" s="114"/>
      <c r="Q172" s="114"/>
      <c r="R172" s="114"/>
      <c r="S172" s="114"/>
      <c r="T172" s="114"/>
      <c r="U172" s="114"/>
      <c r="V172" s="114"/>
      <c r="W172" s="114"/>
      <c r="X172" s="114"/>
    </row>
    <row r="173" spans="1:36" s="7" customFormat="1" ht="22.5" x14ac:dyDescent="0.2">
      <c r="A173" s="6" t="s">
        <v>116</v>
      </c>
      <c r="B173" s="36">
        <v>342</v>
      </c>
      <c r="C173"/>
      <c r="D173"/>
      <c r="E173"/>
      <c r="F173" s="52">
        <f t="shared" si="58"/>
        <v>0</v>
      </c>
      <c r="G173" s="52">
        <f t="shared" si="59"/>
        <v>0</v>
      </c>
      <c r="H173" s="48">
        <f t="shared" si="60"/>
        <v>0</v>
      </c>
      <c r="I173" s="48">
        <f t="shared" si="60"/>
        <v>0</v>
      </c>
      <c r="P173" s="114"/>
      <c r="Q173" s="114"/>
      <c r="R173" s="114"/>
      <c r="S173" s="114"/>
      <c r="T173" s="114"/>
      <c r="U173" s="114"/>
      <c r="V173" s="114"/>
      <c r="W173" s="114"/>
      <c r="X173" s="114"/>
    </row>
    <row r="174" spans="1:36" s="7" customFormat="1" ht="11.1" customHeight="1" x14ac:dyDescent="0.2">
      <c r="A174" s="16" t="s">
        <v>116</v>
      </c>
      <c r="B174" s="36">
        <v>342</v>
      </c>
      <c r="C174" s="17"/>
      <c r="D174" s="17"/>
      <c r="E174" s="18"/>
      <c r="F174" s="52">
        <f t="shared" si="58"/>
        <v>0</v>
      </c>
      <c r="G174" s="52">
        <f t="shared" si="59"/>
        <v>0</v>
      </c>
      <c r="H174" s="48">
        <f t="shared" si="60"/>
        <v>0</v>
      </c>
      <c r="I174" s="48">
        <f t="shared" si="60"/>
        <v>0</v>
      </c>
      <c r="P174" s="114"/>
      <c r="Q174" s="114"/>
      <c r="R174" s="114"/>
      <c r="S174" s="114"/>
      <c r="T174" s="114"/>
      <c r="U174" s="114"/>
      <c r="V174" s="114"/>
      <c r="W174" s="114"/>
      <c r="X174" s="114"/>
    </row>
    <row r="175" spans="1:36" s="31" customFormat="1" ht="47.1" customHeight="1" x14ac:dyDescent="0.2">
      <c r="A175" s="24" t="s">
        <v>116</v>
      </c>
      <c r="B175" s="35">
        <v>341</v>
      </c>
      <c r="C175" s="25">
        <v>341</v>
      </c>
      <c r="D175" s="25"/>
      <c r="E175" s="26">
        <f>SUM(E176:E191)</f>
        <v>563272.9</v>
      </c>
      <c r="F175" s="26">
        <f t="shared" ref="F175:AJ175" si="61">SUM(F176:F191)</f>
        <v>-1695503.1</v>
      </c>
      <c r="G175" s="26">
        <f t="shared" si="61"/>
        <v>563272.9</v>
      </c>
      <c r="H175" s="26">
        <f t="shared" si="61"/>
        <v>2258776</v>
      </c>
      <c r="I175" s="26">
        <f t="shared" si="61"/>
        <v>0</v>
      </c>
      <c r="J175" s="26">
        <f t="shared" si="61"/>
        <v>0</v>
      </c>
      <c r="K175" s="26">
        <f t="shared" si="61"/>
        <v>0</v>
      </c>
      <c r="L175" s="26">
        <f t="shared" si="61"/>
        <v>0</v>
      </c>
      <c r="M175" s="26">
        <f t="shared" si="61"/>
        <v>0</v>
      </c>
      <c r="N175" s="26">
        <f t="shared" si="61"/>
        <v>0</v>
      </c>
      <c r="O175" s="105">
        <f t="shared" si="61"/>
        <v>0</v>
      </c>
      <c r="P175" s="110">
        <f t="shared" si="61"/>
        <v>55547</v>
      </c>
      <c r="Q175" s="110">
        <f t="shared" si="61"/>
        <v>0</v>
      </c>
      <c r="R175" s="110">
        <f t="shared" si="61"/>
        <v>0</v>
      </c>
      <c r="S175" s="110">
        <f t="shared" si="61"/>
        <v>0</v>
      </c>
      <c r="T175" s="110">
        <f t="shared" si="61"/>
        <v>0</v>
      </c>
      <c r="U175" s="110">
        <f t="shared" si="61"/>
        <v>1203229</v>
      </c>
      <c r="V175" s="110">
        <f t="shared" si="61"/>
        <v>0</v>
      </c>
      <c r="W175" s="110">
        <f t="shared" si="61"/>
        <v>1000000</v>
      </c>
      <c r="X175" s="110">
        <f t="shared" si="61"/>
        <v>0</v>
      </c>
      <c r="Y175" s="108">
        <f t="shared" si="61"/>
        <v>0</v>
      </c>
      <c r="Z175" s="26">
        <f t="shared" si="61"/>
        <v>0</v>
      </c>
      <c r="AA175" s="26">
        <f t="shared" si="61"/>
        <v>0</v>
      </c>
      <c r="AB175" s="26">
        <f t="shared" si="61"/>
        <v>0</v>
      </c>
      <c r="AC175" s="26">
        <f t="shared" si="61"/>
        <v>0</v>
      </c>
      <c r="AD175" s="26">
        <f t="shared" si="61"/>
        <v>0</v>
      </c>
      <c r="AE175" s="26">
        <f t="shared" si="61"/>
        <v>0</v>
      </c>
      <c r="AF175" s="26">
        <f t="shared" si="61"/>
        <v>0</v>
      </c>
      <c r="AG175" s="26">
        <f t="shared" si="61"/>
        <v>0</v>
      </c>
      <c r="AH175" s="26">
        <f t="shared" si="61"/>
        <v>0</v>
      </c>
      <c r="AI175" s="26">
        <f t="shared" si="61"/>
        <v>0</v>
      </c>
      <c r="AJ175" s="26">
        <f t="shared" si="61"/>
        <v>0</v>
      </c>
    </row>
    <row r="176" spans="1:36" s="7" customFormat="1" ht="47.1" customHeight="1" x14ac:dyDescent="0.2">
      <c r="A176" s="13" t="s">
        <v>116</v>
      </c>
      <c r="B176" s="36">
        <v>341</v>
      </c>
      <c r="C176" s="22" t="s">
        <v>65</v>
      </c>
      <c r="D176" s="22"/>
      <c r="E176" s="23">
        <v>4760.3999999999996</v>
      </c>
      <c r="F176" s="52">
        <f t="shared" ref="F176:F191" si="62">E176-H176</f>
        <v>4760.3999999999996</v>
      </c>
      <c r="G176" s="52">
        <f t="shared" ref="G176:G191" si="63">E176-I176</f>
        <v>4760.3999999999996</v>
      </c>
      <c r="H176" s="48">
        <f t="shared" ref="H176:I191" si="64">J176+L176+N176+P176+U176+W176+Y176+AA176+AC176+AE176+AG176+AI176</f>
        <v>0</v>
      </c>
      <c r="I176" s="48">
        <f t="shared" si="64"/>
        <v>0</v>
      </c>
      <c r="P176" s="114"/>
      <c r="Q176" s="114"/>
      <c r="R176" s="114"/>
      <c r="S176" s="114"/>
      <c r="T176" s="114"/>
      <c r="U176" s="114"/>
      <c r="V176" s="114"/>
      <c r="W176" s="114"/>
      <c r="X176" s="114"/>
    </row>
    <row r="177" spans="1:36" s="7" customFormat="1" ht="47.1" customHeight="1" x14ac:dyDescent="0.2">
      <c r="A177" s="6" t="s">
        <v>116</v>
      </c>
      <c r="B177" s="36">
        <v>341</v>
      </c>
      <c r="C177" s="4" t="s">
        <v>66</v>
      </c>
      <c r="D177" s="4"/>
      <c r="E177" s="3">
        <v>51391.5</v>
      </c>
      <c r="F177" s="52">
        <f t="shared" si="62"/>
        <v>-1948608.5</v>
      </c>
      <c r="G177" s="52">
        <f t="shared" si="63"/>
        <v>51391.5</v>
      </c>
      <c r="H177" s="48">
        <f t="shared" si="64"/>
        <v>2000000</v>
      </c>
      <c r="I177" s="48">
        <f t="shared" si="64"/>
        <v>0</v>
      </c>
      <c r="P177" s="114"/>
      <c r="Q177" s="114"/>
      <c r="R177" s="114"/>
      <c r="S177" s="114"/>
      <c r="T177" s="114"/>
      <c r="U177" s="114">
        <v>1000000</v>
      </c>
      <c r="V177" s="114"/>
      <c r="W177" s="114">
        <v>1000000</v>
      </c>
      <c r="X177" s="114"/>
    </row>
    <row r="178" spans="1:36" s="7" customFormat="1" ht="35.1" customHeight="1" x14ac:dyDescent="0.2">
      <c r="A178" s="6" t="s">
        <v>116</v>
      </c>
      <c r="B178" s="36">
        <v>341</v>
      </c>
      <c r="C178" s="4" t="s">
        <v>67</v>
      </c>
      <c r="D178" s="4"/>
      <c r="E178" s="3">
        <v>13408</v>
      </c>
      <c r="F178" s="52">
        <f t="shared" si="62"/>
        <v>-245368</v>
      </c>
      <c r="G178" s="52">
        <f t="shared" si="63"/>
        <v>13408</v>
      </c>
      <c r="H178" s="48">
        <f t="shared" si="64"/>
        <v>258776</v>
      </c>
      <c r="I178" s="48">
        <f t="shared" si="64"/>
        <v>0</v>
      </c>
      <c r="P178" s="128">
        <v>55547</v>
      </c>
      <c r="Q178" s="114"/>
      <c r="R178" s="114"/>
      <c r="S178" s="114"/>
      <c r="T178" s="114"/>
      <c r="U178" s="114">
        <v>203229</v>
      </c>
      <c r="V178" s="114"/>
      <c r="W178" s="114"/>
      <c r="X178" s="114"/>
    </row>
    <row r="179" spans="1:36" s="7" customFormat="1" ht="35.1" customHeight="1" x14ac:dyDescent="0.2">
      <c r="A179" s="6" t="s">
        <v>116</v>
      </c>
      <c r="B179" s="36">
        <v>341</v>
      </c>
      <c r="C179" s="4" t="s">
        <v>68</v>
      </c>
      <c r="D179" s="4"/>
      <c r="E179" s="3">
        <v>82137</v>
      </c>
      <c r="F179" s="52">
        <f t="shared" si="62"/>
        <v>82137</v>
      </c>
      <c r="G179" s="52">
        <f t="shared" si="63"/>
        <v>82137</v>
      </c>
      <c r="H179" s="48">
        <f t="shared" si="64"/>
        <v>0</v>
      </c>
      <c r="I179" s="48">
        <f t="shared" si="64"/>
        <v>0</v>
      </c>
      <c r="P179" s="114"/>
      <c r="Q179" s="114"/>
      <c r="R179" s="114"/>
      <c r="S179" s="114"/>
      <c r="T179" s="114"/>
      <c r="U179" s="114"/>
      <c r="V179" s="114"/>
      <c r="W179" s="114"/>
      <c r="X179" s="114"/>
    </row>
    <row r="180" spans="1:36" s="7" customFormat="1" ht="35.1" customHeight="1" x14ac:dyDescent="0.2">
      <c r="A180" s="6" t="s">
        <v>116</v>
      </c>
      <c r="B180" s="36">
        <v>341</v>
      </c>
      <c r="C180" s="4" t="s">
        <v>69</v>
      </c>
      <c r="D180" s="4"/>
      <c r="E180" s="3">
        <v>57000</v>
      </c>
      <c r="F180" s="52">
        <f t="shared" si="62"/>
        <v>57000</v>
      </c>
      <c r="G180" s="52">
        <f t="shared" si="63"/>
        <v>57000</v>
      </c>
      <c r="H180" s="48">
        <f t="shared" si="64"/>
        <v>0</v>
      </c>
      <c r="I180" s="48">
        <f t="shared" si="64"/>
        <v>0</v>
      </c>
      <c r="P180" s="114"/>
      <c r="Q180" s="114"/>
      <c r="R180" s="114"/>
      <c r="S180" s="114"/>
      <c r="T180" s="114"/>
      <c r="U180" s="114"/>
      <c r="V180" s="114"/>
      <c r="W180" s="114"/>
      <c r="X180" s="114"/>
    </row>
    <row r="181" spans="1:36" s="7" customFormat="1" ht="35.1" customHeight="1" x14ac:dyDescent="0.2">
      <c r="A181" s="6" t="s">
        <v>116</v>
      </c>
      <c r="B181" s="36">
        <v>341</v>
      </c>
      <c r="C181" s="4" t="s">
        <v>70</v>
      </c>
      <c r="D181" s="4"/>
      <c r="E181" s="3">
        <v>59752</v>
      </c>
      <c r="F181" s="52">
        <f t="shared" si="62"/>
        <v>59752</v>
      </c>
      <c r="G181" s="52">
        <f t="shared" si="63"/>
        <v>59752</v>
      </c>
      <c r="H181" s="48">
        <f t="shared" si="64"/>
        <v>0</v>
      </c>
      <c r="I181" s="48">
        <f t="shared" si="64"/>
        <v>0</v>
      </c>
      <c r="P181" s="114"/>
      <c r="Q181" s="114"/>
      <c r="R181" s="114"/>
      <c r="S181" s="114"/>
      <c r="T181" s="114"/>
      <c r="U181" s="114"/>
      <c r="V181" s="114"/>
      <c r="W181" s="114"/>
      <c r="X181" s="114"/>
    </row>
    <row r="182" spans="1:36" s="7" customFormat="1" ht="35.1" customHeight="1" x14ac:dyDescent="0.2">
      <c r="A182" s="6" t="s">
        <v>116</v>
      </c>
      <c r="B182" s="36">
        <v>341</v>
      </c>
      <c r="C182" s="4" t="s">
        <v>71</v>
      </c>
      <c r="D182" s="4"/>
      <c r="E182" s="3">
        <v>89231</v>
      </c>
      <c r="F182" s="52">
        <f t="shared" si="62"/>
        <v>89231</v>
      </c>
      <c r="G182" s="52">
        <f t="shared" si="63"/>
        <v>89231</v>
      </c>
      <c r="H182" s="48">
        <f t="shared" si="64"/>
        <v>0</v>
      </c>
      <c r="I182" s="48">
        <f t="shared" si="64"/>
        <v>0</v>
      </c>
      <c r="P182" s="114"/>
      <c r="Q182" s="114"/>
      <c r="R182" s="114"/>
      <c r="S182" s="114"/>
      <c r="T182" s="114"/>
      <c r="U182" s="114"/>
      <c r="V182" s="114"/>
      <c r="W182" s="114"/>
      <c r="X182" s="114"/>
    </row>
    <row r="183" spans="1:36" s="7" customFormat="1" ht="35.1" customHeight="1" x14ac:dyDescent="0.2">
      <c r="A183" s="6" t="s">
        <v>116</v>
      </c>
      <c r="B183" s="36">
        <v>341</v>
      </c>
      <c r="C183" s="4" t="s">
        <v>72</v>
      </c>
      <c r="D183" s="4"/>
      <c r="E183" s="3">
        <v>60571</v>
      </c>
      <c r="F183" s="52">
        <f t="shared" si="62"/>
        <v>60571</v>
      </c>
      <c r="G183" s="52">
        <f t="shared" si="63"/>
        <v>60571</v>
      </c>
      <c r="H183" s="48">
        <f t="shared" si="64"/>
        <v>0</v>
      </c>
      <c r="I183" s="48">
        <f t="shared" si="64"/>
        <v>0</v>
      </c>
      <c r="P183" s="114"/>
      <c r="Q183" s="114"/>
      <c r="R183" s="114"/>
      <c r="S183" s="114"/>
      <c r="T183" s="114"/>
      <c r="U183" s="114"/>
      <c r="V183" s="114"/>
      <c r="W183" s="114"/>
      <c r="X183" s="114"/>
    </row>
    <row r="184" spans="1:36" s="7" customFormat="1" ht="35.1" customHeight="1" x14ac:dyDescent="0.2">
      <c r="A184" s="6" t="s">
        <v>116</v>
      </c>
      <c r="B184" s="36">
        <v>341</v>
      </c>
      <c r="C184" s="4" t="s">
        <v>73</v>
      </c>
      <c r="D184" s="4"/>
      <c r="E184" s="3">
        <v>61882</v>
      </c>
      <c r="F184" s="52">
        <f t="shared" si="62"/>
        <v>61882</v>
      </c>
      <c r="G184" s="52">
        <f t="shared" si="63"/>
        <v>61882</v>
      </c>
      <c r="H184" s="48">
        <f t="shared" si="64"/>
        <v>0</v>
      </c>
      <c r="I184" s="48">
        <f t="shared" si="64"/>
        <v>0</v>
      </c>
      <c r="P184" s="114"/>
      <c r="Q184" s="114"/>
      <c r="R184" s="114"/>
      <c r="S184" s="114"/>
      <c r="T184" s="114"/>
      <c r="U184" s="114"/>
      <c r="V184" s="114"/>
      <c r="W184" s="114"/>
      <c r="X184" s="114"/>
    </row>
    <row r="185" spans="1:36" s="7" customFormat="1" ht="35.1" customHeight="1" x14ac:dyDescent="0.2">
      <c r="A185" s="6" t="s">
        <v>116</v>
      </c>
      <c r="B185" s="36">
        <v>341</v>
      </c>
      <c r="C185" s="4" t="s">
        <v>74</v>
      </c>
      <c r="D185" s="4"/>
      <c r="E185" s="3">
        <v>83140</v>
      </c>
      <c r="F185" s="52">
        <f t="shared" si="62"/>
        <v>83140</v>
      </c>
      <c r="G185" s="52">
        <f t="shared" si="63"/>
        <v>83140</v>
      </c>
      <c r="H185" s="48">
        <f t="shared" si="64"/>
        <v>0</v>
      </c>
      <c r="I185" s="48">
        <f t="shared" si="64"/>
        <v>0</v>
      </c>
      <c r="P185" s="114"/>
      <c r="Q185" s="114"/>
      <c r="R185" s="114"/>
      <c r="S185" s="114"/>
      <c r="T185" s="114"/>
      <c r="U185" s="114"/>
      <c r="V185" s="114"/>
      <c r="W185" s="114"/>
      <c r="X185" s="114"/>
    </row>
    <row r="186" spans="1:36" s="7" customFormat="1" ht="35.1" customHeight="1" x14ac:dyDescent="0.2">
      <c r="A186" s="6" t="s">
        <v>116</v>
      </c>
      <c r="B186" s="36">
        <v>341</v>
      </c>
      <c r="C186" s="4"/>
      <c r="D186" s="4"/>
      <c r="E186" s="3"/>
      <c r="F186" s="52">
        <f t="shared" si="62"/>
        <v>0</v>
      </c>
      <c r="G186" s="52">
        <f t="shared" si="63"/>
        <v>0</v>
      </c>
      <c r="H186" s="48">
        <f t="shared" si="64"/>
        <v>0</v>
      </c>
      <c r="I186" s="48">
        <f t="shared" si="64"/>
        <v>0</v>
      </c>
      <c r="P186" s="114"/>
      <c r="Q186" s="114"/>
      <c r="R186" s="114"/>
      <c r="S186" s="114"/>
      <c r="T186" s="114"/>
      <c r="U186" s="114"/>
      <c r="V186" s="114"/>
      <c r="W186" s="114"/>
      <c r="X186" s="114"/>
    </row>
    <row r="187" spans="1:36" s="7" customFormat="1" ht="35.1" customHeight="1" x14ac:dyDescent="0.2">
      <c r="A187" s="6" t="s">
        <v>116</v>
      </c>
      <c r="B187" s="36">
        <v>341</v>
      </c>
      <c r="C187" s="4"/>
      <c r="D187" s="4"/>
      <c r="E187" s="3"/>
      <c r="F187" s="52">
        <f t="shared" si="62"/>
        <v>0</v>
      </c>
      <c r="G187" s="52">
        <f t="shared" si="63"/>
        <v>0</v>
      </c>
      <c r="H187" s="48">
        <f t="shared" si="64"/>
        <v>0</v>
      </c>
      <c r="I187" s="48">
        <f t="shared" si="64"/>
        <v>0</v>
      </c>
      <c r="P187" s="114"/>
      <c r="Q187" s="114"/>
      <c r="R187" s="114"/>
      <c r="S187" s="114"/>
      <c r="T187" s="114"/>
      <c r="U187" s="114"/>
      <c r="V187" s="114"/>
      <c r="W187" s="114"/>
      <c r="X187" s="114"/>
    </row>
    <row r="188" spans="1:36" s="7" customFormat="1" ht="35.1" customHeight="1" x14ac:dyDescent="0.2">
      <c r="A188" s="6" t="s">
        <v>116</v>
      </c>
      <c r="B188" s="36">
        <v>341</v>
      </c>
      <c r="C188" s="4"/>
      <c r="D188" s="4"/>
      <c r="E188" s="3"/>
      <c r="F188" s="52">
        <f t="shared" si="62"/>
        <v>0</v>
      </c>
      <c r="G188" s="52">
        <f t="shared" si="63"/>
        <v>0</v>
      </c>
      <c r="H188" s="48">
        <f t="shared" si="64"/>
        <v>0</v>
      </c>
      <c r="I188" s="48">
        <f t="shared" si="64"/>
        <v>0</v>
      </c>
      <c r="P188" s="114"/>
      <c r="Q188" s="114"/>
      <c r="R188" s="114"/>
      <c r="S188" s="114"/>
      <c r="T188" s="114"/>
      <c r="U188" s="114"/>
      <c r="V188" s="114"/>
      <c r="W188" s="114"/>
      <c r="X188" s="114"/>
    </row>
    <row r="189" spans="1:36" s="7" customFormat="1" ht="35.1" customHeight="1" x14ac:dyDescent="0.2">
      <c r="A189" s="6" t="s">
        <v>116</v>
      </c>
      <c r="B189" s="36">
        <v>341</v>
      </c>
      <c r="C189" s="4"/>
      <c r="D189" s="4"/>
      <c r="E189" s="3"/>
      <c r="F189" s="52">
        <f t="shared" si="62"/>
        <v>0</v>
      </c>
      <c r="G189" s="52">
        <f t="shared" si="63"/>
        <v>0</v>
      </c>
      <c r="H189" s="48">
        <f t="shared" si="64"/>
        <v>0</v>
      </c>
      <c r="I189" s="48">
        <f t="shared" si="64"/>
        <v>0</v>
      </c>
      <c r="P189" s="114"/>
      <c r="Q189" s="114"/>
      <c r="R189" s="114"/>
      <c r="S189" s="114"/>
      <c r="T189" s="114"/>
      <c r="U189" s="114"/>
      <c r="V189" s="114"/>
      <c r="W189" s="114"/>
      <c r="X189" s="114"/>
    </row>
    <row r="190" spans="1:36" s="7" customFormat="1" ht="35.1" customHeight="1" x14ac:dyDescent="0.2">
      <c r="A190" s="6" t="s">
        <v>116</v>
      </c>
      <c r="B190" s="36">
        <v>341</v>
      </c>
      <c r="C190" s="4"/>
      <c r="D190" s="4"/>
      <c r="E190" s="3"/>
      <c r="F190" s="52">
        <f t="shared" si="62"/>
        <v>0</v>
      </c>
      <c r="G190" s="52">
        <f t="shared" si="63"/>
        <v>0</v>
      </c>
      <c r="H190" s="48">
        <f t="shared" si="64"/>
        <v>0</v>
      </c>
      <c r="I190" s="48">
        <f t="shared" si="64"/>
        <v>0</v>
      </c>
      <c r="P190" s="114"/>
      <c r="Q190" s="114"/>
      <c r="R190" s="114"/>
      <c r="S190" s="114"/>
      <c r="T190" s="114"/>
      <c r="U190" s="114"/>
      <c r="V190" s="114"/>
      <c r="W190" s="114"/>
      <c r="X190" s="114"/>
    </row>
    <row r="191" spans="1:36" s="7" customFormat="1" ht="35.1" customHeight="1" x14ac:dyDescent="0.2">
      <c r="A191" s="16" t="s">
        <v>116</v>
      </c>
      <c r="B191" s="36">
        <v>341</v>
      </c>
      <c r="C191" s="14"/>
      <c r="D191" s="14"/>
      <c r="E191" s="18"/>
      <c r="F191" s="52">
        <f t="shared" si="62"/>
        <v>0</v>
      </c>
      <c r="G191" s="52">
        <f t="shared" si="63"/>
        <v>0</v>
      </c>
      <c r="H191" s="48">
        <f t="shared" si="64"/>
        <v>0</v>
      </c>
      <c r="I191" s="48">
        <f t="shared" si="64"/>
        <v>0</v>
      </c>
      <c r="P191" s="114"/>
      <c r="Q191" s="114"/>
      <c r="R191" s="114"/>
      <c r="S191" s="114"/>
      <c r="T191" s="114"/>
      <c r="U191" s="114"/>
      <c r="V191" s="114"/>
      <c r="W191" s="114"/>
      <c r="X191" s="114"/>
    </row>
    <row r="192" spans="1:36" s="31" customFormat="1" ht="47.1" customHeight="1" x14ac:dyDescent="0.2">
      <c r="A192" s="24" t="s">
        <v>116</v>
      </c>
      <c r="B192" s="35">
        <v>343</v>
      </c>
      <c r="C192" s="25">
        <v>343</v>
      </c>
      <c r="D192" s="25"/>
      <c r="E192" s="26">
        <f>SUM(E193:E194)</f>
        <v>84713.35</v>
      </c>
      <c r="F192" s="26">
        <f t="shared" ref="F192:AJ192" si="65">SUM(F193:F194)</f>
        <v>60485.350000000006</v>
      </c>
      <c r="G192" s="26">
        <f t="shared" si="65"/>
        <v>84713.35</v>
      </c>
      <c r="H192" s="26">
        <f t="shared" si="65"/>
        <v>24228</v>
      </c>
      <c r="I192" s="26">
        <f t="shared" si="65"/>
        <v>0</v>
      </c>
      <c r="J192" s="26">
        <f t="shared" si="65"/>
        <v>0</v>
      </c>
      <c r="K192" s="26">
        <f t="shared" si="65"/>
        <v>0</v>
      </c>
      <c r="L192" s="26">
        <f t="shared" si="65"/>
        <v>0</v>
      </c>
      <c r="M192" s="26">
        <f t="shared" si="65"/>
        <v>0</v>
      </c>
      <c r="N192" s="26">
        <f t="shared" si="65"/>
        <v>0</v>
      </c>
      <c r="O192" s="105">
        <f t="shared" si="65"/>
        <v>0</v>
      </c>
      <c r="P192" s="110">
        <f t="shared" si="65"/>
        <v>8076</v>
      </c>
      <c r="Q192" s="110">
        <f t="shared" si="65"/>
        <v>0</v>
      </c>
      <c r="R192" s="110">
        <f t="shared" si="65"/>
        <v>8076</v>
      </c>
      <c r="S192" s="110">
        <f t="shared" si="65"/>
        <v>0</v>
      </c>
      <c r="T192" s="110">
        <f t="shared" si="65"/>
        <v>0</v>
      </c>
      <c r="U192" s="110">
        <f t="shared" si="65"/>
        <v>8076</v>
      </c>
      <c r="V192" s="110">
        <f t="shared" si="65"/>
        <v>0</v>
      </c>
      <c r="W192" s="110">
        <f t="shared" si="65"/>
        <v>8076</v>
      </c>
      <c r="X192" s="110">
        <f t="shared" si="65"/>
        <v>0</v>
      </c>
      <c r="Y192" s="108">
        <f t="shared" si="65"/>
        <v>0</v>
      </c>
      <c r="Z192" s="26">
        <f t="shared" si="65"/>
        <v>0</v>
      </c>
      <c r="AA192" s="26">
        <f t="shared" si="65"/>
        <v>0</v>
      </c>
      <c r="AB192" s="26">
        <f t="shared" si="65"/>
        <v>0</v>
      </c>
      <c r="AC192" s="26">
        <f t="shared" si="65"/>
        <v>0</v>
      </c>
      <c r="AD192" s="26">
        <f t="shared" si="65"/>
        <v>0</v>
      </c>
      <c r="AE192" s="26">
        <f t="shared" si="65"/>
        <v>0</v>
      </c>
      <c r="AF192" s="26">
        <f t="shared" si="65"/>
        <v>0</v>
      </c>
      <c r="AG192" s="26">
        <f t="shared" si="65"/>
        <v>0</v>
      </c>
      <c r="AH192" s="26">
        <f t="shared" si="65"/>
        <v>0</v>
      </c>
      <c r="AI192" s="26">
        <f t="shared" si="65"/>
        <v>0</v>
      </c>
      <c r="AJ192" s="26">
        <f t="shared" si="65"/>
        <v>0</v>
      </c>
    </row>
    <row r="193" spans="1:36" s="7" customFormat="1" ht="47.1" customHeight="1" x14ac:dyDescent="0.2">
      <c r="A193" s="13" t="s">
        <v>116</v>
      </c>
      <c r="B193" s="36">
        <v>343</v>
      </c>
      <c r="C193" s="22" t="s">
        <v>9</v>
      </c>
      <c r="D193" s="22"/>
      <c r="E193" s="23">
        <v>84713.35</v>
      </c>
      <c r="F193" s="52">
        <f>E193-H193</f>
        <v>60485.350000000006</v>
      </c>
      <c r="G193" s="52">
        <f>E193-I193</f>
        <v>84713.35</v>
      </c>
      <c r="H193" s="48">
        <f t="shared" ref="H193:I194" si="66">J193+L193+N193+P193+U193+W193+Y193+AA193+AC193+AE193+AG193+AI193</f>
        <v>24228</v>
      </c>
      <c r="I193" s="48">
        <f t="shared" si="66"/>
        <v>0</v>
      </c>
      <c r="P193" s="114">
        <v>8076</v>
      </c>
      <c r="Q193" s="114"/>
      <c r="R193" s="114">
        <v>8076</v>
      </c>
      <c r="S193" s="114"/>
      <c r="T193" s="114"/>
      <c r="U193" s="114">
        <v>8076</v>
      </c>
      <c r="V193" s="114"/>
      <c r="W193" s="114">
        <v>8076</v>
      </c>
      <c r="X193" s="114"/>
    </row>
    <row r="194" spans="1:36" s="7" customFormat="1" ht="11.1" customHeight="1" x14ac:dyDescent="0.2">
      <c r="A194" s="16" t="s">
        <v>116</v>
      </c>
      <c r="B194" s="36">
        <v>343</v>
      </c>
      <c r="C194" s="14"/>
      <c r="D194" s="14"/>
      <c r="E194" s="18"/>
      <c r="F194" s="52">
        <f>E194-H194</f>
        <v>0</v>
      </c>
      <c r="G194" s="52">
        <f>E194-I194</f>
        <v>0</v>
      </c>
      <c r="H194" s="48">
        <f t="shared" si="66"/>
        <v>0</v>
      </c>
      <c r="I194" s="48">
        <f t="shared" si="66"/>
        <v>0</v>
      </c>
      <c r="P194" s="114"/>
      <c r="Q194" s="114"/>
      <c r="R194" s="114"/>
      <c r="S194" s="114"/>
      <c r="T194" s="114"/>
      <c r="U194" s="114"/>
      <c r="V194" s="114"/>
      <c r="W194" s="114"/>
      <c r="X194" s="114"/>
    </row>
    <row r="195" spans="1:36" s="21" customFormat="1" ht="35.1" customHeight="1" x14ac:dyDescent="0.2">
      <c r="A195" s="175" t="s">
        <v>117</v>
      </c>
      <c r="B195" s="175"/>
      <c r="C195" s="175"/>
      <c r="D195" s="82"/>
      <c r="E195" s="20">
        <f>E196+E201+E209+E218+E221+E226+E228</f>
        <v>188713.06</v>
      </c>
      <c r="F195" s="20">
        <f t="shared" ref="F195:AJ195" si="67">F196+F201+F209+F218+F221+F226+F228</f>
        <v>42842.21</v>
      </c>
      <c r="G195" s="20">
        <f t="shared" si="67"/>
        <v>187407.8</v>
      </c>
      <c r="H195" s="20">
        <f t="shared" si="67"/>
        <v>145870.85</v>
      </c>
      <c r="I195" s="20">
        <f t="shared" si="67"/>
        <v>1305.26</v>
      </c>
      <c r="J195" s="20">
        <f t="shared" si="67"/>
        <v>0</v>
      </c>
      <c r="K195" s="20">
        <f t="shared" si="67"/>
        <v>0</v>
      </c>
      <c r="L195" s="20">
        <f t="shared" si="67"/>
        <v>0</v>
      </c>
      <c r="M195" s="20">
        <f t="shared" si="67"/>
        <v>0</v>
      </c>
      <c r="N195" s="20">
        <f t="shared" si="67"/>
        <v>1305.26</v>
      </c>
      <c r="O195" s="107">
        <f t="shared" si="67"/>
        <v>1305.26</v>
      </c>
      <c r="P195" s="113">
        <f t="shared" si="67"/>
        <v>48188.53</v>
      </c>
      <c r="Q195" s="113">
        <f t="shared" si="67"/>
        <v>0</v>
      </c>
      <c r="R195" s="113">
        <f t="shared" si="67"/>
        <v>37949.269999999997</v>
      </c>
      <c r="S195" s="113">
        <f t="shared" si="67"/>
        <v>10239.26</v>
      </c>
      <c r="T195" s="113">
        <f t="shared" si="67"/>
        <v>0</v>
      </c>
      <c r="U195" s="113">
        <f t="shared" si="67"/>
        <v>48188.53</v>
      </c>
      <c r="V195" s="113">
        <f t="shared" si="67"/>
        <v>0</v>
      </c>
      <c r="W195" s="113">
        <f t="shared" si="67"/>
        <v>48188.53</v>
      </c>
      <c r="X195" s="113">
        <f t="shared" si="67"/>
        <v>0</v>
      </c>
      <c r="Y195" s="109">
        <f t="shared" si="67"/>
        <v>0</v>
      </c>
      <c r="Z195" s="20">
        <f t="shared" si="67"/>
        <v>0</v>
      </c>
      <c r="AA195" s="20">
        <f t="shared" si="67"/>
        <v>0</v>
      </c>
      <c r="AB195" s="20">
        <f t="shared" si="67"/>
        <v>0</v>
      </c>
      <c r="AC195" s="20">
        <f t="shared" si="67"/>
        <v>0</v>
      </c>
      <c r="AD195" s="20">
        <f t="shared" si="67"/>
        <v>0</v>
      </c>
      <c r="AE195" s="20">
        <f t="shared" si="67"/>
        <v>0</v>
      </c>
      <c r="AF195" s="20">
        <f t="shared" si="67"/>
        <v>0</v>
      </c>
      <c r="AG195" s="20">
        <f t="shared" si="67"/>
        <v>0</v>
      </c>
      <c r="AH195" s="20">
        <f t="shared" si="67"/>
        <v>0</v>
      </c>
      <c r="AI195" s="20">
        <f t="shared" si="67"/>
        <v>0</v>
      </c>
      <c r="AJ195" s="20">
        <f t="shared" si="67"/>
        <v>0</v>
      </c>
    </row>
    <row r="196" spans="1:36" s="31" customFormat="1" ht="11.1" customHeight="1" x14ac:dyDescent="0.2">
      <c r="A196" s="24" t="s">
        <v>117</v>
      </c>
      <c r="B196" s="35">
        <v>221</v>
      </c>
      <c r="C196" s="25" t="s">
        <v>0</v>
      </c>
      <c r="D196" s="25"/>
      <c r="E196" s="26">
        <f>SUM(E197:E200)</f>
        <v>2414.7799999999997</v>
      </c>
      <c r="F196" s="26">
        <f t="shared" ref="F196:AJ196" si="68">SUM(F197:F200)</f>
        <v>1690.3400000000001</v>
      </c>
      <c r="G196" s="26">
        <f t="shared" si="68"/>
        <v>2414.7799999999997</v>
      </c>
      <c r="H196" s="26">
        <f t="shared" si="68"/>
        <v>724.43999999999994</v>
      </c>
      <c r="I196" s="26">
        <f t="shared" si="68"/>
        <v>0</v>
      </c>
      <c r="J196" s="26">
        <f t="shared" si="68"/>
        <v>0</v>
      </c>
      <c r="K196" s="26">
        <f t="shared" si="68"/>
        <v>0</v>
      </c>
      <c r="L196" s="26">
        <f t="shared" si="68"/>
        <v>0</v>
      </c>
      <c r="M196" s="26">
        <f t="shared" si="68"/>
        <v>0</v>
      </c>
      <c r="N196" s="26">
        <f t="shared" si="68"/>
        <v>0</v>
      </c>
      <c r="O196" s="105">
        <f t="shared" si="68"/>
        <v>0</v>
      </c>
      <c r="P196" s="110">
        <f t="shared" si="68"/>
        <v>241.48</v>
      </c>
      <c r="Q196" s="110">
        <f t="shared" si="68"/>
        <v>0</v>
      </c>
      <c r="R196" s="110">
        <f t="shared" si="68"/>
        <v>241.48</v>
      </c>
      <c r="S196" s="110">
        <f t="shared" si="68"/>
        <v>0</v>
      </c>
      <c r="T196" s="110">
        <f t="shared" si="68"/>
        <v>0</v>
      </c>
      <c r="U196" s="110">
        <f t="shared" si="68"/>
        <v>241.48</v>
      </c>
      <c r="V196" s="110">
        <f t="shared" si="68"/>
        <v>0</v>
      </c>
      <c r="W196" s="110">
        <f t="shared" si="68"/>
        <v>241.48</v>
      </c>
      <c r="X196" s="110">
        <f t="shared" si="68"/>
        <v>0</v>
      </c>
      <c r="Y196" s="108">
        <f t="shared" si="68"/>
        <v>0</v>
      </c>
      <c r="Z196" s="26">
        <f t="shared" si="68"/>
        <v>0</v>
      </c>
      <c r="AA196" s="26">
        <f t="shared" si="68"/>
        <v>0</v>
      </c>
      <c r="AB196" s="26">
        <f t="shared" si="68"/>
        <v>0</v>
      </c>
      <c r="AC196" s="26">
        <f t="shared" si="68"/>
        <v>0</v>
      </c>
      <c r="AD196" s="26">
        <f t="shared" si="68"/>
        <v>0</v>
      </c>
      <c r="AE196" s="26">
        <f t="shared" si="68"/>
        <v>0</v>
      </c>
      <c r="AF196" s="26">
        <f t="shared" si="68"/>
        <v>0</v>
      </c>
      <c r="AG196" s="26">
        <f t="shared" si="68"/>
        <v>0</v>
      </c>
      <c r="AH196" s="26">
        <f t="shared" si="68"/>
        <v>0</v>
      </c>
      <c r="AI196" s="26">
        <f t="shared" si="68"/>
        <v>0</v>
      </c>
      <c r="AJ196" s="26">
        <f t="shared" si="68"/>
        <v>0</v>
      </c>
    </row>
    <row r="197" spans="1:36" s="7" customFormat="1" ht="35.1" customHeight="1" x14ac:dyDescent="0.2">
      <c r="A197" s="13" t="s">
        <v>117</v>
      </c>
      <c r="B197" s="36">
        <v>221</v>
      </c>
      <c r="C197" s="22" t="s">
        <v>1</v>
      </c>
      <c r="D197" s="22"/>
      <c r="E197" s="23">
        <v>558.78</v>
      </c>
      <c r="F197" s="52">
        <f>E197-H197</f>
        <v>391.14</v>
      </c>
      <c r="G197" s="52">
        <f>E197-I197</f>
        <v>558.78</v>
      </c>
      <c r="H197" s="48">
        <f t="shared" ref="H197:I197" si="69">J197+L197+N197+P197+U197+W197+Y197+AA197+AC197+AE197+AG197+AI197</f>
        <v>167.64000000000001</v>
      </c>
      <c r="I197" s="48">
        <f t="shared" si="69"/>
        <v>0</v>
      </c>
      <c r="P197" s="114">
        <v>55.88</v>
      </c>
      <c r="Q197" s="114"/>
      <c r="R197" s="114">
        <v>55.88</v>
      </c>
      <c r="S197" s="114"/>
      <c r="T197" s="114"/>
      <c r="U197" s="114">
        <v>55.88</v>
      </c>
      <c r="V197" s="114"/>
      <c r="W197" s="114">
        <v>55.88</v>
      </c>
      <c r="X197" s="114"/>
    </row>
    <row r="198" spans="1:36" ht="35.1" customHeight="1" x14ac:dyDescent="0.2">
      <c r="A198" s="6" t="s">
        <v>117</v>
      </c>
      <c r="B198" s="36">
        <v>221</v>
      </c>
      <c r="C198" s="4" t="s">
        <v>2</v>
      </c>
      <c r="D198" s="4"/>
      <c r="E198" s="3">
        <v>1856</v>
      </c>
      <c r="F198" s="52">
        <f>E198-H198</f>
        <v>1299.2</v>
      </c>
      <c r="G198" s="52">
        <f>E198-I198</f>
        <v>1856</v>
      </c>
      <c r="H198" s="49">
        <f>J198+L198+N198+P198+U198+W198+Y198+AA198+AC198+AE198+AG198+AI198</f>
        <v>556.79999999999995</v>
      </c>
      <c r="I198" s="49">
        <f>K198+M198+O198+Q198+V198+X198+Z198+AB198+AD198+AF198+AH198+AJ198</f>
        <v>0</v>
      </c>
      <c r="P198" s="68">
        <v>185.6</v>
      </c>
      <c r="Q198" s="68"/>
      <c r="R198" s="68">
        <v>185.6</v>
      </c>
      <c r="S198" s="68"/>
      <c r="T198" s="68"/>
      <c r="U198" s="68">
        <v>185.6</v>
      </c>
      <c r="V198" s="68"/>
      <c r="W198" s="68">
        <v>185.6</v>
      </c>
      <c r="X198" s="68"/>
    </row>
    <row r="199" spans="1:36" s="7" customFormat="1" ht="35.1" customHeight="1" x14ac:dyDescent="0.2">
      <c r="A199" s="6" t="s">
        <v>117</v>
      </c>
      <c r="B199" s="36">
        <v>221</v>
      </c>
      <c r="C199" s="4"/>
      <c r="D199" s="4"/>
      <c r="E199" s="3"/>
      <c r="F199" s="52">
        <f>E199-H199</f>
        <v>0</v>
      </c>
      <c r="G199" s="52">
        <f>E199-I199</f>
        <v>0</v>
      </c>
      <c r="H199" s="48">
        <f t="shared" ref="H199:I199" si="70">J199+L199+N199+P199+U199+W199+Y199+AA199+AC199+AE199+AG199+AI199</f>
        <v>0</v>
      </c>
      <c r="I199" s="48">
        <f t="shared" si="70"/>
        <v>0</v>
      </c>
      <c r="P199" s="114"/>
      <c r="Q199" s="114"/>
      <c r="R199" s="114"/>
      <c r="S199" s="114"/>
      <c r="T199" s="114"/>
      <c r="U199" s="114"/>
      <c r="V199" s="114"/>
      <c r="W199" s="114"/>
      <c r="X199" s="114"/>
    </row>
    <row r="200" spans="1:36" ht="35.1" customHeight="1" x14ac:dyDescent="0.2">
      <c r="A200" s="16" t="s">
        <v>117</v>
      </c>
      <c r="B200" s="36">
        <v>221</v>
      </c>
      <c r="C200" s="14"/>
      <c r="D200" s="14"/>
      <c r="E200" s="18"/>
      <c r="F200" s="52">
        <f>E200-H200</f>
        <v>0</v>
      </c>
      <c r="G200" s="52">
        <f>E200-I200</f>
        <v>0</v>
      </c>
      <c r="H200" s="49">
        <f>J200+L200+N200+P200+U200+W200+Y200+AA200+AC200+AE200+AG200+AI200</f>
        <v>0</v>
      </c>
      <c r="I200" s="49">
        <f>K200+M200+O200+Q200+V200+X200+Z200+AB200+AD200+AF200+AH200+AJ200</f>
        <v>0</v>
      </c>
      <c r="P200" s="68"/>
      <c r="Q200" s="68"/>
      <c r="R200" s="68"/>
      <c r="S200" s="68"/>
      <c r="T200" s="68"/>
      <c r="U200" s="68"/>
      <c r="V200" s="68"/>
      <c r="W200" s="68"/>
      <c r="X200" s="68"/>
    </row>
    <row r="201" spans="1:36" s="27" customFormat="1" ht="11.1" customHeight="1" x14ac:dyDescent="0.2">
      <c r="A201" s="24" t="s">
        <v>117</v>
      </c>
      <c r="B201" s="35">
        <v>223</v>
      </c>
      <c r="C201" s="25" t="s">
        <v>45</v>
      </c>
      <c r="D201" s="25"/>
      <c r="E201" s="26">
        <f>SUM(E202:E208)</f>
        <v>74328.56</v>
      </c>
      <c r="F201" s="42">
        <f t="shared" ref="F201:AJ201" si="71">SUM(F202:F208)</f>
        <v>45970.28</v>
      </c>
      <c r="G201" s="42">
        <f t="shared" si="71"/>
        <v>74328.56</v>
      </c>
      <c r="H201" s="42">
        <f t="shared" si="71"/>
        <v>28358.280000000002</v>
      </c>
      <c r="I201" s="42">
        <f t="shared" si="71"/>
        <v>0</v>
      </c>
      <c r="J201" s="26">
        <f t="shared" si="71"/>
        <v>0</v>
      </c>
      <c r="K201" s="26">
        <f t="shared" si="71"/>
        <v>0</v>
      </c>
      <c r="L201" s="26">
        <f t="shared" si="71"/>
        <v>0</v>
      </c>
      <c r="M201" s="26">
        <f t="shared" si="71"/>
        <v>0</v>
      </c>
      <c r="N201" s="26">
        <f t="shared" si="71"/>
        <v>0</v>
      </c>
      <c r="O201" s="105">
        <f t="shared" si="71"/>
        <v>0</v>
      </c>
      <c r="P201" s="110">
        <f t="shared" si="71"/>
        <v>9452.76</v>
      </c>
      <c r="Q201" s="110">
        <f t="shared" si="71"/>
        <v>0</v>
      </c>
      <c r="R201" s="110">
        <f t="shared" si="71"/>
        <v>326</v>
      </c>
      <c r="S201" s="110">
        <f t="shared" si="71"/>
        <v>9126.76</v>
      </c>
      <c r="T201" s="110">
        <f t="shared" si="71"/>
        <v>0</v>
      </c>
      <c r="U201" s="110">
        <f t="shared" si="71"/>
        <v>9452.76</v>
      </c>
      <c r="V201" s="110">
        <f t="shared" si="71"/>
        <v>0</v>
      </c>
      <c r="W201" s="110">
        <f t="shared" si="71"/>
        <v>9452.76</v>
      </c>
      <c r="X201" s="110">
        <f t="shared" si="71"/>
        <v>0</v>
      </c>
      <c r="Y201" s="108">
        <f t="shared" si="71"/>
        <v>0</v>
      </c>
      <c r="Z201" s="26">
        <f t="shared" si="71"/>
        <v>0</v>
      </c>
      <c r="AA201" s="26">
        <f t="shared" si="71"/>
        <v>0</v>
      </c>
      <c r="AB201" s="26">
        <f t="shared" si="71"/>
        <v>0</v>
      </c>
      <c r="AC201" s="26">
        <f t="shared" si="71"/>
        <v>0</v>
      </c>
      <c r="AD201" s="26">
        <f t="shared" si="71"/>
        <v>0</v>
      </c>
      <c r="AE201" s="26">
        <f t="shared" si="71"/>
        <v>0</v>
      </c>
      <c r="AF201" s="26">
        <f t="shared" si="71"/>
        <v>0</v>
      </c>
      <c r="AG201" s="26">
        <f t="shared" si="71"/>
        <v>0</v>
      </c>
      <c r="AH201" s="26">
        <f t="shared" si="71"/>
        <v>0</v>
      </c>
      <c r="AI201" s="26">
        <f t="shared" si="71"/>
        <v>0</v>
      </c>
      <c r="AJ201" s="26">
        <f t="shared" si="71"/>
        <v>0</v>
      </c>
    </row>
    <row r="202" spans="1:36" ht="23.1" customHeight="1" x14ac:dyDescent="0.2">
      <c r="A202" s="13" t="s">
        <v>117</v>
      </c>
      <c r="B202" s="36">
        <v>223</v>
      </c>
      <c r="C202" s="22" t="s">
        <v>46</v>
      </c>
      <c r="D202" s="22"/>
      <c r="E202" s="23">
        <v>13030.91</v>
      </c>
      <c r="F202" s="52">
        <f t="shared" ref="F202:F208" si="72">E202-H202</f>
        <v>3257.75</v>
      </c>
      <c r="G202" s="52">
        <f t="shared" ref="G202:G208" si="73">E202-I202</f>
        <v>13030.91</v>
      </c>
      <c r="H202" s="46">
        <f t="shared" ref="H202:I208" si="74">J202+L202+N202+P202+U202+W202+Y202+AA202+AC202+AE202+AG202+AI202</f>
        <v>9773.16</v>
      </c>
      <c r="I202" s="46">
        <f t="shared" si="74"/>
        <v>0</v>
      </c>
      <c r="P202" s="68">
        <v>3257.72</v>
      </c>
      <c r="Q202" s="68"/>
      <c r="R202" s="68"/>
      <c r="S202" s="68">
        <v>3257.72</v>
      </c>
      <c r="T202" s="68"/>
      <c r="U202" s="68">
        <v>3257.72</v>
      </c>
      <c r="V202" s="68"/>
      <c r="W202" s="68">
        <v>3257.72</v>
      </c>
      <c r="X202" s="68"/>
    </row>
    <row r="203" spans="1:36" ht="35.1" customHeight="1" x14ac:dyDescent="0.2">
      <c r="A203" s="6" t="s">
        <v>117</v>
      </c>
      <c r="B203" s="36">
        <v>223</v>
      </c>
      <c r="C203" s="4" t="s">
        <v>47</v>
      </c>
      <c r="D203" s="4"/>
      <c r="E203" s="3">
        <v>3114.36</v>
      </c>
      <c r="F203" s="52">
        <f t="shared" si="72"/>
        <v>2180.04</v>
      </c>
      <c r="G203" s="52">
        <f t="shared" si="73"/>
        <v>3114.36</v>
      </c>
      <c r="H203" s="47">
        <f t="shared" si="74"/>
        <v>934.31999999999994</v>
      </c>
      <c r="I203" s="47">
        <f t="shared" si="74"/>
        <v>0</v>
      </c>
      <c r="P203" s="68">
        <v>311.44</v>
      </c>
      <c r="Q203" s="68"/>
      <c r="R203" s="68"/>
      <c r="S203" s="68">
        <v>311.44</v>
      </c>
      <c r="T203" s="68"/>
      <c r="U203" s="68">
        <v>311.44</v>
      </c>
      <c r="V203" s="68"/>
      <c r="W203" s="68">
        <v>311.44</v>
      </c>
      <c r="X203" s="68"/>
    </row>
    <row r="204" spans="1:36" ht="35.1" customHeight="1" x14ac:dyDescent="0.2">
      <c r="A204" s="6" t="s">
        <v>117</v>
      </c>
      <c r="B204" s="36">
        <v>223</v>
      </c>
      <c r="C204" s="4" t="s">
        <v>48</v>
      </c>
      <c r="D204" s="4"/>
      <c r="E204" s="3">
        <v>2607.33</v>
      </c>
      <c r="F204" s="52">
        <f t="shared" si="72"/>
        <v>1629.33</v>
      </c>
      <c r="G204" s="52">
        <f t="shared" si="73"/>
        <v>2607.33</v>
      </c>
      <c r="H204" s="47">
        <f t="shared" si="74"/>
        <v>978</v>
      </c>
      <c r="I204" s="47">
        <f t="shared" si="74"/>
        <v>0</v>
      </c>
      <c r="P204" s="68">
        <v>326</v>
      </c>
      <c r="Q204" s="68"/>
      <c r="R204" s="68">
        <v>326</v>
      </c>
      <c r="S204" s="68"/>
      <c r="T204" s="68"/>
      <c r="U204" s="68">
        <v>326</v>
      </c>
      <c r="V204" s="68"/>
      <c r="W204" s="68">
        <v>326</v>
      </c>
      <c r="X204" s="68"/>
    </row>
    <row r="205" spans="1:36" ht="35.1" customHeight="1" x14ac:dyDescent="0.2">
      <c r="A205" s="6" t="s">
        <v>117</v>
      </c>
      <c r="B205" s="36">
        <v>223</v>
      </c>
      <c r="C205" s="4" t="s">
        <v>49</v>
      </c>
      <c r="D205" s="4"/>
      <c r="E205" s="3">
        <v>55575.96</v>
      </c>
      <c r="F205" s="52">
        <f t="shared" si="72"/>
        <v>38903.159999999996</v>
      </c>
      <c r="G205" s="52">
        <f t="shared" si="73"/>
        <v>55575.96</v>
      </c>
      <c r="H205" s="47">
        <f t="shared" si="74"/>
        <v>16672.800000000003</v>
      </c>
      <c r="I205" s="47">
        <f t="shared" si="74"/>
        <v>0</v>
      </c>
      <c r="P205" s="68">
        <v>5557.6</v>
      </c>
      <c r="Q205" s="68"/>
      <c r="R205" s="68"/>
      <c r="S205" s="68">
        <v>5557.6</v>
      </c>
      <c r="T205" s="68"/>
      <c r="U205" s="68">
        <v>5557.6</v>
      </c>
      <c r="V205" s="68"/>
      <c r="W205" s="68">
        <v>5557.6</v>
      </c>
      <c r="X205" s="68"/>
    </row>
    <row r="206" spans="1:36" ht="35.1" customHeight="1" x14ac:dyDescent="0.2">
      <c r="A206" s="6" t="s">
        <v>117</v>
      </c>
      <c r="B206" s="36">
        <v>223</v>
      </c>
      <c r="C206" s="4"/>
      <c r="D206" s="4"/>
      <c r="E206" s="3"/>
      <c r="F206" s="52">
        <f t="shared" si="72"/>
        <v>0</v>
      </c>
      <c r="G206" s="52">
        <f t="shared" si="73"/>
        <v>0</v>
      </c>
      <c r="H206" s="47">
        <f t="shared" si="74"/>
        <v>0</v>
      </c>
      <c r="I206" s="47">
        <f t="shared" si="74"/>
        <v>0</v>
      </c>
      <c r="P206" s="68"/>
      <c r="Q206" s="68"/>
      <c r="R206" s="68"/>
      <c r="S206" s="68"/>
      <c r="T206" s="68"/>
      <c r="U206" s="68"/>
      <c r="V206" s="68"/>
      <c r="W206" s="68"/>
      <c r="X206" s="68"/>
    </row>
    <row r="207" spans="1:36" ht="35.1" customHeight="1" x14ac:dyDescent="0.2">
      <c r="A207" s="6" t="s">
        <v>117</v>
      </c>
      <c r="B207" s="36">
        <v>223</v>
      </c>
      <c r="C207" s="4"/>
      <c r="D207" s="4"/>
      <c r="E207" s="3"/>
      <c r="F207" s="52">
        <f t="shared" si="72"/>
        <v>0</v>
      </c>
      <c r="G207" s="52">
        <f t="shared" si="73"/>
        <v>0</v>
      </c>
      <c r="H207" s="47">
        <f t="shared" si="74"/>
        <v>0</v>
      </c>
      <c r="I207" s="47">
        <f t="shared" si="74"/>
        <v>0</v>
      </c>
      <c r="P207" s="68"/>
      <c r="Q207" s="68"/>
      <c r="R207" s="68"/>
      <c r="S207" s="68"/>
      <c r="T207" s="68"/>
      <c r="U207" s="68"/>
      <c r="V207" s="68"/>
      <c r="W207" s="68"/>
      <c r="X207" s="68"/>
    </row>
    <row r="208" spans="1:36" ht="35.1" customHeight="1" x14ac:dyDescent="0.2">
      <c r="A208" s="16" t="s">
        <v>117</v>
      </c>
      <c r="B208" s="36">
        <v>223</v>
      </c>
      <c r="C208" s="14"/>
      <c r="D208" s="14"/>
      <c r="E208" s="18"/>
      <c r="F208" s="52">
        <f t="shared" si="72"/>
        <v>0</v>
      </c>
      <c r="G208" s="52">
        <f t="shared" si="73"/>
        <v>0</v>
      </c>
      <c r="H208" s="48">
        <f t="shared" si="74"/>
        <v>0</v>
      </c>
      <c r="I208" s="48">
        <f t="shared" si="74"/>
        <v>0</v>
      </c>
      <c r="P208" s="68"/>
      <c r="Q208" s="68"/>
      <c r="R208" s="68"/>
      <c r="S208" s="68"/>
      <c r="T208" s="68"/>
      <c r="U208" s="68"/>
      <c r="V208" s="68"/>
      <c r="W208" s="68"/>
      <c r="X208" s="68"/>
    </row>
    <row r="209" spans="1:36" s="27" customFormat="1" ht="11.1" customHeight="1" x14ac:dyDescent="0.2">
      <c r="A209" s="24" t="s">
        <v>117</v>
      </c>
      <c r="B209" s="35">
        <v>225</v>
      </c>
      <c r="C209" s="25" t="s">
        <v>3</v>
      </c>
      <c r="D209" s="25"/>
      <c r="E209" s="26">
        <f>SUM(E210:E217)</f>
        <v>10165.380000000001</v>
      </c>
      <c r="F209" s="42">
        <f t="shared" ref="F209:AJ209" si="75">SUM(F210:F217)</f>
        <v>3708.51</v>
      </c>
      <c r="G209" s="42">
        <f t="shared" si="75"/>
        <v>10165.380000000001</v>
      </c>
      <c r="H209" s="42">
        <f t="shared" si="75"/>
        <v>6456.87</v>
      </c>
      <c r="I209" s="42">
        <f t="shared" si="75"/>
        <v>0</v>
      </c>
      <c r="J209" s="26">
        <f t="shared" si="75"/>
        <v>0</v>
      </c>
      <c r="K209" s="26">
        <f t="shared" si="75"/>
        <v>0</v>
      </c>
      <c r="L209" s="26">
        <f t="shared" si="75"/>
        <v>0</v>
      </c>
      <c r="M209" s="26">
        <f t="shared" si="75"/>
        <v>0</v>
      </c>
      <c r="N209" s="26">
        <f t="shared" si="75"/>
        <v>0</v>
      </c>
      <c r="O209" s="105">
        <f t="shared" si="75"/>
        <v>0</v>
      </c>
      <c r="P209" s="110">
        <f t="shared" si="75"/>
        <v>2152.29</v>
      </c>
      <c r="Q209" s="110">
        <f t="shared" si="75"/>
        <v>0</v>
      </c>
      <c r="R209" s="110">
        <f t="shared" si="75"/>
        <v>1039.79</v>
      </c>
      <c r="S209" s="110">
        <f t="shared" si="75"/>
        <v>1112.5</v>
      </c>
      <c r="T209" s="110">
        <f t="shared" si="75"/>
        <v>0</v>
      </c>
      <c r="U209" s="110">
        <f t="shared" si="75"/>
        <v>2152.29</v>
      </c>
      <c r="V209" s="110">
        <f t="shared" si="75"/>
        <v>0</v>
      </c>
      <c r="W209" s="110">
        <f t="shared" si="75"/>
        <v>2152.29</v>
      </c>
      <c r="X209" s="110">
        <f t="shared" si="75"/>
        <v>0</v>
      </c>
      <c r="Y209" s="108">
        <f t="shared" si="75"/>
        <v>0</v>
      </c>
      <c r="Z209" s="26">
        <f t="shared" si="75"/>
        <v>0</v>
      </c>
      <c r="AA209" s="26">
        <f t="shared" si="75"/>
        <v>0</v>
      </c>
      <c r="AB209" s="26">
        <f t="shared" si="75"/>
        <v>0</v>
      </c>
      <c r="AC209" s="26">
        <f t="shared" si="75"/>
        <v>0</v>
      </c>
      <c r="AD209" s="26">
        <f t="shared" si="75"/>
        <v>0</v>
      </c>
      <c r="AE209" s="26">
        <f t="shared" si="75"/>
        <v>0</v>
      </c>
      <c r="AF209" s="26">
        <f t="shared" si="75"/>
        <v>0</v>
      </c>
      <c r="AG209" s="26">
        <f t="shared" si="75"/>
        <v>0</v>
      </c>
      <c r="AH209" s="26">
        <f t="shared" si="75"/>
        <v>0</v>
      </c>
      <c r="AI209" s="26">
        <f t="shared" si="75"/>
        <v>0</v>
      </c>
      <c r="AJ209" s="26">
        <f t="shared" si="75"/>
        <v>0</v>
      </c>
    </row>
    <row r="210" spans="1:36" ht="35.1" customHeight="1" x14ac:dyDescent="0.2">
      <c r="A210" s="13" t="s">
        <v>117</v>
      </c>
      <c r="B210" s="36">
        <v>225</v>
      </c>
      <c r="C210" s="22" t="s">
        <v>50</v>
      </c>
      <c r="D210" s="22"/>
      <c r="E210" s="23">
        <v>8900</v>
      </c>
      <c r="F210" s="52">
        <f t="shared" ref="F210:F217" si="76">E210-H210</f>
        <v>5562.5</v>
      </c>
      <c r="G210" s="52">
        <f t="shared" ref="G210:G217" si="77">E210-I210</f>
        <v>8900</v>
      </c>
      <c r="H210" s="46">
        <f t="shared" ref="H210:I217" si="78">J210+L210+N210+P210+U210+W210+Y210+AA210+AC210+AE210+AG210+AI210</f>
        <v>3337.5</v>
      </c>
      <c r="I210" s="46">
        <f t="shared" si="78"/>
        <v>0</v>
      </c>
      <c r="P210" s="68">
        <v>1112.5</v>
      </c>
      <c r="Q210" s="68"/>
      <c r="R210" s="68"/>
      <c r="S210" s="68">
        <v>1112.5</v>
      </c>
      <c r="T210" s="68"/>
      <c r="U210" s="68">
        <v>1112.5</v>
      </c>
      <c r="V210" s="68"/>
      <c r="W210" s="68">
        <v>1112.5</v>
      </c>
      <c r="X210" s="68"/>
    </row>
    <row r="211" spans="1:36" ht="35.1" customHeight="1" x14ac:dyDescent="0.2">
      <c r="A211" s="6" t="s">
        <v>117</v>
      </c>
      <c r="B211" s="36">
        <v>225</v>
      </c>
      <c r="C211" s="4" t="s">
        <v>52</v>
      </c>
      <c r="D211" s="4"/>
      <c r="E211" s="3">
        <v>112.55</v>
      </c>
      <c r="F211" s="52">
        <f t="shared" si="76"/>
        <v>112.55</v>
      </c>
      <c r="G211" s="52">
        <f t="shared" si="77"/>
        <v>112.55</v>
      </c>
      <c r="H211" s="47">
        <f t="shared" si="78"/>
        <v>0</v>
      </c>
      <c r="I211" s="47">
        <f t="shared" si="78"/>
        <v>0</v>
      </c>
      <c r="P211" s="68"/>
      <c r="Q211" s="68"/>
      <c r="R211" s="68"/>
      <c r="S211" s="68"/>
      <c r="T211" s="68"/>
      <c r="U211" s="68"/>
      <c r="V211" s="68"/>
      <c r="W211" s="68"/>
      <c r="X211" s="68"/>
    </row>
    <row r="212" spans="1:36" ht="47.1" customHeight="1" x14ac:dyDescent="0.2">
      <c r="A212" s="6" t="s">
        <v>117</v>
      </c>
      <c r="B212" s="36">
        <v>225</v>
      </c>
      <c r="C212" s="4" t="s">
        <v>53</v>
      </c>
      <c r="D212" s="4"/>
      <c r="E212" s="3">
        <v>1034.79</v>
      </c>
      <c r="F212" s="52">
        <f t="shared" si="76"/>
        <v>-2069.58</v>
      </c>
      <c r="G212" s="52">
        <f t="shared" si="77"/>
        <v>1034.79</v>
      </c>
      <c r="H212" s="47">
        <f t="shared" si="78"/>
        <v>3104.37</v>
      </c>
      <c r="I212" s="47">
        <f t="shared" si="78"/>
        <v>0</v>
      </c>
      <c r="P212" s="68">
        <v>1034.79</v>
      </c>
      <c r="Q212" s="68"/>
      <c r="R212" s="68">
        <v>1034.79</v>
      </c>
      <c r="S212" s="68"/>
      <c r="T212" s="68"/>
      <c r="U212" s="68">
        <v>1034.79</v>
      </c>
      <c r="V212" s="68"/>
      <c r="W212" s="68">
        <v>1034.79</v>
      </c>
      <c r="X212" s="68"/>
    </row>
    <row r="213" spans="1:36" ht="35.1" customHeight="1" x14ac:dyDescent="0.2">
      <c r="A213" s="6" t="s">
        <v>117</v>
      </c>
      <c r="B213" s="36">
        <v>225</v>
      </c>
      <c r="C213" s="4" t="s">
        <v>56</v>
      </c>
      <c r="D213" s="4"/>
      <c r="E213" s="3">
        <v>9.0399999999999991</v>
      </c>
      <c r="F213" s="52">
        <f t="shared" si="76"/>
        <v>-5.9600000000000009</v>
      </c>
      <c r="G213" s="52">
        <f t="shared" si="77"/>
        <v>9.0399999999999991</v>
      </c>
      <c r="H213" s="47">
        <f t="shared" si="78"/>
        <v>15</v>
      </c>
      <c r="I213" s="47">
        <f t="shared" si="78"/>
        <v>0</v>
      </c>
      <c r="P213" s="68">
        <v>5</v>
      </c>
      <c r="Q213" s="68"/>
      <c r="R213" s="68">
        <v>5</v>
      </c>
      <c r="S213" s="68"/>
      <c r="T213" s="68"/>
      <c r="U213" s="68">
        <v>5</v>
      </c>
      <c r="V213" s="68"/>
      <c r="W213" s="68">
        <v>5</v>
      </c>
      <c r="X213" s="68"/>
    </row>
    <row r="214" spans="1:36" ht="35.1" customHeight="1" x14ac:dyDescent="0.2">
      <c r="A214" s="6" t="s">
        <v>117</v>
      </c>
      <c r="B214" s="36">
        <v>225</v>
      </c>
      <c r="C214" s="4" t="s">
        <v>4</v>
      </c>
      <c r="D214" s="4"/>
      <c r="E214" s="3">
        <v>109</v>
      </c>
      <c r="F214" s="52">
        <f t="shared" si="76"/>
        <v>109</v>
      </c>
      <c r="G214" s="52">
        <f t="shared" si="77"/>
        <v>109</v>
      </c>
      <c r="H214" s="47">
        <f t="shared" si="78"/>
        <v>0</v>
      </c>
      <c r="I214" s="47">
        <f t="shared" si="78"/>
        <v>0</v>
      </c>
      <c r="P214" s="68"/>
      <c r="Q214" s="68"/>
      <c r="R214" s="68"/>
      <c r="S214" s="68"/>
      <c r="T214" s="68"/>
      <c r="U214" s="68"/>
      <c r="V214" s="68"/>
      <c r="W214" s="68"/>
      <c r="X214" s="68"/>
    </row>
    <row r="215" spans="1:36" ht="47.1" customHeight="1" x14ac:dyDescent="0.2">
      <c r="A215" s="6" t="s">
        <v>117</v>
      </c>
      <c r="B215" s="36">
        <v>225</v>
      </c>
      <c r="C215" s="4"/>
      <c r="D215" s="4"/>
      <c r="E215" s="3"/>
      <c r="F215" s="52">
        <f t="shared" si="76"/>
        <v>0</v>
      </c>
      <c r="G215" s="52">
        <f t="shared" si="77"/>
        <v>0</v>
      </c>
      <c r="H215" s="47">
        <f t="shared" si="78"/>
        <v>0</v>
      </c>
      <c r="I215" s="47">
        <f t="shared" si="78"/>
        <v>0</v>
      </c>
      <c r="P215" s="68"/>
      <c r="Q215" s="68"/>
      <c r="R215" s="68"/>
      <c r="S215" s="68"/>
      <c r="T215" s="68"/>
      <c r="U215" s="68"/>
      <c r="V215" s="68"/>
      <c r="W215" s="68"/>
      <c r="X215" s="68"/>
    </row>
    <row r="216" spans="1:36" ht="35.1" customHeight="1" x14ac:dyDescent="0.2">
      <c r="A216" s="6" t="s">
        <v>117</v>
      </c>
      <c r="B216" s="36">
        <v>225</v>
      </c>
      <c r="C216" s="4"/>
      <c r="D216" s="4"/>
      <c r="E216" s="3"/>
      <c r="F216" s="52">
        <f t="shared" si="76"/>
        <v>0</v>
      </c>
      <c r="G216" s="52">
        <f t="shared" si="77"/>
        <v>0</v>
      </c>
      <c r="H216" s="47">
        <f t="shared" si="78"/>
        <v>0</v>
      </c>
      <c r="I216" s="47">
        <f t="shared" si="78"/>
        <v>0</v>
      </c>
      <c r="P216" s="68"/>
      <c r="Q216" s="68"/>
      <c r="R216" s="68"/>
      <c r="S216" s="68"/>
      <c r="T216" s="68"/>
      <c r="U216" s="68"/>
      <c r="V216" s="68"/>
      <c r="W216" s="68"/>
      <c r="X216" s="68"/>
    </row>
    <row r="217" spans="1:36" ht="35.1" customHeight="1" x14ac:dyDescent="0.2">
      <c r="A217" s="16" t="s">
        <v>117</v>
      </c>
      <c r="B217" s="36">
        <v>225</v>
      </c>
      <c r="C217" s="14"/>
      <c r="D217" s="14"/>
      <c r="E217" s="18"/>
      <c r="F217" s="52">
        <f t="shared" si="76"/>
        <v>0</v>
      </c>
      <c r="G217" s="52">
        <f t="shared" si="77"/>
        <v>0</v>
      </c>
      <c r="H217" s="48">
        <f t="shared" si="78"/>
        <v>0</v>
      </c>
      <c r="I217" s="48">
        <f t="shared" si="78"/>
        <v>0</v>
      </c>
      <c r="P217" s="68"/>
      <c r="Q217" s="68"/>
      <c r="R217" s="68"/>
      <c r="S217" s="68"/>
      <c r="T217" s="68"/>
      <c r="U217" s="68"/>
      <c r="V217" s="68"/>
      <c r="W217" s="68"/>
      <c r="X217" s="68"/>
    </row>
    <row r="218" spans="1:36" s="27" customFormat="1" ht="11.1" customHeight="1" x14ac:dyDescent="0.2">
      <c r="A218" s="24" t="s">
        <v>117</v>
      </c>
      <c r="B218" s="35">
        <v>226</v>
      </c>
      <c r="C218" s="25" t="s">
        <v>58</v>
      </c>
      <c r="D218" s="25"/>
      <c r="E218" s="26">
        <f>SUM(E219:E220)</f>
        <v>56</v>
      </c>
      <c r="F218" s="42">
        <f t="shared" ref="F218:AJ218" si="79">SUM(F219:F220)</f>
        <v>56</v>
      </c>
      <c r="G218" s="42">
        <f t="shared" si="79"/>
        <v>56</v>
      </c>
      <c r="H218" s="42">
        <f t="shared" si="79"/>
        <v>0</v>
      </c>
      <c r="I218" s="42">
        <f t="shared" si="79"/>
        <v>0</v>
      </c>
      <c r="J218" s="26">
        <f t="shared" si="79"/>
        <v>0</v>
      </c>
      <c r="K218" s="26">
        <f t="shared" si="79"/>
        <v>0</v>
      </c>
      <c r="L218" s="26">
        <f t="shared" si="79"/>
        <v>0</v>
      </c>
      <c r="M218" s="26">
        <f t="shared" si="79"/>
        <v>0</v>
      </c>
      <c r="N218" s="26">
        <f t="shared" si="79"/>
        <v>0</v>
      </c>
      <c r="O218" s="105">
        <f t="shared" si="79"/>
        <v>0</v>
      </c>
      <c r="P218" s="110">
        <f t="shared" si="79"/>
        <v>0</v>
      </c>
      <c r="Q218" s="110">
        <f t="shared" si="79"/>
        <v>0</v>
      </c>
      <c r="R218" s="110">
        <f t="shared" si="79"/>
        <v>0</v>
      </c>
      <c r="S218" s="110">
        <f t="shared" si="79"/>
        <v>0</v>
      </c>
      <c r="T218" s="110">
        <f t="shared" si="79"/>
        <v>0</v>
      </c>
      <c r="U218" s="110">
        <f t="shared" si="79"/>
        <v>0</v>
      </c>
      <c r="V218" s="110">
        <f t="shared" si="79"/>
        <v>0</v>
      </c>
      <c r="W218" s="110">
        <f t="shared" si="79"/>
        <v>0</v>
      </c>
      <c r="X218" s="110">
        <f t="shared" si="79"/>
        <v>0</v>
      </c>
      <c r="Y218" s="108">
        <f t="shared" si="79"/>
        <v>0</v>
      </c>
      <c r="Z218" s="26">
        <f t="shared" si="79"/>
        <v>0</v>
      </c>
      <c r="AA218" s="26">
        <f t="shared" si="79"/>
        <v>0</v>
      </c>
      <c r="AB218" s="26">
        <f t="shared" si="79"/>
        <v>0</v>
      </c>
      <c r="AC218" s="26">
        <f t="shared" si="79"/>
        <v>0</v>
      </c>
      <c r="AD218" s="26">
        <f t="shared" si="79"/>
        <v>0</v>
      </c>
      <c r="AE218" s="26">
        <f t="shared" si="79"/>
        <v>0</v>
      </c>
      <c r="AF218" s="26">
        <f t="shared" si="79"/>
        <v>0</v>
      </c>
      <c r="AG218" s="26">
        <f t="shared" si="79"/>
        <v>0</v>
      </c>
      <c r="AH218" s="26">
        <f t="shared" si="79"/>
        <v>0</v>
      </c>
      <c r="AI218" s="26">
        <f t="shared" si="79"/>
        <v>0</v>
      </c>
      <c r="AJ218" s="26">
        <f t="shared" si="79"/>
        <v>0</v>
      </c>
    </row>
    <row r="219" spans="1:36" ht="35.1" customHeight="1" x14ac:dyDescent="0.2">
      <c r="A219" s="13" t="s">
        <v>117</v>
      </c>
      <c r="B219" s="36">
        <v>226</v>
      </c>
      <c r="C219" s="22" t="s">
        <v>90</v>
      </c>
      <c r="D219" s="22"/>
      <c r="E219" s="23">
        <v>56</v>
      </c>
      <c r="F219" s="52">
        <f>E219-H219</f>
        <v>56</v>
      </c>
      <c r="G219" s="52">
        <f>E219-I219</f>
        <v>56</v>
      </c>
      <c r="H219" s="46">
        <f t="shared" ref="H219:I220" si="80">J219+L219+N219+P219+U219+W219+Y219+AA219+AC219+AE219+AG219+AI219</f>
        <v>0</v>
      </c>
      <c r="I219" s="46">
        <f t="shared" si="80"/>
        <v>0</v>
      </c>
      <c r="P219" s="68"/>
      <c r="Q219" s="68"/>
      <c r="R219" s="68"/>
      <c r="S219" s="68"/>
      <c r="T219" s="68"/>
      <c r="U219" s="68"/>
      <c r="V219" s="68"/>
      <c r="W219" s="68"/>
      <c r="X219" s="68"/>
    </row>
    <row r="220" spans="1:36" ht="35.1" customHeight="1" x14ac:dyDescent="0.2">
      <c r="A220" s="16" t="s">
        <v>117</v>
      </c>
      <c r="B220" s="36">
        <v>226</v>
      </c>
      <c r="C220" s="14"/>
      <c r="D220" s="14"/>
      <c r="E220" s="18"/>
      <c r="F220" s="52">
        <f>E220-H220</f>
        <v>0</v>
      </c>
      <c r="G220" s="52">
        <f>E220-I220</f>
        <v>0</v>
      </c>
      <c r="H220" s="48">
        <f t="shared" si="80"/>
        <v>0</v>
      </c>
      <c r="I220" s="48">
        <f t="shared" si="80"/>
        <v>0</v>
      </c>
      <c r="P220" s="68"/>
      <c r="Q220" s="68"/>
      <c r="R220" s="68"/>
      <c r="S220" s="68"/>
      <c r="T220" s="68"/>
      <c r="U220" s="68"/>
      <c r="V220" s="68"/>
      <c r="W220" s="68"/>
      <c r="X220" s="68"/>
    </row>
    <row r="221" spans="1:36" s="27" customFormat="1" ht="11.1" customHeight="1" x14ac:dyDescent="0.2">
      <c r="A221" s="24" t="s">
        <v>117</v>
      </c>
      <c r="B221" s="35">
        <v>227</v>
      </c>
      <c r="C221" s="25" t="s">
        <v>5</v>
      </c>
      <c r="D221" s="25"/>
      <c r="E221" s="26">
        <f>SUM(E222:E225)</f>
        <v>3873.08</v>
      </c>
      <c r="F221" s="42">
        <f t="shared" ref="F221:AJ221" si="81">SUM(F222:F225)</f>
        <v>3873.08</v>
      </c>
      <c r="G221" s="42">
        <f t="shared" si="81"/>
        <v>3873.08</v>
      </c>
      <c r="H221" s="42">
        <f t="shared" si="81"/>
        <v>0</v>
      </c>
      <c r="I221" s="42">
        <f t="shared" si="81"/>
        <v>0</v>
      </c>
      <c r="J221" s="26">
        <f t="shared" si="81"/>
        <v>0</v>
      </c>
      <c r="K221" s="26">
        <f t="shared" si="81"/>
        <v>0</v>
      </c>
      <c r="L221" s="26">
        <f t="shared" si="81"/>
        <v>0</v>
      </c>
      <c r="M221" s="26">
        <f t="shared" si="81"/>
        <v>0</v>
      </c>
      <c r="N221" s="26">
        <f t="shared" si="81"/>
        <v>0</v>
      </c>
      <c r="O221" s="105">
        <f t="shared" si="81"/>
        <v>0</v>
      </c>
      <c r="P221" s="110">
        <f t="shared" si="81"/>
        <v>0</v>
      </c>
      <c r="Q221" s="110">
        <f t="shared" si="81"/>
        <v>0</v>
      </c>
      <c r="R221" s="110">
        <f t="shared" si="81"/>
        <v>0</v>
      </c>
      <c r="S221" s="110">
        <f t="shared" si="81"/>
        <v>0</v>
      </c>
      <c r="T221" s="110">
        <f t="shared" si="81"/>
        <v>0</v>
      </c>
      <c r="U221" s="110">
        <f t="shared" si="81"/>
        <v>0</v>
      </c>
      <c r="V221" s="110">
        <f t="shared" si="81"/>
        <v>0</v>
      </c>
      <c r="W221" s="110">
        <f t="shared" si="81"/>
        <v>0</v>
      </c>
      <c r="X221" s="110">
        <f t="shared" si="81"/>
        <v>0</v>
      </c>
      <c r="Y221" s="108">
        <f t="shared" si="81"/>
        <v>0</v>
      </c>
      <c r="Z221" s="26">
        <f t="shared" si="81"/>
        <v>0</v>
      </c>
      <c r="AA221" s="26">
        <f t="shared" si="81"/>
        <v>0</v>
      </c>
      <c r="AB221" s="26">
        <f t="shared" si="81"/>
        <v>0</v>
      </c>
      <c r="AC221" s="26">
        <f t="shared" si="81"/>
        <v>0</v>
      </c>
      <c r="AD221" s="26">
        <f t="shared" si="81"/>
        <v>0</v>
      </c>
      <c r="AE221" s="26">
        <f t="shared" si="81"/>
        <v>0</v>
      </c>
      <c r="AF221" s="26">
        <f t="shared" si="81"/>
        <v>0</v>
      </c>
      <c r="AG221" s="26">
        <f t="shared" si="81"/>
        <v>0</v>
      </c>
      <c r="AH221" s="26">
        <f t="shared" si="81"/>
        <v>0</v>
      </c>
      <c r="AI221" s="26">
        <f t="shared" si="81"/>
        <v>0</v>
      </c>
      <c r="AJ221" s="26">
        <f t="shared" si="81"/>
        <v>0</v>
      </c>
    </row>
    <row r="222" spans="1:36" ht="35.1" customHeight="1" x14ac:dyDescent="0.2">
      <c r="A222" s="13" t="s">
        <v>117</v>
      </c>
      <c r="B222" s="36">
        <v>227</v>
      </c>
      <c r="C222" s="22" t="s">
        <v>61</v>
      </c>
      <c r="D222" s="22"/>
      <c r="E222" s="23">
        <v>3844</v>
      </c>
      <c r="F222" s="52">
        <f>E222-H222</f>
        <v>3844</v>
      </c>
      <c r="G222" s="52">
        <f>E222-I222</f>
        <v>3844</v>
      </c>
      <c r="H222" s="46">
        <f t="shared" ref="H222:I225" si="82">J222+L222+N222+P222+U222+W222+Y222+AA222+AC222+AE222+AG222+AI222</f>
        <v>0</v>
      </c>
      <c r="I222" s="46">
        <f t="shared" si="82"/>
        <v>0</v>
      </c>
      <c r="P222" s="68"/>
      <c r="Q222" s="68"/>
      <c r="R222" s="68"/>
      <c r="S222" s="68"/>
      <c r="T222" s="68"/>
      <c r="U222" s="68"/>
      <c r="V222" s="68"/>
      <c r="W222" s="68"/>
      <c r="X222" s="68"/>
    </row>
    <row r="223" spans="1:36" ht="35.1" customHeight="1" x14ac:dyDescent="0.2">
      <c r="A223" s="6" t="s">
        <v>117</v>
      </c>
      <c r="B223" s="36">
        <v>227</v>
      </c>
      <c r="C223" s="4" t="s">
        <v>6</v>
      </c>
      <c r="D223" s="4"/>
      <c r="E223" s="3">
        <v>29.08</v>
      </c>
      <c r="F223" s="52">
        <f>E223-H223</f>
        <v>29.08</v>
      </c>
      <c r="G223" s="52">
        <f>E223-I223</f>
        <v>29.08</v>
      </c>
      <c r="H223" s="47">
        <f t="shared" si="82"/>
        <v>0</v>
      </c>
      <c r="I223" s="47">
        <f t="shared" si="82"/>
        <v>0</v>
      </c>
      <c r="P223" s="68"/>
      <c r="Q223" s="68"/>
      <c r="R223" s="68"/>
      <c r="S223" s="68"/>
      <c r="T223" s="68"/>
      <c r="U223" s="68"/>
      <c r="V223" s="68"/>
      <c r="W223" s="68"/>
      <c r="X223" s="68"/>
    </row>
    <row r="224" spans="1:36" ht="35.1" customHeight="1" x14ac:dyDescent="0.2">
      <c r="A224" s="6" t="s">
        <v>117</v>
      </c>
      <c r="B224" s="36">
        <v>227</v>
      </c>
      <c r="C224" s="4"/>
      <c r="D224" s="4"/>
      <c r="E224" s="3"/>
      <c r="F224" s="52">
        <f>E224-H224</f>
        <v>0</v>
      </c>
      <c r="G224" s="52">
        <f>E224-I224</f>
        <v>0</v>
      </c>
      <c r="H224" s="47">
        <f t="shared" si="82"/>
        <v>0</v>
      </c>
      <c r="I224" s="47">
        <f t="shared" si="82"/>
        <v>0</v>
      </c>
      <c r="P224" s="68"/>
      <c r="Q224" s="68"/>
      <c r="R224" s="68"/>
      <c r="S224" s="68"/>
      <c r="T224" s="68"/>
      <c r="U224" s="68"/>
      <c r="V224" s="68"/>
      <c r="W224" s="68"/>
      <c r="X224" s="68"/>
    </row>
    <row r="225" spans="1:36" ht="35.1" customHeight="1" x14ac:dyDescent="0.2">
      <c r="A225" s="16" t="s">
        <v>117</v>
      </c>
      <c r="B225" s="36">
        <v>227</v>
      </c>
      <c r="C225" s="14"/>
      <c r="D225" s="14"/>
      <c r="E225" s="18"/>
      <c r="F225" s="52">
        <f>E225-H225</f>
        <v>0</v>
      </c>
      <c r="G225" s="52">
        <f>E225-I225</f>
        <v>0</v>
      </c>
      <c r="H225" s="48">
        <f t="shared" si="82"/>
        <v>0</v>
      </c>
      <c r="I225" s="48">
        <f t="shared" si="82"/>
        <v>0</v>
      </c>
      <c r="P225" s="68"/>
      <c r="Q225" s="68"/>
      <c r="R225" s="68"/>
      <c r="S225" s="68"/>
      <c r="T225" s="68"/>
      <c r="U225" s="68"/>
      <c r="V225" s="68"/>
      <c r="W225" s="68"/>
      <c r="X225" s="68"/>
    </row>
    <row r="226" spans="1:36" s="27" customFormat="1" ht="11.1" customHeight="1" x14ac:dyDescent="0.2">
      <c r="A226" s="24" t="s">
        <v>117</v>
      </c>
      <c r="B226" s="35">
        <v>346</v>
      </c>
      <c r="C226" s="25">
        <v>346</v>
      </c>
      <c r="D226" s="85"/>
      <c r="E226" s="26">
        <f>SUM(E227)</f>
        <v>1305.26</v>
      </c>
      <c r="F226" s="42">
        <f t="shared" ref="F226:AJ226" si="83">SUM(F227)</f>
        <v>0</v>
      </c>
      <c r="G226" s="42">
        <f t="shared" si="83"/>
        <v>0</v>
      </c>
      <c r="H226" s="42">
        <f t="shared" si="83"/>
        <v>1305.26</v>
      </c>
      <c r="I226" s="42">
        <f t="shared" si="83"/>
        <v>1305.26</v>
      </c>
      <c r="J226" s="26">
        <f t="shared" si="83"/>
        <v>0</v>
      </c>
      <c r="K226" s="26">
        <f t="shared" si="83"/>
        <v>0</v>
      </c>
      <c r="L226" s="26">
        <f t="shared" si="83"/>
        <v>0</v>
      </c>
      <c r="M226" s="26">
        <f t="shared" si="83"/>
        <v>0</v>
      </c>
      <c r="N226" s="26">
        <f t="shared" si="83"/>
        <v>1305.26</v>
      </c>
      <c r="O226" s="105">
        <f t="shared" si="83"/>
        <v>1305.26</v>
      </c>
      <c r="P226" s="110">
        <f t="shared" si="83"/>
        <v>0</v>
      </c>
      <c r="Q226" s="110">
        <f t="shared" si="83"/>
        <v>0</v>
      </c>
      <c r="R226" s="110">
        <f t="shared" si="83"/>
        <v>0</v>
      </c>
      <c r="S226" s="110">
        <f t="shared" si="83"/>
        <v>0</v>
      </c>
      <c r="T226" s="110">
        <f t="shared" si="83"/>
        <v>0</v>
      </c>
      <c r="U226" s="110">
        <f t="shared" si="83"/>
        <v>0</v>
      </c>
      <c r="V226" s="110">
        <f t="shared" si="83"/>
        <v>0</v>
      </c>
      <c r="W226" s="110">
        <f t="shared" si="83"/>
        <v>0</v>
      </c>
      <c r="X226" s="110">
        <f t="shared" si="83"/>
        <v>0</v>
      </c>
      <c r="Y226" s="108">
        <f t="shared" si="83"/>
        <v>0</v>
      </c>
      <c r="Z226" s="26">
        <f t="shared" si="83"/>
        <v>0</v>
      </c>
      <c r="AA226" s="26">
        <f t="shared" si="83"/>
        <v>0</v>
      </c>
      <c r="AB226" s="26">
        <f t="shared" si="83"/>
        <v>0</v>
      </c>
      <c r="AC226" s="26">
        <f t="shared" si="83"/>
        <v>0</v>
      </c>
      <c r="AD226" s="26">
        <f t="shared" si="83"/>
        <v>0</v>
      </c>
      <c r="AE226" s="26">
        <f t="shared" si="83"/>
        <v>0</v>
      </c>
      <c r="AF226" s="26">
        <f t="shared" si="83"/>
        <v>0</v>
      </c>
      <c r="AG226" s="26">
        <f t="shared" si="83"/>
        <v>0</v>
      </c>
      <c r="AH226" s="26">
        <f t="shared" si="83"/>
        <v>0</v>
      </c>
      <c r="AI226" s="26">
        <f t="shared" si="83"/>
        <v>0</v>
      </c>
      <c r="AJ226" s="26">
        <f t="shared" si="83"/>
        <v>0</v>
      </c>
    </row>
    <row r="227" spans="1:36" s="92" customFormat="1" ht="47.1" customHeight="1" x14ac:dyDescent="0.2">
      <c r="A227" s="101" t="s">
        <v>117</v>
      </c>
      <c r="B227" s="98">
        <v>346</v>
      </c>
      <c r="C227" s="102" t="s">
        <v>7</v>
      </c>
      <c r="D227" s="93" t="s">
        <v>152</v>
      </c>
      <c r="E227" s="103">
        <v>1305.26</v>
      </c>
      <c r="F227" s="90">
        <f>E227-H227</f>
        <v>0</v>
      </c>
      <c r="G227" s="90">
        <f>E227-I227</f>
        <v>0</v>
      </c>
      <c r="H227" s="104">
        <f>J227+L227+N227+P227+U227+W227+Y227+AA227+AC227+AE227+AG227+AI227</f>
        <v>1305.26</v>
      </c>
      <c r="I227" s="104">
        <f>K227+M227+O227+Q227+V227+X227+Z227+AB227+AD227+AF227+AH227+AJ227</f>
        <v>1305.26</v>
      </c>
      <c r="N227" s="92">
        <v>1305.26</v>
      </c>
      <c r="O227" s="92">
        <v>1305.26</v>
      </c>
      <c r="P227" s="111"/>
      <c r="Q227" s="111"/>
      <c r="R227" s="111"/>
      <c r="S227" s="111"/>
      <c r="T227" s="111"/>
      <c r="U227" s="111"/>
      <c r="V227" s="111"/>
      <c r="W227" s="111"/>
      <c r="X227" s="111"/>
    </row>
    <row r="228" spans="1:36" s="27" customFormat="1" ht="11.1" customHeight="1" x14ac:dyDescent="0.2">
      <c r="A228" s="24" t="s">
        <v>117</v>
      </c>
      <c r="B228" s="35">
        <v>343</v>
      </c>
      <c r="C228" s="25">
        <v>343</v>
      </c>
      <c r="D228" s="25"/>
      <c r="E228" s="26">
        <f>SUM(E229:E230)</f>
        <v>96570</v>
      </c>
      <c r="F228" s="42">
        <f t="shared" ref="F228:AJ228" si="84">SUM(F229:F230)</f>
        <v>-12456</v>
      </c>
      <c r="G228" s="42">
        <f t="shared" si="84"/>
        <v>96570</v>
      </c>
      <c r="H228" s="42">
        <f t="shared" si="84"/>
        <v>109026</v>
      </c>
      <c r="I228" s="42">
        <f t="shared" si="84"/>
        <v>0</v>
      </c>
      <c r="J228" s="26">
        <f t="shared" si="84"/>
        <v>0</v>
      </c>
      <c r="K228" s="26">
        <f t="shared" si="84"/>
        <v>0</v>
      </c>
      <c r="L228" s="26">
        <f t="shared" si="84"/>
        <v>0</v>
      </c>
      <c r="M228" s="26">
        <f t="shared" si="84"/>
        <v>0</v>
      </c>
      <c r="N228" s="26">
        <f t="shared" si="84"/>
        <v>0</v>
      </c>
      <c r="O228" s="105">
        <f t="shared" si="84"/>
        <v>0</v>
      </c>
      <c r="P228" s="110">
        <f t="shared" si="84"/>
        <v>36342</v>
      </c>
      <c r="Q228" s="110">
        <f t="shared" si="84"/>
        <v>0</v>
      </c>
      <c r="R228" s="110">
        <f t="shared" si="84"/>
        <v>36342</v>
      </c>
      <c r="S228" s="110">
        <f t="shared" si="84"/>
        <v>0</v>
      </c>
      <c r="T228" s="110">
        <f t="shared" si="84"/>
        <v>0</v>
      </c>
      <c r="U228" s="110">
        <f t="shared" si="84"/>
        <v>36342</v>
      </c>
      <c r="V228" s="110">
        <f t="shared" si="84"/>
        <v>0</v>
      </c>
      <c r="W228" s="110">
        <f t="shared" si="84"/>
        <v>36342</v>
      </c>
      <c r="X228" s="110">
        <f t="shared" si="84"/>
        <v>0</v>
      </c>
      <c r="Y228" s="108">
        <f t="shared" si="84"/>
        <v>0</v>
      </c>
      <c r="Z228" s="26">
        <f t="shared" si="84"/>
        <v>0</v>
      </c>
      <c r="AA228" s="26">
        <f t="shared" si="84"/>
        <v>0</v>
      </c>
      <c r="AB228" s="26">
        <f t="shared" si="84"/>
        <v>0</v>
      </c>
      <c r="AC228" s="26">
        <f t="shared" si="84"/>
        <v>0</v>
      </c>
      <c r="AD228" s="26">
        <f t="shared" si="84"/>
        <v>0</v>
      </c>
      <c r="AE228" s="26">
        <f t="shared" si="84"/>
        <v>0</v>
      </c>
      <c r="AF228" s="26">
        <f t="shared" si="84"/>
        <v>0</v>
      </c>
      <c r="AG228" s="26">
        <f t="shared" si="84"/>
        <v>0</v>
      </c>
      <c r="AH228" s="26">
        <f t="shared" si="84"/>
        <v>0</v>
      </c>
      <c r="AI228" s="26">
        <f t="shared" si="84"/>
        <v>0</v>
      </c>
      <c r="AJ228" s="26">
        <f t="shared" si="84"/>
        <v>0</v>
      </c>
    </row>
    <row r="229" spans="1:36" ht="47.1" customHeight="1" x14ac:dyDescent="0.2">
      <c r="A229" s="13" t="s">
        <v>117</v>
      </c>
      <c r="B229" s="36">
        <v>343</v>
      </c>
      <c r="C229" s="22" t="s">
        <v>9</v>
      </c>
      <c r="D229" s="22"/>
      <c r="E229" s="23">
        <v>96570</v>
      </c>
      <c r="F229" s="52">
        <f>E229-H229</f>
        <v>-12456</v>
      </c>
      <c r="G229" s="52">
        <f>E229-I229</f>
        <v>96570</v>
      </c>
      <c r="H229" s="46">
        <f t="shared" ref="H229:I230" si="85">J229+L229+N229+P229+U229+W229+Y229+AA229+AC229+AE229+AG229+AI229</f>
        <v>109026</v>
      </c>
      <c r="I229" s="46">
        <f t="shared" si="85"/>
        <v>0</v>
      </c>
      <c r="P229" s="68">
        <v>36342</v>
      </c>
      <c r="Q229" s="68"/>
      <c r="R229" s="68">
        <v>36342</v>
      </c>
      <c r="S229" s="68"/>
      <c r="T229" s="68"/>
      <c r="U229" s="68">
        <v>36342</v>
      </c>
      <c r="V229" s="68"/>
      <c r="W229" s="68">
        <v>36342</v>
      </c>
      <c r="X229" s="68"/>
    </row>
    <row r="230" spans="1:36" ht="11.1" customHeight="1" x14ac:dyDescent="0.2">
      <c r="A230" s="16" t="s">
        <v>117</v>
      </c>
      <c r="B230" s="36">
        <v>343</v>
      </c>
      <c r="C230" s="17"/>
      <c r="D230" s="17"/>
      <c r="E230" s="18"/>
      <c r="F230" s="52">
        <f>E230-H230</f>
        <v>0</v>
      </c>
      <c r="G230" s="52">
        <f>E230-I230</f>
        <v>0</v>
      </c>
      <c r="H230" s="48">
        <f t="shared" si="85"/>
        <v>0</v>
      </c>
      <c r="I230" s="48">
        <f t="shared" si="85"/>
        <v>0</v>
      </c>
      <c r="P230" s="68"/>
      <c r="Q230" s="68"/>
      <c r="R230" s="68"/>
      <c r="S230" s="68"/>
      <c r="T230" s="68"/>
      <c r="U230" s="68"/>
      <c r="V230" s="68"/>
      <c r="W230" s="68"/>
      <c r="X230" s="68"/>
    </row>
    <row r="231" spans="1:36" s="21" customFormat="1" ht="47.1" customHeight="1" x14ac:dyDescent="0.2">
      <c r="A231" s="175" t="s">
        <v>118</v>
      </c>
      <c r="B231" s="175"/>
      <c r="C231" s="175"/>
      <c r="D231" s="82"/>
      <c r="E231" s="20">
        <f>E232+E238+E246+E256+E261+E265+E290+E307</f>
        <v>1694670.27</v>
      </c>
      <c r="F231" s="37">
        <f t="shared" ref="F231:AJ231" si="86">F232+F238+F246+F256+F261+F265+F290+F307</f>
        <v>255528.03999999992</v>
      </c>
      <c r="G231" s="37">
        <f t="shared" si="86"/>
        <v>1691407.12</v>
      </c>
      <c r="H231" s="37">
        <f t="shared" si="86"/>
        <v>1439142.23</v>
      </c>
      <c r="I231" s="37">
        <f t="shared" si="86"/>
        <v>3263.15</v>
      </c>
      <c r="J231" s="20">
        <f t="shared" si="86"/>
        <v>0</v>
      </c>
      <c r="K231" s="20">
        <f t="shared" si="86"/>
        <v>0</v>
      </c>
      <c r="L231" s="20">
        <f t="shared" si="86"/>
        <v>0</v>
      </c>
      <c r="M231" s="20">
        <f t="shared" si="86"/>
        <v>0</v>
      </c>
      <c r="N231" s="20">
        <f t="shared" si="86"/>
        <v>3263.15</v>
      </c>
      <c r="O231" s="107">
        <f t="shared" si="86"/>
        <v>3263.15</v>
      </c>
      <c r="P231" s="113">
        <f t="shared" si="86"/>
        <v>178626.36000000004</v>
      </c>
      <c r="Q231" s="113">
        <f t="shared" si="86"/>
        <v>0</v>
      </c>
      <c r="R231" s="113">
        <f t="shared" si="86"/>
        <v>23729.14</v>
      </c>
      <c r="S231" s="113">
        <f t="shared" si="86"/>
        <v>154897.22000000003</v>
      </c>
      <c r="T231" s="113">
        <f t="shared" si="86"/>
        <v>0</v>
      </c>
      <c r="U231" s="113">
        <f t="shared" si="86"/>
        <v>578626.3600000001</v>
      </c>
      <c r="V231" s="113">
        <f t="shared" si="86"/>
        <v>0</v>
      </c>
      <c r="W231" s="113">
        <f t="shared" si="86"/>
        <v>678626.3600000001</v>
      </c>
      <c r="X231" s="113">
        <f t="shared" si="86"/>
        <v>0</v>
      </c>
      <c r="Y231" s="109">
        <f t="shared" si="86"/>
        <v>0</v>
      </c>
      <c r="Z231" s="20">
        <f t="shared" si="86"/>
        <v>0</v>
      </c>
      <c r="AA231" s="20">
        <f t="shared" si="86"/>
        <v>0</v>
      </c>
      <c r="AB231" s="20">
        <f t="shared" si="86"/>
        <v>0</v>
      </c>
      <c r="AC231" s="20">
        <f t="shared" si="86"/>
        <v>0</v>
      </c>
      <c r="AD231" s="20">
        <f t="shared" si="86"/>
        <v>0</v>
      </c>
      <c r="AE231" s="20">
        <f t="shared" si="86"/>
        <v>0</v>
      </c>
      <c r="AF231" s="20">
        <f t="shared" si="86"/>
        <v>0</v>
      </c>
      <c r="AG231" s="20">
        <f t="shared" si="86"/>
        <v>0</v>
      </c>
      <c r="AH231" s="20">
        <f t="shared" si="86"/>
        <v>0</v>
      </c>
      <c r="AI231" s="20">
        <f t="shared" si="86"/>
        <v>0</v>
      </c>
      <c r="AJ231" s="20">
        <f t="shared" si="86"/>
        <v>0</v>
      </c>
    </row>
    <row r="232" spans="1:36" s="27" customFormat="1" ht="11.1" customHeight="1" x14ac:dyDescent="0.2">
      <c r="A232" s="24" t="s">
        <v>118</v>
      </c>
      <c r="B232" s="35">
        <v>221</v>
      </c>
      <c r="C232" s="25" t="s">
        <v>0</v>
      </c>
      <c r="D232" s="25"/>
      <c r="E232" s="26">
        <f>SUM(E233:E237)</f>
        <v>30892.07</v>
      </c>
      <c r="F232" s="41">
        <f t="shared" ref="F232:AJ232" si="87">SUM(F233:F237)</f>
        <v>20410.97</v>
      </c>
      <c r="G232" s="41">
        <f t="shared" si="87"/>
        <v>30892.07</v>
      </c>
      <c r="H232" s="41">
        <f t="shared" si="87"/>
        <v>10481.1</v>
      </c>
      <c r="I232" s="41">
        <f t="shared" si="87"/>
        <v>0</v>
      </c>
      <c r="J232" s="26">
        <f t="shared" si="87"/>
        <v>0</v>
      </c>
      <c r="K232" s="26">
        <f t="shared" si="87"/>
        <v>0</v>
      </c>
      <c r="L232" s="26">
        <f t="shared" si="87"/>
        <v>0</v>
      </c>
      <c r="M232" s="26">
        <f t="shared" si="87"/>
        <v>0</v>
      </c>
      <c r="N232" s="26">
        <f t="shared" si="87"/>
        <v>0</v>
      </c>
      <c r="O232" s="105">
        <f t="shared" si="87"/>
        <v>0</v>
      </c>
      <c r="P232" s="110">
        <f t="shared" si="87"/>
        <v>3493.7</v>
      </c>
      <c r="Q232" s="110">
        <f t="shared" si="87"/>
        <v>0</v>
      </c>
      <c r="R232" s="110">
        <f t="shared" si="87"/>
        <v>0</v>
      </c>
      <c r="S232" s="110">
        <f t="shared" si="87"/>
        <v>3493.7</v>
      </c>
      <c r="T232" s="110">
        <f t="shared" si="87"/>
        <v>0</v>
      </c>
      <c r="U232" s="110">
        <f t="shared" si="87"/>
        <v>3493.7</v>
      </c>
      <c r="V232" s="110">
        <f t="shared" si="87"/>
        <v>0</v>
      </c>
      <c r="W232" s="110">
        <f t="shared" si="87"/>
        <v>3493.7</v>
      </c>
      <c r="X232" s="110">
        <f t="shared" si="87"/>
        <v>0</v>
      </c>
      <c r="Y232" s="108">
        <f t="shared" si="87"/>
        <v>0</v>
      </c>
      <c r="Z232" s="26">
        <f t="shared" si="87"/>
        <v>0</v>
      </c>
      <c r="AA232" s="26">
        <f t="shared" si="87"/>
        <v>0</v>
      </c>
      <c r="AB232" s="26">
        <f t="shared" si="87"/>
        <v>0</v>
      </c>
      <c r="AC232" s="26">
        <f t="shared" si="87"/>
        <v>0</v>
      </c>
      <c r="AD232" s="26">
        <f t="shared" si="87"/>
        <v>0</v>
      </c>
      <c r="AE232" s="26">
        <f t="shared" si="87"/>
        <v>0</v>
      </c>
      <c r="AF232" s="26">
        <f t="shared" si="87"/>
        <v>0</v>
      </c>
      <c r="AG232" s="26">
        <f t="shared" si="87"/>
        <v>0</v>
      </c>
      <c r="AH232" s="26">
        <f t="shared" si="87"/>
        <v>0</v>
      </c>
      <c r="AI232" s="26">
        <f t="shared" si="87"/>
        <v>0</v>
      </c>
      <c r="AJ232" s="26">
        <f t="shared" si="87"/>
        <v>0</v>
      </c>
    </row>
    <row r="233" spans="1:36" ht="35.1" customHeight="1" x14ac:dyDescent="0.2">
      <c r="A233" s="13" t="s">
        <v>118</v>
      </c>
      <c r="B233" s="36">
        <v>221</v>
      </c>
      <c r="C233" s="22" t="s">
        <v>91</v>
      </c>
      <c r="D233" s="22"/>
      <c r="E233" s="23">
        <v>15734.27</v>
      </c>
      <c r="F233" s="52">
        <f>E233-H233</f>
        <v>9833.93</v>
      </c>
      <c r="G233" s="52">
        <f>E233-I233</f>
        <v>15734.27</v>
      </c>
      <c r="H233" s="46">
        <f t="shared" ref="H233:I237" si="88">J233+L233+N233+P233+U233+W233+Y233+AA233+AC233+AE233+AG233+AI233</f>
        <v>5900.34</v>
      </c>
      <c r="I233" s="46">
        <f t="shared" si="88"/>
        <v>0</v>
      </c>
      <c r="P233" s="68">
        <v>1966.78</v>
      </c>
      <c r="Q233" s="68"/>
      <c r="R233" s="68"/>
      <c r="S233" s="68">
        <v>1966.78</v>
      </c>
      <c r="T233" s="68"/>
      <c r="U233" s="68">
        <v>1966.78</v>
      </c>
      <c r="V233" s="68"/>
      <c r="W233" s="68">
        <v>1966.78</v>
      </c>
      <c r="X233" s="68"/>
    </row>
    <row r="234" spans="1:36" ht="35.1" customHeight="1" x14ac:dyDescent="0.2">
      <c r="A234" s="6" t="s">
        <v>118</v>
      </c>
      <c r="B234" s="36">
        <v>221</v>
      </c>
      <c r="C234" s="4" t="s">
        <v>92</v>
      </c>
      <c r="D234" s="4"/>
      <c r="E234" s="3">
        <v>445.8</v>
      </c>
      <c r="F234" s="52">
        <f>E234-H234</f>
        <v>278.64</v>
      </c>
      <c r="G234" s="52">
        <f>E234-I234</f>
        <v>445.8</v>
      </c>
      <c r="H234" s="47">
        <f t="shared" si="88"/>
        <v>167.16</v>
      </c>
      <c r="I234" s="47">
        <f t="shared" si="88"/>
        <v>0</v>
      </c>
      <c r="P234" s="68">
        <v>55.72</v>
      </c>
      <c r="Q234" s="68"/>
      <c r="R234" s="68"/>
      <c r="S234" s="68">
        <v>55.72</v>
      </c>
      <c r="T234" s="68"/>
      <c r="U234" s="68">
        <v>55.72</v>
      </c>
      <c r="V234" s="68"/>
      <c r="W234" s="68">
        <v>55.72</v>
      </c>
      <c r="X234" s="68"/>
    </row>
    <row r="235" spans="1:36" ht="35.1" customHeight="1" x14ac:dyDescent="0.2">
      <c r="A235" s="6" t="s">
        <v>118</v>
      </c>
      <c r="B235" s="36">
        <v>221</v>
      </c>
      <c r="C235" s="4" t="s">
        <v>93</v>
      </c>
      <c r="D235" s="4"/>
      <c r="E235" s="3">
        <v>14712</v>
      </c>
      <c r="F235" s="52">
        <f>E235-H235</f>
        <v>10298.4</v>
      </c>
      <c r="G235" s="52">
        <f>E235-I235</f>
        <v>14712</v>
      </c>
      <c r="H235" s="47">
        <f t="shared" si="88"/>
        <v>4413.6000000000004</v>
      </c>
      <c r="I235" s="47">
        <f t="shared" si="88"/>
        <v>0</v>
      </c>
      <c r="P235" s="68">
        <v>1471.2</v>
      </c>
      <c r="Q235" s="68"/>
      <c r="R235" s="68"/>
      <c r="S235" s="68">
        <v>1471.2</v>
      </c>
      <c r="T235" s="68"/>
      <c r="U235" s="68">
        <v>1471.2</v>
      </c>
      <c r="V235" s="68"/>
      <c r="W235" s="68">
        <v>1471.2</v>
      </c>
      <c r="X235" s="68"/>
    </row>
    <row r="236" spans="1:36" ht="35.1" customHeight="1" x14ac:dyDescent="0.2">
      <c r="A236" s="6" t="s">
        <v>118</v>
      </c>
      <c r="B236" s="36">
        <v>221</v>
      </c>
      <c r="C236" s="4"/>
      <c r="D236" s="4"/>
      <c r="E236" s="3"/>
      <c r="F236" s="52">
        <f>E236-H236</f>
        <v>0</v>
      </c>
      <c r="G236" s="52">
        <f>E236-I236</f>
        <v>0</v>
      </c>
      <c r="H236" s="47">
        <f t="shared" si="88"/>
        <v>0</v>
      </c>
      <c r="I236" s="47">
        <f t="shared" si="88"/>
        <v>0</v>
      </c>
      <c r="P236" s="68"/>
      <c r="Q236" s="68"/>
      <c r="R236" s="68"/>
      <c r="S236" s="68"/>
      <c r="T236" s="68"/>
      <c r="U236" s="68"/>
      <c r="V236" s="68"/>
      <c r="W236" s="68"/>
      <c r="X236" s="68"/>
    </row>
    <row r="237" spans="1:36" ht="35.1" customHeight="1" x14ac:dyDescent="0.2">
      <c r="A237" s="16" t="s">
        <v>118</v>
      </c>
      <c r="B237" s="36">
        <v>221</v>
      </c>
      <c r="C237" s="14"/>
      <c r="D237" s="14"/>
      <c r="E237" s="18"/>
      <c r="F237" s="52">
        <f>E237-H237</f>
        <v>0</v>
      </c>
      <c r="G237" s="52">
        <f>E237-I237</f>
        <v>0</v>
      </c>
      <c r="H237" s="48">
        <f t="shared" si="88"/>
        <v>0</v>
      </c>
      <c r="I237" s="48">
        <f t="shared" si="88"/>
        <v>0</v>
      </c>
      <c r="P237" s="68"/>
      <c r="Q237" s="68"/>
      <c r="R237" s="68"/>
      <c r="S237" s="68"/>
      <c r="T237" s="68"/>
      <c r="U237" s="68"/>
      <c r="V237" s="68"/>
      <c r="W237" s="68"/>
      <c r="X237" s="68"/>
    </row>
    <row r="238" spans="1:36" s="27" customFormat="1" ht="11.1" customHeight="1" x14ac:dyDescent="0.2">
      <c r="A238" s="24" t="s">
        <v>118</v>
      </c>
      <c r="B238" s="35">
        <v>223</v>
      </c>
      <c r="C238" s="25" t="s">
        <v>45</v>
      </c>
      <c r="D238" s="25"/>
      <c r="E238" s="26">
        <f>SUM(E239:E245)</f>
        <v>457635.12</v>
      </c>
      <c r="F238" s="42">
        <f t="shared" ref="F238:AJ238" si="89">SUM(F239:F245)</f>
        <v>-1857.6900000000242</v>
      </c>
      <c r="G238" s="42">
        <f t="shared" si="89"/>
        <v>457635.12</v>
      </c>
      <c r="H238" s="42">
        <f t="shared" si="89"/>
        <v>459492.81</v>
      </c>
      <c r="I238" s="42">
        <f t="shared" si="89"/>
        <v>0</v>
      </c>
      <c r="J238" s="26">
        <f t="shared" si="89"/>
        <v>0</v>
      </c>
      <c r="K238" s="26">
        <f t="shared" si="89"/>
        <v>0</v>
      </c>
      <c r="L238" s="26">
        <f t="shared" si="89"/>
        <v>0</v>
      </c>
      <c r="M238" s="26">
        <f t="shared" si="89"/>
        <v>0</v>
      </c>
      <c r="N238" s="26">
        <f t="shared" si="89"/>
        <v>0</v>
      </c>
      <c r="O238" s="105">
        <f t="shared" si="89"/>
        <v>0</v>
      </c>
      <c r="P238" s="110">
        <f t="shared" si="89"/>
        <v>153164.27000000002</v>
      </c>
      <c r="Q238" s="110">
        <f t="shared" si="89"/>
        <v>0</v>
      </c>
      <c r="R238" s="110">
        <f t="shared" si="89"/>
        <v>9094.35</v>
      </c>
      <c r="S238" s="110">
        <f t="shared" si="89"/>
        <v>144069.92000000001</v>
      </c>
      <c r="T238" s="110">
        <f t="shared" si="89"/>
        <v>0</v>
      </c>
      <c r="U238" s="110">
        <f t="shared" si="89"/>
        <v>153164.27000000002</v>
      </c>
      <c r="V238" s="110">
        <f t="shared" si="89"/>
        <v>0</v>
      </c>
      <c r="W238" s="110">
        <f t="shared" si="89"/>
        <v>153164.27000000002</v>
      </c>
      <c r="X238" s="110">
        <f t="shared" si="89"/>
        <v>0</v>
      </c>
      <c r="Y238" s="108">
        <f t="shared" si="89"/>
        <v>0</v>
      </c>
      <c r="Z238" s="26">
        <f t="shared" si="89"/>
        <v>0</v>
      </c>
      <c r="AA238" s="26">
        <f t="shared" si="89"/>
        <v>0</v>
      </c>
      <c r="AB238" s="26">
        <f t="shared" si="89"/>
        <v>0</v>
      </c>
      <c r="AC238" s="26">
        <f t="shared" si="89"/>
        <v>0</v>
      </c>
      <c r="AD238" s="26">
        <f t="shared" si="89"/>
        <v>0</v>
      </c>
      <c r="AE238" s="26">
        <f t="shared" si="89"/>
        <v>0</v>
      </c>
      <c r="AF238" s="26">
        <f t="shared" si="89"/>
        <v>0</v>
      </c>
      <c r="AG238" s="26">
        <f t="shared" si="89"/>
        <v>0</v>
      </c>
      <c r="AH238" s="26">
        <f t="shared" si="89"/>
        <v>0</v>
      </c>
      <c r="AI238" s="26">
        <f t="shared" si="89"/>
        <v>0</v>
      </c>
      <c r="AJ238" s="26">
        <f t="shared" si="89"/>
        <v>0</v>
      </c>
    </row>
    <row r="239" spans="1:36" ht="35.1" customHeight="1" x14ac:dyDescent="0.2">
      <c r="A239" s="13" t="s">
        <v>118</v>
      </c>
      <c r="B239" s="36">
        <v>223</v>
      </c>
      <c r="C239" s="22" t="s">
        <v>94</v>
      </c>
      <c r="D239" s="22"/>
      <c r="E239" s="23">
        <v>135809.26999999999</v>
      </c>
      <c r="F239" s="52">
        <f t="shared" ref="F239:F245" si="90">E239-H239</f>
        <v>-67902.73000000001</v>
      </c>
      <c r="G239" s="52">
        <f t="shared" ref="G239:G245" si="91">E239-I239</f>
        <v>135809.26999999999</v>
      </c>
      <c r="H239" s="46">
        <f t="shared" ref="H239:I245" si="92">J239+L239+N239+P239+U239+W239+Y239+AA239+AC239+AE239+AG239+AI239</f>
        <v>203712</v>
      </c>
      <c r="I239" s="46">
        <f t="shared" si="92"/>
        <v>0</v>
      </c>
      <c r="P239" s="68">
        <v>67904</v>
      </c>
      <c r="Q239" s="68"/>
      <c r="R239" s="68"/>
      <c r="S239" s="68">
        <v>67904</v>
      </c>
      <c r="T239" s="68"/>
      <c r="U239" s="68">
        <v>67904</v>
      </c>
      <c r="V239" s="68"/>
      <c r="W239" s="68">
        <v>67904</v>
      </c>
      <c r="X239" s="68"/>
    </row>
    <row r="240" spans="1:36" ht="23.1" customHeight="1" x14ac:dyDescent="0.2">
      <c r="A240" s="6" t="s">
        <v>118</v>
      </c>
      <c r="B240" s="36">
        <v>223</v>
      </c>
      <c r="C240" s="4" t="s">
        <v>46</v>
      </c>
      <c r="D240" s="4"/>
      <c r="E240" s="3">
        <v>193478.45</v>
      </c>
      <c r="F240" s="52">
        <f t="shared" si="90"/>
        <v>48369.619999999995</v>
      </c>
      <c r="G240" s="52">
        <f t="shared" si="91"/>
        <v>193478.45</v>
      </c>
      <c r="H240" s="47">
        <f t="shared" si="92"/>
        <v>145108.83000000002</v>
      </c>
      <c r="I240" s="47">
        <f t="shared" si="92"/>
        <v>0</v>
      </c>
      <c r="P240" s="68">
        <v>48369.61</v>
      </c>
      <c r="Q240" s="68"/>
      <c r="R240" s="68"/>
      <c r="S240" s="68">
        <v>48369.61</v>
      </c>
      <c r="T240" s="68"/>
      <c r="U240" s="68">
        <v>48369.61</v>
      </c>
      <c r="V240" s="68"/>
      <c r="W240" s="68">
        <v>48369.61</v>
      </c>
      <c r="X240" s="68"/>
    </row>
    <row r="241" spans="1:36" ht="23.1" customHeight="1" x14ac:dyDescent="0.2">
      <c r="A241" s="6" t="s">
        <v>118</v>
      </c>
      <c r="B241" s="36">
        <v>223</v>
      </c>
      <c r="C241" s="4" t="s">
        <v>95</v>
      </c>
      <c r="D241" s="4"/>
      <c r="E241" s="3">
        <v>55592.62</v>
      </c>
      <c r="F241" s="52">
        <f t="shared" si="90"/>
        <v>-27796.310000000005</v>
      </c>
      <c r="G241" s="52">
        <f t="shared" si="91"/>
        <v>55592.62</v>
      </c>
      <c r="H241" s="47">
        <f t="shared" si="92"/>
        <v>83388.930000000008</v>
      </c>
      <c r="I241" s="47">
        <f t="shared" si="92"/>
        <v>0</v>
      </c>
      <c r="P241" s="68">
        <v>27796.31</v>
      </c>
      <c r="Q241" s="68"/>
      <c r="R241" s="68"/>
      <c r="S241" s="68">
        <v>27796.31</v>
      </c>
      <c r="T241" s="68"/>
      <c r="U241" s="68">
        <v>27796.31</v>
      </c>
      <c r="V241" s="68"/>
      <c r="W241" s="68">
        <v>27796.31</v>
      </c>
      <c r="X241" s="68"/>
    </row>
    <row r="242" spans="1:36" ht="35.1" customHeight="1" x14ac:dyDescent="0.2">
      <c r="A242" s="6" t="s">
        <v>118</v>
      </c>
      <c r="B242" s="36">
        <v>223</v>
      </c>
      <c r="C242" s="4" t="s">
        <v>48</v>
      </c>
      <c r="D242" s="4"/>
      <c r="E242" s="3">
        <v>72754.78</v>
      </c>
      <c r="F242" s="52">
        <f t="shared" si="90"/>
        <v>45471.729999999996</v>
      </c>
      <c r="G242" s="52">
        <f t="shared" si="91"/>
        <v>72754.78</v>
      </c>
      <c r="H242" s="47">
        <f t="shared" si="92"/>
        <v>27283.050000000003</v>
      </c>
      <c r="I242" s="47">
        <f t="shared" si="92"/>
        <v>0</v>
      </c>
      <c r="P242" s="68">
        <v>9094.35</v>
      </c>
      <c r="Q242" s="68"/>
      <c r="R242" s="68">
        <v>9094.35</v>
      </c>
      <c r="S242" s="68"/>
      <c r="T242" s="68"/>
      <c r="U242" s="68">
        <v>9094.35</v>
      </c>
      <c r="V242" s="68"/>
      <c r="W242" s="68">
        <v>9094.35</v>
      </c>
      <c r="X242" s="68"/>
    </row>
    <row r="243" spans="1:36" ht="23.1" customHeight="1" x14ac:dyDescent="0.2">
      <c r="A243" s="6" t="s">
        <v>118</v>
      </c>
      <c r="B243" s="36">
        <v>223</v>
      </c>
      <c r="C243" s="4"/>
      <c r="D243" s="4"/>
      <c r="E243" s="3"/>
      <c r="F243" s="52">
        <f t="shared" si="90"/>
        <v>0</v>
      </c>
      <c r="G243" s="52">
        <f t="shared" si="91"/>
        <v>0</v>
      </c>
      <c r="H243" s="47">
        <f t="shared" si="92"/>
        <v>0</v>
      </c>
      <c r="I243" s="47">
        <f t="shared" si="92"/>
        <v>0</v>
      </c>
      <c r="P243" s="68"/>
      <c r="Q243" s="68"/>
      <c r="R243" s="68"/>
      <c r="S243" s="68"/>
      <c r="T243" s="68"/>
      <c r="U243" s="68"/>
      <c r="V243" s="68"/>
      <c r="W243" s="68"/>
      <c r="X243" s="68"/>
    </row>
    <row r="244" spans="1:36" ht="23.1" customHeight="1" x14ac:dyDescent="0.2">
      <c r="A244" s="6" t="s">
        <v>118</v>
      </c>
      <c r="B244" s="36">
        <v>223</v>
      </c>
      <c r="C244" s="4"/>
      <c r="D244" s="4"/>
      <c r="E244" s="3"/>
      <c r="F244" s="52">
        <f t="shared" si="90"/>
        <v>0</v>
      </c>
      <c r="G244" s="52">
        <f t="shared" si="91"/>
        <v>0</v>
      </c>
      <c r="H244" s="47">
        <f t="shared" si="92"/>
        <v>0</v>
      </c>
      <c r="I244" s="47">
        <f t="shared" si="92"/>
        <v>0</v>
      </c>
      <c r="P244" s="68"/>
      <c r="Q244" s="68"/>
      <c r="R244" s="68"/>
      <c r="S244" s="68"/>
      <c r="T244" s="68"/>
      <c r="U244" s="68"/>
      <c r="V244" s="68"/>
      <c r="W244" s="68"/>
      <c r="X244" s="68"/>
    </row>
    <row r="245" spans="1:36" ht="35.1" customHeight="1" x14ac:dyDescent="0.2">
      <c r="A245" s="16" t="s">
        <v>118</v>
      </c>
      <c r="B245" s="36">
        <v>223</v>
      </c>
      <c r="C245" s="14"/>
      <c r="D245" s="14"/>
      <c r="E245" s="18"/>
      <c r="F245" s="52">
        <f t="shared" si="90"/>
        <v>0</v>
      </c>
      <c r="G245" s="52">
        <f t="shared" si="91"/>
        <v>0</v>
      </c>
      <c r="H245" s="48">
        <f t="shared" si="92"/>
        <v>0</v>
      </c>
      <c r="I245" s="48">
        <f t="shared" si="92"/>
        <v>0</v>
      </c>
      <c r="P245" s="68"/>
      <c r="Q245" s="68"/>
      <c r="R245" s="68"/>
      <c r="S245" s="68"/>
      <c r="T245" s="68"/>
      <c r="U245" s="68"/>
      <c r="V245" s="68"/>
      <c r="W245" s="68"/>
      <c r="X245" s="68"/>
    </row>
    <row r="246" spans="1:36" s="27" customFormat="1" ht="11.1" customHeight="1" x14ac:dyDescent="0.2">
      <c r="A246" s="24" t="s">
        <v>118</v>
      </c>
      <c r="B246" s="35">
        <v>225</v>
      </c>
      <c r="C246" s="25" t="s">
        <v>3</v>
      </c>
      <c r="D246" s="25"/>
      <c r="E246" s="26">
        <f>SUM(E247:E255)</f>
        <v>177844.56</v>
      </c>
      <c r="F246" s="42">
        <f t="shared" ref="F246:AJ246" si="93">SUM(F247:F255)</f>
        <v>123205.89</v>
      </c>
      <c r="G246" s="42">
        <f t="shared" si="93"/>
        <v>177844.56</v>
      </c>
      <c r="H246" s="42">
        <f t="shared" si="93"/>
        <v>54638.67</v>
      </c>
      <c r="I246" s="42">
        <f t="shared" si="93"/>
        <v>0</v>
      </c>
      <c r="J246" s="26">
        <f t="shared" si="93"/>
        <v>0</v>
      </c>
      <c r="K246" s="26">
        <f t="shared" si="93"/>
        <v>0</v>
      </c>
      <c r="L246" s="26">
        <f t="shared" si="93"/>
        <v>0</v>
      </c>
      <c r="M246" s="26">
        <f t="shared" si="93"/>
        <v>0</v>
      </c>
      <c r="N246" s="26">
        <f t="shared" si="93"/>
        <v>0</v>
      </c>
      <c r="O246" s="105">
        <f t="shared" si="93"/>
        <v>0</v>
      </c>
      <c r="P246" s="110">
        <f t="shared" si="93"/>
        <v>18212.89</v>
      </c>
      <c r="Q246" s="110">
        <f t="shared" si="93"/>
        <v>0</v>
      </c>
      <c r="R246" s="110">
        <f t="shared" si="93"/>
        <v>10879.29</v>
      </c>
      <c r="S246" s="110">
        <f t="shared" si="93"/>
        <v>7333.6</v>
      </c>
      <c r="T246" s="110">
        <f t="shared" si="93"/>
        <v>0</v>
      </c>
      <c r="U246" s="110">
        <f t="shared" si="93"/>
        <v>18212.89</v>
      </c>
      <c r="V246" s="110">
        <f t="shared" si="93"/>
        <v>0</v>
      </c>
      <c r="W246" s="110">
        <f t="shared" si="93"/>
        <v>18212.89</v>
      </c>
      <c r="X246" s="110">
        <f t="shared" si="93"/>
        <v>0</v>
      </c>
      <c r="Y246" s="108">
        <f t="shared" si="93"/>
        <v>0</v>
      </c>
      <c r="Z246" s="26">
        <f t="shared" si="93"/>
        <v>0</v>
      </c>
      <c r="AA246" s="26">
        <f t="shared" si="93"/>
        <v>0</v>
      </c>
      <c r="AB246" s="26">
        <f t="shared" si="93"/>
        <v>0</v>
      </c>
      <c r="AC246" s="26">
        <f t="shared" si="93"/>
        <v>0</v>
      </c>
      <c r="AD246" s="26">
        <f t="shared" si="93"/>
        <v>0</v>
      </c>
      <c r="AE246" s="26">
        <f t="shared" si="93"/>
        <v>0</v>
      </c>
      <c r="AF246" s="26">
        <f t="shared" si="93"/>
        <v>0</v>
      </c>
      <c r="AG246" s="26">
        <f t="shared" si="93"/>
        <v>0</v>
      </c>
      <c r="AH246" s="26">
        <f t="shared" si="93"/>
        <v>0</v>
      </c>
      <c r="AI246" s="26">
        <f t="shared" si="93"/>
        <v>0</v>
      </c>
      <c r="AJ246" s="26">
        <f t="shared" si="93"/>
        <v>0</v>
      </c>
    </row>
    <row r="247" spans="1:36" ht="35.1" customHeight="1" x14ac:dyDescent="0.2">
      <c r="A247" s="13" t="s">
        <v>118</v>
      </c>
      <c r="B247" s="36">
        <v>225</v>
      </c>
      <c r="C247" s="22" t="s">
        <v>50</v>
      </c>
      <c r="D247" s="22"/>
      <c r="E247" s="23">
        <v>73336</v>
      </c>
      <c r="F247" s="52">
        <f t="shared" ref="F247:F255" si="94">E247-H247</f>
        <v>51335.199999999997</v>
      </c>
      <c r="G247" s="52">
        <f t="shared" ref="G247:G255" si="95">E247-I247</f>
        <v>73336</v>
      </c>
      <c r="H247" s="46">
        <f t="shared" ref="H247:I255" si="96">J247+L247+N247+P247+U247+W247+Y247+AA247+AC247+AE247+AG247+AI247</f>
        <v>22000.800000000003</v>
      </c>
      <c r="I247" s="46">
        <f t="shared" si="96"/>
        <v>0</v>
      </c>
      <c r="P247" s="68">
        <v>7333.6</v>
      </c>
      <c r="Q247" s="68"/>
      <c r="R247" s="68"/>
      <c r="S247" s="68">
        <v>7333.6</v>
      </c>
      <c r="T247" s="68"/>
      <c r="U247" s="68">
        <v>7333.6</v>
      </c>
      <c r="V247" s="68"/>
      <c r="W247" s="68">
        <v>7333.6</v>
      </c>
      <c r="X247" s="68"/>
    </row>
    <row r="248" spans="1:36" ht="35.1" customHeight="1" x14ac:dyDescent="0.2">
      <c r="A248" s="6" t="s">
        <v>118</v>
      </c>
      <c r="B248" s="36">
        <v>225</v>
      </c>
      <c r="C248" s="4" t="s">
        <v>96</v>
      </c>
      <c r="D248" s="4"/>
      <c r="E248" s="3">
        <v>45122.32</v>
      </c>
      <c r="F248" s="52">
        <f t="shared" si="94"/>
        <v>25784.17</v>
      </c>
      <c r="G248" s="52">
        <f t="shared" si="95"/>
        <v>45122.32</v>
      </c>
      <c r="H248" s="47">
        <f t="shared" si="96"/>
        <v>19338.150000000001</v>
      </c>
      <c r="I248" s="47">
        <f t="shared" si="96"/>
        <v>0</v>
      </c>
      <c r="P248" s="68">
        <v>6446.05</v>
      </c>
      <c r="Q248" s="68"/>
      <c r="R248" s="68">
        <v>6446.05</v>
      </c>
      <c r="S248" s="68"/>
      <c r="T248" s="68"/>
      <c r="U248" s="68">
        <v>6446.05</v>
      </c>
      <c r="V248" s="68"/>
      <c r="W248" s="68">
        <v>6446.05</v>
      </c>
      <c r="X248" s="68"/>
    </row>
    <row r="249" spans="1:36" ht="35.1" customHeight="1" x14ac:dyDescent="0.2">
      <c r="A249" s="6" t="s">
        <v>118</v>
      </c>
      <c r="B249" s="36">
        <v>225</v>
      </c>
      <c r="C249" s="4" t="s">
        <v>55</v>
      </c>
      <c r="D249" s="4"/>
      <c r="E249" s="3">
        <v>8465.68</v>
      </c>
      <c r="F249" s="52">
        <f t="shared" si="94"/>
        <v>5291.05</v>
      </c>
      <c r="G249" s="52">
        <f t="shared" si="95"/>
        <v>8465.68</v>
      </c>
      <c r="H249" s="47">
        <f t="shared" si="96"/>
        <v>3174.63</v>
      </c>
      <c r="I249" s="47">
        <f t="shared" si="96"/>
        <v>0</v>
      </c>
      <c r="P249" s="68">
        <v>1058.21</v>
      </c>
      <c r="Q249" s="68"/>
      <c r="R249" s="68">
        <v>1058.21</v>
      </c>
      <c r="S249" s="68"/>
      <c r="T249" s="68"/>
      <c r="U249" s="68">
        <v>1058.21</v>
      </c>
      <c r="V249" s="68"/>
      <c r="W249" s="68">
        <v>1058.21</v>
      </c>
      <c r="X249" s="68"/>
    </row>
    <row r="250" spans="1:36" ht="35.1" customHeight="1" x14ac:dyDescent="0.2">
      <c r="A250" s="6" t="s">
        <v>118</v>
      </c>
      <c r="B250" s="36">
        <v>225</v>
      </c>
      <c r="C250" s="4" t="s">
        <v>56</v>
      </c>
      <c r="D250" s="4"/>
      <c r="E250" s="3">
        <v>21.62</v>
      </c>
      <c r="F250" s="52">
        <f t="shared" si="94"/>
        <v>-8.379999999999999</v>
      </c>
      <c r="G250" s="52">
        <f t="shared" si="95"/>
        <v>21.62</v>
      </c>
      <c r="H250" s="47">
        <f t="shared" si="96"/>
        <v>30</v>
      </c>
      <c r="I250" s="47">
        <f t="shared" si="96"/>
        <v>0</v>
      </c>
      <c r="P250" s="68">
        <v>10</v>
      </c>
      <c r="Q250" s="68"/>
      <c r="R250" s="68">
        <v>10</v>
      </c>
      <c r="S250" s="68"/>
      <c r="T250" s="68"/>
      <c r="U250" s="68">
        <v>10</v>
      </c>
      <c r="V250" s="68"/>
      <c r="W250" s="68">
        <v>10</v>
      </c>
      <c r="X250" s="68"/>
    </row>
    <row r="251" spans="1:36" ht="35.1" customHeight="1" x14ac:dyDescent="0.2">
      <c r="A251" s="6" t="s">
        <v>118</v>
      </c>
      <c r="B251" s="36">
        <v>225</v>
      </c>
      <c r="C251" s="4" t="s">
        <v>57</v>
      </c>
      <c r="D251" s="4"/>
      <c r="E251" s="3">
        <v>40380.44</v>
      </c>
      <c r="F251" s="52">
        <f t="shared" si="94"/>
        <v>30285.350000000002</v>
      </c>
      <c r="G251" s="52">
        <f t="shared" si="95"/>
        <v>40380.44</v>
      </c>
      <c r="H251" s="47">
        <f t="shared" si="96"/>
        <v>10095.09</v>
      </c>
      <c r="I251" s="47">
        <f t="shared" si="96"/>
        <v>0</v>
      </c>
      <c r="P251" s="68">
        <v>3365.03</v>
      </c>
      <c r="Q251" s="68"/>
      <c r="R251" s="68">
        <v>3365.03</v>
      </c>
      <c r="S251" s="68"/>
      <c r="T251" s="68"/>
      <c r="U251" s="68">
        <v>3365.03</v>
      </c>
      <c r="V251" s="68"/>
      <c r="W251" s="68">
        <v>3365.03</v>
      </c>
      <c r="X251" s="68"/>
    </row>
    <row r="252" spans="1:36" ht="35.1" customHeight="1" x14ac:dyDescent="0.2">
      <c r="A252" s="6" t="s">
        <v>118</v>
      </c>
      <c r="B252" s="36">
        <v>225</v>
      </c>
      <c r="C252" s="4" t="s">
        <v>4</v>
      </c>
      <c r="D252" s="4"/>
      <c r="E252" s="3">
        <v>10518.5</v>
      </c>
      <c r="F252" s="52">
        <f t="shared" si="94"/>
        <v>10518.5</v>
      </c>
      <c r="G252" s="52">
        <f t="shared" si="95"/>
        <v>10518.5</v>
      </c>
      <c r="H252" s="47">
        <f t="shared" si="96"/>
        <v>0</v>
      </c>
      <c r="I252" s="47">
        <f t="shared" si="96"/>
        <v>0</v>
      </c>
      <c r="P252" s="68"/>
      <c r="Q252" s="68"/>
      <c r="R252" s="68"/>
      <c r="S252" s="68"/>
      <c r="T252" s="68"/>
      <c r="U252" s="68"/>
      <c r="V252" s="68"/>
      <c r="W252" s="68"/>
      <c r="X252" s="68"/>
    </row>
    <row r="253" spans="1:36" ht="35.1" customHeight="1" x14ac:dyDescent="0.2">
      <c r="A253" s="6" t="s">
        <v>118</v>
      </c>
      <c r="B253" s="36">
        <v>225</v>
      </c>
      <c r="C253" s="4"/>
      <c r="D253" s="4"/>
      <c r="E253" s="3"/>
      <c r="F253" s="52">
        <f t="shared" si="94"/>
        <v>0</v>
      </c>
      <c r="G253" s="52">
        <f t="shared" si="95"/>
        <v>0</v>
      </c>
      <c r="H253" s="47">
        <f t="shared" si="96"/>
        <v>0</v>
      </c>
      <c r="I253" s="47">
        <f t="shared" si="96"/>
        <v>0</v>
      </c>
      <c r="P253" s="68"/>
      <c r="Q253" s="68"/>
      <c r="R253" s="68"/>
      <c r="S253" s="68"/>
      <c r="T253" s="68"/>
      <c r="U253" s="68"/>
      <c r="V253" s="68"/>
      <c r="W253" s="68"/>
      <c r="X253" s="68"/>
    </row>
    <row r="254" spans="1:36" ht="35.1" customHeight="1" x14ac:dyDescent="0.2">
      <c r="A254" s="6" t="s">
        <v>118</v>
      </c>
      <c r="B254" s="36">
        <v>225</v>
      </c>
      <c r="C254" s="4"/>
      <c r="D254" s="4"/>
      <c r="E254" s="3"/>
      <c r="F254" s="52">
        <f t="shared" si="94"/>
        <v>0</v>
      </c>
      <c r="G254" s="52">
        <f t="shared" si="95"/>
        <v>0</v>
      </c>
      <c r="H254" s="47">
        <f t="shared" si="96"/>
        <v>0</v>
      </c>
      <c r="I254" s="47">
        <f t="shared" si="96"/>
        <v>0</v>
      </c>
      <c r="P254" s="68"/>
      <c r="Q254" s="68"/>
      <c r="R254" s="68"/>
      <c r="S254" s="68"/>
      <c r="T254" s="68"/>
      <c r="U254" s="68"/>
      <c r="V254" s="68"/>
      <c r="W254" s="68"/>
      <c r="X254" s="68"/>
    </row>
    <row r="255" spans="1:36" ht="35.1" customHeight="1" x14ac:dyDescent="0.2">
      <c r="A255" s="16" t="s">
        <v>118</v>
      </c>
      <c r="B255" s="36">
        <v>225</v>
      </c>
      <c r="C255" s="14"/>
      <c r="D255" s="14"/>
      <c r="E255" s="18"/>
      <c r="F255" s="52">
        <f t="shared" si="94"/>
        <v>0</v>
      </c>
      <c r="G255" s="52">
        <f t="shared" si="95"/>
        <v>0</v>
      </c>
      <c r="H255" s="48">
        <f t="shared" si="96"/>
        <v>0</v>
      </c>
      <c r="I255" s="48">
        <f t="shared" si="96"/>
        <v>0</v>
      </c>
      <c r="P255" s="68"/>
      <c r="Q255" s="68"/>
      <c r="R255" s="68"/>
      <c r="S255" s="68"/>
      <c r="T255" s="68"/>
      <c r="U255" s="68"/>
      <c r="V255" s="68"/>
      <c r="W255" s="68"/>
      <c r="X255" s="68"/>
    </row>
    <row r="256" spans="1:36" s="27" customFormat="1" ht="11.1" customHeight="1" x14ac:dyDescent="0.2">
      <c r="A256" s="24" t="s">
        <v>118</v>
      </c>
      <c r="B256" s="35">
        <v>227</v>
      </c>
      <c r="C256" s="25" t="s">
        <v>5</v>
      </c>
      <c r="D256" s="25"/>
      <c r="E256" s="26">
        <f>SUM(E257:E260)</f>
        <v>60.53</v>
      </c>
      <c r="F256" s="110">
        <f t="shared" ref="F256:AJ256" si="97">SUM(F257:F260)</f>
        <v>60.53</v>
      </c>
      <c r="G256" s="110">
        <f t="shared" si="97"/>
        <v>60.53</v>
      </c>
      <c r="H256" s="136">
        <f t="shared" si="97"/>
        <v>0</v>
      </c>
      <c r="I256" s="42">
        <f t="shared" si="97"/>
        <v>0</v>
      </c>
      <c r="J256" s="26">
        <f t="shared" si="97"/>
        <v>0</v>
      </c>
      <c r="K256" s="26">
        <f t="shared" si="97"/>
        <v>0</v>
      </c>
      <c r="L256" s="26">
        <f t="shared" si="97"/>
        <v>0</v>
      </c>
      <c r="M256" s="26">
        <f t="shared" si="97"/>
        <v>0</v>
      </c>
      <c r="N256" s="26">
        <f t="shared" si="97"/>
        <v>0</v>
      </c>
      <c r="O256" s="105">
        <f t="shared" si="97"/>
        <v>0</v>
      </c>
      <c r="P256" s="110">
        <f t="shared" si="97"/>
        <v>0</v>
      </c>
      <c r="Q256" s="110">
        <f t="shared" si="97"/>
        <v>0</v>
      </c>
      <c r="R256" s="110">
        <f t="shared" si="97"/>
        <v>0</v>
      </c>
      <c r="S256" s="110">
        <f t="shared" si="97"/>
        <v>0</v>
      </c>
      <c r="T256" s="110">
        <f t="shared" si="97"/>
        <v>0</v>
      </c>
      <c r="U256" s="110">
        <f t="shared" si="97"/>
        <v>0</v>
      </c>
      <c r="V256" s="110">
        <f t="shared" si="97"/>
        <v>0</v>
      </c>
      <c r="W256" s="110">
        <f t="shared" si="97"/>
        <v>0</v>
      </c>
      <c r="X256" s="110">
        <f t="shared" si="97"/>
        <v>0</v>
      </c>
      <c r="Y256" s="108">
        <f t="shared" si="97"/>
        <v>0</v>
      </c>
      <c r="Z256" s="26">
        <f t="shared" si="97"/>
        <v>0</v>
      </c>
      <c r="AA256" s="26">
        <f t="shared" si="97"/>
        <v>0</v>
      </c>
      <c r="AB256" s="26">
        <f t="shared" si="97"/>
        <v>0</v>
      </c>
      <c r="AC256" s="26">
        <f t="shared" si="97"/>
        <v>0</v>
      </c>
      <c r="AD256" s="26">
        <f t="shared" si="97"/>
        <v>0</v>
      </c>
      <c r="AE256" s="26">
        <f t="shared" si="97"/>
        <v>0</v>
      </c>
      <c r="AF256" s="26">
        <f t="shared" si="97"/>
        <v>0</v>
      </c>
      <c r="AG256" s="26">
        <f t="shared" si="97"/>
        <v>0</v>
      </c>
      <c r="AH256" s="26">
        <f t="shared" si="97"/>
        <v>0</v>
      </c>
      <c r="AI256" s="26">
        <f t="shared" si="97"/>
        <v>0</v>
      </c>
      <c r="AJ256" s="26">
        <f t="shared" si="97"/>
        <v>0</v>
      </c>
    </row>
    <row r="257" spans="1:36" ht="35.1" customHeight="1" x14ac:dyDescent="0.2">
      <c r="A257" s="13" t="s">
        <v>118</v>
      </c>
      <c r="B257" s="36">
        <v>227</v>
      </c>
      <c r="C257" s="22" t="s">
        <v>97</v>
      </c>
      <c r="D257" s="22"/>
      <c r="E257" s="23">
        <v>29.08</v>
      </c>
      <c r="F257" s="137">
        <f>E257-H257</f>
        <v>29.08</v>
      </c>
      <c r="G257" s="137">
        <f>E257-I257</f>
        <v>29.08</v>
      </c>
      <c r="H257" s="46">
        <f t="shared" ref="H257:I260" si="98">J257+L257+N257+P257+U257+W257+Y257+AA257+AC257+AE257+AG257+AI257</f>
        <v>0</v>
      </c>
      <c r="I257" s="46">
        <f t="shared" si="98"/>
        <v>0</v>
      </c>
      <c r="P257" s="68"/>
      <c r="Q257" s="68"/>
      <c r="R257" s="68"/>
      <c r="S257" s="68"/>
      <c r="T257" s="68"/>
      <c r="U257" s="68"/>
      <c r="V257" s="68"/>
      <c r="W257" s="68"/>
      <c r="X257" s="68"/>
    </row>
    <row r="258" spans="1:36" ht="35.1" customHeight="1" x14ac:dyDescent="0.2">
      <c r="A258" s="6" t="s">
        <v>118</v>
      </c>
      <c r="B258" s="36">
        <v>227</v>
      </c>
      <c r="C258" s="4" t="s">
        <v>61</v>
      </c>
      <c r="D258" s="4"/>
      <c r="E258" s="3">
        <v>31.45</v>
      </c>
      <c r="F258" s="52">
        <f>E258-H258</f>
        <v>31.45</v>
      </c>
      <c r="G258" s="52">
        <f>E258-I258</f>
        <v>31.45</v>
      </c>
      <c r="H258" s="47">
        <f t="shared" si="98"/>
        <v>0</v>
      </c>
      <c r="I258" s="47">
        <f t="shared" si="98"/>
        <v>0</v>
      </c>
      <c r="P258" s="68"/>
      <c r="Q258" s="68"/>
      <c r="R258" s="68"/>
      <c r="S258" s="68"/>
      <c r="T258" s="68"/>
      <c r="U258" s="68"/>
      <c r="V258" s="68"/>
      <c r="W258" s="68"/>
      <c r="X258" s="68"/>
    </row>
    <row r="259" spans="1:36" ht="35.1" customHeight="1" x14ac:dyDescent="0.2">
      <c r="A259" s="6" t="s">
        <v>118</v>
      </c>
      <c r="B259" s="36">
        <v>227</v>
      </c>
      <c r="C259" s="4"/>
      <c r="D259" s="4"/>
      <c r="E259" s="3"/>
      <c r="F259" s="52">
        <f>E259-H259</f>
        <v>0</v>
      </c>
      <c r="G259" s="52">
        <f>E259-I259</f>
        <v>0</v>
      </c>
      <c r="H259" s="47">
        <f t="shared" si="98"/>
        <v>0</v>
      </c>
      <c r="I259" s="47">
        <f t="shared" si="98"/>
        <v>0</v>
      </c>
      <c r="P259" s="68"/>
      <c r="Q259" s="68"/>
      <c r="R259" s="68"/>
      <c r="S259" s="68"/>
      <c r="T259" s="68"/>
      <c r="U259" s="68"/>
      <c r="V259" s="68"/>
      <c r="W259" s="68"/>
      <c r="X259" s="68"/>
    </row>
    <row r="260" spans="1:36" ht="35.1" customHeight="1" x14ac:dyDescent="0.2">
      <c r="A260" s="16" t="s">
        <v>118</v>
      </c>
      <c r="B260" s="36">
        <v>227</v>
      </c>
      <c r="C260" s="14"/>
      <c r="D260" s="14"/>
      <c r="E260" s="18"/>
      <c r="F260" s="52">
        <f>E260-H260</f>
        <v>0</v>
      </c>
      <c r="G260" s="52">
        <f>E260-I260</f>
        <v>0</v>
      </c>
      <c r="H260" s="48">
        <f t="shared" si="98"/>
        <v>0</v>
      </c>
      <c r="I260" s="48">
        <f t="shared" si="98"/>
        <v>0</v>
      </c>
      <c r="P260" s="68"/>
      <c r="Q260" s="68"/>
      <c r="R260" s="68"/>
      <c r="S260" s="68"/>
      <c r="T260" s="68"/>
      <c r="U260" s="68"/>
      <c r="V260" s="68"/>
      <c r="W260" s="68"/>
      <c r="X260" s="68"/>
    </row>
    <row r="261" spans="1:36" s="27" customFormat="1" ht="11.1" customHeight="1" x14ac:dyDescent="0.2">
      <c r="A261" s="24" t="s">
        <v>118</v>
      </c>
      <c r="B261" s="35">
        <v>346</v>
      </c>
      <c r="C261" s="25">
        <v>346</v>
      </c>
      <c r="D261" s="85"/>
      <c r="E261" s="26">
        <f>SUM(E262:E264)</f>
        <v>3263.15</v>
      </c>
      <c r="F261" s="42">
        <f t="shared" ref="F261:AJ261" si="99">SUM(F262:F264)</f>
        <v>0</v>
      </c>
      <c r="G261" s="42">
        <f t="shared" si="99"/>
        <v>0</v>
      </c>
      <c r="H261" s="42">
        <f t="shared" si="99"/>
        <v>3263.15</v>
      </c>
      <c r="I261" s="42">
        <f t="shared" si="99"/>
        <v>3263.15</v>
      </c>
      <c r="J261" s="26">
        <f t="shared" si="99"/>
        <v>0</v>
      </c>
      <c r="K261" s="26">
        <f t="shared" si="99"/>
        <v>0</v>
      </c>
      <c r="L261" s="26">
        <f t="shared" si="99"/>
        <v>0</v>
      </c>
      <c r="M261" s="26">
        <f t="shared" si="99"/>
        <v>0</v>
      </c>
      <c r="N261" s="26">
        <f t="shared" si="99"/>
        <v>3263.15</v>
      </c>
      <c r="O261" s="105">
        <f t="shared" si="99"/>
        <v>3263.15</v>
      </c>
      <c r="P261" s="110">
        <f t="shared" si="99"/>
        <v>0</v>
      </c>
      <c r="Q261" s="110">
        <f t="shared" si="99"/>
        <v>0</v>
      </c>
      <c r="R261" s="110">
        <f t="shared" si="99"/>
        <v>0</v>
      </c>
      <c r="S261" s="110">
        <f t="shared" si="99"/>
        <v>0</v>
      </c>
      <c r="T261" s="110">
        <f t="shared" si="99"/>
        <v>0</v>
      </c>
      <c r="U261" s="110">
        <f t="shared" si="99"/>
        <v>0</v>
      </c>
      <c r="V261" s="110">
        <f t="shared" si="99"/>
        <v>0</v>
      </c>
      <c r="W261" s="110">
        <f t="shared" si="99"/>
        <v>0</v>
      </c>
      <c r="X261" s="110">
        <f t="shared" si="99"/>
        <v>0</v>
      </c>
      <c r="Y261" s="108">
        <f t="shared" si="99"/>
        <v>0</v>
      </c>
      <c r="Z261" s="26">
        <f t="shared" si="99"/>
        <v>0</v>
      </c>
      <c r="AA261" s="26">
        <f t="shared" si="99"/>
        <v>0</v>
      </c>
      <c r="AB261" s="26">
        <f t="shared" si="99"/>
        <v>0</v>
      </c>
      <c r="AC261" s="26">
        <f t="shared" si="99"/>
        <v>0</v>
      </c>
      <c r="AD261" s="26">
        <f t="shared" si="99"/>
        <v>0</v>
      </c>
      <c r="AE261" s="26">
        <f t="shared" si="99"/>
        <v>0</v>
      </c>
      <c r="AF261" s="26">
        <f t="shared" si="99"/>
        <v>0</v>
      </c>
      <c r="AG261" s="26">
        <f t="shared" si="99"/>
        <v>0</v>
      </c>
      <c r="AH261" s="26">
        <f t="shared" si="99"/>
        <v>0</v>
      </c>
      <c r="AI261" s="26">
        <f t="shared" si="99"/>
        <v>0</v>
      </c>
      <c r="AJ261" s="26">
        <f t="shared" si="99"/>
        <v>0</v>
      </c>
    </row>
    <row r="262" spans="1:36" s="92" customFormat="1" ht="33.75" x14ac:dyDescent="0.2">
      <c r="A262" s="93" t="s">
        <v>118</v>
      </c>
      <c r="B262" s="98">
        <v>346</v>
      </c>
      <c r="C262" s="94" t="s">
        <v>7</v>
      </c>
      <c r="D262" s="93" t="s">
        <v>152</v>
      </c>
      <c r="E262" s="95">
        <v>3263.15</v>
      </c>
      <c r="F262" s="90">
        <f>E262-H262</f>
        <v>0</v>
      </c>
      <c r="G262" s="90">
        <f>E262-I262</f>
        <v>0</v>
      </c>
      <c r="H262" s="96">
        <f t="shared" ref="H262:I264" si="100">J262+L262+N262+P262+U262+W262+Y262+AA262+AC262+AE262+AG262+AI262</f>
        <v>3263.15</v>
      </c>
      <c r="I262" s="96">
        <f t="shared" si="100"/>
        <v>3263.15</v>
      </c>
      <c r="N262" s="92">
        <v>3263.15</v>
      </c>
      <c r="O262" s="92">
        <v>3263.15</v>
      </c>
      <c r="P262" s="111"/>
      <c r="Q262" s="111"/>
      <c r="R262" s="111"/>
      <c r="S262" s="111"/>
      <c r="T262" s="111"/>
      <c r="U262" s="111"/>
      <c r="V262" s="111"/>
      <c r="W262" s="111"/>
      <c r="X262" s="111"/>
    </row>
    <row r="263" spans="1:36" ht="33.75" x14ac:dyDescent="0.2">
      <c r="A263" s="6" t="s">
        <v>118</v>
      </c>
      <c r="B263" s="36">
        <v>346</v>
      </c>
      <c r="C263" s="4"/>
      <c r="D263" s="6"/>
      <c r="E263" s="3"/>
      <c r="F263" s="52">
        <f>E263-H263</f>
        <v>0</v>
      </c>
      <c r="G263" s="52">
        <f>E263-I263</f>
        <v>0</v>
      </c>
      <c r="H263" s="47">
        <f t="shared" si="100"/>
        <v>0</v>
      </c>
      <c r="I263" s="47">
        <f t="shared" si="100"/>
        <v>0</v>
      </c>
      <c r="P263" s="68"/>
      <c r="Q263" s="68"/>
      <c r="R263" s="68"/>
      <c r="S263" s="68"/>
      <c r="T263" s="68"/>
      <c r="U263" s="68"/>
      <c r="V263" s="68"/>
      <c r="W263" s="68"/>
      <c r="X263" s="68"/>
    </row>
    <row r="264" spans="1:36" ht="33.75" x14ac:dyDescent="0.2">
      <c r="A264" s="16" t="s">
        <v>118</v>
      </c>
      <c r="B264" s="36">
        <v>346</v>
      </c>
      <c r="C264" s="14"/>
      <c r="D264" s="16"/>
      <c r="E264" s="18"/>
      <c r="F264" s="52">
        <f>E264-H264</f>
        <v>0</v>
      </c>
      <c r="G264" s="52">
        <f>E264-I264</f>
        <v>0</v>
      </c>
      <c r="H264" s="48">
        <f t="shared" si="100"/>
        <v>0</v>
      </c>
      <c r="I264" s="48">
        <f t="shared" si="100"/>
        <v>0</v>
      </c>
      <c r="P264" s="68"/>
      <c r="Q264" s="68"/>
      <c r="R264" s="68"/>
      <c r="S264" s="68"/>
      <c r="T264" s="68"/>
      <c r="U264" s="68"/>
      <c r="V264" s="68"/>
      <c r="W264" s="68"/>
      <c r="X264" s="68"/>
    </row>
    <row r="265" spans="1:36" s="27" customFormat="1" ht="47.1" customHeight="1" x14ac:dyDescent="0.2">
      <c r="A265" s="24" t="s">
        <v>118</v>
      </c>
      <c r="B265" s="35">
        <v>342</v>
      </c>
      <c r="C265" s="25">
        <v>342</v>
      </c>
      <c r="D265" s="25"/>
      <c r="E265" s="26">
        <f>SUM(E266:E289)</f>
        <v>645738.09</v>
      </c>
      <c r="F265" s="42">
        <f t="shared" ref="F265:AJ265" si="101">SUM(F266:F289)</f>
        <v>645738.09</v>
      </c>
      <c r="G265" s="42">
        <f t="shared" si="101"/>
        <v>645738.09</v>
      </c>
      <c r="H265" s="42">
        <f t="shared" si="101"/>
        <v>0</v>
      </c>
      <c r="I265" s="42">
        <f t="shared" si="101"/>
        <v>0</v>
      </c>
      <c r="J265" s="26">
        <f t="shared" si="101"/>
        <v>0</v>
      </c>
      <c r="K265" s="26">
        <f t="shared" si="101"/>
        <v>0</v>
      </c>
      <c r="L265" s="26">
        <f t="shared" si="101"/>
        <v>0</v>
      </c>
      <c r="M265" s="26">
        <f t="shared" si="101"/>
        <v>0</v>
      </c>
      <c r="N265" s="26">
        <f t="shared" si="101"/>
        <v>0</v>
      </c>
      <c r="O265" s="105">
        <f t="shared" si="101"/>
        <v>0</v>
      </c>
      <c r="P265" s="110">
        <f t="shared" si="101"/>
        <v>0</v>
      </c>
      <c r="Q265" s="110">
        <f t="shared" si="101"/>
        <v>0</v>
      </c>
      <c r="R265" s="110">
        <f t="shared" si="101"/>
        <v>0</v>
      </c>
      <c r="S265" s="110">
        <f t="shared" si="101"/>
        <v>0</v>
      </c>
      <c r="T265" s="110">
        <f t="shared" si="101"/>
        <v>0</v>
      </c>
      <c r="U265" s="110">
        <f t="shared" si="101"/>
        <v>0</v>
      </c>
      <c r="V265" s="110">
        <f t="shared" si="101"/>
        <v>0</v>
      </c>
      <c r="W265" s="110">
        <f t="shared" si="101"/>
        <v>0</v>
      </c>
      <c r="X265" s="110">
        <f t="shared" si="101"/>
        <v>0</v>
      </c>
      <c r="Y265" s="108">
        <f t="shared" si="101"/>
        <v>0</v>
      </c>
      <c r="Z265" s="26">
        <f t="shared" si="101"/>
        <v>0</v>
      </c>
      <c r="AA265" s="26">
        <f t="shared" si="101"/>
        <v>0</v>
      </c>
      <c r="AB265" s="26">
        <f t="shared" si="101"/>
        <v>0</v>
      </c>
      <c r="AC265" s="26">
        <f t="shared" si="101"/>
        <v>0</v>
      </c>
      <c r="AD265" s="26">
        <f t="shared" si="101"/>
        <v>0</v>
      </c>
      <c r="AE265" s="26">
        <f t="shared" si="101"/>
        <v>0</v>
      </c>
      <c r="AF265" s="26">
        <f t="shared" si="101"/>
        <v>0</v>
      </c>
      <c r="AG265" s="26">
        <f t="shared" si="101"/>
        <v>0</v>
      </c>
      <c r="AH265" s="26">
        <f t="shared" si="101"/>
        <v>0</v>
      </c>
      <c r="AI265" s="26">
        <f t="shared" si="101"/>
        <v>0</v>
      </c>
      <c r="AJ265" s="26">
        <f t="shared" si="101"/>
        <v>0</v>
      </c>
    </row>
    <row r="266" spans="1:36" ht="47.1" customHeight="1" x14ac:dyDescent="0.2">
      <c r="A266" s="13" t="s">
        <v>118</v>
      </c>
      <c r="B266" s="36">
        <v>342</v>
      </c>
      <c r="C266" s="22" t="s">
        <v>62</v>
      </c>
      <c r="D266" s="22"/>
      <c r="E266" s="23">
        <v>15713.6</v>
      </c>
      <c r="F266" s="52">
        <f t="shared" ref="F266:F289" si="102">E266-H266</f>
        <v>15713.6</v>
      </c>
      <c r="G266" s="52">
        <f t="shared" ref="G266:G289" si="103">E266-I266</f>
        <v>15713.6</v>
      </c>
      <c r="H266" s="46">
        <f t="shared" ref="H266:I289" si="104">J266+L266+N266+P266+U266+W266+Y266+AA266+AC266+AE266+AG266+AI266</f>
        <v>0</v>
      </c>
      <c r="I266" s="46">
        <f t="shared" si="104"/>
        <v>0</v>
      </c>
      <c r="P266" s="68"/>
      <c r="Q266" s="68"/>
      <c r="R266" s="68"/>
      <c r="S266" s="68"/>
      <c r="T266" s="68"/>
      <c r="U266" s="68"/>
      <c r="V266" s="68"/>
      <c r="W266" s="68"/>
      <c r="X266" s="68"/>
    </row>
    <row r="267" spans="1:36" ht="47.1" customHeight="1" x14ac:dyDescent="0.2">
      <c r="A267" s="6" t="s">
        <v>118</v>
      </c>
      <c r="B267" s="33">
        <v>342</v>
      </c>
      <c r="C267" s="4" t="s">
        <v>63</v>
      </c>
      <c r="D267" s="4"/>
      <c r="E267" s="3">
        <v>6715</v>
      </c>
      <c r="F267" s="52">
        <f t="shared" si="102"/>
        <v>6715</v>
      </c>
      <c r="G267" s="52">
        <f t="shared" si="103"/>
        <v>6715</v>
      </c>
      <c r="H267" s="47">
        <f t="shared" si="104"/>
        <v>0</v>
      </c>
      <c r="I267" s="47">
        <f t="shared" si="104"/>
        <v>0</v>
      </c>
      <c r="P267" s="68"/>
      <c r="Q267" s="68"/>
      <c r="R267" s="68"/>
      <c r="S267" s="68"/>
      <c r="T267" s="68"/>
      <c r="U267" s="68"/>
      <c r="V267" s="68"/>
      <c r="W267" s="68"/>
      <c r="X267" s="68"/>
    </row>
    <row r="268" spans="1:36" ht="47.1" customHeight="1" x14ac:dyDescent="0.2">
      <c r="A268" s="6" t="s">
        <v>118</v>
      </c>
      <c r="B268" s="33">
        <v>342</v>
      </c>
      <c r="C268" s="4" t="s">
        <v>64</v>
      </c>
      <c r="D268" s="4"/>
      <c r="E268" s="3">
        <v>67800</v>
      </c>
      <c r="F268" s="52">
        <f t="shared" si="102"/>
        <v>67800</v>
      </c>
      <c r="G268" s="52">
        <f t="shared" si="103"/>
        <v>67800</v>
      </c>
      <c r="H268" s="47">
        <f t="shared" si="104"/>
        <v>0</v>
      </c>
      <c r="I268" s="47">
        <f t="shared" si="104"/>
        <v>0</v>
      </c>
      <c r="P268" s="68"/>
      <c r="Q268" s="68"/>
      <c r="R268" s="68"/>
      <c r="S268" s="68"/>
      <c r="T268" s="68"/>
      <c r="U268" s="68"/>
      <c r="V268" s="68"/>
      <c r="W268" s="68"/>
      <c r="X268" s="68"/>
    </row>
    <row r="269" spans="1:36" ht="35.1" customHeight="1" x14ac:dyDescent="0.2">
      <c r="A269" s="6" t="s">
        <v>118</v>
      </c>
      <c r="B269" s="33">
        <v>342</v>
      </c>
      <c r="C269" s="4" t="s">
        <v>75</v>
      </c>
      <c r="D269" s="4"/>
      <c r="E269" s="3">
        <v>64350</v>
      </c>
      <c r="F269" s="52">
        <f t="shared" si="102"/>
        <v>64350</v>
      </c>
      <c r="G269" s="52">
        <f t="shared" si="103"/>
        <v>64350</v>
      </c>
      <c r="H269" s="47">
        <f t="shared" si="104"/>
        <v>0</v>
      </c>
      <c r="I269" s="47">
        <f t="shared" si="104"/>
        <v>0</v>
      </c>
      <c r="P269" s="68"/>
      <c r="Q269" s="68"/>
      <c r="R269" s="68"/>
      <c r="S269" s="68"/>
      <c r="T269" s="68"/>
      <c r="U269" s="68"/>
      <c r="V269" s="68"/>
      <c r="W269" s="68"/>
      <c r="X269" s="68"/>
    </row>
    <row r="270" spans="1:36" ht="35.1" customHeight="1" x14ac:dyDescent="0.2">
      <c r="A270" s="6" t="s">
        <v>118</v>
      </c>
      <c r="B270" s="33">
        <v>342</v>
      </c>
      <c r="C270" s="4" t="s">
        <v>76</v>
      </c>
      <c r="D270" s="4"/>
      <c r="E270" s="3">
        <v>174400</v>
      </c>
      <c r="F270" s="52">
        <f t="shared" si="102"/>
        <v>174400</v>
      </c>
      <c r="G270" s="52">
        <f t="shared" si="103"/>
        <v>174400</v>
      </c>
      <c r="H270" s="47">
        <f t="shared" si="104"/>
        <v>0</v>
      </c>
      <c r="I270" s="47">
        <f t="shared" si="104"/>
        <v>0</v>
      </c>
      <c r="P270" s="68"/>
      <c r="Q270" s="68"/>
      <c r="R270" s="68"/>
      <c r="S270" s="68"/>
      <c r="T270" s="68"/>
      <c r="U270" s="68"/>
      <c r="V270" s="68"/>
      <c r="W270" s="68"/>
      <c r="X270" s="68"/>
    </row>
    <row r="271" spans="1:36" ht="35.1" customHeight="1" x14ac:dyDescent="0.2">
      <c r="A271" s="6" t="s">
        <v>118</v>
      </c>
      <c r="B271" s="33">
        <v>342</v>
      </c>
      <c r="C271" s="4" t="s">
        <v>77</v>
      </c>
      <c r="D271" s="4"/>
      <c r="E271" s="3">
        <v>58046.05</v>
      </c>
      <c r="F271" s="52">
        <f t="shared" si="102"/>
        <v>58046.05</v>
      </c>
      <c r="G271" s="52">
        <f t="shared" si="103"/>
        <v>58046.05</v>
      </c>
      <c r="H271" s="47">
        <f t="shared" si="104"/>
        <v>0</v>
      </c>
      <c r="I271" s="47">
        <f t="shared" si="104"/>
        <v>0</v>
      </c>
      <c r="P271" s="68"/>
      <c r="Q271" s="68"/>
      <c r="R271" s="68"/>
      <c r="S271" s="68"/>
      <c r="T271" s="68"/>
      <c r="U271" s="68"/>
      <c r="V271" s="68"/>
      <c r="W271" s="68"/>
      <c r="X271" s="68"/>
    </row>
    <row r="272" spans="1:36" ht="35.1" customHeight="1" x14ac:dyDescent="0.2">
      <c r="A272" s="6" t="s">
        <v>118</v>
      </c>
      <c r="B272" s="33">
        <v>342</v>
      </c>
      <c r="C272" s="4" t="s">
        <v>78</v>
      </c>
      <c r="D272" s="4"/>
      <c r="E272" s="3">
        <v>25632</v>
      </c>
      <c r="F272" s="52">
        <f t="shared" si="102"/>
        <v>25632</v>
      </c>
      <c r="G272" s="52">
        <f t="shared" si="103"/>
        <v>25632</v>
      </c>
      <c r="H272" s="47">
        <f t="shared" si="104"/>
        <v>0</v>
      </c>
      <c r="I272" s="47">
        <f t="shared" si="104"/>
        <v>0</v>
      </c>
      <c r="P272" s="68"/>
      <c r="Q272" s="68"/>
      <c r="R272" s="68"/>
      <c r="S272" s="68"/>
      <c r="T272" s="68"/>
      <c r="U272" s="68"/>
      <c r="V272" s="68"/>
      <c r="W272" s="68"/>
      <c r="X272" s="68"/>
    </row>
    <row r="273" spans="1:24" ht="35.1" customHeight="1" x14ac:dyDescent="0.2">
      <c r="A273" s="6" t="s">
        <v>118</v>
      </c>
      <c r="B273" s="33">
        <v>342</v>
      </c>
      <c r="C273" s="4" t="s">
        <v>79</v>
      </c>
      <c r="D273" s="4"/>
      <c r="E273" s="3">
        <v>14235.75</v>
      </c>
      <c r="F273" s="52">
        <f t="shared" si="102"/>
        <v>14235.75</v>
      </c>
      <c r="G273" s="52">
        <f t="shared" si="103"/>
        <v>14235.75</v>
      </c>
      <c r="H273" s="47">
        <f t="shared" si="104"/>
        <v>0</v>
      </c>
      <c r="I273" s="47">
        <f t="shared" si="104"/>
        <v>0</v>
      </c>
      <c r="P273" s="68"/>
      <c r="Q273" s="68"/>
      <c r="R273" s="68"/>
      <c r="S273" s="68"/>
      <c r="T273" s="68"/>
      <c r="U273" s="68"/>
      <c r="V273" s="68"/>
      <c r="W273" s="68"/>
      <c r="X273" s="68"/>
    </row>
    <row r="274" spans="1:24" ht="35.1" customHeight="1" x14ac:dyDescent="0.2">
      <c r="A274" s="6" t="s">
        <v>118</v>
      </c>
      <c r="B274" s="33">
        <v>342</v>
      </c>
      <c r="C274" s="4" t="s">
        <v>80</v>
      </c>
      <c r="D274" s="4"/>
      <c r="E274" s="3">
        <v>2336</v>
      </c>
      <c r="F274" s="52">
        <f t="shared" si="102"/>
        <v>2336</v>
      </c>
      <c r="G274" s="52">
        <f t="shared" si="103"/>
        <v>2336</v>
      </c>
      <c r="H274" s="47">
        <f t="shared" si="104"/>
        <v>0</v>
      </c>
      <c r="I274" s="47">
        <f t="shared" si="104"/>
        <v>0</v>
      </c>
      <c r="P274" s="68"/>
      <c r="Q274" s="68"/>
      <c r="R274" s="68"/>
      <c r="S274" s="68"/>
      <c r="T274" s="68"/>
      <c r="U274" s="68"/>
      <c r="V274" s="68"/>
      <c r="W274" s="68"/>
      <c r="X274" s="68"/>
    </row>
    <row r="275" spans="1:24" ht="35.1" customHeight="1" x14ac:dyDescent="0.2">
      <c r="A275" s="6" t="s">
        <v>118</v>
      </c>
      <c r="B275" s="33">
        <v>342</v>
      </c>
      <c r="C275" s="4" t="s">
        <v>81</v>
      </c>
      <c r="D275" s="4"/>
      <c r="E275" s="3">
        <v>20546.75</v>
      </c>
      <c r="F275" s="52">
        <f t="shared" si="102"/>
        <v>20546.75</v>
      </c>
      <c r="G275" s="52">
        <f t="shared" si="103"/>
        <v>20546.75</v>
      </c>
      <c r="H275" s="47">
        <f t="shared" si="104"/>
        <v>0</v>
      </c>
      <c r="I275" s="47">
        <f t="shared" si="104"/>
        <v>0</v>
      </c>
      <c r="P275" s="68"/>
      <c r="Q275" s="68"/>
      <c r="R275" s="68"/>
      <c r="S275" s="68"/>
      <c r="T275" s="68"/>
      <c r="U275" s="68"/>
      <c r="V275" s="68"/>
      <c r="W275" s="68"/>
      <c r="X275" s="68"/>
    </row>
    <row r="276" spans="1:24" ht="35.1" customHeight="1" x14ac:dyDescent="0.2">
      <c r="A276" s="6" t="s">
        <v>118</v>
      </c>
      <c r="B276" s="33">
        <v>342</v>
      </c>
      <c r="C276" s="4" t="s">
        <v>82</v>
      </c>
      <c r="D276" s="4"/>
      <c r="E276" s="3">
        <v>39000</v>
      </c>
      <c r="F276" s="52">
        <f t="shared" si="102"/>
        <v>39000</v>
      </c>
      <c r="G276" s="52">
        <f t="shared" si="103"/>
        <v>39000</v>
      </c>
      <c r="H276" s="47">
        <f t="shared" si="104"/>
        <v>0</v>
      </c>
      <c r="I276" s="47">
        <f t="shared" si="104"/>
        <v>0</v>
      </c>
      <c r="P276" s="68"/>
      <c r="Q276" s="68"/>
      <c r="R276" s="68"/>
      <c r="S276" s="68"/>
      <c r="T276" s="68"/>
      <c r="U276" s="68"/>
      <c r="V276" s="68"/>
      <c r="W276" s="68"/>
      <c r="X276" s="68"/>
    </row>
    <row r="277" spans="1:24" ht="35.1" customHeight="1" x14ac:dyDescent="0.2">
      <c r="A277" s="6" t="s">
        <v>118</v>
      </c>
      <c r="B277" s="33">
        <v>342</v>
      </c>
      <c r="C277" s="4" t="s">
        <v>83</v>
      </c>
      <c r="D277" s="4"/>
      <c r="E277" s="3">
        <v>29349.35</v>
      </c>
      <c r="F277" s="52">
        <f t="shared" si="102"/>
        <v>29349.35</v>
      </c>
      <c r="G277" s="52">
        <f t="shared" si="103"/>
        <v>29349.35</v>
      </c>
      <c r="H277" s="47">
        <f t="shared" si="104"/>
        <v>0</v>
      </c>
      <c r="I277" s="47">
        <f t="shared" si="104"/>
        <v>0</v>
      </c>
      <c r="P277" s="68"/>
      <c r="Q277" s="68"/>
      <c r="R277" s="68"/>
      <c r="S277" s="68"/>
      <c r="T277" s="68"/>
      <c r="U277" s="68"/>
      <c r="V277" s="68"/>
      <c r="W277" s="68"/>
      <c r="X277" s="68"/>
    </row>
    <row r="278" spans="1:24" ht="35.1" customHeight="1" x14ac:dyDescent="0.2">
      <c r="A278" s="6" t="s">
        <v>118</v>
      </c>
      <c r="B278" s="33">
        <v>342</v>
      </c>
      <c r="C278" s="4" t="s">
        <v>84</v>
      </c>
      <c r="D278" s="4"/>
      <c r="E278" s="3">
        <v>36382.5</v>
      </c>
      <c r="F278" s="52">
        <f t="shared" si="102"/>
        <v>36382.5</v>
      </c>
      <c r="G278" s="52">
        <f t="shared" si="103"/>
        <v>36382.5</v>
      </c>
      <c r="H278" s="47">
        <f t="shared" si="104"/>
        <v>0</v>
      </c>
      <c r="I278" s="47">
        <f t="shared" si="104"/>
        <v>0</v>
      </c>
      <c r="P278" s="68"/>
      <c r="Q278" s="68"/>
      <c r="R278" s="68"/>
      <c r="S278" s="68"/>
      <c r="T278" s="68"/>
      <c r="U278" s="68"/>
      <c r="V278" s="68"/>
      <c r="W278" s="68"/>
      <c r="X278" s="68"/>
    </row>
    <row r="279" spans="1:24" ht="35.1" customHeight="1" x14ac:dyDescent="0.2">
      <c r="A279" s="6" t="s">
        <v>118</v>
      </c>
      <c r="B279" s="33">
        <v>342</v>
      </c>
      <c r="C279" s="4" t="s">
        <v>85</v>
      </c>
      <c r="D279" s="4"/>
      <c r="E279" s="3">
        <v>6035.59</v>
      </c>
      <c r="F279" s="52">
        <f t="shared" si="102"/>
        <v>6035.59</v>
      </c>
      <c r="G279" s="52">
        <f t="shared" si="103"/>
        <v>6035.59</v>
      </c>
      <c r="H279" s="47">
        <f t="shared" si="104"/>
        <v>0</v>
      </c>
      <c r="I279" s="47">
        <f t="shared" si="104"/>
        <v>0</v>
      </c>
      <c r="P279" s="68"/>
      <c r="Q279" s="68"/>
      <c r="R279" s="68"/>
      <c r="S279" s="68"/>
      <c r="T279" s="68"/>
      <c r="U279" s="68"/>
      <c r="V279" s="68"/>
      <c r="W279" s="68"/>
      <c r="X279" s="68"/>
    </row>
    <row r="280" spans="1:24" ht="35.1" customHeight="1" x14ac:dyDescent="0.2">
      <c r="A280" s="6" t="s">
        <v>118</v>
      </c>
      <c r="B280" s="33">
        <v>342</v>
      </c>
      <c r="C280" s="4" t="s">
        <v>86</v>
      </c>
      <c r="D280" s="4"/>
      <c r="E280" s="3">
        <v>3480</v>
      </c>
      <c r="F280" s="52">
        <f t="shared" si="102"/>
        <v>3480</v>
      </c>
      <c r="G280" s="52">
        <f t="shared" si="103"/>
        <v>3480</v>
      </c>
      <c r="H280" s="47">
        <f t="shared" si="104"/>
        <v>0</v>
      </c>
      <c r="I280" s="47">
        <f t="shared" si="104"/>
        <v>0</v>
      </c>
      <c r="P280" s="68"/>
      <c r="Q280" s="68"/>
      <c r="R280" s="68"/>
      <c r="S280" s="68"/>
      <c r="T280" s="68"/>
      <c r="U280" s="68"/>
      <c r="V280" s="68"/>
      <c r="W280" s="68"/>
      <c r="X280" s="68"/>
    </row>
    <row r="281" spans="1:24" ht="35.1" customHeight="1" x14ac:dyDescent="0.2">
      <c r="A281" s="6" t="s">
        <v>118</v>
      </c>
      <c r="B281" s="33">
        <v>342</v>
      </c>
      <c r="C281" s="4" t="s">
        <v>87</v>
      </c>
      <c r="D281" s="4"/>
      <c r="E281" s="3">
        <v>74179.5</v>
      </c>
      <c r="F281" s="52">
        <f t="shared" si="102"/>
        <v>74179.5</v>
      </c>
      <c r="G281" s="52">
        <f t="shared" si="103"/>
        <v>74179.5</v>
      </c>
      <c r="H281" s="47">
        <f t="shared" si="104"/>
        <v>0</v>
      </c>
      <c r="I281" s="47">
        <f t="shared" si="104"/>
        <v>0</v>
      </c>
      <c r="P281" s="68"/>
      <c r="Q281" s="68"/>
      <c r="R281" s="68"/>
      <c r="S281" s="68"/>
      <c r="T281" s="68"/>
      <c r="U281" s="68"/>
      <c r="V281" s="68"/>
      <c r="W281" s="68"/>
      <c r="X281" s="68"/>
    </row>
    <row r="282" spans="1:24" ht="35.1" customHeight="1" x14ac:dyDescent="0.2">
      <c r="A282" s="6" t="s">
        <v>118</v>
      </c>
      <c r="B282" s="33">
        <v>342</v>
      </c>
      <c r="C282" s="4" t="s">
        <v>88</v>
      </c>
      <c r="D282" s="4"/>
      <c r="E282" s="3">
        <v>936</v>
      </c>
      <c r="F282" s="52">
        <f t="shared" si="102"/>
        <v>936</v>
      </c>
      <c r="G282" s="52">
        <f t="shared" si="103"/>
        <v>936</v>
      </c>
      <c r="H282" s="47">
        <f t="shared" si="104"/>
        <v>0</v>
      </c>
      <c r="I282" s="47">
        <f t="shared" si="104"/>
        <v>0</v>
      </c>
      <c r="P282" s="68"/>
      <c r="Q282" s="68"/>
      <c r="R282" s="68"/>
      <c r="S282" s="68"/>
      <c r="T282" s="68"/>
      <c r="U282" s="68"/>
      <c r="V282" s="68"/>
      <c r="W282" s="68"/>
      <c r="X282" s="68"/>
    </row>
    <row r="283" spans="1:24" ht="35.1" customHeight="1" x14ac:dyDescent="0.2">
      <c r="A283" s="6" t="s">
        <v>118</v>
      </c>
      <c r="B283" s="33">
        <v>342</v>
      </c>
      <c r="C283" s="4" t="s">
        <v>89</v>
      </c>
      <c r="D283" s="4"/>
      <c r="E283" s="3">
        <v>6600</v>
      </c>
      <c r="F283" s="52">
        <f t="shared" si="102"/>
        <v>6600</v>
      </c>
      <c r="G283" s="52">
        <f t="shared" si="103"/>
        <v>6600</v>
      </c>
      <c r="H283" s="47">
        <f t="shared" si="104"/>
        <v>0</v>
      </c>
      <c r="I283" s="47">
        <f t="shared" si="104"/>
        <v>0</v>
      </c>
      <c r="P283" s="68"/>
      <c r="Q283" s="68"/>
      <c r="R283" s="68"/>
      <c r="S283" s="68"/>
      <c r="T283" s="68"/>
      <c r="U283" s="68"/>
      <c r="V283" s="68"/>
      <c r="W283" s="68"/>
      <c r="X283" s="68"/>
    </row>
    <row r="284" spans="1:24" ht="35.1" customHeight="1" x14ac:dyDescent="0.2">
      <c r="A284" s="6" t="s">
        <v>118</v>
      </c>
      <c r="B284" s="33">
        <v>342</v>
      </c>
      <c r="C284" s="4"/>
      <c r="D284" s="4"/>
      <c r="E284" s="3"/>
      <c r="F284" s="52">
        <f t="shared" si="102"/>
        <v>0</v>
      </c>
      <c r="G284" s="52">
        <f t="shared" si="103"/>
        <v>0</v>
      </c>
      <c r="H284" s="47">
        <f t="shared" si="104"/>
        <v>0</v>
      </c>
      <c r="I284" s="47">
        <f t="shared" si="104"/>
        <v>0</v>
      </c>
      <c r="P284" s="68"/>
      <c r="Q284" s="68"/>
      <c r="R284" s="68"/>
      <c r="S284" s="68"/>
      <c r="T284" s="68"/>
      <c r="U284" s="68"/>
      <c r="V284" s="68"/>
      <c r="W284" s="68"/>
      <c r="X284" s="68"/>
    </row>
    <row r="285" spans="1:24" ht="35.1" customHeight="1" x14ac:dyDescent="0.2">
      <c r="A285" s="6" t="s">
        <v>118</v>
      </c>
      <c r="B285" s="33">
        <v>342</v>
      </c>
      <c r="C285" s="4"/>
      <c r="D285" s="4"/>
      <c r="E285" s="3"/>
      <c r="F285" s="52">
        <f t="shared" si="102"/>
        <v>0</v>
      </c>
      <c r="G285" s="52">
        <f t="shared" si="103"/>
        <v>0</v>
      </c>
      <c r="H285" s="47">
        <f t="shared" si="104"/>
        <v>0</v>
      </c>
      <c r="I285" s="47">
        <f t="shared" si="104"/>
        <v>0</v>
      </c>
      <c r="P285" s="68"/>
      <c r="Q285" s="68"/>
      <c r="R285" s="68"/>
      <c r="S285" s="68"/>
      <c r="T285" s="68"/>
      <c r="U285" s="68"/>
      <c r="V285" s="68"/>
      <c r="W285" s="68"/>
      <c r="X285" s="68"/>
    </row>
    <row r="286" spans="1:24" ht="35.1" customHeight="1" x14ac:dyDescent="0.2">
      <c r="A286" s="6" t="s">
        <v>118</v>
      </c>
      <c r="B286" s="33">
        <v>342</v>
      </c>
      <c r="C286" s="4"/>
      <c r="D286" s="4"/>
      <c r="E286" s="3"/>
      <c r="F286" s="52">
        <f t="shared" si="102"/>
        <v>0</v>
      </c>
      <c r="G286" s="52">
        <f t="shared" si="103"/>
        <v>0</v>
      </c>
      <c r="H286" s="47">
        <f t="shared" si="104"/>
        <v>0</v>
      </c>
      <c r="I286" s="47">
        <f t="shared" si="104"/>
        <v>0</v>
      </c>
      <c r="P286" s="68"/>
      <c r="Q286" s="68"/>
      <c r="R286" s="68"/>
      <c r="S286" s="68"/>
      <c r="T286" s="68"/>
      <c r="U286" s="68"/>
      <c r="V286" s="68"/>
      <c r="W286" s="68"/>
      <c r="X286" s="68"/>
    </row>
    <row r="287" spans="1:24" ht="35.1" customHeight="1" x14ac:dyDescent="0.2">
      <c r="A287" s="6" t="s">
        <v>118</v>
      </c>
      <c r="B287" s="33">
        <v>342</v>
      </c>
      <c r="C287" s="4"/>
      <c r="D287" s="4"/>
      <c r="E287" s="3"/>
      <c r="F287" s="52">
        <f t="shared" si="102"/>
        <v>0</v>
      </c>
      <c r="G287" s="52">
        <f t="shared" si="103"/>
        <v>0</v>
      </c>
      <c r="H287" s="47">
        <f t="shared" si="104"/>
        <v>0</v>
      </c>
      <c r="I287" s="47">
        <f t="shared" si="104"/>
        <v>0</v>
      </c>
      <c r="P287" s="68"/>
      <c r="Q287" s="68"/>
      <c r="R287" s="68"/>
      <c r="S287" s="68"/>
      <c r="T287" s="68"/>
      <c r="U287" s="68"/>
      <c r="V287" s="68"/>
      <c r="W287" s="68"/>
      <c r="X287" s="68"/>
    </row>
    <row r="288" spans="1:24" ht="35.1" customHeight="1" x14ac:dyDescent="0.2">
      <c r="A288" s="6" t="s">
        <v>118</v>
      </c>
      <c r="B288" s="33">
        <v>342</v>
      </c>
      <c r="C288" s="4"/>
      <c r="D288" s="4"/>
      <c r="E288" s="3"/>
      <c r="F288" s="52">
        <f t="shared" si="102"/>
        <v>0</v>
      </c>
      <c r="G288" s="52">
        <f t="shared" si="103"/>
        <v>0</v>
      </c>
      <c r="H288" s="47">
        <f t="shared" si="104"/>
        <v>0</v>
      </c>
      <c r="I288" s="47">
        <f t="shared" si="104"/>
        <v>0</v>
      </c>
      <c r="P288" s="68"/>
      <c r="Q288" s="68"/>
      <c r="R288" s="68"/>
      <c r="S288" s="68"/>
      <c r="T288" s="68"/>
      <c r="U288" s="68"/>
      <c r="V288" s="68"/>
      <c r="W288" s="68"/>
      <c r="X288" s="68"/>
    </row>
    <row r="289" spans="1:36" ht="35.1" customHeight="1" x14ac:dyDescent="0.2">
      <c r="A289" s="16" t="s">
        <v>118</v>
      </c>
      <c r="B289" s="33">
        <v>342</v>
      </c>
      <c r="C289" s="14"/>
      <c r="D289" s="14"/>
      <c r="E289" s="18"/>
      <c r="F289" s="52">
        <f t="shared" si="102"/>
        <v>0</v>
      </c>
      <c r="G289" s="52">
        <f t="shared" si="103"/>
        <v>0</v>
      </c>
      <c r="H289" s="48">
        <f t="shared" si="104"/>
        <v>0</v>
      </c>
      <c r="I289" s="48">
        <f t="shared" si="104"/>
        <v>0</v>
      </c>
      <c r="P289" s="68"/>
      <c r="Q289" s="68"/>
      <c r="R289" s="68"/>
      <c r="S289" s="68"/>
      <c r="T289" s="68"/>
      <c r="U289" s="68"/>
      <c r="V289" s="68"/>
      <c r="W289" s="68"/>
      <c r="X289" s="68"/>
    </row>
    <row r="290" spans="1:36" s="27" customFormat="1" ht="47.1" customHeight="1" x14ac:dyDescent="0.2">
      <c r="A290" s="24" t="s">
        <v>118</v>
      </c>
      <c r="B290" s="35">
        <v>341</v>
      </c>
      <c r="C290" s="25">
        <v>341</v>
      </c>
      <c r="D290" s="25"/>
      <c r="E290" s="26">
        <f>SUM(E291:E306)</f>
        <v>374140</v>
      </c>
      <c r="F290" s="42">
        <f t="shared" ref="F290:AJ290" si="105">SUM(F291:F306)</f>
        <v>-525860</v>
      </c>
      <c r="G290" s="42">
        <f t="shared" si="105"/>
        <v>374140</v>
      </c>
      <c r="H290" s="42">
        <f t="shared" si="105"/>
        <v>900000</v>
      </c>
      <c r="I290" s="42">
        <f t="shared" si="105"/>
        <v>0</v>
      </c>
      <c r="J290" s="26">
        <f t="shared" si="105"/>
        <v>0</v>
      </c>
      <c r="K290" s="26">
        <f t="shared" si="105"/>
        <v>0</v>
      </c>
      <c r="L290" s="26">
        <f t="shared" si="105"/>
        <v>0</v>
      </c>
      <c r="M290" s="26">
        <f t="shared" si="105"/>
        <v>0</v>
      </c>
      <c r="N290" s="26">
        <f t="shared" si="105"/>
        <v>0</v>
      </c>
      <c r="O290" s="105">
        <f t="shared" si="105"/>
        <v>0</v>
      </c>
      <c r="P290" s="110">
        <f t="shared" si="105"/>
        <v>0</v>
      </c>
      <c r="Q290" s="110">
        <f t="shared" si="105"/>
        <v>0</v>
      </c>
      <c r="R290" s="110">
        <f t="shared" si="105"/>
        <v>0</v>
      </c>
      <c r="S290" s="110">
        <f t="shared" si="105"/>
        <v>0</v>
      </c>
      <c r="T290" s="110">
        <f t="shared" si="105"/>
        <v>0</v>
      </c>
      <c r="U290" s="110">
        <f t="shared" si="105"/>
        <v>400000</v>
      </c>
      <c r="V290" s="110">
        <f t="shared" si="105"/>
        <v>0</v>
      </c>
      <c r="W290" s="110">
        <f t="shared" si="105"/>
        <v>500000</v>
      </c>
      <c r="X290" s="110">
        <f t="shared" si="105"/>
        <v>0</v>
      </c>
      <c r="Y290" s="108">
        <f t="shared" si="105"/>
        <v>0</v>
      </c>
      <c r="Z290" s="26">
        <f t="shared" si="105"/>
        <v>0</v>
      </c>
      <c r="AA290" s="26">
        <f t="shared" si="105"/>
        <v>0</v>
      </c>
      <c r="AB290" s="26">
        <f t="shared" si="105"/>
        <v>0</v>
      </c>
      <c r="AC290" s="26">
        <f t="shared" si="105"/>
        <v>0</v>
      </c>
      <c r="AD290" s="26">
        <f t="shared" si="105"/>
        <v>0</v>
      </c>
      <c r="AE290" s="26">
        <f t="shared" si="105"/>
        <v>0</v>
      </c>
      <c r="AF290" s="26">
        <f t="shared" si="105"/>
        <v>0</v>
      </c>
      <c r="AG290" s="26">
        <f t="shared" si="105"/>
        <v>0</v>
      </c>
      <c r="AH290" s="26">
        <f t="shared" si="105"/>
        <v>0</v>
      </c>
      <c r="AI290" s="26">
        <f t="shared" si="105"/>
        <v>0</v>
      </c>
      <c r="AJ290" s="26">
        <f t="shared" si="105"/>
        <v>0</v>
      </c>
    </row>
    <row r="291" spans="1:36" ht="35.1" customHeight="1" x14ac:dyDescent="0.2">
      <c r="A291" s="13" t="s">
        <v>118</v>
      </c>
      <c r="B291" s="33">
        <v>341</v>
      </c>
      <c r="C291" s="22" t="s">
        <v>67</v>
      </c>
      <c r="D291" s="22"/>
      <c r="E291" s="23">
        <v>13408</v>
      </c>
      <c r="F291" s="52">
        <f t="shared" ref="F291:F306" si="106">E291-H291</f>
        <v>13408</v>
      </c>
      <c r="G291" s="52">
        <f t="shared" ref="G291:G306" si="107">E291-I291</f>
        <v>13408</v>
      </c>
      <c r="H291" s="46">
        <f t="shared" ref="H291:I306" si="108">J291+L291+N291+P291+U291+W291+Y291+AA291+AC291+AE291+AG291+AI291</f>
        <v>0</v>
      </c>
      <c r="I291" s="46">
        <f t="shared" si="108"/>
        <v>0</v>
      </c>
      <c r="P291" s="68"/>
      <c r="Q291" s="68"/>
      <c r="R291" s="68"/>
      <c r="S291" s="68"/>
      <c r="T291" s="68"/>
      <c r="U291" s="68"/>
      <c r="V291" s="68"/>
      <c r="W291" s="68"/>
      <c r="X291" s="68"/>
    </row>
    <row r="292" spans="1:36" ht="35.1" customHeight="1" x14ac:dyDescent="0.2">
      <c r="A292" s="6" t="s">
        <v>118</v>
      </c>
      <c r="B292" s="33">
        <v>341</v>
      </c>
      <c r="C292" s="4" t="s">
        <v>68</v>
      </c>
      <c r="D292" s="4"/>
      <c r="E292" s="3">
        <v>54758</v>
      </c>
      <c r="F292" s="52">
        <f t="shared" si="106"/>
        <v>54758</v>
      </c>
      <c r="G292" s="52">
        <f t="shared" si="107"/>
        <v>54758</v>
      </c>
      <c r="H292" s="47">
        <f t="shared" si="108"/>
        <v>0</v>
      </c>
      <c r="I292" s="47">
        <f t="shared" si="108"/>
        <v>0</v>
      </c>
      <c r="P292" s="68"/>
      <c r="Q292" s="68"/>
      <c r="R292" s="68"/>
      <c r="S292" s="68"/>
      <c r="T292" s="68"/>
      <c r="U292" s="68"/>
      <c r="V292" s="68"/>
      <c r="W292" s="68"/>
      <c r="X292" s="68"/>
    </row>
    <row r="293" spans="1:36" ht="35.1" customHeight="1" x14ac:dyDescent="0.2">
      <c r="A293" s="6" t="s">
        <v>118</v>
      </c>
      <c r="B293" s="33">
        <v>341</v>
      </c>
      <c r="C293" s="4" t="s">
        <v>69</v>
      </c>
      <c r="D293" s="4"/>
      <c r="E293" s="3">
        <v>28500</v>
      </c>
      <c r="F293" s="52">
        <f t="shared" si="106"/>
        <v>28500</v>
      </c>
      <c r="G293" s="52">
        <f t="shared" si="107"/>
        <v>28500</v>
      </c>
      <c r="H293" s="47">
        <f t="shared" si="108"/>
        <v>0</v>
      </c>
      <c r="I293" s="47">
        <f t="shared" si="108"/>
        <v>0</v>
      </c>
      <c r="P293" s="68"/>
      <c r="Q293" s="68"/>
      <c r="R293" s="68"/>
      <c r="S293" s="68"/>
      <c r="T293" s="68"/>
      <c r="U293" s="68"/>
      <c r="V293" s="68"/>
      <c r="W293" s="68"/>
      <c r="X293" s="68"/>
    </row>
    <row r="294" spans="1:36" ht="35.1" customHeight="1" x14ac:dyDescent="0.2">
      <c r="A294" s="6" t="s">
        <v>118</v>
      </c>
      <c r="B294" s="33">
        <v>341</v>
      </c>
      <c r="C294" s="4" t="s">
        <v>70</v>
      </c>
      <c r="D294" s="4"/>
      <c r="E294" s="3">
        <v>44068</v>
      </c>
      <c r="F294" s="52">
        <f t="shared" si="106"/>
        <v>44068</v>
      </c>
      <c r="G294" s="52">
        <f t="shared" si="107"/>
        <v>44068</v>
      </c>
      <c r="H294" s="47">
        <f t="shared" si="108"/>
        <v>0</v>
      </c>
      <c r="I294" s="47">
        <f t="shared" si="108"/>
        <v>0</v>
      </c>
      <c r="P294" s="68"/>
      <c r="Q294" s="68"/>
      <c r="R294" s="68"/>
      <c r="S294" s="68"/>
      <c r="T294" s="68"/>
      <c r="U294" s="68"/>
      <c r="V294" s="68"/>
      <c r="W294" s="68"/>
      <c r="X294" s="68"/>
    </row>
    <row r="295" spans="1:36" ht="35.1" customHeight="1" x14ac:dyDescent="0.2">
      <c r="A295" s="6" t="s">
        <v>118</v>
      </c>
      <c r="B295" s="33">
        <v>341</v>
      </c>
      <c r="C295" s="4" t="s">
        <v>71</v>
      </c>
      <c r="D295" s="4"/>
      <c r="E295" s="3">
        <v>68204</v>
      </c>
      <c r="F295" s="52">
        <f t="shared" si="106"/>
        <v>68204</v>
      </c>
      <c r="G295" s="52">
        <f t="shared" si="107"/>
        <v>68204</v>
      </c>
      <c r="H295" s="47">
        <f t="shared" si="108"/>
        <v>0</v>
      </c>
      <c r="I295" s="47">
        <f t="shared" si="108"/>
        <v>0</v>
      </c>
      <c r="P295" s="68"/>
      <c r="Q295" s="68"/>
      <c r="R295" s="68"/>
      <c r="S295" s="68"/>
      <c r="T295" s="68"/>
      <c r="U295" s="68"/>
      <c r="V295" s="68"/>
      <c r="W295" s="68"/>
      <c r="X295" s="68"/>
    </row>
    <row r="296" spans="1:36" ht="35.1" customHeight="1" x14ac:dyDescent="0.2">
      <c r="A296" s="6" t="s">
        <v>118</v>
      </c>
      <c r="B296" s="33">
        <v>341</v>
      </c>
      <c r="C296" s="4" t="s">
        <v>72</v>
      </c>
      <c r="D296" s="4"/>
      <c r="E296" s="3">
        <v>44614</v>
      </c>
      <c r="F296" s="52">
        <f t="shared" si="106"/>
        <v>44614</v>
      </c>
      <c r="G296" s="52">
        <f t="shared" si="107"/>
        <v>44614</v>
      </c>
      <c r="H296" s="47">
        <f t="shared" si="108"/>
        <v>0</v>
      </c>
      <c r="I296" s="47">
        <f t="shared" si="108"/>
        <v>0</v>
      </c>
      <c r="P296" s="68"/>
      <c r="Q296" s="68"/>
      <c r="R296" s="68"/>
      <c r="S296" s="68"/>
      <c r="T296" s="68"/>
      <c r="U296" s="68"/>
      <c r="V296" s="68"/>
      <c r="W296" s="68"/>
      <c r="X296" s="68"/>
    </row>
    <row r="297" spans="1:36" ht="35.1" customHeight="1" x14ac:dyDescent="0.2">
      <c r="A297" s="6" t="s">
        <v>118</v>
      </c>
      <c r="B297" s="33">
        <v>341</v>
      </c>
      <c r="C297" s="4" t="s">
        <v>73</v>
      </c>
      <c r="D297" s="4"/>
      <c r="E297" s="3">
        <v>39138</v>
      </c>
      <c r="F297" s="52">
        <f t="shared" si="106"/>
        <v>39138</v>
      </c>
      <c r="G297" s="52">
        <f t="shared" si="107"/>
        <v>39138</v>
      </c>
      <c r="H297" s="47">
        <f t="shared" si="108"/>
        <v>0</v>
      </c>
      <c r="I297" s="47">
        <f t="shared" si="108"/>
        <v>0</v>
      </c>
      <c r="P297" s="68"/>
      <c r="Q297" s="68"/>
      <c r="R297" s="68"/>
      <c r="S297" s="68"/>
      <c r="T297" s="68"/>
      <c r="U297" s="68"/>
      <c r="V297" s="68"/>
      <c r="W297" s="68"/>
      <c r="X297" s="68"/>
    </row>
    <row r="298" spans="1:36" ht="35.1" customHeight="1" x14ac:dyDescent="0.2">
      <c r="A298" s="6" t="s">
        <v>118</v>
      </c>
      <c r="B298" s="33">
        <v>341</v>
      </c>
      <c r="C298" s="4" t="s">
        <v>98</v>
      </c>
      <c r="D298" s="4"/>
      <c r="E298" s="3">
        <v>16950</v>
      </c>
      <c r="F298" s="52">
        <f t="shared" si="106"/>
        <v>16950</v>
      </c>
      <c r="G298" s="52">
        <f t="shared" si="107"/>
        <v>16950</v>
      </c>
      <c r="H298" s="47">
        <f t="shared" si="108"/>
        <v>0</v>
      </c>
      <c r="I298" s="47">
        <f t="shared" si="108"/>
        <v>0</v>
      </c>
      <c r="P298" s="68"/>
      <c r="Q298" s="68"/>
      <c r="R298" s="68"/>
      <c r="S298" s="68"/>
      <c r="T298" s="68"/>
      <c r="U298" s="68"/>
      <c r="V298" s="68"/>
      <c r="W298" s="68"/>
      <c r="X298" s="68"/>
    </row>
    <row r="299" spans="1:36" ht="35.1" customHeight="1" x14ac:dyDescent="0.2">
      <c r="A299" s="6" t="s">
        <v>118</v>
      </c>
      <c r="B299" s="33">
        <v>341</v>
      </c>
      <c r="C299" s="4" t="s">
        <v>74</v>
      </c>
      <c r="D299" s="4"/>
      <c r="E299" s="3">
        <v>34500</v>
      </c>
      <c r="F299" s="52">
        <f t="shared" si="106"/>
        <v>34500</v>
      </c>
      <c r="G299" s="52">
        <f t="shared" si="107"/>
        <v>34500</v>
      </c>
      <c r="H299" s="47">
        <f t="shared" si="108"/>
        <v>0</v>
      </c>
      <c r="I299" s="47">
        <f t="shared" si="108"/>
        <v>0</v>
      </c>
      <c r="P299" s="68"/>
      <c r="Q299" s="68"/>
      <c r="R299" s="68"/>
      <c r="S299" s="68"/>
      <c r="T299" s="68"/>
      <c r="U299" s="68"/>
      <c r="V299" s="68"/>
      <c r="W299" s="68"/>
      <c r="X299" s="68"/>
    </row>
    <row r="300" spans="1:36" ht="35.1" customHeight="1" x14ac:dyDescent="0.2">
      <c r="A300" s="6" t="s">
        <v>118</v>
      </c>
      <c r="B300" s="33">
        <v>341</v>
      </c>
      <c r="C300" s="4" t="s">
        <v>99</v>
      </c>
      <c r="D300" s="4"/>
      <c r="E300" s="3">
        <v>30000</v>
      </c>
      <c r="F300" s="52">
        <f t="shared" si="106"/>
        <v>30000</v>
      </c>
      <c r="G300" s="52">
        <f t="shared" si="107"/>
        <v>30000</v>
      </c>
      <c r="H300" s="47">
        <f t="shared" si="108"/>
        <v>0</v>
      </c>
      <c r="I300" s="47">
        <f t="shared" si="108"/>
        <v>0</v>
      </c>
      <c r="P300" s="68"/>
      <c r="Q300" s="68"/>
      <c r="R300" s="68"/>
      <c r="S300" s="68"/>
      <c r="T300" s="68"/>
      <c r="U300" s="68"/>
      <c r="V300" s="68"/>
      <c r="W300" s="68"/>
      <c r="X300" s="68"/>
    </row>
    <row r="301" spans="1:36" ht="35.1" customHeight="1" x14ac:dyDescent="0.2">
      <c r="A301" s="6" t="s">
        <v>118</v>
      </c>
      <c r="B301" s="33">
        <v>341</v>
      </c>
      <c r="C301" s="4"/>
      <c r="D301" s="4"/>
      <c r="E301" s="3"/>
      <c r="F301" s="52">
        <f t="shared" si="106"/>
        <v>-900000</v>
      </c>
      <c r="G301" s="52">
        <f t="shared" si="107"/>
        <v>0</v>
      </c>
      <c r="H301" s="47">
        <f t="shared" si="108"/>
        <v>900000</v>
      </c>
      <c r="I301" s="47">
        <f t="shared" si="108"/>
        <v>0</v>
      </c>
      <c r="P301" s="68"/>
      <c r="Q301" s="68"/>
      <c r="R301" s="68"/>
      <c r="S301" s="68"/>
      <c r="T301" s="68"/>
      <c r="U301" s="68">
        <v>400000</v>
      </c>
      <c r="V301" s="68"/>
      <c r="W301" s="68">
        <v>500000</v>
      </c>
      <c r="X301" s="68"/>
    </row>
    <row r="302" spans="1:36" ht="35.1" customHeight="1" x14ac:dyDescent="0.2">
      <c r="A302" s="6" t="s">
        <v>118</v>
      </c>
      <c r="B302" s="33">
        <v>341</v>
      </c>
      <c r="C302" s="4"/>
      <c r="D302" s="4"/>
      <c r="E302" s="3"/>
      <c r="F302" s="52">
        <f t="shared" si="106"/>
        <v>0</v>
      </c>
      <c r="G302" s="52">
        <f t="shared" si="107"/>
        <v>0</v>
      </c>
      <c r="H302" s="47">
        <f t="shared" si="108"/>
        <v>0</v>
      </c>
      <c r="I302" s="47">
        <f t="shared" si="108"/>
        <v>0</v>
      </c>
      <c r="P302" s="68"/>
      <c r="Q302" s="68"/>
      <c r="R302" s="68"/>
      <c r="S302" s="68"/>
      <c r="T302" s="68"/>
      <c r="U302" s="68"/>
      <c r="V302" s="68"/>
      <c r="W302" s="68"/>
      <c r="X302" s="68"/>
    </row>
    <row r="303" spans="1:36" ht="35.1" customHeight="1" x14ac:dyDescent="0.2">
      <c r="A303" s="6" t="s">
        <v>118</v>
      </c>
      <c r="B303" s="33">
        <v>341</v>
      </c>
      <c r="C303" s="4"/>
      <c r="D303" s="4"/>
      <c r="E303" s="3"/>
      <c r="F303" s="52">
        <f t="shared" si="106"/>
        <v>0</v>
      </c>
      <c r="G303" s="52">
        <f t="shared" si="107"/>
        <v>0</v>
      </c>
      <c r="H303" s="47">
        <f t="shared" si="108"/>
        <v>0</v>
      </c>
      <c r="I303" s="47">
        <f t="shared" si="108"/>
        <v>0</v>
      </c>
      <c r="P303" s="68"/>
      <c r="Q303" s="68"/>
      <c r="R303" s="68"/>
      <c r="S303" s="68"/>
      <c r="T303" s="68"/>
      <c r="U303" s="68"/>
      <c r="V303" s="68"/>
      <c r="W303" s="68"/>
      <c r="X303" s="68"/>
    </row>
    <row r="304" spans="1:36" ht="35.1" customHeight="1" x14ac:dyDescent="0.2">
      <c r="A304" s="6" t="s">
        <v>118</v>
      </c>
      <c r="B304" s="33">
        <v>341</v>
      </c>
      <c r="C304" s="4"/>
      <c r="D304" s="4"/>
      <c r="E304" s="3"/>
      <c r="F304" s="52">
        <f t="shared" si="106"/>
        <v>0</v>
      </c>
      <c r="G304" s="52">
        <f t="shared" si="107"/>
        <v>0</v>
      </c>
      <c r="H304" s="47">
        <f t="shared" si="108"/>
        <v>0</v>
      </c>
      <c r="I304" s="47">
        <f t="shared" si="108"/>
        <v>0</v>
      </c>
      <c r="P304" s="68"/>
      <c r="Q304" s="68"/>
      <c r="R304" s="68"/>
      <c r="S304" s="68"/>
      <c r="T304" s="68"/>
      <c r="U304" s="68"/>
      <c r="V304" s="68"/>
      <c r="W304" s="68"/>
      <c r="X304" s="68"/>
    </row>
    <row r="305" spans="1:36" ht="35.1" customHeight="1" x14ac:dyDescent="0.2">
      <c r="A305" s="6" t="s">
        <v>118</v>
      </c>
      <c r="B305" s="33">
        <v>341</v>
      </c>
      <c r="C305" s="4"/>
      <c r="D305" s="4"/>
      <c r="E305" s="3"/>
      <c r="F305" s="52">
        <f t="shared" si="106"/>
        <v>0</v>
      </c>
      <c r="G305" s="52">
        <f t="shared" si="107"/>
        <v>0</v>
      </c>
      <c r="H305" s="47">
        <f t="shared" si="108"/>
        <v>0</v>
      </c>
      <c r="I305" s="47">
        <f t="shared" si="108"/>
        <v>0</v>
      </c>
      <c r="P305" s="68"/>
      <c r="Q305" s="68"/>
      <c r="R305" s="68"/>
      <c r="S305" s="68"/>
      <c r="T305" s="68"/>
      <c r="U305" s="68"/>
      <c r="V305" s="68"/>
      <c r="W305" s="68"/>
      <c r="X305" s="68"/>
    </row>
    <row r="306" spans="1:36" ht="35.1" customHeight="1" x14ac:dyDescent="0.2">
      <c r="A306" s="16" t="s">
        <v>118</v>
      </c>
      <c r="B306" s="33">
        <v>341</v>
      </c>
      <c r="C306" s="14"/>
      <c r="D306" s="14"/>
      <c r="E306" s="18"/>
      <c r="F306" s="52">
        <f t="shared" si="106"/>
        <v>0</v>
      </c>
      <c r="G306" s="52">
        <f t="shared" si="107"/>
        <v>0</v>
      </c>
      <c r="H306" s="48">
        <f t="shared" si="108"/>
        <v>0</v>
      </c>
      <c r="I306" s="48">
        <f t="shared" si="108"/>
        <v>0</v>
      </c>
      <c r="P306" s="68"/>
      <c r="Q306" s="68"/>
      <c r="R306" s="68"/>
      <c r="S306" s="68"/>
      <c r="T306" s="68"/>
      <c r="U306" s="68"/>
      <c r="V306" s="68"/>
      <c r="W306" s="68"/>
      <c r="X306" s="68"/>
    </row>
    <row r="307" spans="1:36" s="27" customFormat="1" ht="47.1" customHeight="1" x14ac:dyDescent="0.2">
      <c r="A307" s="24" t="s">
        <v>118</v>
      </c>
      <c r="B307" s="35">
        <v>343</v>
      </c>
      <c r="C307" s="25">
        <v>343</v>
      </c>
      <c r="D307" s="25"/>
      <c r="E307" s="26">
        <f>SUM(E308:E310)</f>
        <v>5096.75</v>
      </c>
      <c r="F307" s="42">
        <f t="shared" ref="F307:AJ307" si="109">SUM(F308:F310)</f>
        <v>-6169.75</v>
      </c>
      <c r="G307" s="42">
        <f t="shared" si="109"/>
        <v>5096.75</v>
      </c>
      <c r="H307" s="42">
        <f t="shared" si="109"/>
        <v>11266.5</v>
      </c>
      <c r="I307" s="42">
        <f t="shared" si="109"/>
        <v>0</v>
      </c>
      <c r="J307" s="26">
        <f t="shared" si="109"/>
        <v>0</v>
      </c>
      <c r="K307" s="26">
        <f t="shared" si="109"/>
        <v>0</v>
      </c>
      <c r="L307" s="26">
        <f t="shared" si="109"/>
        <v>0</v>
      </c>
      <c r="M307" s="26">
        <f t="shared" si="109"/>
        <v>0</v>
      </c>
      <c r="N307" s="26">
        <f t="shared" si="109"/>
        <v>0</v>
      </c>
      <c r="O307" s="105">
        <f t="shared" si="109"/>
        <v>0</v>
      </c>
      <c r="P307" s="110">
        <f t="shared" si="109"/>
        <v>3755.5</v>
      </c>
      <c r="Q307" s="110">
        <f t="shared" si="109"/>
        <v>0</v>
      </c>
      <c r="R307" s="110">
        <f t="shared" si="109"/>
        <v>3755.5</v>
      </c>
      <c r="S307" s="110">
        <f t="shared" si="109"/>
        <v>0</v>
      </c>
      <c r="T307" s="110">
        <f t="shared" si="109"/>
        <v>0</v>
      </c>
      <c r="U307" s="110">
        <f t="shared" si="109"/>
        <v>3755.5</v>
      </c>
      <c r="V307" s="110">
        <f t="shared" si="109"/>
        <v>0</v>
      </c>
      <c r="W307" s="110">
        <f t="shared" si="109"/>
        <v>3755.5</v>
      </c>
      <c r="X307" s="110">
        <f t="shared" si="109"/>
        <v>0</v>
      </c>
      <c r="Y307" s="108">
        <f t="shared" si="109"/>
        <v>0</v>
      </c>
      <c r="Z307" s="26">
        <f t="shared" si="109"/>
        <v>0</v>
      </c>
      <c r="AA307" s="26">
        <f t="shared" si="109"/>
        <v>0</v>
      </c>
      <c r="AB307" s="26">
        <f t="shared" si="109"/>
        <v>0</v>
      </c>
      <c r="AC307" s="26">
        <f t="shared" si="109"/>
        <v>0</v>
      </c>
      <c r="AD307" s="26">
        <f t="shared" si="109"/>
        <v>0</v>
      </c>
      <c r="AE307" s="26">
        <f t="shared" si="109"/>
        <v>0</v>
      </c>
      <c r="AF307" s="26">
        <f t="shared" si="109"/>
        <v>0</v>
      </c>
      <c r="AG307" s="26">
        <f t="shared" si="109"/>
        <v>0</v>
      </c>
      <c r="AH307" s="26">
        <f t="shared" si="109"/>
        <v>0</v>
      </c>
      <c r="AI307" s="26">
        <f t="shared" si="109"/>
        <v>0</v>
      </c>
      <c r="AJ307" s="26">
        <f t="shared" si="109"/>
        <v>0</v>
      </c>
    </row>
    <row r="308" spans="1:36" ht="47.1" customHeight="1" x14ac:dyDescent="0.2">
      <c r="A308" s="13" t="s">
        <v>118</v>
      </c>
      <c r="B308" s="33">
        <v>343</v>
      </c>
      <c r="C308" s="22" t="s">
        <v>9</v>
      </c>
      <c r="D308" s="22"/>
      <c r="E308" s="23">
        <v>5096.75</v>
      </c>
      <c r="F308" s="52">
        <f>E308-H308</f>
        <v>-6169.75</v>
      </c>
      <c r="G308" s="52">
        <f>E308-I308</f>
        <v>5096.75</v>
      </c>
      <c r="H308" s="46">
        <f t="shared" ref="H308:I310" si="110">J308+L308+N308+P308+U308+W308+Y308+AA308+AC308+AE308+AG308+AI308</f>
        <v>11266.5</v>
      </c>
      <c r="I308" s="46">
        <f t="shared" si="110"/>
        <v>0</v>
      </c>
      <c r="P308" s="68">
        <v>3755.5</v>
      </c>
      <c r="Q308" s="68"/>
      <c r="R308" s="68">
        <v>3755.5</v>
      </c>
      <c r="S308" s="68"/>
      <c r="T308" s="68"/>
      <c r="U308" s="68">
        <v>3755.5</v>
      </c>
      <c r="V308" s="68"/>
      <c r="W308" s="68">
        <v>3755.5</v>
      </c>
      <c r="X308" s="68"/>
    </row>
    <row r="309" spans="1:36" ht="47.1" customHeight="1" x14ac:dyDescent="0.2">
      <c r="A309" s="6" t="s">
        <v>118</v>
      </c>
      <c r="B309" s="33">
        <v>343</v>
      </c>
      <c r="C309" s="4"/>
      <c r="D309" s="4"/>
      <c r="E309" s="3"/>
      <c r="F309" s="52">
        <f>E309-H309</f>
        <v>0</v>
      </c>
      <c r="G309" s="52">
        <f>E309-I309</f>
        <v>0</v>
      </c>
      <c r="H309" s="47">
        <f t="shared" si="110"/>
        <v>0</v>
      </c>
      <c r="I309" s="47">
        <f t="shared" si="110"/>
        <v>0</v>
      </c>
      <c r="P309" s="68"/>
      <c r="Q309" s="68"/>
      <c r="R309" s="68"/>
      <c r="S309" s="68"/>
      <c r="T309" s="68"/>
      <c r="U309" s="68"/>
      <c r="V309" s="68"/>
      <c r="W309" s="68"/>
      <c r="X309" s="68"/>
    </row>
    <row r="310" spans="1:36" ht="47.1" customHeight="1" x14ac:dyDescent="0.2">
      <c r="A310" s="16" t="s">
        <v>118</v>
      </c>
      <c r="B310" s="33">
        <v>343</v>
      </c>
      <c r="C310" s="14"/>
      <c r="D310" s="14"/>
      <c r="E310" s="18"/>
      <c r="F310" s="52">
        <f>E310-H310</f>
        <v>0</v>
      </c>
      <c r="G310" s="52">
        <f>E310-I310</f>
        <v>0</v>
      </c>
      <c r="H310" s="48">
        <f t="shared" si="110"/>
        <v>0</v>
      </c>
      <c r="I310" s="48">
        <f t="shared" si="110"/>
        <v>0</v>
      </c>
      <c r="P310" s="68"/>
      <c r="Q310" s="68"/>
      <c r="R310" s="68"/>
      <c r="S310" s="68"/>
      <c r="T310" s="68"/>
      <c r="U310" s="68"/>
      <c r="V310" s="68"/>
      <c r="W310" s="68"/>
      <c r="X310" s="68"/>
    </row>
    <row r="311" spans="1:36" s="21" customFormat="1" ht="33.75" customHeight="1" x14ac:dyDescent="0.2">
      <c r="A311" s="175" t="s">
        <v>119</v>
      </c>
      <c r="B311" s="175"/>
      <c r="C311" s="175"/>
      <c r="D311" s="82"/>
      <c r="E311" s="20">
        <f>E312+E316+E323+E332+E337+E342</f>
        <v>22392.789999999997</v>
      </c>
      <c r="F311" s="113">
        <f t="shared" ref="F311:AJ311" si="111">F312+F316+F323+F332+F337+F342</f>
        <v>9510.119999999999</v>
      </c>
      <c r="G311" s="113">
        <f t="shared" si="111"/>
        <v>21413.85</v>
      </c>
      <c r="H311" s="37">
        <f t="shared" si="111"/>
        <v>12882.67</v>
      </c>
      <c r="I311" s="37">
        <f t="shared" si="111"/>
        <v>978.94</v>
      </c>
      <c r="J311" s="20">
        <f t="shared" si="111"/>
        <v>0</v>
      </c>
      <c r="K311" s="20">
        <f t="shared" si="111"/>
        <v>0</v>
      </c>
      <c r="L311" s="20">
        <f t="shared" si="111"/>
        <v>0</v>
      </c>
      <c r="M311" s="20">
        <f t="shared" si="111"/>
        <v>0</v>
      </c>
      <c r="N311" s="20">
        <f t="shared" si="111"/>
        <v>978.94</v>
      </c>
      <c r="O311" s="107">
        <f t="shared" si="111"/>
        <v>978.94</v>
      </c>
      <c r="P311" s="113">
        <f>P312+P316+P323+P332+P337+P342+P341</f>
        <v>69567.91</v>
      </c>
      <c r="Q311" s="113">
        <f t="shared" si="111"/>
        <v>0</v>
      </c>
      <c r="R311" s="113">
        <f t="shared" si="111"/>
        <v>900.7</v>
      </c>
      <c r="S311" s="113">
        <f t="shared" si="111"/>
        <v>3667.21</v>
      </c>
      <c r="T311" s="113">
        <f t="shared" si="111"/>
        <v>0</v>
      </c>
      <c r="U311" s="113">
        <f t="shared" si="111"/>
        <v>4567.91</v>
      </c>
      <c r="V311" s="113">
        <f t="shared" si="111"/>
        <v>0</v>
      </c>
      <c r="W311" s="113">
        <f t="shared" si="111"/>
        <v>4567.91</v>
      </c>
      <c r="X311" s="113">
        <f t="shared" si="111"/>
        <v>0</v>
      </c>
      <c r="Y311" s="109">
        <f t="shared" si="111"/>
        <v>0</v>
      </c>
      <c r="Z311" s="20">
        <f t="shared" si="111"/>
        <v>0</v>
      </c>
      <c r="AA311" s="20">
        <f t="shared" si="111"/>
        <v>0</v>
      </c>
      <c r="AB311" s="20">
        <f t="shared" si="111"/>
        <v>0</v>
      </c>
      <c r="AC311" s="20">
        <f t="shared" si="111"/>
        <v>0</v>
      </c>
      <c r="AD311" s="20">
        <f t="shared" si="111"/>
        <v>0</v>
      </c>
      <c r="AE311" s="20">
        <f t="shared" si="111"/>
        <v>0</v>
      </c>
      <c r="AF311" s="20">
        <f t="shared" si="111"/>
        <v>0</v>
      </c>
      <c r="AG311" s="20">
        <f t="shared" si="111"/>
        <v>0</v>
      </c>
      <c r="AH311" s="20">
        <f t="shared" si="111"/>
        <v>0</v>
      </c>
      <c r="AI311" s="20">
        <f t="shared" si="111"/>
        <v>0</v>
      </c>
      <c r="AJ311" s="20">
        <f t="shared" si="111"/>
        <v>0</v>
      </c>
    </row>
    <row r="312" spans="1:36" s="31" customFormat="1" ht="11.1" customHeight="1" x14ac:dyDescent="0.2">
      <c r="A312" s="24" t="s">
        <v>119</v>
      </c>
      <c r="B312" s="35">
        <v>221</v>
      </c>
      <c r="C312" s="25" t="s">
        <v>0</v>
      </c>
      <c r="D312" s="25"/>
      <c r="E312" s="26">
        <f>SUM(E313:E315)</f>
        <v>6000</v>
      </c>
      <c r="F312" s="118">
        <f t="shared" ref="F312:AJ312" si="112">SUM(F313:F315)</f>
        <v>6000</v>
      </c>
      <c r="G312" s="118">
        <f t="shared" si="112"/>
        <v>6000</v>
      </c>
      <c r="H312" s="26">
        <f t="shared" si="112"/>
        <v>0</v>
      </c>
      <c r="I312" s="26">
        <f t="shared" si="112"/>
        <v>0</v>
      </c>
      <c r="J312" s="26">
        <f t="shared" si="112"/>
        <v>0</v>
      </c>
      <c r="K312" s="26">
        <f t="shared" si="112"/>
        <v>0</v>
      </c>
      <c r="L312" s="26">
        <f t="shared" si="112"/>
        <v>0</v>
      </c>
      <c r="M312" s="26">
        <f t="shared" si="112"/>
        <v>0</v>
      </c>
      <c r="N312" s="26">
        <f t="shared" si="112"/>
        <v>0</v>
      </c>
      <c r="O312" s="105">
        <f t="shared" si="112"/>
        <v>0</v>
      </c>
      <c r="P312" s="110">
        <f t="shared" si="112"/>
        <v>600</v>
      </c>
      <c r="Q312" s="110">
        <f t="shared" si="112"/>
        <v>0</v>
      </c>
      <c r="R312" s="110">
        <f t="shared" si="112"/>
        <v>0</v>
      </c>
      <c r="S312" s="110">
        <f t="shared" si="112"/>
        <v>600</v>
      </c>
      <c r="T312" s="110">
        <f t="shared" si="112"/>
        <v>0</v>
      </c>
      <c r="U312" s="110">
        <f t="shared" si="112"/>
        <v>600</v>
      </c>
      <c r="V312" s="110">
        <f t="shared" si="112"/>
        <v>0</v>
      </c>
      <c r="W312" s="110">
        <f t="shared" si="112"/>
        <v>600</v>
      </c>
      <c r="X312" s="110">
        <f t="shared" si="112"/>
        <v>0</v>
      </c>
      <c r="Y312" s="108">
        <f t="shared" si="112"/>
        <v>0</v>
      </c>
      <c r="Z312" s="26">
        <f t="shared" si="112"/>
        <v>0</v>
      </c>
      <c r="AA312" s="26">
        <f t="shared" si="112"/>
        <v>0</v>
      </c>
      <c r="AB312" s="26">
        <f t="shared" si="112"/>
        <v>0</v>
      </c>
      <c r="AC312" s="26">
        <f t="shared" si="112"/>
        <v>0</v>
      </c>
      <c r="AD312" s="26">
        <f t="shared" si="112"/>
        <v>0</v>
      </c>
      <c r="AE312" s="26">
        <f t="shared" si="112"/>
        <v>0</v>
      </c>
      <c r="AF312" s="26">
        <f t="shared" si="112"/>
        <v>0</v>
      </c>
      <c r="AG312" s="26">
        <f t="shared" si="112"/>
        <v>0</v>
      </c>
      <c r="AH312" s="26">
        <f t="shared" si="112"/>
        <v>0</v>
      </c>
      <c r="AI312" s="26">
        <f t="shared" si="112"/>
        <v>0</v>
      </c>
      <c r="AJ312" s="26">
        <f t="shared" si="112"/>
        <v>0</v>
      </c>
    </row>
    <row r="313" spans="1:36" s="7" customFormat="1" ht="35.1" customHeight="1" x14ac:dyDescent="0.2">
      <c r="A313" s="13" t="s">
        <v>119</v>
      </c>
      <c r="B313" s="36">
        <v>221</v>
      </c>
      <c r="C313" s="22" t="s">
        <v>93</v>
      </c>
      <c r="D313" s="22"/>
      <c r="E313" s="23">
        <v>6000</v>
      </c>
      <c r="F313" s="52">
        <f>E313-H313</f>
        <v>6000</v>
      </c>
      <c r="G313" s="52">
        <f>E313-I313</f>
        <v>6000</v>
      </c>
      <c r="H313" s="50"/>
      <c r="I313" s="50"/>
      <c r="P313" s="114">
        <v>600</v>
      </c>
      <c r="Q313" s="114"/>
      <c r="R313" s="114"/>
      <c r="S313" s="114">
        <v>600</v>
      </c>
      <c r="T313" s="114"/>
      <c r="U313" s="114">
        <v>600</v>
      </c>
      <c r="V313" s="114"/>
      <c r="W313" s="114">
        <v>600</v>
      </c>
      <c r="X313" s="114"/>
    </row>
    <row r="314" spans="1:36" s="7" customFormat="1" ht="35.1" customHeight="1" x14ac:dyDescent="0.2">
      <c r="A314" s="6" t="s">
        <v>119</v>
      </c>
      <c r="B314" s="36">
        <v>221</v>
      </c>
      <c r="C314" s="4"/>
      <c r="D314" s="4"/>
      <c r="E314" s="3"/>
      <c r="F314" s="52">
        <f>E314-H314</f>
        <v>0</v>
      </c>
      <c r="G314" s="52">
        <f>E314-I314</f>
        <v>0</v>
      </c>
      <c r="H314" s="50"/>
      <c r="I314" s="50"/>
      <c r="P314" s="114"/>
      <c r="Q314" s="114"/>
      <c r="R314" s="114"/>
      <c r="S314" s="114"/>
      <c r="T314" s="114"/>
      <c r="U314" s="114"/>
      <c r="V314" s="114"/>
      <c r="W314" s="114"/>
      <c r="X314" s="114"/>
    </row>
    <row r="315" spans="1:36" s="7" customFormat="1" ht="35.1" customHeight="1" x14ac:dyDescent="0.2">
      <c r="A315" s="16" t="s">
        <v>119</v>
      </c>
      <c r="B315" s="36">
        <v>221</v>
      </c>
      <c r="C315" s="14"/>
      <c r="D315" s="14"/>
      <c r="E315" s="18"/>
      <c r="F315" s="52">
        <f>E315-H315</f>
        <v>0</v>
      </c>
      <c r="G315" s="52">
        <f>E315-I315</f>
        <v>0</v>
      </c>
      <c r="H315" s="50"/>
      <c r="I315" s="50"/>
      <c r="P315" s="114"/>
      <c r="Q315" s="114"/>
      <c r="R315" s="114"/>
      <c r="S315" s="114"/>
      <c r="T315" s="114"/>
      <c r="U315" s="114"/>
      <c r="V315" s="114"/>
      <c r="W315" s="114"/>
      <c r="X315" s="114"/>
    </row>
    <row r="316" spans="1:36" s="27" customFormat="1" ht="11.1" customHeight="1" x14ac:dyDescent="0.2">
      <c r="A316" s="24" t="s">
        <v>119</v>
      </c>
      <c r="B316" s="35">
        <v>223</v>
      </c>
      <c r="C316" s="25" t="s">
        <v>45</v>
      </c>
      <c r="D316" s="25"/>
      <c r="E316" s="26">
        <f>SUM(E317:E322)</f>
        <v>12442.3</v>
      </c>
      <c r="F316" s="41">
        <f t="shared" ref="F316:AJ316" si="113">SUM(F317:F322)</f>
        <v>2092.5700000000002</v>
      </c>
      <c r="G316" s="41">
        <f t="shared" si="113"/>
        <v>12442.3</v>
      </c>
      <c r="H316" s="41">
        <f t="shared" si="113"/>
        <v>10349.73</v>
      </c>
      <c r="I316" s="41">
        <f t="shared" si="113"/>
        <v>0</v>
      </c>
      <c r="J316" s="26">
        <f t="shared" si="113"/>
        <v>0</v>
      </c>
      <c r="K316" s="26">
        <f t="shared" si="113"/>
        <v>0</v>
      </c>
      <c r="L316" s="26">
        <f t="shared" si="113"/>
        <v>0</v>
      </c>
      <c r="M316" s="26">
        <f t="shared" si="113"/>
        <v>0</v>
      </c>
      <c r="N316" s="26">
        <f t="shared" si="113"/>
        <v>0</v>
      </c>
      <c r="O316" s="105">
        <f t="shared" si="113"/>
        <v>0</v>
      </c>
      <c r="P316" s="110">
        <f t="shared" si="113"/>
        <v>3449.91</v>
      </c>
      <c r="Q316" s="110">
        <f t="shared" si="113"/>
        <v>0</v>
      </c>
      <c r="R316" s="110">
        <f t="shared" si="113"/>
        <v>382.7</v>
      </c>
      <c r="S316" s="110">
        <f t="shared" si="113"/>
        <v>3067.21</v>
      </c>
      <c r="T316" s="110">
        <f t="shared" si="113"/>
        <v>0</v>
      </c>
      <c r="U316" s="110">
        <f t="shared" si="113"/>
        <v>3449.91</v>
      </c>
      <c r="V316" s="110">
        <f t="shared" si="113"/>
        <v>0</v>
      </c>
      <c r="W316" s="110">
        <f t="shared" si="113"/>
        <v>3449.91</v>
      </c>
      <c r="X316" s="110">
        <f t="shared" si="113"/>
        <v>0</v>
      </c>
      <c r="Y316" s="108">
        <f t="shared" si="113"/>
        <v>0</v>
      </c>
      <c r="Z316" s="26">
        <f t="shared" si="113"/>
        <v>0</v>
      </c>
      <c r="AA316" s="26">
        <f t="shared" si="113"/>
        <v>0</v>
      </c>
      <c r="AB316" s="26">
        <f t="shared" si="113"/>
        <v>0</v>
      </c>
      <c r="AC316" s="26">
        <f t="shared" si="113"/>
        <v>0</v>
      </c>
      <c r="AD316" s="26">
        <f t="shared" si="113"/>
        <v>0</v>
      </c>
      <c r="AE316" s="26">
        <f t="shared" si="113"/>
        <v>0</v>
      </c>
      <c r="AF316" s="26">
        <f t="shared" si="113"/>
        <v>0</v>
      </c>
      <c r="AG316" s="26">
        <f t="shared" si="113"/>
        <v>0</v>
      </c>
      <c r="AH316" s="26">
        <f t="shared" si="113"/>
        <v>0</v>
      </c>
      <c r="AI316" s="26">
        <f t="shared" si="113"/>
        <v>0</v>
      </c>
      <c r="AJ316" s="26">
        <f t="shared" si="113"/>
        <v>0</v>
      </c>
    </row>
    <row r="317" spans="1:36" ht="23.1" customHeight="1" x14ac:dyDescent="0.2">
      <c r="A317" s="13" t="s">
        <v>119</v>
      </c>
      <c r="B317" s="36">
        <v>223</v>
      </c>
      <c r="C317" s="22" t="s">
        <v>46</v>
      </c>
      <c r="D317" s="22"/>
      <c r="E317" s="23">
        <v>6492.48</v>
      </c>
      <c r="F317" s="52">
        <f t="shared" ref="F317:F322" si="114">E317-H317</f>
        <v>1623.12</v>
      </c>
      <c r="G317" s="52">
        <f t="shared" ref="G317:G322" si="115">E317-I317</f>
        <v>6492.48</v>
      </c>
      <c r="H317" s="46">
        <f t="shared" ref="H317:I322" si="116">J317+L317+N317+P317+U317+W317+Y317+AA317+AC317+AE317+AG317+AI317</f>
        <v>4869.3599999999997</v>
      </c>
      <c r="I317" s="46">
        <f t="shared" si="116"/>
        <v>0</v>
      </c>
      <c r="P317" s="68">
        <v>1623.12</v>
      </c>
      <c r="Q317" s="68"/>
      <c r="R317" s="68"/>
      <c r="S317" s="68">
        <v>1623.12</v>
      </c>
      <c r="T317" s="68"/>
      <c r="U317" s="68">
        <v>1623.12</v>
      </c>
      <c r="V317" s="68"/>
      <c r="W317" s="68">
        <v>1623.12</v>
      </c>
      <c r="X317" s="68"/>
    </row>
    <row r="318" spans="1:36" ht="23.1" customHeight="1" x14ac:dyDescent="0.2">
      <c r="A318" s="6" t="s">
        <v>119</v>
      </c>
      <c r="B318" s="36">
        <v>223</v>
      </c>
      <c r="C318" s="4" t="s">
        <v>100</v>
      </c>
      <c r="D318" s="4"/>
      <c r="E318" s="3">
        <v>2888.18</v>
      </c>
      <c r="F318" s="52">
        <f t="shared" si="114"/>
        <v>-1444.0899999999997</v>
      </c>
      <c r="G318" s="52">
        <f t="shared" si="115"/>
        <v>2888.18</v>
      </c>
      <c r="H318" s="47">
        <f t="shared" si="116"/>
        <v>4332.2699999999995</v>
      </c>
      <c r="I318" s="47">
        <f t="shared" si="116"/>
        <v>0</v>
      </c>
      <c r="P318" s="68">
        <v>1444.09</v>
      </c>
      <c r="Q318" s="68"/>
      <c r="R318" s="68"/>
      <c r="S318" s="68">
        <v>1444.09</v>
      </c>
      <c r="T318" s="68"/>
      <c r="U318" s="68">
        <v>1444.09</v>
      </c>
      <c r="V318" s="68"/>
      <c r="W318" s="68">
        <v>1444.09</v>
      </c>
      <c r="X318" s="68"/>
    </row>
    <row r="319" spans="1:36" ht="35.1" customHeight="1" x14ac:dyDescent="0.2">
      <c r="A319" s="6" t="s">
        <v>119</v>
      </c>
      <c r="B319" s="36">
        <v>223</v>
      </c>
      <c r="C319" s="4" t="s">
        <v>48</v>
      </c>
      <c r="D319" s="4"/>
      <c r="E319" s="3">
        <v>3061.64</v>
      </c>
      <c r="F319" s="52">
        <f t="shared" si="114"/>
        <v>1913.54</v>
      </c>
      <c r="G319" s="52">
        <f t="shared" si="115"/>
        <v>3061.64</v>
      </c>
      <c r="H319" s="47">
        <f t="shared" si="116"/>
        <v>1148.0999999999999</v>
      </c>
      <c r="I319" s="47">
        <f t="shared" si="116"/>
        <v>0</v>
      </c>
      <c r="P319" s="68">
        <v>382.7</v>
      </c>
      <c r="Q319" s="68"/>
      <c r="R319" s="68">
        <v>382.7</v>
      </c>
      <c r="S319" s="68"/>
      <c r="T319" s="68"/>
      <c r="U319" s="68">
        <v>382.7</v>
      </c>
      <c r="V319" s="68"/>
      <c r="W319" s="68">
        <v>382.7</v>
      </c>
      <c r="X319" s="68"/>
    </row>
    <row r="320" spans="1:36" ht="23.1" customHeight="1" x14ac:dyDescent="0.2">
      <c r="A320" s="6" t="s">
        <v>119</v>
      </c>
      <c r="B320" s="36">
        <v>223</v>
      </c>
      <c r="C320" s="4"/>
      <c r="D320" s="4"/>
      <c r="E320" s="3"/>
      <c r="F320" s="52">
        <f t="shared" si="114"/>
        <v>0</v>
      </c>
      <c r="G320" s="52">
        <f t="shared" si="115"/>
        <v>0</v>
      </c>
      <c r="H320" s="47">
        <f t="shared" si="116"/>
        <v>0</v>
      </c>
      <c r="I320" s="47">
        <f t="shared" si="116"/>
        <v>0</v>
      </c>
      <c r="P320" s="68"/>
      <c r="Q320" s="68"/>
      <c r="R320" s="68"/>
      <c r="S320" s="68"/>
      <c r="T320" s="68"/>
      <c r="U320" s="68"/>
      <c r="V320" s="68"/>
      <c r="W320" s="68"/>
      <c r="X320" s="68"/>
    </row>
    <row r="321" spans="1:36" ht="23.1" customHeight="1" x14ac:dyDescent="0.2">
      <c r="A321" s="6" t="s">
        <v>119</v>
      </c>
      <c r="B321" s="36">
        <v>223</v>
      </c>
      <c r="C321" s="4"/>
      <c r="D321" s="4"/>
      <c r="E321" s="3"/>
      <c r="F321" s="52">
        <f t="shared" si="114"/>
        <v>0</v>
      </c>
      <c r="G321" s="52">
        <f t="shared" si="115"/>
        <v>0</v>
      </c>
      <c r="H321" s="47">
        <f t="shared" si="116"/>
        <v>0</v>
      </c>
      <c r="I321" s="47">
        <f t="shared" si="116"/>
        <v>0</v>
      </c>
      <c r="P321" s="68"/>
      <c r="Q321" s="68"/>
      <c r="R321" s="68"/>
      <c r="S321" s="68"/>
      <c r="T321" s="68"/>
      <c r="U321" s="68"/>
      <c r="V321" s="68"/>
      <c r="W321" s="68"/>
      <c r="X321" s="68"/>
    </row>
    <row r="322" spans="1:36" ht="35.1" customHeight="1" x14ac:dyDescent="0.2">
      <c r="A322" s="16" t="s">
        <v>119</v>
      </c>
      <c r="B322" s="36">
        <v>223</v>
      </c>
      <c r="C322" s="14"/>
      <c r="D322" s="14"/>
      <c r="E322" s="18"/>
      <c r="F322" s="52">
        <f t="shared" si="114"/>
        <v>0</v>
      </c>
      <c r="G322" s="52">
        <f t="shared" si="115"/>
        <v>0</v>
      </c>
      <c r="H322" s="48">
        <f t="shared" si="116"/>
        <v>0</v>
      </c>
      <c r="I322" s="48">
        <f t="shared" si="116"/>
        <v>0</v>
      </c>
      <c r="P322" s="68"/>
      <c r="Q322" s="68"/>
      <c r="R322" s="68"/>
      <c r="S322" s="68"/>
      <c r="T322" s="68"/>
      <c r="U322" s="68"/>
      <c r="V322" s="68"/>
      <c r="W322" s="68"/>
      <c r="X322" s="68"/>
    </row>
    <row r="323" spans="1:36" s="27" customFormat="1" ht="11.1" customHeight="1" x14ac:dyDescent="0.2">
      <c r="A323" s="24" t="s">
        <v>119</v>
      </c>
      <c r="B323" s="35">
        <v>225</v>
      </c>
      <c r="C323" s="25" t="s">
        <v>3</v>
      </c>
      <c r="D323" s="25"/>
      <c r="E323" s="26">
        <f>SUM(E324:E331)</f>
        <v>2621.6499999999996</v>
      </c>
      <c r="F323" s="110">
        <f t="shared" ref="F323:AJ323" si="117">SUM(F324:F331)</f>
        <v>1550.5</v>
      </c>
      <c r="G323" s="110">
        <f t="shared" si="117"/>
        <v>2621.6499999999996</v>
      </c>
      <c r="H323" s="136">
        <f t="shared" si="117"/>
        <v>1071.1500000000001</v>
      </c>
      <c r="I323" s="42">
        <f t="shared" si="117"/>
        <v>0</v>
      </c>
      <c r="J323" s="26">
        <f t="shared" si="117"/>
        <v>0</v>
      </c>
      <c r="K323" s="26">
        <f t="shared" si="117"/>
        <v>0</v>
      </c>
      <c r="L323" s="26">
        <f t="shared" si="117"/>
        <v>0</v>
      </c>
      <c r="M323" s="26">
        <f t="shared" si="117"/>
        <v>0</v>
      </c>
      <c r="N323" s="26">
        <f t="shared" si="117"/>
        <v>0</v>
      </c>
      <c r="O323" s="105">
        <f t="shared" si="117"/>
        <v>0</v>
      </c>
      <c r="P323" s="110">
        <f t="shared" si="117"/>
        <v>357.04999999999995</v>
      </c>
      <c r="Q323" s="110">
        <f t="shared" si="117"/>
        <v>0</v>
      </c>
      <c r="R323" s="110">
        <f t="shared" si="117"/>
        <v>357.04999999999995</v>
      </c>
      <c r="S323" s="110">
        <f t="shared" si="117"/>
        <v>0</v>
      </c>
      <c r="T323" s="110">
        <f t="shared" si="117"/>
        <v>0</v>
      </c>
      <c r="U323" s="110">
        <f t="shared" si="117"/>
        <v>357.04999999999995</v>
      </c>
      <c r="V323" s="110">
        <f t="shared" si="117"/>
        <v>0</v>
      </c>
      <c r="W323" s="110">
        <f t="shared" si="117"/>
        <v>357.04999999999995</v>
      </c>
      <c r="X323" s="110">
        <f t="shared" si="117"/>
        <v>0</v>
      </c>
      <c r="Y323" s="108">
        <f t="shared" si="117"/>
        <v>0</v>
      </c>
      <c r="Z323" s="26">
        <f t="shared" si="117"/>
        <v>0</v>
      </c>
      <c r="AA323" s="26">
        <f t="shared" si="117"/>
        <v>0</v>
      </c>
      <c r="AB323" s="26">
        <f t="shared" si="117"/>
        <v>0</v>
      </c>
      <c r="AC323" s="26">
        <f t="shared" si="117"/>
        <v>0</v>
      </c>
      <c r="AD323" s="26">
        <f t="shared" si="117"/>
        <v>0</v>
      </c>
      <c r="AE323" s="26">
        <f t="shared" si="117"/>
        <v>0</v>
      </c>
      <c r="AF323" s="26">
        <f t="shared" si="117"/>
        <v>0</v>
      </c>
      <c r="AG323" s="26">
        <f t="shared" si="117"/>
        <v>0</v>
      </c>
      <c r="AH323" s="26">
        <f t="shared" si="117"/>
        <v>0</v>
      </c>
      <c r="AI323" s="26">
        <f t="shared" si="117"/>
        <v>0</v>
      </c>
      <c r="AJ323" s="26">
        <f t="shared" si="117"/>
        <v>0</v>
      </c>
    </row>
    <row r="324" spans="1:36" ht="35.1" customHeight="1" x14ac:dyDescent="0.2">
      <c r="A324" s="13" t="s">
        <v>119</v>
      </c>
      <c r="B324" s="36">
        <v>225</v>
      </c>
      <c r="C324" s="22" t="s">
        <v>96</v>
      </c>
      <c r="D324" s="22"/>
      <c r="E324" s="23">
        <v>1211.07</v>
      </c>
      <c r="F324" s="137">
        <f t="shared" ref="F324:F331" si="118">E324-H324</f>
        <v>692.04</v>
      </c>
      <c r="G324" s="137">
        <f t="shared" ref="G324:G331" si="119">E324-I324</f>
        <v>1211.07</v>
      </c>
      <c r="H324" s="46">
        <f t="shared" ref="H324:I331" si="120">J324+L324+N324+P324+U324+W324+Y324+AA324+AC324+AE324+AG324+AI324</f>
        <v>519.03</v>
      </c>
      <c r="I324" s="46">
        <f t="shared" si="120"/>
        <v>0</v>
      </c>
      <c r="P324" s="68">
        <v>173.01</v>
      </c>
      <c r="Q324" s="68"/>
      <c r="R324" s="68">
        <v>173.01</v>
      </c>
      <c r="S324" s="68"/>
      <c r="T324" s="68"/>
      <c r="U324" s="68">
        <v>173.01</v>
      </c>
      <c r="V324" s="68"/>
      <c r="W324" s="68">
        <v>173.01</v>
      </c>
      <c r="X324" s="68"/>
    </row>
    <row r="325" spans="1:36" ht="47.1" customHeight="1" x14ac:dyDescent="0.2">
      <c r="A325" s="6" t="s">
        <v>119</v>
      </c>
      <c r="B325" s="36">
        <v>225</v>
      </c>
      <c r="C325" s="4" t="s">
        <v>53</v>
      </c>
      <c r="D325" s="4"/>
      <c r="E325" s="3">
        <v>26.57</v>
      </c>
      <c r="F325" s="52">
        <f t="shared" si="118"/>
        <v>-53.140000000000008</v>
      </c>
      <c r="G325" s="52">
        <f t="shared" si="119"/>
        <v>26.57</v>
      </c>
      <c r="H325" s="47">
        <f t="shared" si="120"/>
        <v>79.710000000000008</v>
      </c>
      <c r="I325" s="47">
        <f t="shared" si="120"/>
        <v>0</v>
      </c>
      <c r="P325" s="68">
        <v>26.57</v>
      </c>
      <c r="Q325" s="68"/>
      <c r="R325" s="68">
        <v>26.57</v>
      </c>
      <c r="S325" s="68"/>
      <c r="T325" s="68"/>
      <c r="U325" s="68">
        <v>26.57</v>
      </c>
      <c r="V325" s="68"/>
      <c r="W325" s="68">
        <v>26.57</v>
      </c>
      <c r="X325" s="68"/>
    </row>
    <row r="326" spans="1:36" ht="35.1" customHeight="1" x14ac:dyDescent="0.2">
      <c r="A326" s="6" t="s">
        <v>119</v>
      </c>
      <c r="B326" s="36">
        <v>225</v>
      </c>
      <c r="C326" s="4" t="s">
        <v>55</v>
      </c>
      <c r="D326" s="4"/>
      <c r="E326" s="3">
        <v>1059.8</v>
      </c>
      <c r="F326" s="52">
        <f t="shared" si="118"/>
        <v>662.39</v>
      </c>
      <c r="G326" s="52">
        <f t="shared" si="119"/>
        <v>1059.8</v>
      </c>
      <c r="H326" s="47">
        <f t="shared" si="120"/>
        <v>397.40999999999997</v>
      </c>
      <c r="I326" s="47">
        <f t="shared" si="120"/>
        <v>0</v>
      </c>
      <c r="P326" s="68">
        <v>132.47</v>
      </c>
      <c r="Q326" s="68"/>
      <c r="R326" s="68">
        <v>132.47</v>
      </c>
      <c r="S326" s="68"/>
      <c r="T326" s="68"/>
      <c r="U326" s="68">
        <v>132.47</v>
      </c>
      <c r="V326" s="68"/>
      <c r="W326" s="68">
        <v>132.47</v>
      </c>
      <c r="X326" s="68"/>
    </row>
    <row r="327" spans="1:36" ht="35.1" customHeight="1" x14ac:dyDescent="0.2">
      <c r="A327" s="6" t="s">
        <v>119</v>
      </c>
      <c r="B327" s="36">
        <v>225</v>
      </c>
      <c r="C327" s="4" t="s">
        <v>56</v>
      </c>
      <c r="D327" s="4"/>
      <c r="E327" s="3">
        <v>51.71</v>
      </c>
      <c r="F327" s="52">
        <f t="shared" si="118"/>
        <v>-23.29</v>
      </c>
      <c r="G327" s="52">
        <f t="shared" si="119"/>
        <v>51.71</v>
      </c>
      <c r="H327" s="47">
        <f t="shared" si="120"/>
        <v>75</v>
      </c>
      <c r="I327" s="47">
        <f t="shared" si="120"/>
        <v>0</v>
      </c>
      <c r="P327" s="68">
        <v>25</v>
      </c>
      <c r="Q327" s="68"/>
      <c r="R327" s="68">
        <v>25</v>
      </c>
      <c r="S327" s="68"/>
      <c r="T327" s="68"/>
      <c r="U327" s="68">
        <v>25</v>
      </c>
      <c r="V327" s="68"/>
      <c r="W327" s="68">
        <v>25</v>
      </c>
      <c r="X327" s="68"/>
    </row>
    <row r="328" spans="1:36" ht="35.1" customHeight="1" x14ac:dyDescent="0.2">
      <c r="A328" s="6" t="s">
        <v>119</v>
      </c>
      <c r="B328" s="36">
        <v>225</v>
      </c>
      <c r="C328" s="4" t="s">
        <v>4</v>
      </c>
      <c r="D328" s="4"/>
      <c r="E328" s="3">
        <v>272.5</v>
      </c>
      <c r="F328" s="52">
        <f t="shared" si="118"/>
        <v>272.5</v>
      </c>
      <c r="G328" s="52">
        <f t="shared" si="119"/>
        <v>272.5</v>
      </c>
      <c r="H328" s="47">
        <f t="shared" si="120"/>
        <v>0</v>
      </c>
      <c r="I328" s="47">
        <f t="shared" si="120"/>
        <v>0</v>
      </c>
      <c r="P328" s="68"/>
      <c r="Q328" s="68"/>
      <c r="R328" s="68"/>
      <c r="S328" s="68"/>
      <c r="T328" s="68"/>
      <c r="U328" s="68"/>
      <c r="V328" s="68"/>
      <c r="W328" s="68"/>
      <c r="X328" s="68"/>
    </row>
    <row r="329" spans="1:36" ht="35.1" customHeight="1" x14ac:dyDescent="0.2">
      <c r="A329" s="6" t="s">
        <v>119</v>
      </c>
      <c r="B329" s="36">
        <v>225</v>
      </c>
      <c r="C329" s="4"/>
      <c r="D329" s="4"/>
      <c r="E329" s="3"/>
      <c r="F329" s="52">
        <f t="shared" si="118"/>
        <v>0</v>
      </c>
      <c r="G329" s="52">
        <f t="shared" si="119"/>
        <v>0</v>
      </c>
      <c r="H329" s="47">
        <f t="shared" si="120"/>
        <v>0</v>
      </c>
      <c r="I329" s="47">
        <f t="shared" si="120"/>
        <v>0</v>
      </c>
      <c r="P329" s="68"/>
      <c r="Q329" s="68"/>
      <c r="R329" s="68"/>
      <c r="S329" s="68"/>
      <c r="T329" s="68"/>
      <c r="U329" s="68"/>
      <c r="V329" s="68"/>
      <c r="W329" s="68"/>
      <c r="X329" s="68"/>
    </row>
    <row r="330" spans="1:36" ht="35.1" customHeight="1" x14ac:dyDescent="0.2">
      <c r="A330" s="6" t="s">
        <v>119</v>
      </c>
      <c r="B330" s="36">
        <v>225</v>
      </c>
      <c r="C330" s="4"/>
      <c r="D330" s="4"/>
      <c r="E330" s="3"/>
      <c r="F330" s="52">
        <f t="shared" si="118"/>
        <v>0</v>
      </c>
      <c r="G330" s="52">
        <f t="shared" si="119"/>
        <v>0</v>
      </c>
      <c r="H330" s="47">
        <f t="shared" si="120"/>
        <v>0</v>
      </c>
      <c r="I330" s="47">
        <f t="shared" si="120"/>
        <v>0</v>
      </c>
      <c r="P330" s="68"/>
      <c r="Q330" s="68"/>
      <c r="R330" s="68"/>
      <c r="S330" s="68"/>
      <c r="T330" s="68"/>
      <c r="U330" s="68"/>
      <c r="V330" s="68"/>
      <c r="W330" s="68"/>
      <c r="X330" s="68"/>
    </row>
    <row r="331" spans="1:36" ht="35.1" customHeight="1" x14ac:dyDescent="0.2">
      <c r="A331" s="16" t="s">
        <v>119</v>
      </c>
      <c r="B331" s="36">
        <v>225</v>
      </c>
      <c r="C331" s="14"/>
      <c r="D331" s="14"/>
      <c r="E331" s="18"/>
      <c r="F331" s="52">
        <f t="shared" si="118"/>
        <v>0</v>
      </c>
      <c r="G331" s="52">
        <f t="shared" si="119"/>
        <v>0</v>
      </c>
      <c r="H331" s="48">
        <f t="shared" si="120"/>
        <v>0</v>
      </c>
      <c r="I331" s="48">
        <f t="shared" si="120"/>
        <v>0</v>
      </c>
      <c r="P331" s="68"/>
      <c r="Q331" s="68"/>
      <c r="R331" s="68"/>
      <c r="S331" s="68"/>
      <c r="T331" s="68"/>
      <c r="U331" s="68"/>
      <c r="V331" s="68"/>
      <c r="W331" s="68"/>
      <c r="X331" s="68"/>
    </row>
    <row r="332" spans="1:36" s="27" customFormat="1" ht="11.1" customHeight="1" x14ac:dyDescent="0.2">
      <c r="A332" s="24" t="s">
        <v>119</v>
      </c>
      <c r="B332" s="35">
        <v>226</v>
      </c>
      <c r="C332" s="25" t="s">
        <v>58</v>
      </c>
      <c r="D332" s="25"/>
      <c r="E332" s="26">
        <f>SUM(E333:E336)</f>
        <v>28</v>
      </c>
      <c r="F332" s="110">
        <f t="shared" ref="F332:AJ332" si="121">SUM(F333:F336)</f>
        <v>28</v>
      </c>
      <c r="G332" s="110">
        <f t="shared" si="121"/>
        <v>28</v>
      </c>
      <c r="H332" s="136">
        <f t="shared" si="121"/>
        <v>0</v>
      </c>
      <c r="I332" s="42">
        <f t="shared" si="121"/>
        <v>0</v>
      </c>
      <c r="J332" s="26">
        <f t="shared" si="121"/>
        <v>0</v>
      </c>
      <c r="K332" s="26">
        <f t="shared" si="121"/>
        <v>0</v>
      </c>
      <c r="L332" s="26">
        <f t="shared" si="121"/>
        <v>0</v>
      </c>
      <c r="M332" s="26">
        <f t="shared" si="121"/>
        <v>0</v>
      </c>
      <c r="N332" s="26">
        <f t="shared" si="121"/>
        <v>0</v>
      </c>
      <c r="O332" s="105">
        <f t="shared" si="121"/>
        <v>0</v>
      </c>
      <c r="P332" s="110">
        <f t="shared" si="121"/>
        <v>0</v>
      </c>
      <c r="Q332" s="110">
        <f t="shared" si="121"/>
        <v>0</v>
      </c>
      <c r="R332" s="110">
        <f t="shared" si="121"/>
        <v>0</v>
      </c>
      <c r="S332" s="110">
        <f t="shared" si="121"/>
        <v>0</v>
      </c>
      <c r="T332" s="110">
        <f t="shared" si="121"/>
        <v>0</v>
      </c>
      <c r="U332" s="110">
        <f t="shared" si="121"/>
        <v>0</v>
      </c>
      <c r="V332" s="110">
        <f t="shared" si="121"/>
        <v>0</v>
      </c>
      <c r="W332" s="110">
        <f t="shared" si="121"/>
        <v>0</v>
      </c>
      <c r="X332" s="110">
        <f t="shared" si="121"/>
        <v>0</v>
      </c>
      <c r="Y332" s="108">
        <f t="shared" si="121"/>
        <v>0</v>
      </c>
      <c r="Z332" s="26">
        <f t="shared" si="121"/>
        <v>0</v>
      </c>
      <c r="AA332" s="26">
        <f t="shared" si="121"/>
        <v>0</v>
      </c>
      <c r="AB332" s="26">
        <f t="shared" si="121"/>
        <v>0</v>
      </c>
      <c r="AC332" s="26">
        <f t="shared" si="121"/>
        <v>0</v>
      </c>
      <c r="AD332" s="26">
        <f t="shared" si="121"/>
        <v>0</v>
      </c>
      <c r="AE332" s="26">
        <f t="shared" si="121"/>
        <v>0</v>
      </c>
      <c r="AF332" s="26">
        <f t="shared" si="121"/>
        <v>0</v>
      </c>
      <c r="AG332" s="26">
        <f t="shared" si="121"/>
        <v>0</v>
      </c>
      <c r="AH332" s="26">
        <f t="shared" si="121"/>
        <v>0</v>
      </c>
      <c r="AI332" s="26">
        <f t="shared" si="121"/>
        <v>0</v>
      </c>
      <c r="AJ332" s="26">
        <f t="shared" si="121"/>
        <v>0</v>
      </c>
    </row>
    <row r="333" spans="1:36" ht="35.1" customHeight="1" x14ac:dyDescent="0.2">
      <c r="A333" s="13" t="s">
        <v>119</v>
      </c>
      <c r="B333" s="36">
        <v>226</v>
      </c>
      <c r="C333" s="22" t="s">
        <v>90</v>
      </c>
      <c r="D333" s="22"/>
      <c r="E333" s="23">
        <v>28</v>
      </c>
      <c r="F333" s="137">
        <f>E333-H333</f>
        <v>28</v>
      </c>
      <c r="G333" s="137">
        <f>E333-I333</f>
        <v>28</v>
      </c>
      <c r="H333" s="46">
        <f t="shared" ref="H333:I336" si="122">J333+L333+N333+P333+U333+W333+Y333+AA333+AC333+AE333+AG333+AI333</f>
        <v>0</v>
      </c>
      <c r="I333" s="46">
        <f t="shared" si="122"/>
        <v>0</v>
      </c>
      <c r="P333" s="68"/>
      <c r="Q333" s="68"/>
      <c r="R333" s="68"/>
      <c r="S333" s="68"/>
      <c r="T333" s="68"/>
      <c r="U333" s="68"/>
      <c r="V333" s="68"/>
      <c r="W333" s="68"/>
      <c r="X333" s="68"/>
    </row>
    <row r="334" spans="1:36" ht="35.1" customHeight="1" x14ac:dyDescent="0.2">
      <c r="A334" s="6" t="s">
        <v>119</v>
      </c>
      <c r="B334" s="36">
        <v>226</v>
      </c>
      <c r="C334" s="4"/>
      <c r="D334" s="4"/>
      <c r="E334" s="3"/>
      <c r="F334" s="52">
        <f>E334-H334</f>
        <v>0</v>
      </c>
      <c r="G334" s="52">
        <f>E334-I334</f>
        <v>0</v>
      </c>
      <c r="H334" s="47">
        <f t="shared" si="122"/>
        <v>0</v>
      </c>
      <c r="I334" s="47">
        <f t="shared" si="122"/>
        <v>0</v>
      </c>
      <c r="P334" s="68"/>
      <c r="Q334" s="68"/>
      <c r="R334" s="68"/>
      <c r="S334" s="68"/>
      <c r="T334" s="68"/>
      <c r="U334" s="68"/>
      <c r="V334" s="68"/>
      <c r="W334" s="68"/>
      <c r="X334" s="68"/>
    </row>
    <row r="335" spans="1:36" ht="35.1" customHeight="1" x14ac:dyDescent="0.2">
      <c r="A335" s="6" t="s">
        <v>119</v>
      </c>
      <c r="B335" s="36">
        <v>226</v>
      </c>
      <c r="C335" s="4"/>
      <c r="D335" s="4"/>
      <c r="E335" s="3"/>
      <c r="F335" s="52">
        <f>E335-H335</f>
        <v>0</v>
      </c>
      <c r="G335" s="52">
        <f>E335-I335</f>
        <v>0</v>
      </c>
      <c r="H335" s="47">
        <f t="shared" si="122"/>
        <v>0</v>
      </c>
      <c r="I335" s="47">
        <f t="shared" si="122"/>
        <v>0</v>
      </c>
      <c r="P335" s="68"/>
      <c r="Q335" s="68"/>
      <c r="R335" s="68"/>
      <c r="S335" s="68"/>
      <c r="T335" s="68"/>
      <c r="U335" s="68"/>
      <c r="V335" s="68"/>
      <c r="W335" s="68"/>
      <c r="X335" s="68"/>
    </row>
    <row r="336" spans="1:36" ht="35.1" customHeight="1" x14ac:dyDescent="0.2">
      <c r="A336" s="16" t="s">
        <v>119</v>
      </c>
      <c r="B336" s="36">
        <v>226</v>
      </c>
      <c r="C336" s="14"/>
      <c r="D336" s="14"/>
      <c r="E336" s="18"/>
      <c r="F336" s="52">
        <f>E336-H336</f>
        <v>0</v>
      </c>
      <c r="G336" s="52">
        <f>E336-I336</f>
        <v>0</v>
      </c>
      <c r="H336" s="48">
        <f t="shared" si="122"/>
        <v>0</v>
      </c>
      <c r="I336" s="48">
        <f t="shared" si="122"/>
        <v>0</v>
      </c>
      <c r="P336" s="68"/>
      <c r="Q336" s="68"/>
      <c r="R336" s="68"/>
      <c r="S336" s="68"/>
      <c r="T336" s="68"/>
      <c r="U336" s="68"/>
      <c r="V336" s="68"/>
      <c r="W336" s="68"/>
      <c r="X336" s="68"/>
    </row>
    <row r="337" spans="1:36" s="27" customFormat="1" ht="11.1" customHeight="1" x14ac:dyDescent="0.2">
      <c r="A337" s="24" t="s">
        <v>119</v>
      </c>
      <c r="B337" s="35">
        <v>346</v>
      </c>
      <c r="C337" s="25" t="s">
        <v>8</v>
      </c>
      <c r="D337" s="85"/>
      <c r="E337" s="26">
        <f>SUM(E338:E340)</f>
        <v>978.94</v>
      </c>
      <c r="F337" s="140">
        <f t="shared" ref="F337:AJ337" si="123">SUM(F338:F340)</f>
        <v>0</v>
      </c>
      <c r="G337" s="140">
        <f t="shared" si="123"/>
        <v>0</v>
      </c>
      <c r="H337" s="42">
        <f t="shared" si="123"/>
        <v>978.94</v>
      </c>
      <c r="I337" s="42">
        <f t="shared" si="123"/>
        <v>978.94</v>
      </c>
      <c r="J337" s="26">
        <f t="shared" si="123"/>
        <v>0</v>
      </c>
      <c r="K337" s="26">
        <f t="shared" si="123"/>
        <v>0</v>
      </c>
      <c r="L337" s="26">
        <f t="shared" si="123"/>
        <v>0</v>
      </c>
      <c r="M337" s="26">
        <f t="shared" si="123"/>
        <v>0</v>
      </c>
      <c r="N337" s="26">
        <f t="shared" si="123"/>
        <v>978.94</v>
      </c>
      <c r="O337" s="105">
        <f t="shared" si="123"/>
        <v>978.94</v>
      </c>
      <c r="P337" s="110">
        <f t="shared" si="123"/>
        <v>0</v>
      </c>
      <c r="Q337" s="110">
        <f t="shared" si="123"/>
        <v>0</v>
      </c>
      <c r="R337" s="110">
        <f t="shared" si="123"/>
        <v>0</v>
      </c>
      <c r="S337" s="110">
        <f t="shared" si="123"/>
        <v>0</v>
      </c>
      <c r="T337" s="110">
        <f t="shared" si="123"/>
        <v>0</v>
      </c>
      <c r="U337" s="110">
        <f t="shared" si="123"/>
        <v>0</v>
      </c>
      <c r="V337" s="110">
        <f t="shared" si="123"/>
        <v>0</v>
      </c>
      <c r="W337" s="110">
        <f t="shared" si="123"/>
        <v>0</v>
      </c>
      <c r="X337" s="110">
        <f t="shared" si="123"/>
        <v>0</v>
      </c>
      <c r="Y337" s="108">
        <f t="shared" si="123"/>
        <v>0</v>
      </c>
      <c r="Z337" s="26">
        <f t="shared" si="123"/>
        <v>0</v>
      </c>
      <c r="AA337" s="26">
        <f t="shared" si="123"/>
        <v>0</v>
      </c>
      <c r="AB337" s="26">
        <f t="shared" si="123"/>
        <v>0</v>
      </c>
      <c r="AC337" s="26">
        <f t="shared" si="123"/>
        <v>0</v>
      </c>
      <c r="AD337" s="26">
        <f t="shared" si="123"/>
        <v>0</v>
      </c>
      <c r="AE337" s="26">
        <f t="shared" si="123"/>
        <v>0</v>
      </c>
      <c r="AF337" s="26">
        <f t="shared" si="123"/>
        <v>0</v>
      </c>
      <c r="AG337" s="26">
        <f t="shared" si="123"/>
        <v>0</v>
      </c>
      <c r="AH337" s="26">
        <f t="shared" si="123"/>
        <v>0</v>
      </c>
      <c r="AI337" s="26">
        <f t="shared" si="123"/>
        <v>0</v>
      </c>
      <c r="AJ337" s="26">
        <f t="shared" si="123"/>
        <v>0</v>
      </c>
    </row>
    <row r="338" spans="1:36" s="92" customFormat="1" ht="47.1" customHeight="1" x14ac:dyDescent="0.2">
      <c r="A338" s="93" t="s">
        <v>119</v>
      </c>
      <c r="B338" s="98">
        <v>346</v>
      </c>
      <c r="C338" s="94" t="s">
        <v>7</v>
      </c>
      <c r="D338" s="93" t="s">
        <v>152</v>
      </c>
      <c r="E338" s="95">
        <v>978.94</v>
      </c>
      <c r="F338" s="90">
        <f>E338-H338</f>
        <v>0</v>
      </c>
      <c r="G338" s="90">
        <f>E338-I338</f>
        <v>0</v>
      </c>
      <c r="H338" s="96">
        <f t="shared" ref="H338:I340" si="124">J338+L338+N338+P338+U338+W338+Y338+AA338+AC338+AE338+AG338+AI338</f>
        <v>978.94</v>
      </c>
      <c r="I338" s="96">
        <f t="shared" si="124"/>
        <v>978.94</v>
      </c>
      <c r="N338" s="92">
        <v>978.94</v>
      </c>
      <c r="O338" s="92">
        <v>978.94</v>
      </c>
      <c r="P338" s="111"/>
      <c r="Q338" s="111"/>
      <c r="R338" s="111"/>
      <c r="S338" s="111"/>
      <c r="T338" s="111"/>
      <c r="U338" s="111"/>
      <c r="V338" s="111"/>
      <c r="W338" s="111"/>
      <c r="X338" s="111"/>
    </row>
    <row r="339" spans="1:36" ht="47.1" customHeight="1" x14ac:dyDescent="0.2">
      <c r="A339" s="6" t="s">
        <v>119</v>
      </c>
      <c r="B339" s="36">
        <v>346</v>
      </c>
      <c r="C339" s="4"/>
      <c r="D339" s="6"/>
      <c r="E339" s="3"/>
      <c r="F339" s="52">
        <f>E339-H339</f>
        <v>0</v>
      </c>
      <c r="G339" s="52">
        <f>E339-I339</f>
        <v>0</v>
      </c>
      <c r="H339" s="47">
        <f t="shared" si="124"/>
        <v>0</v>
      </c>
      <c r="I339" s="47">
        <f t="shared" si="124"/>
        <v>0</v>
      </c>
      <c r="P339" s="68"/>
      <c r="Q339" s="68"/>
      <c r="R339" s="68"/>
      <c r="S339" s="68"/>
      <c r="T339" s="68"/>
      <c r="U339" s="68"/>
      <c r="V339" s="68"/>
      <c r="W339" s="68"/>
      <c r="X339" s="68"/>
    </row>
    <row r="340" spans="1:36" ht="47.1" customHeight="1" x14ac:dyDescent="0.2">
      <c r="A340" s="16" t="s">
        <v>119</v>
      </c>
      <c r="B340" s="36">
        <v>346</v>
      </c>
      <c r="C340" s="14"/>
      <c r="D340" s="16"/>
      <c r="E340" s="18"/>
      <c r="F340" s="52">
        <f>E340-H340</f>
        <v>0</v>
      </c>
      <c r="G340" s="52">
        <f>E340-I340</f>
        <v>0</v>
      </c>
      <c r="H340" s="47">
        <f t="shared" si="124"/>
        <v>0</v>
      </c>
      <c r="I340" s="47">
        <f t="shared" si="124"/>
        <v>0</v>
      </c>
      <c r="P340" s="68"/>
      <c r="Q340" s="68"/>
      <c r="R340" s="68"/>
      <c r="S340" s="68"/>
      <c r="T340" s="68"/>
      <c r="U340" s="68"/>
      <c r="V340" s="68"/>
      <c r="W340" s="68"/>
      <c r="X340" s="68"/>
    </row>
    <row r="341" spans="1:36" s="127" customFormat="1" ht="47.1" customHeight="1" x14ac:dyDescent="0.2">
      <c r="A341" s="144" t="s">
        <v>119</v>
      </c>
      <c r="B341" s="145">
        <v>341</v>
      </c>
      <c r="C341" s="146"/>
      <c r="D341" s="147"/>
      <c r="E341" s="148"/>
      <c r="F341" s="151"/>
      <c r="G341" s="151"/>
      <c r="H341" s="152"/>
      <c r="I341" s="153"/>
      <c r="P341" s="128">
        <v>65000</v>
      </c>
      <c r="Q341" s="128"/>
      <c r="R341" s="128"/>
      <c r="S341" s="128"/>
      <c r="T341" s="128"/>
      <c r="U341" s="128">
        <v>10000</v>
      </c>
      <c r="V341" s="128"/>
      <c r="W341" s="128"/>
      <c r="X341" s="128"/>
    </row>
    <row r="342" spans="1:36" s="27" customFormat="1" ht="11.1" customHeight="1" x14ac:dyDescent="0.2">
      <c r="A342" s="141" t="s">
        <v>119</v>
      </c>
      <c r="B342" s="142">
        <v>343</v>
      </c>
      <c r="C342" s="143">
        <v>343</v>
      </c>
      <c r="D342" s="143"/>
      <c r="E342" s="118">
        <f>SUM(E343:E345)</f>
        <v>321.89999999999998</v>
      </c>
      <c r="F342" s="42">
        <f t="shared" ref="F342:AJ342" si="125">SUM(F343:F345)</f>
        <v>-160.94999999999999</v>
      </c>
      <c r="G342" s="42">
        <f t="shared" si="125"/>
        <v>321.89999999999998</v>
      </c>
      <c r="H342" s="42">
        <f t="shared" si="125"/>
        <v>482.84999999999997</v>
      </c>
      <c r="I342" s="42">
        <f t="shared" si="125"/>
        <v>0</v>
      </c>
      <c r="J342" s="26">
        <f t="shared" si="125"/>
        <v>0</v>
      </c>
      <c r="K342" s="26">
        <f t="shared" si="125"/>
        <v>0</v>
      </c>
      <c r="L342" s="26">
        <f t="shared" si="125"/>
        <v>0</v>
      </c>
      <c r="M342" s="26">
        <f t="shared" si="125"/>
        <v>0</v>
      </c>
      <c r="N342" s="26">
        <f t="shared" si="125"/>
        <v>0</v>
      </c>
      <c r="O342" s="105">
        <f t="shared" si="125"/>
        <v>0</v>
      </c>
      <c r="P342" s="110">
        <f t="shared" si="125"/>
        <v>160.94999999999999</v>
      </c>
      <c r="Q342" s="110">
        <f t="shared" si="125"/>
        <v>0</v>
      </c>
      <c r="R342" s="110">
        <f t="shared" si="125"/>
        <v>160.94999999999999</v>
      </c>
      <c r="S342" s="110">
        <f t="shared" si="125"/>
        <v>0</v>
      </c>
      <c r="T342" s="110">
        <f t="shared" si="125"/>
        <v>0</v>
      </c>
      <c r="U342" s="110">
        <f t="shared" si="125"/>
        <v>160.94999999999999</v>
      </c>
      <c r="V342" s="110">
        <f t="shared" si="125"/>
        <v>0</v>
      </c>
      <c r="W342" s="110">
        <f t="shared" si="125"/>
        <v>160.94999999999999</v>
      </c>
      <c r="X342" s="110">
        <f t="shared" si="125"/>
        <v>0</v>
      </c>
      <c r="Y342" s="108">
        <f t="shared" si="125"/>
        <v>0</v>
      </c>
      <c r="Z342" s="26">
        <f t="shared" si="125"/>
        <v>0</v>
      </c>
      <c r="AA342" s="26">
        <f t="shared" si="125"/>
        <v>0</v>
      </c>
      <c r="AB342" s="26">
        <f t="shared" si="125"/>
        <v>0</v>
      </c>
      <c r="AC342" s="26">
        <f t="shared" si="125"/>
        <v>0</v>
      </c>
      <c r="AD342" s="26">
        <f t="shared" si="125"/>
        <v>0</v>
      </c>
      <c r="AE342" s="26">
        <f t="shared" si="125"/>
        <v>0</v>
      </c>
      <c r="AF342" s="26">
        <f t="shared" si="125"/>
        <v>0</v>
      </c>
      <c r="AG342" s="26">
        <f t="shared" si="125"/>
        <v>0</v>
      </c>
      <c r="AH342" s="26">
        <f t="shared" si="125"/>
        <v>0</v>
      </c>
      <c r="AI342" s="26">
        <f t="shared" si="125"/>
        <v>0</v>
      </c>
      <c r="AJ342" s="26">
        <f t="shared" si="125"/>
        <v>0</v>
      </c>
    </row>
    <row r="343" spans="1:36" ht="47.1" customHeight="1" x14ac:dyDescent="0.2">
      <c r="A343" s="13" t="s">
        <v>119</v>
      </c>
      <c r="B343" s="36">
        <v>343</v>
      </c>
      <c r="C343" s="22" t="s">
        <v>9</v>
      </c>
      <c r="D343" s="22"/>
      <c r="E343" s="23">
        <v>321.89999999999998</v>
      </c>
      <c r="F343" s="52">
        <f>E343-H343</f>
        <v>-160.94999999999999</v>
      </c>
      <c r="G343" s="52">
        <f>E343-I343</f>
        <v>321.89999999999998</v>
      </c>
      <c r="H343" s="46">
        <f t="shared" ref="H343:I345" si="126">J343+L343+N343+P343+U343+W343+Y343+AA343+AC343+AE343+AG343+AI343</f>
        <v>482.84999999999997</v>
      </c>
      <c r="I343" s="46">
        <f t="shared" si="126"/>
        <v>0</v>
      </c>
      <c r="P343" s="68">
        <v>160.94999999999999</v>
      </c>
      <c r="Q343" s="68"/>
      <c r="R343" s="68">
        <v>160.94999999999999</v>
      </c>
      <c r="S343" s="68"/>
      <c r="T343" s="68"/>
      <c r="U343" s="68">
        <v>160.94999999999999</v>
      </c>
      <c r="V343" s="68"/>
      <c r="W343" s="68">
        <v>160.94999999999999</v>
      </c>
      <c r="X343" s="68"/>
    </row>
    <row r="344" spans="1:36" ht="47.1" customHeight="1" x14ac:dyDescent="0.2">
      <c r="A344" s="6" t="s">
        <v>119</v>
      </c>
      <c r="B344" s="36">
        <v>343</v>
      </c>
      <c r="C344" s="4"/>
      <c r="D344" s="4"/>
      <c r="E344" s="3"/>
      <c r="F344" s="52">
        <f>E344-H344</f>
        <v>0</v>
      </c>
      <c r="G344" s="52">
        <f>E344-I344</f>
        <v>0</v>
      </c>
      <c r="H344" s="47">
        <f t="shared" si="126"/>
        <v>0</v>
      </c>
      <c r="I344" s="47">
        <f t="shared" si="126"/>
        <v>0</v>
      </c>
      <c r="P344" s="68"/>
      <c r="Q344" s="68"/>
      <c r="R344" s="68"/>
      <c r="S344" s="68"/>
      <c r="T344" s="68"/>
      <c r="U344" s="68"/>
      <c r="V344" s="68"/>
      <c r="W344" s="68"/>
      <c r="X344" s="68"/>
    </row>
    <row r="345" spans="1:36" ht="11.1" customHeight="1" x14ac:dyDescent="0.2">
      <c r="A345" s="16" t="s">
        <v>119</v>
      </c>
      <c r="B345" s="36">
        <v>343</v>
      </c>
      <c r="C345" s="17"/>
      <c r="D345" s="17"/>
      <c r="E345" s="18"/>
      <c r="F345" s="52">
        <f>E345-H345</f>
        <v>0</v>
      </c>
      <c r="G345" s="52">
        <f>E345-I345</f>
        <v>0</v>
      </c>
      <c r="H345" s="48">
        <f t="shared" si="126"/>
        <v>0</v>
      </c>
      <c r="I345" s="48">
        <f t="shared" si="126"/>
        <v>0</v>
      </c>
      <c r="P345" s="68"/>
      <c r="Q345" s="68"/>
      <c r="R345" s="68"/>
      <c r="S345" s="68"/>
      <c r="T345" s="68"/>
      <c r="U345" s="68"/>
      <c r="V345" s="68"/>
      <c r="W345" s="68"/>
      <c r="X345" s="68"/>
    </row>
    <row r="346" spans="1:36" s="21" customFormat="1" ht="23.1" customHeight="1" x14ac:dyDescent="0.2">
      <c r="A346" s="175" t="s">
        <v>120</v>
      </c>
      <c r="B346" s="175"/>
      <c r="C346" s="175"/>
      <c r="D346" s="82"/>
      <c r="E346" s="20">
        <f>E347+E350+E357+E366+E369</f>
        <v>26878.63</v>
      </c>
      <c r="F346" s="37">
        <f t="shared" ref="F346:AJ346" si="127">F347+F350+F357+F366+F369</f>
        <v>9154.86</v>
      </c>
      <c r="G346" s="37">
        <f t="shared" si="127"/>
        <v>25899.690000000002</v>
      </c>
      <c r="H346" s="37">
        <f t="shared" si="127"/>
        <v>17723.77</v>
      </c>
      <c r="I346" s="37">
        <f t="shared" si="127"/>
        <v>978.94</v>
      </c>
      <c r="J346" s="20">
        <f t="shared" si="127"/>
        <v>0</v>
      </c>
      <c r="K346" s="20">
        <f t="shared" si="127"/>
        <v>0</v>
      </c>
      <c r="L346" s="20">
        <f t="shared" si="127"/>
        <v>0</v>
      </c>
      <c r="M346" s="20">
        <f t="shared" si="127"/>
        <v>0</v>
      </c>
      <c r="N346" s="20">
        <f t="shared" si="127"/>
        <v>978.94</v>
      </c>
      <c r="O346" s="107">
        <f t="shared" si="127"/>
        <v>978.94</v>
      </c>
      <c r="P346" s="113">
        <f t="shared" si="127"/>
        <v>5581.6100000000006</v>
      </c>
      <c r="Q346" s="113">
        <f t="shared" si="127"/>
        <v>0</v>
      </c>
      <c r="R346" s="113">
        <f t="shared" si="127"/>
        <v>979.18000000000006</v>
      </c>
      <c r="S346" s="113">
        <f t="shared" si="127"/>
        <v>4602.43</v>
      </c>
      <c r="T346" s="113">
        <f t="shared" si="127"/>
        <v>0</v>
      </c>
      <c r="U346" s="113">
        <f t="shared" si="127"/>
        <v>5581.6100000000006</v>
      </c>
      <c r="V346" s="113">
        <f t="shared" si="127"/>
        <v>0</v>
      </c>
      <c r="W346" s="113">
        <f t="shared" si="127"/>
        <v>5581.6100000000006</v>
      </c>
      <c r="X346" s="113">
        <f t="shared" si="127"/>
        <v>0</v>
      </c>
      <c r="Y346" s="109">
        <f t="shared" si="127"/>
        <v>0</v>
      </c>
      <c r="Z346" s="20">
        <f t="shared" si="127"/>
        <v>0</v>
      </c>
      <c r="AA346" s="20">
        <f t="shared" si="127"/>
        <v>0</v>
      </c>
      <c r="AB346" s="20">
        <f t="shared" si="127"/>
        <v>0</v>
      </c>
      <c r="AC346" s="20">
        <f t="shared" si="127"/>
        <v>0</v>
      </c>
      <c r="AD346" s="20">
        <f t="shared" si="127"/>
        <v>0</v>
      </c>
      <c r="AE346" s="20">
        <f t="shared" si="127"/>
        <v>0</v>
      </c>
      <c r="AF346" s="20">
        <f t="shared" si="127"/>
        <v>0</v>
      </c>
      <c r="AG346" s="20">
        <f t="shared" si="127"/>
        <v>0</v>
      </c>
      <c r="AH346" s="20">
        <f t="shared" si="127"/>
        <v>0</v>
      </c>
      <c r="AI346" s="20">
        <f t="shared" si="127"/>
        <v>0</v>
      </c>
      <c r="AJ346" s="20">
        <f t="shared" si="127"/>
        <v>0</v>
      </c>
    </row>
    <row r="347" spans="1:36" s="27" customFormat="1" ht="11.1" customHeight="1" x14ac:dyDescent="0.2">
      <c r="A347" s="24" t="s">
        <v>120</v>
      </c>
      <c r="B347" s="35">
        <v>221</v>
      </c>
      <c r="C347" s="25" t="s">
        <v>0</v>
      </c>
      <c r="D347" s="25"/>
      <c r="E347" s="26">
        <f>SUM(E348:E349)</f>
        <v>6000</v>
      </c>
      <c r="F347" s="41">
        <f t="shared" ref="F347:AJ347" si="128">SUM(F348:F349)</f>
        <v>4200</v>
      </c>
      <c r="G347" s="41">
        <f t="shared" si="128"/>
        <v>6000</v>
      </c>
      <c r="H347" s="41">
        <f t="shared" si="128"/>
        <v>1800</v>
      </c>
      <c r="I347" s="41">
        <f t="shared" si="128"/>
        <v>0</v>
      </c>
      <c r="J347" s="26">
        <f t="shared" si="128"/>
        <v>0</v>
      </c>
      <c r="K347" s="26">
        <f t="shared" si="128"/>
        <v>0</v>
      </c>
      <c r="L347" s="26">
        <f t="shared" si="128"/>
        <v>0</v>
      </c>
      <c r="M347" s="26">
        <f t="shared" si="128"/>
        <v>0</v>
      </c>
      <c r="N347" s="26">
        <f t="shared" si="128"/>
        <v>0</v>
      </c>
      <c r="O347" s="105">
        <f t="shared" si="128"/>
        <v>0</v>
      </c>
      <c r="P347" s="110">
        <f t="shared" si="128"/>
        <v>600</v>
      </c>
      <c r="Q347" s="110">
        <f t="shared" si="128"/>
        <v>0</v>
      </c>
      <c r="R347" s="110">
        <f t="shared" si="128"/>
        <v>0</v>
      </c>
      <c r="S347" s="110">
        <f t="shared" si="128"/>
        <v>600</v>
      </c>
      <c r="T347" s="110">
        <f t="shared" si="128"/>
        <v>0</v>
      </c>
      <c r="U347" s="110">
        <f t="shared" si="128"/>
        <v>600</v>
      </c>
      <c r="V347" s="110">
        <f t="shared" si="128"/>
        <v>0</v>
      </c>
      <c r="W347" s="110">
        <f t="shared" si="128"/>
        <v>600</v>
      </c>
      <c r="X347" s="110">
        <f t="shared" si="128"/>
        <v>0</v>
      </c>
      <c r="Y347" s="108">
        <f t="shared" si="128"/>
        <v>0</v>
      </c>
      <c r="Z347" s="26">
        <f t="shared" si="128"/>
        <v>0</v>
      </c>
      <c r="AA347" s="26">
        <f t="shared" si="128"/>
        <v>0</v>
      </c>
      <c r="AB347" s="26">
        <f t="shared" si="128"/>
        <v>0</v>
      </c>
      <c r="AC347" s="26">
        <f t="shared" si="128"/>
        <v>0</v>
      </c>
      <c r="AD347" s="26">
        <f t="shared" si="128"/>
        <v>0</v>
      </c>
      <c r="AE347" s="26">
        <f t="shared" si="128"/>
        <v>0</v>
      </c>
      <c r="AF347" s="26">
        <f t="shared" si="128"/>
        <v>0</v>
      </c>
      <c r="AG347" s="26">
        <f t="shared" si="128"/>
        <v>0</v>
      </c>
      <c r="AH347" s="26">
        <f t="shared" si="128"/>
        <v>0</v>
      </c>
      <c r="AI347" s="26">
        <f t="shared" si="128"/>
        <v>0</v>
      </c>
      <c r="AJ347" s="26">
        <f t="shared" si="128"/>
        <v>0</v>
      </c>
    </row>
    <row r="348" spans="1:36" ht="35.1" customHeight="1" x14ac:dyDescent="0.2">
      <c r="A348" s="13" t="s">
        <v>120</v>
      </c>
      <c r="B348" s="36">
        <v>221</v>
      </c>
      <c r="C348" s="22" t="s">
        <v>93</v>
      </c>
      <c r="D348" s="22"/>
      <c r="E348" s="23">
        <v>6000</v>
      </c>
      <c r="F348" s="52">
        <f>E348-H348</f>
        <v>4200</v>
      </c>
      <c r="G348" s="52">
        <f>E348-I348</f>
        <v>6000</v>
      </c>
      <c r="H348" s="46">
        <f t="shared" ref="H348:I349" si="129">J348+L348+N348+P348+U348+W348+Y348+AA348+AC348+AE348+AG348+AI348</f>
        <v>1800</v>
      </c>
      <c r="I348" s="46">
        <f t="shared" si="129"/>
        <v>0</v>
      </c>
      <c r="P348" s="68">
        <v>600</v>
      </c>
      <c r="Q348" s="68"/>
      <c r="R348" s="68"/>
      <c r="S348" s="68">
        <v>600</v>
      </c>
      <c r="T348" s="68"/>
      <c r="U348" s="68">
        <v>600</v>
      </c>
      <c r="V348" s="68"/>
      <c r="W348" s="68">
        <v>600</v>
      </c>
      <c r="X348" s="68"/>
    </row>
    <row r="349" spans="1:36" ht="35.1" customHeight="1" x14ac:dyDescent="0.2">
      <c r="A349" s="16" t="s">
        <v>120</v>
      </c>
      <c r="B349" s="36">
        <v>221</v>
      </c>
      <c r="C349" s="14"/>
      <c r="D349" s="14"/>
      <c r="E349" s="18"/>
      <c r="F349" s="52">
        <f>E349-H349</f>
        <v>0</v>
      </c>
      <c r="G349" s="52">
        <f>E349-I349</f>
        <v>0</v>
      </c>
      <c r="H349" s="48">
        <f t="shared" si="129"/>
        <v>0</v>
      </c>
      <c r="I349" s="48">
        <f t="shared" si="129"/>
        <v>0</v>
      </c>
      <c r="P349" s="68"/>
      <c r="Q349" s="68"/>
      <c r="R349" s="68"/>
      <c r="S349" s="68"/>
      <c r="T349" s="68"/>
      <c r="U349" s="68"/>
      <c r="V349" s="68"/>
      <c r="W349" s="68"/>
      <c r="X349" s="68"/>
    </row>
    <row r="350" spans="1:36" s="27" customFormat="1" ht="11.1" customHeight="1" x14ac:dyDescent="0.2">
      <c r="A350" s="24" t="s">
        <v>120</v>
      </c>
      <c r="B350" s="35">
        <v>223</v>
      </c>
      <c r="C350" s="25" t="s">
        <v>45</v>
      </c>
      <c r="D350" s="25"/>
      <c r="E350" s="26">
        <f>SUM(E351:E356)</f>
        <v>17123.86</v>
      </c>
      <c r="F350" s="154">
        <f t="shared" ref="F350:AJ350" si="130">SUM(F351:F356)</f>
        <v>3724.0300000000007</v>
      </c>
      <c r="G350" s="155">
        <f t="shared" si="130"/>
        <v>17123.86</v>
      </c>
      <c r="H350" s="136">
        <f t="shared" si="130"/>
        <v>13399.830000000002</v>
      </c>
      <c r="I350" s="42">
        <f t="shared" si="130"/>
        <v>0</v>
      </c>
      <c r="J350" s="26">
        <f t="shared" si="130"/>
        <v>0</v>
      </c>
      <c r="K350" s="26">
        <f t="shared" si="130"/>
        <v>0</v>
      </c>
      <c r="L350" s="26">
        <f t="shared" si="130"/>
        <v>0</v>
      </c>
      <c r="M350" s="26">
        <f t="shared" si="130"/>
        <v>0</v>
      </c>
      <c r="N350" s="26">
        <f t="shared" si="130"/>
        <v>0</v>
      </c>
      <c r="O350" s="105">
        <f t="shared" si="130"/>
        <v>0</v>
      </c>
      <c r="P350" s="110">
        <f t="shared" si="130"/>
        <v>4466.6100000000006</v>
      </c>
      <c r="Q350" s="110">
        <f t="shared" si="130"/>
        <v>0</v>
      </c>
      <c r="R350" s="110">
        <f t="shared" si="130"/>
        <v>464.18</v>
      </c>
      <c r="S350" s="110">
        <f t="shared" si="130"/>
        <v>4002.4300000000003</v>
      </c>
      <c r="T350" s="110">
        <f t="shared" si="130"/>
        <v>0</v>
      </c>
      <c r="U350" s="110">
        <f t="shared" si="130"/>
        <v>4466.6100000000006</v>
      </c>
      <c r="V350" s="110">
        <f t="shared" si="130"/>
        <v>0</v>
      </c>
      <c r="W350" s="110">
        <f t="shared" si="130"/>
        <v>4466.6100000000006</v>
      </c>
      <c r="X350" s="110">
        <f t="shared" si="130"/>
        <v>0</v>
      </c>
      <c r="Y350" s="108">
        <f t="shared" si="130"/>
        <v>0</v>
      </c>
      <c r="Z350" s="26">
        <f t="shared" si="130"/>
        <v>0</v>
      </c>
      <c r="AA350" s="26">
        <f t="shared" si="130"/>
        <v>0</v>
      </c>
      <c r="AB350" s="26">
        <f t="shared" si="130"/>
        <v>0</v>
      </c>
      <c r="AC350" s="26">
        <f t="shared" si="130"/>
        <v>0</v>
      </c>
      <c r="AD350" s="26">
        <f t="shared" si="130"/>
        <v>0</v>
      </c>
      <c r="AE350" s="26">
        <f t="shared" si="130"/>
        <v>0</v>
      </c>
      <c r="AF350" s="26">
        <f t="shared" si="130"/>
        <v>0</v>
      </c>
      <c r="AG350" s="26">
        <f t="shared" si="130"/>
        <v>0</v>
      </c>
      <c r="AH350" s="26">
        <f t="shared" si="130"/>
        <v>0</v>
      </c>
      <c r="AI350" s="26">
        <f t="shared" si="130"/>
        <v>0</v>
      </c>
      <c r="AJ350" s="26">
        <f t="shared" si="130"/>
        <v>0</v>
      </c>
    </row>
    <row r="351" spans="1:36" ht="23.1" customHeight="1" x14ac:dyDescent="0.2">
      <c r="A351" s="13" t="s">
        <v>120</v>
      </c>
      <c r="B351" s="36">
        <v>223</v>
      </c>
      <c r="C351" s="22" t="s">
        <v>46</v>
      </c>
      <c r="D351" s="22"/>
      <c r="E351" s="23">
        <v>10811.03</v>
      </c>
      <c r="F351" s="137">
        <f t="shared" ref="F351:F356" si="131">E351-H351</f>
        <v>2702.7800000000007</v>
      </c>
      <c r="G351" s="137">
        <f t="shared" ref="G351:G356" si="132">E351-I351</f>
        <v>10811.03</v>
      </c>
      <c r="H351" s="46">
        <f t="shared" ref="H351:I356" si="133">J351+L351+N351+P351+U351+W351+Y351+AA351+AC351+AE351+AG351+AI351</f>
        <v>8108.25</v>
      </c>
      <c r="I351" s="46">
        <f t="shared" si="133"/>
        <v>0</v>
      </c>
      <c r="P351" s="68">
        <v>2702.75</v>
      </c>
      <c r="Q351" s="68"/>
      <c r="R351" s="68"/>
      <c r="S351" s="68">
        <v>2702.75</v>
      </c>
      <c r="T351" s="68"/>
      <c r="U351" s="68">
        <v>2702.75</v>
      </c>
      <c r="V351" s="68"/>
      <c r="W351" s="68">
        <v>2702.75</v>
      </c>
      <c r="X351" s="68"/>
    </row>
    <row r="352" spans="1:36" ht="23.1" customHeight="1" x14ac:dyDescent="0.2">
      <c r="A352" s="6" t="s">
        <v>120</v>
      </c>
      <c r="B352" s="36">
        <v>223</v>
      </c>
      <c r="C352" s="4" t="s">
        <v>100</v>
      </c>
      <c r="D352" s="4"/>
      <c r="E352" s="3">
        <v>2599.36</v>
      </c>
      <c r="F352" s="52">
        <f t="shared" si="131"/>
        <v>-1299.6799999999998</v>
      </c>
      <c r="G352" s="52">
        <f t="shared" si="132"/>
        <v>2599.36</v>
      </c>
      <c r="H352" s="47">
        <f t="shared" si="133"/>
        <v>3899.04</v>
      </c>
      <c r="I352" s="47">
        <f t="shared" si="133"/>
        <v>0</v>
      </c>
      <c r="P352" s="68">
        <v>1299.68</v>
      </c>
      <c r="Q352" s="68"/>
      <c r="R352" s="68"/>
      <c r="S352" s="68">
        <v>1299.68</v>
      </c>
      <c r="T352" s="68"/>
      <c r="U352" s="68">
        <v>1299.68</v>
      </c>
      <c r="V352" s="68"/>
      <c r="W352" s="68">
        <v>1299.68</v>
      </c>
      <c r="X352" s="68"/>
    </row>
    <row r="353" spans="1:36" ht="35.1" customHeight="1" x14ac:dyDescent="0.2">
      <c r="A353" s="6" t="s">
        <v>120</v>
      </c>
      <c r="B353" s="36">
        <v>223</v>
      </c>
      <c r="C353" s="4" t="s">
        <v>48</v>
      </c>
      <c r="D353" s="4"/>
      <c r="E353" s="3">
        <v>3713.47</v>
      </c>
      <c r="F353" s="52">
        <f t="shared" si="131"/>
        <v>2320.9299999999998</v>
      </c>
      <c r="G353" s="52">
        <f t="shared" si="132"/>
        <v>3713.47</v>
      </c>
      <c r="H353" s="47">
        <f t="shared" si="133"/>
        <v>1392.54</v>
      </c>
      <c r="I353" s="47">
        <f t="shared" si="133"/>
        <v>0</v>
      </c>
      <c r="P353" s="68">
        <v>464.18</v>
      </c>
      <c r="Q353" s="68"/>
      <c r="R353" s="68">
        <v>464.18</v>
      </c>
      <c r="S353" s="68"/>
      <c r="T353" s="68"/>
      <c r="U353" s="68">
        <v>464.18</v>
      </c>
      <c r="V353" s="68"/>
      <c r="W353" s="68">
        <v>464.18</v>
      </c>
      <c r="X353" s="68"/>
    </row>
    <row r="354" spans="1:36" ht="23.1" customHeight="1" x14ac:dyDescent="0.2">
      <c r="A354" s="6" t="s">
        <v>120</v>
      </c>
      <c r="B354" s="36">
        <v>223</v>
      </c>
      <c r="C354" s="4"/>
      <c r="D354" s="4"/>
      <c r="E354" s="3"/>
      <c r="F354" s="52">
        <f t="shared" si="131"/>
        <v>0</v>
      </c>
      <c r="G354" s="52">
        <f t="shared" si="132"/>
        <v>0</v>
      </c>
      <c r="H354" s="47">
        <f t="shared" si="133"/>
        <v>0</v>
      </c>
      <c r="I354" s="47">
        <f t="shared" si="133"/>
        <v>0</v>
      </c>
      <c r="P354" s="68"/>
      <c r="Q354" s="68"/>
      <c r="R354" s="68"/>
      <c r="S354" s="68"/>
      <c r="T354" s="68"/>
      <c r="U354" s="68"/>
      <c r="V354" s="68"/>
      <c r="W354" s="68"/>
      <c r="X354" s="68"/>
    </row>
    <row r="355" spans="1:36" ht="23.1" customHeight="1" x14ac:dyDescent="0.2">
      <c r="A355" s="6" t="s">
        <v>120</v>
      </c>
      <c r="B355" s="36">
        <v>223</v>
      </c>
      <c r="C355" s="4"/>
      <c r="D355" s="4"/>
      <c r="E355" s="3"/>
      <c r="F355" s="52">
        <f t="shared" si="131"/>
        <v>0</v>
      </c>
      <c r="G355" s="52">
        <f t="shared" si="132"/>
        <v>0</v>
      </c>
      <c r="H355" s="47">
        <f t="shared" si="133"/>
        <v>0</v>
      </c>
      <c r="I355" s="47">
        <f t="shared" si="133"/>
        <v>0</v>
      </c>
      <c r="P355" s="68"/>
      <c r="Q355" s="68"/>
      <c r="R355" s="68"/>
      <c r="S355" s="68"/>
      <c r="T355" s="68"/>
      <c r="U355" s="68"/>
      <c r="V355" s="68"/>
      <c r="W355" s="68"/>
      <c r="X355" s="68"/>
    </row>
    <row r="356" spans="1:36" ht="35.1" customHeight="1" x14ac:dyDescent="0.2">
      <c r="A356" s="16" t="s">
        <v>120</v>
      </c>
      <c r="B356" s="36">
        <v>223</v>
      </c>
      <c r="C356" s="14"/>
      <c r="D356" s="14"/>
      <c r="E356" s="18"/>
      <c r="F356" s="52">
        <f t="shared" si="131"/>
        <v>0</v>
      </c>
      <c r="G356" s="52">
        <f t="shared" si="132"/>
        <v>0</v>
      </c>
      <c r="H356" s="48">
        <f t="shared" si="133"/>
        <v>0</v>
      </c>
      <c r="I356" s="48">
        <f t="shared" si="133"/>
        <v>0</v>
      </c>
      <c r="P356" s="68"/>
      <c r="Q356" s="68"/>
      <c r="R356" s="68"/>
      <c r="S356" s="68"/>
      <c r="T356" s="68"/>
      <c r="U356" s="68"/>
      <c r="V356" s="68"/>
      <c r="W356" s="68"/>
      <c r="X356" s="68"/>
    </row>
    <row r="357" spans="1:36" s="27" customFormat="1" ht="11.1" customHeight="1" x14ac:dyDescent="0.2">
      <c r="A357" s="24" t="s">
        <v>120</v>
      </c>
      <c r="B357" s="35">
        <v>225</v>
      </c>
      <c r="C357" s="25" t="s">
        <v>3</v>
      </c>
      <c r="D357" s="25"/>
      <c r="E357" s="26">
        <f>SUM(E358:E365)</f>
        <v>2614.8799999999997</v>
      </c>
      <c r="F357" s="154">
        <f t="shared" ref="F357:AJ357" si="134">SUM(F358:F365)</f>
        <v>1552.73</v>
      </c>
      <c r="G357" s="155">
        <f t="shared" si="134"/>
        <v>2614.8799999999997</v>
      </c>
      <c r="H357" s="136">
        <f t="shared" si="134"/>
        <v>1062.1500000000001</v>
      </c>
      <c r="I357" s="42">
        <f t="shared" si="134"/>
        <v>0</v>
      </c>
      <c r="J357" s="26">
        <f t="shared" si="134"/>
        <v>0</v>
      </c>
      <c r="K357" s="26">
        <f t="shared" si="134"/>
        <v>0</v>
      </c>
      <c r="L357" s="26">
        <f t="shared" si="134"/>
        <v>0</v>
      </c>
      <c r="M357" s="26">
        <f t="shared" si="134"/>
        <v>0</v>
      </c>
      <c r="N357" s="26">
        <f t="shared" si="134"/>
        <v>0</v>
      </c>
      <c r="O357" s="105">
        <f t="shared" si="134"/>
        <v>0</v>
      </c>
      <c r="P357" s="110">
        <f t="shared" si="134"/>
        <v>354.04999999999995</v>
      </c>
      <c r="Q357" s="110">
        <f t="shared" si="134"/>
        <v>0</v>
      </c>
      <c r="R357" s="110">
        <f t="shared" si="134"/>
        <v>354.04999999999995</v>
      </c>
      <c r="S357" s="110">
        <f t="shared" si="134"/>
        <v>0</v>
      </c>
      <c r="T357" s="110">
        <f t="shared" si="134"/>
        <v>0</v>
      </c>
      <c r="U357" s="110">
        <f t="shared" si="134"/>
        <v>354.04999999999995</v>
      </c>
      <c r="V357" s="110">
        <f t="shared" si="134"/>
        <v>0</v>
      </c>
      <c r="W357" s="110">
        <f t="shared" si="134"/>
        <v>354.04999999999995</v>
      </c>
      <c r="X357" s="110">
        <f t="shared" si="134"/>
        <v>0</v>
      </c>
      <c r="Y357" s="108">
        <f t="shared" si="134"/>
        <v>0</v>
      </c>
      <c r="Z357" s="26">
        <f t="shared" si="134"/>
        <v>0</v>
      </c>
      <c r="AA357" s="26">
        <f t="shared" si="134"/>
        <v>0</v>
      </c>
      <c r="AB357" s="26">
        <f t="shared" si="134"/>
        <v>0</v>
      </c>
      <c r="AC357" s="26">
        <f t="shared" si="134"/>
        <v>0</v>
      </c>
      <c r="AD357" s="26">
        <f t="shared" si="134"/>
        <v>0</v>
      </c>
      <c r="AE357" s="26">
        <f t="shared" si="134"/>
        <v>0</v>
      </c>
      <c r="AF357" s="26">
        <f t="shared" si="134"/>
        <v>0</v>
      </c>
      <c r="AG357" s="26">
        <f t="shared" si="134"/>
        <v>0</v>
      </c>
      <c r="AH357" s="26">
        <f t="shared" si="134"/>
        <v>0</v>
      </c>
      <c r="AI357" s="26">
        <f t="shared" si="134"/>
        <v>0</v>
      </c>
      <c r="AJ357" s="26">
        <f t="shared" si="134"/>
        <v>0</v>
      </c>
    </row>
    <row r="358" spans="1:36" ht="35.1" customHeight="1" x14ac:dyDescent="0.2">
      <c r="A358" s="13" t="s">
        <v>120</v>
      </c>
      <c r="B358" s="36">
        <v>225</v>
      </c>
      <c r="C358" s="22" t="s">
        <v>96</v>
      </c>
      <c r="D358" s="22"/>
      <c r="E358" s="23">
        <v>1211.07</v>
      </c>
      <c r="F358" s="137">
        <f t="shared" ref="F358:F365" si="135">E358-H358</f>
        <v>692.04</v>
      </c>
      <c r="G358" s="137">
        <f t="shared" ref="G358:G365" si="136">E358-I358</f>
        <v>1211.07</v>
      </c>
      <c r="H358" s="46">
        <f t="shared" ref="H358:I365" si="137">J358+L358+N358+P358+U358+W358+Y358+AA358+AC358+AE358+AG358+AI358</f>
        <v>519.03</v>
      </c>
      <c r="I358" s="46">
        <f t="shared" si="137"/>
        <v>0</v>
      </c>
      <c r="P358" s="68">
        <v>173.01</v>
      </c>
      <c r="Q358" s="68"/>
      <c r="R358" s="68">
        <v>173.01</v>
      </c>
      <c r="S358" s="68"/>
      <c r="T358" s="68"/>
      <c r="U358" s="68">
        <v>173.01</v>
      </c>
      <c r="V358" s="68"/>
      <c r="W358" s="68">
        <v>173.01</v>
      </c>
      <c r="X358" s="68"/>
    </row>
    <row r="359" spans="1:36" ht="47.1" customHeight="1" x14ac:dyDescent="0.2">
      <c r="A359" s="6" t="s">
        <v>120</v>
      </c>
      <c r="B359" s="36">
        <v>225</v>
      </c>
      <c r="C359" s="4" t="s">
        <v>53</v>
      </c>
      <c r="D359" s="4"/>
      <c r="E359" s="3">
        <v>26.57</v>
      </c>
      <c r="F359" s="52">
        <f t="shared" si="135"/>
        <v>-53.140000000000008</v>
      </c>
      <c r="G359" s="52">
        <f t="shared" si="136"/>
        <v>26.57</v>
      </c>
      <c r="H359" s="47">
        <f t="shared" si="137"/>
        <v>79.710000000000008</v>
      </c>
      <c r="I359" s="47">
        <f t="shared" si="137"/>
        <v>0</v>
      </c>
      <c r="P359" s="68">
        <v>26.57</v>
      </c>
      <c r="Q359" s="68"/>
      <c r="R359" s="68">
        <v>26.57</v>
      </c>
      <c r="S359" s="68"/>
      <c r="T359" s="68"/>
      <c r="U359" s="68">
        <v>26.57</v>
      </c>
      <c r="V359" s="68"/>
      <c r="W359" s="68">
        <v>26.57</v>
      </c>
      <c r="X359" s="68"/>
    </row>
    <row r="360" spans="1:36" ht="35.1" customHeight="1" x14ac:dyDescent="0.2">
      <c r="A360" s="6" t="s">
        <v>120</v>
      </c>
      <c r="B360" s="36">
        <v>225</v>
      </c>
      <c r="C360" s="4" t="s">
        <v>55</v>
      </c>
      <c r="D360" s="4"/>
      <c r="E360" s="3">
        <v>1059.8</v>
      </c>
      <c r="F360" s="52">
        <f t="shared" si="135"/>
        <v>662.39</v>
      </c>
      <c r="G360" s="52">
        <f t="shared" si="136"/>
        <v>1059.8</v>
      </c>
      <c r="H360" s="47">
        <f t="shared" si="137"/>
        <v>397.40999999999997</v>
      </c>
      <c r="I360" s="47">
        <f t="shared" si="137"/>
        <v>0</v>
      </c>
      <c r="P360" s="68">
        <v>132.47</v>
      </c>
      <c r="Q360" s="68"/>
      <c r="R360" s="68">
        <v>132.47</v>
      </c>
      <c r="S360" s="68"/>
      <c r="T360" s="68"/>
      <c r="U360" s="68">
        <v>132.47</v>
      </c>
      <c r="V360" s="68"/>
      <c r="W360" s="68">
        <v>132.47</v>
      </c>
      <c r="X360" s="68"/>
    </row>
    <row r="361" spans="1:36" ht="35.1" customHeight="1" x14ac:dyDescent="0.2">
      <c r="A361" s="6" t="s">
        <v>120</v>
      </c>
      <c r="B361" s="36">
        <v>225</v>
      </c>
      <c r="C361" s="4" t="s">
        <v>56</v>
      </c>
      <c r="D361" s="4"/>
      <c r="E361" s="3">
        <v>44.94</v>
      </c>
      <c r="F361" s="52">
        <f t="shared" si="135"/>
        <v>-21.060000000000002</v>
      </c>
      <c r="G361" s="52">
        <f t="shared" si="136"/>
        <v>44.94</v>
      </c>
      <c r="H361" s="47">
        <f t="shared" si="137"/>
        <v>66</v>
      </c>
      <c r="I361" s="47">
        <f t="shared" si="137"/>
        <v>0</v>
      </c>
      <c r="P361" s="68">
        <v>22</v>
      </c>
      <c r="Q361" s="68"/>
      <c r="R361" s="68">
        <v>22</v>
      </c>
      <c r="S361" s="68"/>
      <c r="T361" s="68"/>
      <c r="U361" s="68">
        <v>22</v>
      </c>
      <c r="V361" s="68"/>
      <c r="W361" s="68">
        <v>22</v>
      </c>
      <c r="X361" s="68"/>
    </row>
    <row r="362" spans="1:36" ht="35.1" customHeight="1" x14ac:dyDescent="0.2">
      <c r="A362" s="6" t="s">
        <v>120</v>
      </c>
      <c r="B362" s="36">
        <v>225</v>
      </c>
      <c r="C362" s="4" t="s">
        <v>4</v>
      </c>
      <c r="D362" s="4"/>
      <c r="E362" s="3">
        <v>272.5</v>
      </c>
      <c r="F362" s="52">
        <f t="shared" si="135"/>
        <v>272.5</v>
      </c>
      <c r="G362" s="52">
        <f t="shared" si="136"/>
        <v>272.5</v>
      </c>
      <c r="H362" s="47">
        <f t="shared" si="137"/>
        <v>0</v>
      </c>
      <c r="I362" s="47">
        <f t="shared" si="137"/>
        <v>0</v>
      </c>
      <c r="P362" s="68"/>
      <c r="Q362" s="68"/>
      <c r="R362" s="68"/>
      <c r="S362" s="68"/>
      <c r="T362" s="68"/>
      <c r="U362" s="68"/>
      <c r="V362" s="68"/>
      <c r="W362" s="68"/>
      <c r="X362" s="68"/>
    </row>
    <row r="363" spans="1:36" ht="35.1" customHeight="1" x14ac:dyDescent="0.2">
      <c r="A363" s="6" t="s">
        <v>120</v>
      </c>
      <c r="B363" s="36">
        <v>225</v>
      </c>
      <c r="C363" s="4"/>
      <c r="D363" s="4"/>
      <c r="E363" s="3"/>
      <c r="F363" s="52">
        <f t="shared" si="135"/>
        <v>0</v>
      </c>
      <c r="G363" s="52">
        <f t="shared" si="136"/>
        <v>0</v>
      </c>
      <c r="H363" s="47">
        <f t="shared" si="137"/>
        <v>0</v>
      </c>
      <c r="I363" s="47">
        <f t="shared" si="137"/>
        <v>0</v>
      </c>
      <c r="P363" s="68"/>
      <c r="Q363" s="68"/>
      <c r="R363" s="68"/>
      <c r="S363" s="68"/>
      <c r="T363" s="68"/>
      <c r="U363" s="68"/>
      <c r="V363" s="68"/>
      <c r="W363" s="68"/>
      <c r="X363" s="68"/>
    </row>
    <row r="364" spans="1:36" ht="35.1" customHeight="1" x14ac:dyDescent="0.2">
      <c r="A364" s="6" t="s">
        <v>120</v>
      </c>
      <c r="B364" s="36">
        <v>225</v>
      </c>
      <c r="C364" s="4"/>
      <c r="D364" s="4"/>
      <c r="E364" s="3"/>
      <c r="F364" s="52">
        <f t="shared" si="135"/>
        <v>0</v>
      </c>
      <c r="G364" s="52">
        <f t="shared" si="136"/>
        <v>0</v>
      </c>
      <c r="H364" s="47">
        <f t="shared" si="137"/>
        <v>0</v>
      </c>
      <c r="I364" s="47">
        <f t="shared" si="137"/>
        <v>0</v>
      </c>
      <c r="P364" s="68"/>
      <c r="Q364" s="68"/>
      <c r="R364" s="68"/>
      <c r="S364" s="68"/>
      <c r="T364" s="68"/>
      <c r="U364" s="68"/>
      <c r="V364" s="68"/>
      <c r="W364" s="68"/>
      <c r="X364" s="68"/>
    </row>
    <row r="365" spans="1:36" ht="35.1" customHeight="1" x14ac:dyDescent="0.2">
      <c r="A365" s="16" t="s">
        <v>120</v>
      </c>
      <c r="B365" s="36">
        <v>225</v>
      </c>
      <c r="C365" s="14"/>
      <c r="D365" s="14"/>
      <c r="E365" s="18"/>
      <c r="F365" s="52">
        <f t="shared" si="135"/>
        <v>0</v>
      </c>
      <c r="G365" s="52">
        <f t="shared" si="136"/>
        <v>0</v>
      </c>
      <c r="H365" s="48">
        <f t="shared" si="137"/>
        <v>0</v>
      </c>
      <c r="I365" s="48">
        <f t="shared" si="137"/>
        <v>0</v>
      </c>
      <c r="P365" s="68"/>
      <c r="Q365" s="68"/>
      <c r="R365" s="68"/>
      <c r="S365" s="68"/>
      <c r="T365" s="68"/>
      <c r="U365" s="68"/>
      <c r="V365" s="68"/>
      <c r="W365" s="68"/>
      <c r="X365" s="68"/>
    </row>
    <row r="366" spans="1:36" s="27" customFormat="1" ht="11.1" customHeight="1" x14ac:dyDescent="0.2">
      <c r="A366" s="24" t="s">
        <v>120</v>
      </c>
      <c r="B366" s="35">
        <v>346</v>
      </c>
      <c r="C366" s="25" t="s">
        <v>8</v>
      </c>
      <c r="D366" s="85"/>
      <c r="E366" s="26">
        <f>SUM(E367:E368)</f>
        <v>978.94</v>
      </c>
      <c r="F366" s="154">
        <f t="shared" ref="F366:AJ366" si="138">SUM(F367:F368)</f>
        <v>0</v>
      </c>
      <c r="G366" s="155">
        <f t="shared" si="138"/>
        <v>0</v>
      </c>
      <c r="H366" s="136">
        <f t="shared" si="138"/>
        <v>978.94</v>
      </c>
      <c r="I366" s="42">
        <f t="shared" si="138"/>
        <v>978.94</v>
      </c>
      <c r="J366" s="26">
        <f t="shared" si="138"/>
        <v>0</v>
      </c>
      <c r="K366" s="26">
        <f t="shared" si="138"/>
        <v>0</v>
      </c>
      <c r="L366" s="26">
        <f t="shared" si="138"/>
        <v>0</v>
      </c>
      <c r="M366" s="26">
        <f t="shared" si="138"/>
        <v>0</v>
      </c>
      <c r="N366" s="26">
        <f t="shared" si="138"/>
        <v>978.94</v>
      </c>
      <c r="O366" s="105">
        <f t="shared" si="138"/>
        <v>978.94</v>
      </c>
      <c r="P366" s="110">
        <f t="shared" si="138"/>
        <v>0</v>
      </c>
      <c r="Q366" s="110">
        <f t="shared" si="138"/>
        <v>0</v>
      </c>
      <c r="R366" s="110">
        <f t="shared" si="138"/>
        <v>0</v>
      </c>
      <c r="S366" s="110">
        <f t="shared" si="138"/>
        <v>0</v>
      </c>
      <c r="T366" s="110">
        <f t="shared" si="138"/>
        <v>0</v>
      </c>
      <c r="U366" s="110">
        <f t="shared" si="138"/>
        <v>0</v>
      </c>
      <c r="V366" s="110">
        <f t="shared" si="138"/>
        <v>0</v>
      </c>
      <c r="W366" s="110">
        <f t="shared" si="138"/>
        <v>0</v>
      </c>
      <c r="X366" s="110">
        <f t="shared" si="138"/>
        <v>0</v>
      </c>
      <c r="Y366" s="108">
        <f t="shared" si="138"/>
        <v>0</v>
      </c>
      <c r="Z366" s="26">
        <f t="shared" si="138"/>
        <v>0</v>
      </c>
      <c r="AA366" s="26">
        <f t="shared" si="138"/>
        <v>0</v>
      </c>
      <c r="AB366" s="26">
        <f t="shared" si="138"/>
        <v>0</v>
      </c>
      <c r="AC366" s="26">
        <f t="shared" si="138"/>
        <v>0</v>
      </c>
      <c r="AD366" s="26">
        <f t="shared" si="138"/>
        <v>0</v>
      </c>
      <c r="AE366" s="26">
        <f t="shared" si="138"/>
        <v>0</v>
      </c>
      <c r="AF366" s="26">
        <f t="shared" si="138"/>
        <v>0</v>
      </c>
      <c r="AG366" s="26">
        <f t="shared" si="138"/>
        <v>0</v>
      </c>
      <c r="AH366" s="26">
        <f t="shared" si="138"/>
        <v>0</v>
      </c>
      <c r="AI366" s="26">
        <f t="shared" si="138"/>
        <v>0</v>
      </c>
      <c r="AJ366" s="26">
        <f t="shared" si="138"/>
        <v>0</v>
      </c>
    </row>
    <row r="367" spans="1:36" s="92" customFormat="1" ht="47.1" customHeight="1" x14ac:dyDescent="0.2">
      <c r="A367" s="93" t="s">
        <v>120</v>
      </c>
      <c r="B367" s="98">
        <v>346</v>
      </c>
      <c r="C367" s="94" t="s">
        <v>7</v>
      </c>
      <c r="D367" s="93" t="s">
        <v>152</v>
      </c>
      <c r="E367" s="95">
        <v>978.94</v>
      </c>
      <c r="F367" s="138">
        <f>E367-H367</f>
        <v>0</v>
      </c>
      <c r="G367" s="138">
        <f>E367-I367</f>
        <v>0</v>
      </c>
      <c r="H367" s="96">
        <f t="shared" ref="H367:I368" si="139">J367+L367+N367+P367+U367+W367+Y367+AA367+AC367+AE367+AG367+AI367</f>
        <v>978.94</v>
      </c>
      <c r="I367" s="96">
        <f t="shared" si="139"/>
        <v>978.94</v>
      </c>
      <c r="N367" s="92">
        <v>978.94</v>
      </c>
      <c r="O367" s="92">
        <v>978.94</v>
      </c>
      <c r="P367" s="111"/>
      <c r="Q367" s="111"/>
      <c r="R367" s="111"/>
      <c r="S367" s="111"/>
      <c r="T367" s="111"/>
      <c r="U367" s="111"/>
      <c r="V367" s="111"/>
      <c r="W367" s="111"/>
      <c r="X367" s="111"/>
    </row>
    <row r="368" spans="1:36" ht="11.1" customHeight="1" x14ac:dyDescent="0.2">
      <c r="A368" s="16" t="s">
        <v>120</v>
      </c>
      <c r="B368" s="36">
        <v>346</v>
      </c>
      <c r="C368" s="17"/>
      <c r="D368" s="16"/>
      <c r="E368" s="18"/>
      <c r="F368" s="52">
        <f>E368-H368</f>
        <v>0</v>
      </c>
      <c r="G368" s="52">
        <f>E368-I368</f>
        <v>0</v>
      </c>
      <c r="H368" s="48">
        <f t="shared" si="139"/>
        <v>0</v>
      </c>
      <c r="I368" s="48">
        <f t="shared" si="139"/>
        <v>0</v>
      </c>
      <c r="P368" s="68"/>
      <c r="Q368" s="68"/>
      <c r="R368" s="68"/>
      <c r="S368" s="68"/>
      <c r="T368" s="68"/>
      <c r="U368" s="68"/>
      <c r="V368" s="68"/>
      <c r="W368" s="68"/>
      <c r="X368" s="68"/>
    </row>
    <row r="369" spans="1:38" s="27" customFormat="1" ht="11.1" customHeight="1" x14ac:dyDescent="0.2">
      <c r="A369" s="24" t="s">
        <v>120</v>
      </c>
      <c r="B369" s="35">
        <v>343</v>
      </c>
      <c r="C369" s="25">
        <v>343</v>
      </c>
      <c r="D369" s="25"/>
      <c r="E369" s="26">
        <f>SUM(E370:E371)</f>
        <v>160.94999999999999</v>
      </c>
      <c r="F369" s="154">
        <f t="shared" ref="F369:AJ369" si="140">SUM(F370:F371)</f>
        <v>-321.89999999999998</v>
      </c>
      <c r="G369" s="155">
        <f t="shared" si="140"/>
        <v>160.94999999999999</v>
      </c>
      <c r="H369" s="136">
        <f t="shared" si="140"/>
        <v>482.84999999999997</v>
      </c>
      <c r="I369" s="42">
        <f t="shared" si="140"/>
        <v>0</v>
      </c>
      <c r="J369" s="26">
        <f t="shared" si="140"/>
        <v>0</v>
      </c>
      <c r="K369" s="26">
        <f t="shared" si="140"/>
        <v>0</v>
      </c>
      <c r="L369" s="26">
        <f t="shared" si="140"/>
        <v>0</v>
      </c>
      <c r="M369" s="26">
        <f t="shared" si="140"/>
        <v>0</v>
      </c>
      <c r="N369" s="26">
        <f t="shared" si="140"/>
        <v>0</v>
      </c>
      <c r="O369" s="105">
        <f t="shared" si="140"/>
        <v>0</v>
      </c>
      <c r="P369" s="110">
        <f t="shared" si="140"/>
        <v>160.94999999999999</v>
      </c>
      <c r="Q369" s="110">
        <f t="shared" si="140"/>
        <v>0</v>
      </c>
      <c r="R369" s="110">
        <f t="shared" si="140"/>
        <v>160.94999999999999</v>
      </c>
      <c r="S369" s="110">
        <f t="shared" si="140"/>
        <v>0</v>
      </c>
      <c r="T369" s="110">
        <f t="shared" si="140"/>
        <v>0</v>
      </c>
      <c r="U369" s="110">
        <f t="shared" si="140"/>
        <v>160.94999999999999</v>
      </c>
      <c r="V369" s="110">
        <f t="shared" si="140"/>
        <v>0</v>
      </c>
      <c r="W369" s="110">
        <f t="shared" si="140"/>
        <v>160.94999999999999</v>
      </c>
      <c r="X369" s="110">
        <f t="shared" si="140"/>
        <v>0</v>
      </c>
      <c r="Y369" s="108">
        <f t="shared" si="140"/>
        <v>0</v>
      </c>
      <c r="Z369" s="26">
        <f t="shared" si="140"/>
        <v>0</v>
      </c>
      <c r="AA369" s="26">
        <f t="shared" si="140"/>
        <v>0</v>
      </c>
      <c r="AB369" s="26">
        <f t="shared" si="140"/>
        <v>0</v>
      </c>
      <c r="AC369" s="26">
        <f t="shared" si="140"/>
        <v>0</v>
      </c>
      <c r="AD369" s="26">
        <f t="shared" si="140"/>
        <v>0</v>
      </c>
      <c r="AE369" s="26">
        <f t="shared" si="140"/>
        <v>0</v>
      </c>
      <c r="AF369" s="26">
        <f t="shared" si="140"/>
        <v>0</v>
      </c>
      <c r="AG369" s="26">
        <f t="shared" si="140"/>
        <v>0</v>
      </c>
      <c r="AH369" s="26">
        <f t="shared" si="140"/>
        <v>0</v>
      </c>
      <c r="AI369" s="26">
        <f t="shared" si="140"/>
        <v>0</v>
      </c>
      <c r="AJ369" s="26">
        <f t="shared" si="140"/>
        <v>0</v>
      </c>
    </row>
    <row r="370" spans="1:38" ht="47.1" customHeight="1" x14ac:dyDescent="0.2">
      <c r="A370" s="13" t="s">
        <v>120</v>
      </c>
      <c r="B370" s="36">
        <v>343</v>
      </c>
      <c r="C370" s="22" t="s">
        <v>9</v>
      </c>
      <c r="D370" s="22"/>
      <c r="E370" s="23">
        <v>160.94999999999999</v>
      </c>
      <c r="F370" s="137">
        <f>E370-H370</f>
        <v>-321.89999999999998</v>
      </c>
      <c r="G370" s="137">
        <f>E370-I370</f>
        <v>160.94999999999999</v>
      </c>
      <c r="H370" s="46">
        <f t="shared" ref="H370:I371" si="141">J370+L370+N370+P370+U370+W370+Y370+AA370+AC370+AE370+AG370+AI370</f>
        <v>482.84999999999997</v>
      </c>
      <c r="I370" s="46">
        <f t="shared" si="141"/>
        <v>0</v>
      </c>
      <c r="P370" s="68">
        <v>160.94999999999999</v>
      </c>
      <c r="Q370" s="68"/>
      <c r="R370" s="68">
        <v>160.94999999999999</v>
      </c>
      <c r="S370" s="68"/>
      <c r="T370" s="68"/>
      <c r="U370" s="68">
        <v>160.94999999999999</v>
      </c>
      <c r="V370" s="68"/>
      <c r="W370" s="68">
        <v>160.94999999999999</v>
      </c>
      <c r="X370" s="68"/>
    </row>
    <row r="371" spans="1:38" ht="11.1" customHeight="1" x14ac:dyDescent="0.2">
      <c r="A371" s="16" t="s">
        <v>120</v>
      </c>
      <c r="B371" s="36">
        <v>343</v>
      </c>
      <c r="C371" s="17"/>
      <c r="D371" s="17"/>
      <c r="E371" s="18"/>
      <c r="F371" s="52">
        <f>E371-H371</f>
        <v>0</v>
      </c>
      <c r="G371" s="52">
        <f>E371-I371</f>
        <v>0</v>
      </c>
      <c r="H371" s="48">
        <f t="shared" si="141"/>
        <v>0</v>
      </c>
      <c r="I371" s="48">
        <f t="shared" si="141"/>
        <v>0</v>
      </c>
      <c r="P371" s="68"/>
      <c r="Q371" s="68"/>
      <c r="R371" s="68"/>
      <c r="S371" s="68"/>
      <c r="T371" s="68"/>
      <c r="U371" s="68"/>
      <c r="V371" s="68"/>
      <c r="W371" s="68"/>
      <c r="X371" s="68"/>
    </row>
    <row r="372" spans="1:38" s="21" customFormat="1" ht="23.1" customHeight="1" x14ac:dyDescent="0.2">
      <c r="A372" s="175" t="s">
        <v>121</v>
      </c>
      <c r="B372" s="175"/>
      <c r="C372" s="175"/>
      <c r="D372" s="82"/>
      <c r="E372" s="20">
        <f>E373+E379+E388+E399+E405+E409+E412</f>
        <v>246946.69</v>
      </c>
      <c r="F372" s="37">
        <f t="shared" ref="F372:AJ372" si="142">F373+F379+F388+F399+F405+F409+F412</f>
        <v>121207.02999999998</v>
      </c>
      <c r="G372" s="37">
        <f t="shared" si="142"/>
        <v>244988.79999999999</v>
      </c>
      <c r="H372" s="37">
        <f t="shared" si="142"/>
        <v>125739.66000000002</v>
      </c>
      <c r="I372" s="37">
        <f t="shared" si="142"/>
        <v>1957.89</v>
      </c>
      <c r="J372" s="20">
        <f t="shared" si="142"/>
        <v>0</v>
      </c>
      <c r="K372" s="20">
        <f t="shared" si="142"/>
        <v>0</v>
      </c>
      <c r="L372" s="20">
        <f t="shared" si="142"/>
        <v>0</v>
      </c>
      <c r="M372" s="20">
        <f t="shared" si="142"/>
        <v>0</v>
      </c>
      <c r="N372" s="20">
        <f t="shared" si="142"/>
        <v>1957.89</v>
      </c>
      <c r="O372" s="107">
        <f t="shared" si="142"/>
        <v>1957.89</v>
      </c>
      <c r="P372" s="113">
        <f>P373+P379+P388+P399+P405+P409+P412+P408</f>
        <v>191260.59</v>
      </c>
      <c r="Q372" s="113">
        <f t="shared" si="142"/>
        <v>0</v>
      </c>
      <c r="R372" s="113">
        <f t="shared" si="142"/>
        <v>6088.52</v>
      </c>
      <c r="S372" s="113">
        <f t="shared" si="142"/>
        <v>35172.07</v>
      </c>
      <c r="T372" s="113">
        <f t="shared" si="142"/>
        <v>0</v>
      </c>
      <c r="U372" s="113">
        <f t="shared" si="142"/>
        <v>41260.590000000004</v>
      </c>
      <c r="V372" s="113">
        <f t="shared" si="142"/>
        <v>0</v>
      </c>
      <c r="W372" s="113">
        <f t="shared" si="142"/>
        <v>41260.590000000004</v>
      </c>
      <c r="X372" s="113">
        <f t="shared" si="142"/>
        <v>0</v>
      </c>
      <c r="Y372" s="109">
        <f t="shared" si="142"/>
        <v>0</v>
      </c>
      <c r="Z372" s="20">
        <f t="shared" si="142"/>
        <v>0</v>
      </c>
      <c r="AA372" s="20">
        <f t="shared" si="142"/>
        <v>0</v>
      </c>
      <c r="AB372" s="20">
        <f t="shared" si="142"/>
        <v>0</v>
      </c>
      <c r="AC372" s="20">
        <f t="shared" si="142"/>
        <v>0</v>
      </c>
      <c r="AD372" s="20">
        <f t="shared" si="142"/>
        <v>0</v>
      </c>
      <c r="AE372" s="20">
        <f t="shared" si="142"/>
        <v>0</v>
      </c>
      <c r="AF372" s="20">
        <f t="shared" si="142"/>
        <v>0</v>
      </c>
      <c r="AG372" s="20">
        <f t="shared" si="142"/>
        <v>0</v>
      </c>
      <c r="AH372" s="20">
        <f t="shared" si="142"/>
        <v>0</v>
      </c>
      <c r="AI372" s="20">
        <f t="shared" si="142"/>
        <v>0</v>
      </c>
      <c r="AJ372" s="20">
        <f t="shared" si="142"/>
        <v>0</v>
      </c>
      <c r="AK372" s="20"/>
      <c r="AL372" s="20"/>
    </row>
    <row r="373" spans="1:38" s="27" customFormat="1" ht="11.1" customHeight="1" x14ac:dyDescent="0.2">
      <c r="A373" s="24" t="s">
        <v>121</v>
      </c>
      <c r="B373" s="35">
        <v>221</v>
      </c>
      <c r="C373" s="25" t="s">
        <v>0</v>
      </c>
      <c r="D373" s="25"/>
      <c r="E373" s="26">
        <f>SUM(E374:E378)</f>
        <v>4403.28</v>
      </c>
      <c r="F373" s="41">
        <f t="shared" ref="F373:AJ373" si="143">SUM(F374:F378)</f>
        <v>2855.79</v>
      </c>
      <c r="G373" s="41">
        <f t="shared" si="143"/>
        <v>4403.28</v>
      </c>
      <c r="H373" s="41">
        <f t="shared" si="143"/>
        <v>1547.49</v>
      </c>
      <c r="I373" s="41">
        <f t="shared" si="143"/>
        <v>0</v>
      </c>
      <c r="J373" s="26">
        <f t="shared" si="143"/>
        <v>0</v>
      </c>
      <c r="K373" s="26">
        <f t="shared" si="143"/>
        <v>0</v>
      </c>
      <c r="L373" s="26">
        <f t="shared" si="143"/>
        <v>0</v>
      </c>
      <c r="M373" s="26">
        <f t="shared" si="143"/>
        <v>0</v>
      </c>
      <c r="N373" s="26">
        <f t="shared" si="143"/>
        <v>0</v>
      </c>
      <c r="O373" s="105">
        <f t="shared" si="143"/>
        <v>0</v>
      </c>
      <c r="P373" s="110">
        <f t="shared" si="143"/>
        <v>515.82999999999993</v>
      </c>
      <c r="Q373" s="110">
        <f t="shared" si="143"/>
        <v>0</v>
      </c>
      <c r="R373" s="110">
        <f t="shared" si="143"/>
        <v>138.30000000000001</v>
      </c>
      <c r="S373" s="110">
        <f t="shared" si="143"/>
        <v>377.53</v>
      </c>
      <c r="T373" s="110">
        <f t="shared" si="143"/>
        <v>0</v>
      </c>
      <c r="U373" s="110">
        <f t="shared" si="143"/>
        <v>515.82999999999993</v>
      </c>
      <c r="V373" s="110">
        <f t="shared" si="143"/>
        <v>0</v>
      </c>
      <c r="W373" s="110">
        <f t="shared" si="143"/>
        <v>515.82999999999993</v>
      </c>
      <c r="X373" s="110">
        <f t="shared" si="143"/>
        <v>0</v>
      </c>
      <c r="Y373" s="108">
        <f t="shared" si="143"/>
        <v>0</v>
      </c>
      <c r="Z373" s="26">
        <f t="shared" si="143"/>
        <v>0</v>
      </c>
      <c r="AA373" s="26">
        <f t="shared" si="143"/>
        <v>0</v>
      </c>
      <c r="AB373" s="26">
        <f t="shared" si="143"/>
        <v>0</v>
      </c>
      <c r="AC373" s="26">
        <f t="shared" si="143"/>
        <v>0</v>
      </c>
      <c r="AD373" s="26">
        <f t="shared" si="143"/>
        <v>0</v>
      </c>
      <c r="AE373" s="26">
        <f t="shared" si="143"/>
        <v>0</v>
      </c>
      <c r="AF373" s="26">
        <f t="shared" si="143"/>
        <v>0</v>
      </c>
      <c r="AG373" s="26">
        <f t="shared" si="143"/>
        <v>0</v>
      </c>
      <c r="AH373" s="26">
        <f t="shared" si="143"/>
        <v>0</v>
      </c>
      <c r="AI373" s="26">
        <f t="shared" si="143"/>
        <v>0</v>
      </c>
      <c r="AJ373" s="26">
        <f t="shared" si="143"/>
        <v>0</v>
      </c>
    </row>
    <row r="374" spans="1:38" ht="35.1" customHeight="1" x14ac:dyDescent="0.2">
      <c r="A374" s="13" t="s">
        <v>121</v>
      </c>
      <c r="B374" s="36">
        <v>221</v>
      </c>
      <c r="C374" s="22" t="s">
        <v>91</v>
      </c>
      <c r="D374" s="22"/>
      <c r="E374" s="23">
        <v>2937.06</v>
      </c>
      <c r="F374" s="52">
        <f>E374-H374</f>
        <v>1835.67</v>
      </c>
      <c r="G374" s="52">
        <f>E374-I374</f>
        <v>2937.06</v>
      </c>
      <c r="H374" s="46">
        <f t="shared" ref="H374:I378" si="144">J374+L374+N374+P374+U374+W374+Y374+AA374+AC374+AE374+AG374+AI374</f>
        <v>1101.3899999999999</v>
      </c>
      <c r="I374" s="46">
        <f t="shared" si="144"/>
        <v>0</v>
      </c>
      <c r="P374" s="68">
        <v>367.13</v>
      </c>
      <c r="Q374" s="68"/>
      <c r="R374" s="68"/>
      <c r="S374" s="68">
        <v>367.13</v>
      </c>
      <c r="T374" s="68"/>
      <c r="U374" s="68">
        <v>367.13</v>
      </c>
      <c r="V374" s="68"/>
      <c r="W374" s="68">
        <v>367.13</v>
      </c>
      <c r="X374" s="68"/>
    </row>
    <row r="375" spans="1:38" ht="35.1" customHeight="1" x14ac:dyDescent="0.2">
      <c r="A375" s="6" t="s">
        <v>121</v>
      </c>
      <c r="B375" s="36">
        <v>221</v>
      </c>
      <c r="C375" s="4" t="s">
        <v>92</v>
      </c>
      <c r="D375" s="4"/>
      <c r="E375" s="3">
        <v>83.22</v>
      </c>
      <c r="F375" s="52">
        <f>E375-H375</f>
        <v>52.019999999999996</v>
      </c>
      <c r="G375" s="52">
        <f>E375-I375</f>
        <v>83.22</v>
      </c>
      <c r="H375" s="47">
        <f t="shared" si="144"/>
        <v>31.200000000000003</v>
      </c>
      <c r="I375" s="47">
        <f t="shared" si="144"/>
        <v>0</v>
      </c>
      <c r="P375" s="68">
        <v>10.4</v>
      </c>
      <c r="Q375" s="68"/>
      <c r="R375" s="68"/>
      <c r="S375" s="68">
        <v>10.4</v>
      </c>
      <c r="T375" s="68"/>
      <c r="U375" s="68">
        <v>10.4</v>
      </c>
      <c r="V375" s="68"/>
      <c r="W375" s="68">
        <v>10.4</v>
      </c>
      <c r="X375" s="68"/>
    </row>
    <row r="376" spans="1:38" ht="35.1" customHeight="1" x14ac:dyDescent="0.2">
      <c r="A376" s="6" t="s">
        <v>121</v>
      </c>
      <c r="B376" s="36">
        <v>221</v>
      </c>
      <c r="C376" s="4" t="s">
        <v>2</v>
      </c>
      <c r="D376" s="4"/>
      <c r="E376" s="3">
        <v>1383</v>
      </c>
      <c r="F376" s="52">
        <f>E376-H376</f>
        <v>968.09999999999991</v>
      </c>
      <c r="G376" s="52">
        <f>E376-I376</f>
        <v>1383</v>
      </c>
      <c r="H376" s="47">
        <f t="shared" si="144"/>
        <v>414.90000000000003</v>
      </c>
      <c r="I376" s="47">
        <f t="shared" si="144"/>
        <v>0</v>
      </c>
      <c r="P376" s="68">
        <v>138.30000000000001</v>
      </c>
      <c r="Q376" s="68"/>
      <c r="R376" s="68">
        <v>138.30000000000001</v>
      </c>
      <c r="S376" s="68"/>
      <c r="T376" s="68"/>
      <c r="U376" s="68">
        <v>138.30000000000001</v>
      </c>
      <c r="V376" s="68"/>
      <c r="W376" s="68">
        <v>138.30000000000001</v>
      </c>
      <c r="X376" s="68"/>
    </row>
    <row r="377" spans="1:38" ht="35.1" customHeight="1" x14ac:dyDescent="0.2">
      <c r="A377" s="6" t="s">
        <v>121</v>
      </c>
      <c r="B377" s="36">
        <v>221</v>
      </c>
      <c r="C377" s="4"/>
      <c r="D377" s="4"/>
      <c r="E377" s="3"/>
      <c r="F377" s="52">
        <f>E377-H377</f>
        <v>0</v>
      </c>
      <c r="G377" s="52">
        <f>E377-I377</f>
        <v>0</v>
      </c>
      <c r="H377" s="47">
        <f t="shared" si="144"/>
        <v>0</v>
      </c>
      <c r="I377" s="47">
        <f t="shared" si="144"/>
        <v>0</v>
      </c>
      <c r="P377" s="68"/>
      <c r="Q377" s="68"/>
      <c r="R377" s="68"/>
      <c r="S377" s="68"/>
      <c r="T377" s="68"/>
      <c r="U377" s="68"/>
      <c r="V377" s="68"/>
      <c r="W377" s="68"/>
      <c r="X377" s="68"/>
    </row>
    <row r="378" spans="1:38" ht="35.1" customHeight="1" x14ac:dyDescent="0.2">
      <c r="A378" s="16" t="s">
        <v>121</v>
      </c>
      <c r="B378" s="36">
        <v>221</v>
      </c>
      <c r="C378" s="14"/>
      <c r="D378" s="14"/>
      <c r="E378" s="18"/>
      <c r="F378" s="52">
        <f>E378-H378</f>
        <v>0</v>
      </c>
      <c r="G378" s="52">
        <f>E378-I378</f>
        <v>0</v>
      </c>
      <c r="H378" s="48">
        <f t="shared" si="144"/>
        <v>0</v>
      </c>
      <c r="I378" s="48">
        <f t="shared" si="144"/>
        <v>0</v>
      </c>
      <c r="P378" s="68"/>
      <c r="Q378" s="68"/>
      <c r="R378" s="68"/>
      <c r="S378" s="68"/>
      <c r="T378" s="68"/>
      <c r="U378" s="68"/>
      <c r="V378" s="68"/>
      <c r="W378" s="68"/>
      <c r="X378" s="68"/>
    </row>
    <row r="379" spans="1:38" s="27" customFormat="1" ht="11.1" customHeight="1" x14ac:dyDescent="0.2">
      <c r="A379" s="24" t="s">
        <v>121</v>
      </c>
      <c r="B379" s="35">
        <v>223</v>
      </c>
      <c r="C379" s="25" t="s">
        <v>45</v>
      </c>
      <c r="D379" s="25"/>
      <c r="E379" s="26">
        <f>SUM(E380:E387)</f>
        <v>207598.78999999998</v>
      </c>
      <c r="F379" s="154">
        <f t="shared" ref="F379:AJ379" si="145">SUM(F380:F387)</f>
        <v>103927.96999999999</v>
      </c>
      <c r="G379" s="155">
        <f t="shared" si="145"/>
        <v>207598.78999999998</v>
      </c>
      <c r="H379" s="136">
        <f t="shared" si="145"/>
        <v>103670.82</v>
      </c>
      <c r="I379" s="42">
        <f t="shared" si="145"/>
        <v>0</v>
      </c>
      <c r="J379" s="26">
        <f t="shared" si="145"/>
        <v>0</v>
      </c>
      <c r="K379" s="26">
        <f t="shared" si="145"/>
        <v>0</v>
      </c>
      <c r="L379" s="26">
        <f t="shared" si="145"/>
        <v>0</v>
      </c>
      <c r="M379" s="26">
        <f t="shared" si="145"/>
        <v>0</v>
      </c>
      <c r="N379" s="26">
        <f t="shared" si="145"/>
        <v>0</v>
      </c>
      <c r="O379" s="105">
        <f t="shared" si="145"/>
        <v>0</v>
      </c>
      <c r="P379" s="110">
        <f t="shared" si="145"/>
        <v>34556.94</v>
      </c>
      <c r="Q379" s="110">
        <f t="shared" si="145"/>
        <v>0</v>
      </c>
      <c r="R379" s="110">
        <f t="shared" si="145"/>
        <v>814.3</v>
      </c>
      <c r="S379" s="110">
        <f t="shared" si="145"/>
        <v>33742.639999999999</v>
      </c>
      <c r="T379" s="110">
        <f t="shared" si="145"/>
        <v>0</v>
      </c>
      <c r="U379" s="110">
        <f t="shared" si="145"/>
        <v>34556.94</v>
      </c>
      <c r="V379" s="110">
        <f t="shared" si="145"/>
        <v>0</v>
      </c>
      <c r="W379" s="110">
        <f t="shared" si="145"/>
        <v>34556.94</v>
      </c>
      <c r="X379" s="110">
        <f t="shared" si="145"/>
        <v>0</v>
      </c>
      <c r="Y379" s="108">
        <f t="shared" si="145"/>
        <v>0</v>
      </c>
      <c r="Z379" s="26">
        <f t="shared" si="145"/>
        <v>0</v>
      </c>
      <c r="AA379" s="26">
        <f t="shared" si="145"/>
        <v>0</v>
      </c>
      <c r="AB379" s="26">
        <f t="shared" si="145"/>
        <v>0</v>
      </c>
      <c r="AC379" s="26">
        <f t="shared" si="145"/>
        <v>0</v>
      </c>
      <c r="AD379" s="26">
        <f t="shared" si="145"/>
        <v>0</v>
      </c>
      <c r="AE379" s="26">
        <f t="shared" si="145"/>
        <v>0</v>
      </c>
      <c r="AF379" s="26">
        <f t="shared" si="145"/>
        <v>0</v>
      </c>
      <c r="AG379" s="26">
        <f t="shared" si="145"/>
        <v>0</v>
      </c>
      <c r="AH379" s="26">
        <f t="shared" si="145"/>
        <v>0</v>
      </c>
      <c r="AI379" s="26">
        <f t="shared" si="145"/>
        <v>0</v>
      </c>
      <c r="AJ379" s="26">
        <f t="shared" si="145"/>
        <v>0</v>
      </c>
    </row>
    <row r="380" spans="1:38" ht="23.1" customHeight="1" x14ac:dyDescent="0.2">
      <c r="A380" s="13" t="s">
        <v>121</v>
      </c>
      <c r="B380" s="36">
        <v>223</v>
      </c>
      <c r="C380" s="22" t="s">
        <v>46</v>
      </c>
      <c r="D380" s="22"/>
      <c r="E380" s="23">
        <v>79211.61</v>
      </c>
      <c r="F380" s="137">
        <f t="shared" ref="F380:F387" si="146">E380-H380</f>
        <v>19802.909999999996</v>
      </c>
      <c r="G380" s="137">
        <f t="shared" ref="G380:G387" si="147">E380-I380</f>
        <v>79211.61</v>
      </c>
      <c r="H380" s="46">
        <f t="shared" ref="H380:I387" si="148">J380+L380+N380+P380+U380+W380+Y380+AA380+AC380+AE380+AG380+AI380</f>
        <v>59408.700000000004</v>
      </c>
      <c r="I380" s="46">
        <f t="shared" si="148"/>
        <v>0</v>
      </c>
      <c r="P380" s="68">
        <v>19802.900000000001</v>
      </c>
      <c r="Q380" s="68"/>
      <c r="R380" s="68"/>
      <c r="S380" s="68">
        <v>19802.900000000001</v>
      </c>
      <c r="T380" s="68"/>
      <c r="U380" s="68">
        <v>19802.900000000001</v>
      </c>
      <c r="V380" s="68"/>
      <c r="W380" s="68">
        <v>19802.900000000001</v>
      </c>
      <c r="X380" s="68"/>
    </row>
    <row r="381" spans="1:38" ht="35.1" customHeight="1" x14ac:dyDescent="0.2">
      <c r="A381" s="6" t="s">
        <v>121</v>
      </c>
      <c r="B381" s="36">
        <v>223</v>
      </c>
      <c r="C381" s="4" t="s">
        <v>47</v>
      </c>
      <c r="D381" s="4"/>
      <c r="E381" s="3">
        <v>51776.47</v>
      </c>
      <c r="F381" s="52">
        <f t="shared" si="146"/>
        <v>36243.550000000003</v>
      </c>
      <c r="G381" s="52">
        <f t="shared" si="147"/>
        <v>51776.47</v>
      </c>
      <c r="H381" s="47">
        <f t="shared" si="148"/>
        <v>15532.920000000002</v>
      </c>
      <c r="I381" s="47">
        <f t="shared" si="148"/>
        <v>0</v>
      </c>
      <c r="P381" s="68">
        <v>5177.6400000000003</v>
      </c>
      <c r="Q381" s="68"/>
      <c r="R381" s="68"/>
      <c r="S381" s="68">
        <v>5177.6400000000003</v>
      </c>
      <c r="T381" s="68"/>
      <c r="U381" s="68">
        <v>5177.6400000000003</v>
      </c>
      <c r="V381" s="68"/>
      <c r="W381" s="68">
        <v>5177.6400000000003</v>
      </c>
      <c r="X381" s="68"/>
    </row>
    <row r="382" spans="1:38" ht="35.1" customHeight="1" x14ac:dyDescent="0.2">
      <c r="A382" s="6" t="s">
        <v>121</v>
      </c>
      <c r="B382" s="36">
        <v>223</v>
      </c>
      <c r="C382" s="4" t="s">
        <v>101</v>
      </c>
      <c r="D382" s="4"/>
      <c r="E382" s="3">
        <v>6559.66</v>
      </c>
      <c r="F382" s="52">
        <f t="shared" si="146"/>
        <v>4099.66</v>
      </c>
      <c r="G382" s="52">
        <f t="shared" si="147"/>
        <v>6559.66</v>
      </c>
      <c r="H382" s="47">
        <f t="shared" si="148"/>
        <v>2460</v>
      </c>
      <c r="I382" s="47">
        <f t="shared" si="148"/>
        <v>0</v>
      </c>
      <c r="P382" s="68">
        <v>820</v>
      </c>
      <c r="Q382" s="68"/>
      <c r="R382" s="68"/>
      <c r="S382" s="68">
        <v>820</v>
      </c>
      <c r="T382" s="68"/>
      <c r="U382" s="68">
        <v>820</v>
      </c>
      <c r="V382" s="68"/>
      <c r="W382" s="68">
        <v>820</v>
      </c>
      <c r="X382" s="68"/>
    </row>
    <row r="383" spans="1:38" ht="35.1" customHeight="1" x14ac:dyDescent="0.2">
      <c r="A383" s="6" t="s">
        <v>121</v>
      </c>
      <c r="B383" s="36">
        <v>223</v>
      </c>
      <c r="C383" s="4" t="s">
        <v>102</v>
      </c>
      <c r="D383" s="4"/>
      <c r="E383" s="3">
        <v>63536.67</v>
      </c>
      <c r="F383" s="52">
        <f t="shared" si="146"/>
        <v>39710.369999999995</v>
      </c>
      <c r="G383" s="52">
        <f t="shared" si="147"/>
        <v>63536.67</v>
      </c>
      <c r="H383" s="47">
        <f t="shared" si="148"/>
        <v>23826.300000000003</v>
      </c>
      <c r="I383" s="47">
        <f t="shared" si="148"/>
        <v>0</v>
      </c>
      <c r="P383" s="68">
        <v>7942.1</v>
      </c>
      <c r="Q383" s="68"/>
      <c r="R383" s="68"/>
      <c r="S383" s="68">
        <v>7942.1</v>
      </c>
      <c r="T383" s="68"/>
      <c r="U383" s="68">
        <v>7942.1</v>
      </c>
      <c r="V383" s="68"/>
      <c r="W383" s="68">
        <v>7942.1</v>
      </c>
      <c r="X383" s="68"/>
    </row>
    <row r="384" spans="1:38" ht="35.1" customHeight="1" x14ac:dyDescent="0.2">
      <c r="A384" s="6" t="s">
        <v>121</v>
      </c>
      <c r="B384" s="36">
        <v>223</v>
      </c>
      <c r="C384" s="4" t="s">
        <v>48</v>
      </c>
      <c r="D384" s="4"/>
      <c r="E384" s="3">
        <v>6514.38</v>
      </c>
      <c r="F384" s="52">
        <f t="shared" si="146"/>
        <v>4071.4800000000005</v>
      </c>
      <c r="G384" s="52">
        <f t="shared" si="147"/>
        <v>6514.38</v>
      </c>
      <c r="H384" s="47">
        <f t="shared" si="148"/>
        <v>2442.8999999999996</v>
      </c>
      <c r="I384" s="47">
        <f t="shared" si="148"/>
        <v>0</v>
      </c>
      <c r="P384" s="68">
        <v>814.3</v>
      </c>
      <c r="Q384" s="68"/>
      <c r="R384" s="68">
        <v>814.3</v>
      </c>
      <c r="S384" s="68"/>
      <c r="T384" s="68"/>
      <c r="U384" s="68">
        <v>814.3</v>
      </c>
      <c r="V384" s="68"/>
      <c r="W384" s="68">
        <v>814.3</v>
      </c>
      <c r="X384" s="68"/>
    </row>
    <row r="385" spans="1:36" ht="35.1" customHeight="1" x14ac:dyDescent="0.2">
      <c r="A385" s="6" t="s">
        <v>121</v>
      </c>
      <c r="B385" s="36">
        <v>223</v>
      </c>
      <c r="C385" s="4"/>
      <c r="D385" s="4"/>
      <c r="E385" s="3"/>
      <c r="F385" s="52">
        <f t="shared" si="146"/>
        <v>0</v>
      </c>
      <c r="G385" s="52">
        <f t="shared" si="147"/>
        <v>0</v>
      </c>
      <c r="H385" s="47">
        <f t="shared" si="148"/>
        <v>0</v>
      </c>
      <c r="I385" s="47">
        <f t="shared" si="148"/>
        <v>0</v>
      </c>
      <c r="P385" s="68"/>
      <c r="Q385" s="68"/>
      <c r="R385" s="68"/>
      <c r="S385" s="68"/>
      <c r="T385" s="68"/>
      <c r="U385" s="68"/>
      <c r="V385" s="68"/>
      <c r="W385" s="68"/>
      <c r="X385" s="68"/>
    </row>
    <row r="386" spans="1:36" ht="35.1" customHeight="1" x14ac:dyDescent="0.2">
      <c r="A386" s="6" t="s">
        <v>121</v>
      </c>
      <c r="B386" s="36">
        <v>223</v>
      </c>
      <c r="C386" s="4"/>
      <c r="D386" s="4"/>
      <c r="E386" s="3"/>
      <c r="F386" s="52">
        <f t="shared" si="146"/>
        <v>0</v>
      </c>
      <c r="G386" s="52">
        <f t="shared" si="147"/>
        <v>0</v>
      </c>
      <c r="H386" s="47">
        <f t="shared" si="148"/>
        <v>0</v>
      </c>
      <c r="I386" s="47">
        <f t="shared" si="148"/>
        <v>0</v>
      </c>
      <c r="P386" s="68"/>
      <c r="Q386" s="68"/>
      <c r="R386" s="68"/>
      <c r="S386" s="68"/>
      <c r="T386" s="68"/>
      <c r="U386" s="68"/>
      <c r="V386" s="68"/>
      <c r="W386" s="68"/>
      <c r="X386" s="68"/>
    </row>
    <row r="387" spans="1:36" ht="35.1" customHeight="1" x14ac:dyDescent="0.2">
      <c r="A387" s="16" t="s">
        <v>121</v>
      </c>
      <c r="B387" s="36">
        <v>223</v>
      </c>
      <c r="C387" s="14"/>
      <c r="D387" s="14"/>
      <c r="E387" s="18"/>
      <c r="F387" s="52">
        <f t="shared" si="146"/>
        <v>0</v>
      </c>
      <c r="G387" s="52">
        <f t="shared" si="147"/>
        <v>0</v>
      </c>
      <c r="H387" s="48">
        <f t="shared" si="148"/>
        <v>0</v>
      </c>
      <c r="I387" s="48">
        <f t="shared" si="148"/>
        <v>0</v>
      </c>
      <c r="P387" s="68"/>
      <c r="Q387" s="68"/>
      <c r="R387" s="68"/>
      <c r="S387" s="68"/>
      <c r="T387" s="68"/>
      <c r="U387" s="68"/>
      <c r="V387" s="68"/>
      <c r="W387" s="68"/>
      <c r="X387" s="68"/>
    </row>
    <row r="388" spans="1:36" s="27" customFormat="1" ht="11.1" customHeight="1" x14ac:dyDescent="0.2">
      <c r="A388" s="24" t="s">
        <v>121</v>
      </c>
      <c r="B388" s="35">
        <v>225</v>
      </c>
      <c r="C388" s="25" t="s">
        <v>3</v>
      </c>
      <c r="D388" s="25"/>
      <c r="E388" s="26">
        <f>SUM(E389:E398)</f>
        <v>15784.03</v>
      </c>
      <c r="F388" s="154">
        <f t="shared" ref="F388:AJ388" si="149">SUM(F389:F398)</f>
        <v>6113.4999999999982</v>
      </c>
      <c r="G388" s="155">
        <f t="shared" si="149"/>
        <v>15784.03</v>
      </c>
      <c r="H388" s="136">
        <f t="shared" si="149"/>
        <v>9670.5300000000025</v>
      </c>
      <c r="I388" s="42">
        <f t="shared" si="149"/>
        <v>0</v>
      </c>
      <c r="J388" s="26">
        <f t="shared" si="149"/>
        <v>0</v>
      </c>
      <c r="K388" s="26">
        <f t="shared" si="149"/>
        <v>0</v>
      </c>
      <c r="L388" s="26">
        <f t="shared" si="149"/>
        <v>0</v>
      </c>
      <c r="M388" s="26">
        <f t="shared" si="149"/>
        <v>0</v>
      </c>
      <c r="N388" s="26">
        <f t="shared" si="149"/>
        <v>0</v>
      </c>
      <c r="O388" s="105">
        <f t="shared" si="149"/>
        <v>0</v>
      </c>
      <c r="P388" s="110">
        <f t="shared" si="149"/>
        <v>3223.5099999999998</v>
      </c>
      <c r="Q388" s="110">
        <f t="shared" si="149"/>
        <v>0</v>
      </c>
      <c r="R388" s="110">
        <f t="shared" si="149"/>
        <v>2171.61</v>
      </c>
      <c r="S388" s="110">
        <f t="shared" si="149"/>
        <v>1051.9000000000001</v>
      </c>
      <c r="T388" s="110">
        <f t="shared" si="149"/>
        <v>0</v>
      </c>
      <c r="U388" s="110">
        <f t="shared" si="149"/>
        <v>3223.5099999999998</v>
      </c>
      <c r="V388" s="110">
        <f t="shared" si="149"/>
        <v>0</v>
      </c>
      <c r="W388" s="110">
        <f t="shared" si="149"/>
        <v>3223.5099999999998</v>
      </c>
      <c r="X388" s="110">
        <f t="shared" si="149"/>
        <v>0</v>
      </c>
      <c r="Y388" s="108">
        <f t="shared" si="149"/>
        <v>0</v>
      </c>
      <c r="Z388" s="26">
        <f t="shared" si="149"/>
        <v>0</v>
      </c>
      <c r="AA388" s="26">
        <f t="shared" si="149"/>
        <v>0</v>
      </c>
      <c r="AB388" s="26">
        <f t="shared" si="149"/>
        <v>0</v>
      </c>
      <c r="AC388" s="26">
        <f t="shared" si="149"/>
        <v>0</v>
      </c>
      <c r="AD388" s="26">
        <f t="shared" si="149"/>
        <v>0</v>
      </c>
      <c r="AE388" s="26">
        <f t="shared" si="149"/>
        <v>0</v>
      </c>
      <c r="AF388" s="26">
        <f t="shared" si="149"/>
        <v>0</v>
      </c>
      <c r="AG388" s="26">
        <f t="shared" si="149"/>
        <v>0</v>
      </c>
      <c r="AH388" s="26">
        <f t="shared" si="149"/>
        <v>0</v>
      </c>
      <c r="AI388" s="26">
        <f t="shared" si="149"/>
        <v>0</v>
      </c>
      <c r="AJ388" s="26">
        <f t="shared" si="149"/>
        <v>0</v>
      </c>
    </row>
    <row r="389" spans="1:36" ht="35.1" customHeight="1" x14ac:dyDescent="0.2">
      <c r="A389" s="13" t="s">
        <v>121</v>
      </c>
      <c r="B389" s="36">
        <v>225</v>
      </c>
      <c r="C389" s="22" t="s">
        <v>50</v>
      </c>
      <c r="D389" s="22"/>
      <c r="E389" s="23">
        <v>8414.9500000000007</v>
      </c>
      <c r="F389" s="137">
        <f t="shared" ref="F389:F398" si="150">E389-H389</f>
        <v>5259.25</v>
      </c>
      <c r="G389" s="137">
        <f t="shared" ref="G389:G398" si="151">E389-I389</f>
        <v>8414.9500000000007</v>
      </c>
      <c r="H389" s="46">
        <f t="shared" ref="H389:I398" si="152">J389+L389+N389+P389+U389+W389+Y389+AA389+AC389+AE389+AG389+AI389</f>
        <v>3155.7000000000003</v>
      </c>
      <c r="I389" s="46">
        <f t="shared" si="152"/>
        <v>0</v>
      </c>
      <c r="P389" s="68">
        <v>1051.9000000000001</v>
      </c>
      <c r="Q389" s="68"/>
      <c r="R389" s="68"/>
      <c r="S389" s="68">
        <v>1051.9000000000001</v>
      </c>
      <c r="T389" s="68"/>
      <c r="U389" s="68">
        <v>1051.9000000000001</v>
      </c>
      <c r="V389" s="68"/>
      <c r="W389" s="68">
        <v>1051.9000000000001</v>
      </c>
      <c r="X389" s="68"/>
    </row>
    <row r="390" spans="1:36" ht="35.1" customHeight="1" x14ac:dyDescent="0.2">
      <c r="A390" s="6" t="s">
        <v>121</v>
      </c>
      <c r="B390" s="36">
        <v>225</v>
      </c>
      <c r="C390" s="4" t="s">
        <v>51</v>
      </c>
      <c r="D390" s="4"/>
      <c r="E390" s="3">
        <v>73.5</v>
      </c>
      <c r="F390" s="52">
        <f t="shared" si="150"/>
        <v>51.45</v>
      </c>
      <c r="G390" s="52">
        <f t="shared" si="151"/>
        <v>73.5</v>
      </c>
      <c r="H390" s="47">
        <f t="shared" si="152"/>
        <v>22.049999999999997</v>
      </c>
      <c r="I390" s="47">
        <f t="shared" si="152"/>
        <v>0</v>
      </c>
      <c r="P390" s="68">
        <v>7.35</v>
      </c>
      <c r="Q390" s="68"/>
      <c r="R390" s="68">
        <v>7.35</v>
      </c>
      <c r="S390" s="68"/>
      <c r="T390" s="68"/>
      <c r="U390" s="68">
        <v>7.35</v>
      </c>
      <c r="V390" s="68"/>
      <c r="W390" s="68">
        <v>7.35</v>
      </c>
      <c r="X390" s="68"/>
    </row>
    <row r="391" spans="1:36" ht="35.1" customHeight="1" x14ac:dyDescent="0.2">
      <c r="A391" s="6" t="s">
        <v>121</v>
      </c>
      <c r="B391" s="36">
        <v>225</v>
      </c>
      <c r="C391" s="4" t="s">
        <v>52</v>
      </c>
      <c r="D391" s="4"/>
      <c r="E391" s="3">
        <v>1072.1600000000001</v>
      </c>
      <c r="F391" s="52">
        <f t="shared" si="150"/>
        <v>1072.1600000000001</v>
      </c>
      <c r="G391" s="52">
        <f t="shared" si="151"/>
        <v>1072.1600000000001</v>
      </c>
      <c r="H391" s="47">
        <f t="shared" si="152"/>
        <v>0</v>
      </c>
      <c r="I391" s="47">
        <f t="shared" si="152"/>
        <v>0</v>
      </c>
      <c r="P391" s="68"/>
      <c r="Q391" s="68"/>
      <c r="R391" s="68"/>
      <c r="S391" s="68"/>
      <c r="T391" s="68"/>
      <c r="U391" s="68"/>
      <c r="V391" s="68"/>
      <c r="W391" s="68"/>
      <c r="X391" s="68"/>
    </row>
    <row r="392" spans="1:36" ht="47.1" customHeight="1" x14ac:dyDescent="0.2">
      <c r="A392" s="6" t="s">
        <v>121</v>
      </c>
      <c r="B392" s="36">
        <v>225</v>
      </c>
      <c r="C392" s="4" t="s">
        <v>53</v>
      </c>
      <c r="D392" s="4"/>
      <c r="E392" s="3">
        <v>1417.16</v>
      </c>
      <c r="F392" s="52">
        <f t="shared" si="150"/>
        <v>-2834.3200000000006</v>
      </c>
      <c r="G392" s="52">
        <f t="shared" si="151"/>
        <v>1417.16</v>
      </c>
      <c r="H392" s="47">
        <f t="shared" si="152"/>
        <v>4251.4800000000005</v>
      </c>
      <c r="I392" s="47">
        <f t="shared" si="152"/>
        <v>0</v>
      </c>
      <c r="P392" s="68">
        <v>1417.16</v>
      </c>
      <c r="Q392" s="68"/>
      <c r="R392" s="68">
        <v>1417.16</v>
      </c>
      <c r="S392" s="68"/>
      <c r="T392" s="68"/>
      <c r="U392" s="68">
        <v>1417.16</v>
      </c>
      <c r="V392" s="68"/>
      <c r="W392" s="68">
        <v>1417.16</v>
      </c>
      <c r="X392" s="68"/>
    </row>
    <row r="393" spans="1:36" ht="35.1" customHeight="1" x14ac:dyDescent="0.2">
      <c r="A393" s="6" t="s">
        <v>121</v>
      </c>
      <c r="B393" s="36">
        <v>225</v>
      </c>
      <c r="C393" s="4" t="s">
        <v>55</v>
      </c>
      <c r="D393" s="4"/>
      <c r="E393" s="3">
        <v>3176.78</v>
      </c>
      <c r="F393" s="52">
        <f t="shared" si="150"/>
        <v>1985.48</v>
      </c>
      <c r="G393" s="52">
        <f t="shared" si="151"/>
        <v>3176.78</v>
      </c>
      <c r="H393" s="47">
        <f t="shared" si="152"/>
        <v>1191.3000000000002</v>
      </c>
      <c r="I393" s="47">
        <f t="shared" si="152"/>
        <v>0</v>
      </c>
      <c r="P393" s="68">
        <v>397.1</v>
      </c>
      <c r="Q393" s="68"/>
      <c r="R393" s="68">
        <v>397.1</v>
      </c>
      <c r="S393" s="68"/>
      <c r="T393" s="68"/>
      <c r="U393" s="68">
        <v>397.1</v>
      </c>
      <c r="V393" s="68"/>
      <c r="W393" s="68">
        <v>397.1</v>
      </c>
      <c r="X393" s="68"/>
    </row>
    <row r="394" spans="1:36" ht="35.1" customHeight="1" x14ac:dyDescent="0.2">
      <c r="A394" s="6" t="s">
        <v>121</v>
      </c>
      <c r="B394" s="36">
        <v>225</v>
      </c>
      <c r="C394" s="4" t="s">
        <v>56</v>
      </c>
      <c r="D394" s="4"/>
      <c r="E394" s="3">
        <v>702.98</v>
      </c>
      <c r="F394" s="52">
        <f t="shared" si="150"/>
        <v>-347.02</v>
      </c>
      <c r="G394" s="52">
        <f t="shared" si="151"/>
        <v>702.98</v>
      </c>
      <c r="H394" s="47">
        <f t="shared" si="152"/>
        <v>1050</v>
      </c>
      <c r="I394" s="47">
        <f t="shared" si="152"/>
        <v>0</v>
      </c>
      <c r="P394" s="68">
        <v>350</v>
      </c>
      <c r="Q394" s="68"/>
      <c r="R394" s="68">
        <v>350</v>
      </c>
      <c r="S394" s="68"/>
      <c r="T394" s="68"/>
      <c r="U394" s="68">
        <v>350</v>
      </c>
      <c r="V394" s="68"/>
      <c r="W394" s="68">
        <v>350</v>
      </c>
      <c r="X394" s="68"/>
    </row>
    <row r="395" spans="1:36" ht="35.1" customHeight="1" x14ac:dyDescent="0.2">
      <c r="A395" s="6" t="s">
        <v>121</v>
      </c>
      <c r="B395" s="36">
        <v>225</v>
      </c>
      <c r="C395" s="4" t="s">
        <v>4</v>
      </c>
      <c r="D395" s="4"/>
      <c r="E395" s="3">
        <v>926.5</v>
      </c>
      <c r="F395" s="52">
        <f t="shared" si="150"/>
        <v>926.5</v>
      </c>
      <c r="G395" s="52">
        <f t="shared" si="151"/>
        <v>926.5</v>
      </c>
      <c r="H395" s="47">
        <f t="shared" si="152"/>
        <v>0</v>
      </c>
      <c r="I395" s="47">
        <f t="shared" si="152"/>
        <v>0</v>
      </c>
      <c r="P395" s="68"/>
      <c r="Q395" s="68"/>
      <c r="R395" s="68"/>
      <c r="S395" s="68"/>
      <c r="T395" s="68"/>
      <c r="U395" s="68"/>
      <c r="V395" s="68"/>
      <c r="W395" s="68"/>
      <c r="X395" s="68"/>
    </row>
    <row r="396" spans="1:36" ht="35.1" customHeight="1" x14ac:dyDescent="0.2">
      <c r="A396" s="6" t="s">
        <v>121</v>
      </c>
      <c r="B396" s="36">
        <v>225</v>
      </c>
      <c r="C396" s="4"/>
      <c r="D396" s="4"/>
      <c r="E396" s="3"/>
      <c r="F396" s="52">
        <f t="shared" si="150"/>
        <v>0</v>
      </c>
      <c r="G396" s="52">
        <f t="shared" si="151"/>
        <v>0</v>
      </c>
      <c r="H396" s="47">
        <f t="shared" si="152"/>
        <v>0</v>
      </c>
      <c r="I396" s="47">
        <f t="shared" si="152"/>
        <v>0</v>
      </c>
      <c r="P396" s="68"/>
      <c r="Q396" s="68"/>
      <c r="R396" s="68"/>
      <c r="S396" s="68"/>
      <c r="T396" s="68"/>
      <c r="U396" s="68"/>
      <c r="V396" s="68"/>
      <c r="W396" s="68"/>
      <c r="X396" s="68"/>
    </row>
    <row r="397" spans="1:36" ht="35.1" customHeight="1" x14ac:dyDescent="0.2">
      <c r="A397" s="6" t="s">
        <v>121</v>
      </c>
      <c r="B397" s="36">
        <v>225</v>
      </c>
      <c r="C397" s="4"/>
      <c r="D397" s="4"/>
      <c r="E397" s="3"/>
      <c r="F397" s="52">
        <f t="shared" si="150"/>
        <v>0</v>
      </c>
      <c r="G397" s="52">
        <f t="shared" si="151"/>
        <v>0</v>
      </c>
      <c r="H397" s="47">
        <f t="shared" si="152"/>
        <v>0</v>
      </c>
      <c r="I397" s="47">
        <f t="shared" si="152"/>
        <v>0</v>
      </c>
      <c r="P397" s="68"/>
      <c r="Q397" s="68"/>
      <c r="R397" s="68"/>
      <c r="S397" s="68"/>
      <c r="T397" s="68"/>
      <c r="U397" s="68"/>
      <c r="V397" s="68"/>
      <c r="W397" s="68"/>
      <c r="X397" s="68"/>
    </row>
    <row r="398" spans="1:36" ht="35.1" customHeight="1" x14ac:dyDescent="0.2">
      <c r="A398" s="16" t="s">
        <v>121</v>
      </c>
      <c r="B398" s="36">
        <v>225</v>
      </c>
      <c r="C398" s="14"/>
      <c r="D398" s="14"/>
      <c r="E398" s="18"/>
      <c r="F398" s="52">
        <f t="shared" si="150"/>
        <v>0</v>
      </c>
      <c r="G398" s="52">
        <f t="shared" si="151"/>
        <v>0</v>
      </c>
      <c r="H398" s="48">
        <f t="shared" si="152"/>
        <v>0</v>
      </c>
      <c r="I398" s="48">
        <f t="shared" si="152"/>
        <v>0</v>
      </c>
      <c r="P398" s="68"/>
      <c r="Q398" s="68"/>
      <c r="R398" s="68"/>
      <c r="S398" s="68"/>
      <c r="T398" s="68"/>
      <c r="U398" s="68"/>
      <c r="V398" s="68"/>
      <c r="W398" s="68"/>
      <c r="X398" s="68"/>
    </row>
    <row r="399" spans="1:36" s="27" customFormat="1" ht="11.1" customHeight="1" x14ac:dyDescent="0.2">
      <c r="A399" s="24" t="s">
        <v>121</v>
      </c>
      <c r="B399" s="35">
        <v>226</v>
      </c>
      <c r="C399" s="25" t="s">
        <v>58</v>
      </c>
      <c r="D399" s="25"/>
      <c r="E399" s="26">
        <f>SUM(E400:E404)</f>
        <v>15293.23</v>
      </c>
      <c r="F399" s="154">
        <f t="shared" ref="F399:AJ399" si="153">SUM(F400:F404)</f>
        <v>9100.2999999999993</v>
      </c>
      <c r="G399" s="155">
        <f t="shared" si="153"/>
        <v>15293.23</v>
      </c>
      <c r="H399" s="136">
        <f t="shared" si="153"/>
        <v>6192.93</v>
      </c>
      <c r="I399" s="42">
        <f t="shared" si="153"/>
        <v>0</v>
      </c>
      <c r="J399" s="26">
        <f t="shared" si="153"/>
        <v>0</v>
      </c>
      <c r="K399" s="26">
        <f t="shared" si="153"/>
        <v>0</v>
      </c>
      <c r="L399" s="26">
        <f t="shared" si="153"/>
        <v>0</v>
      </c>
      <c r="M399" s="26">
        <f t="shared" si="153"/>
        <v>0</v>
      </c>
      <c r="N399" s="26">
        <f t="shared" si="153"/>
        <v>0</v>
      </c>
      <c r="O399" s="105">
        <f t="shared" si="153"/>
        <v>0</v>
      </c>
      <c r="P399" s="110">
        <f t="shared" si="153"/>
        <v>2064.31</v>
      </c>
      <c r="Q399" s="110">
        <f t="shared" si="153"/>
        <v>0</v>
      </c>
      <c r="R399" s="110">
        <f t="shared" si="153"/>
        <v>2064.31</v>
      </c>
      <c r="S399" s="110">
        <f t="shared" si="153"/>
        <v>0</v>
      </c>
      <c r="T399" s="110">
        <f t="shared" si="153"/>
        <v>0</v>
      </c>
      <c r="U399" s="110">
        <f t="shared" si="153"/>
        <v>2064.31</v>
      </c>
      <c r="V399" s="110">
        <f t="shared" si="153"/>
        <v>0</v>
      </c>
      <c r="W399" s="110">
        <f t="shared" si="153"/>
        <v>2064.31</v>
      </c>
      <c r="X399" s="110">
        <f t="shared" si="153"/>
        <v>0</v>
      </c>
      <c r="Y399" s="108">
        <f t="shared" si="153"/>
        <v>0</v>
      </c>
      <c r="Z399" s="26">
        <f t="shared" si="153"/>
        <v>0</v>
      </c>
      <c r="AA399" s="26">
        <f t="shared" si="153"/>
        <v>0</v>
      </c>
      <c r="AB399" s="26">
        <f t="shared" si="153"/>
        <v>0</v>
      </c>
      <c r="AC399" s="26">
        <f t="shared" si="153"/>
        <v>0</v>
      </c>
      <c r="AD399" s="26">
        <f t="shared" si="153"/>
        <v>0</v>
      </c>
      <c r="AE399" s="26">
        <f t="shared" si="153"/>
        <v>0</v>
      </c>
      <c r="AF399" s="26">
        <f t="shared" si="153"/>
        <v>0</v>
      </c>
      <c r="AG399" s="26">
        <f t="shared" si="153"/>
        <v>0</v>
      </c>
      <c r="AH399" s="26">
        <f t="shared" si="153"/>
        <v>0</v>
      </c>
      <c r="AI399" s="26">
        <f t="shared" si="153"/>
        <v>0</v>
      </c>
      <c r="AJ399" s="26">
        <f t="shared" si="153"/>
        <v>0</v>
      </c>
    </row>
    <row r="400" spans="1:36" ht="35.1" customHeight="1" x14ac:dyDescent="0.2">
      <c r="A400" s="13" t="s">
        <v>121</v>
      </c>
      <c r="B400" s="36">
        <v>226</v>
      </c>
      <c r="C400" s="22" t="s">
        <v>59</v>
      </c>
      <c r="D400" s="22"/>
      <c r="E400" s="23">
        <v>10512</v>
      </c>
      <c r="F400" s="137">
        <f>E400-H400</f>
        <v>7884</v>
      </c>
      <c r="G400" s="137">
        <f>E400-I400</f>
        <v>10512</v>
      </c>
      <c r="H400" s="46">
        <f t="shared" ref="H400:I404" si="154">J400+L400+N400+P400+U400+W400+Y400+AA400+AC400+AE400+AG400+AI400</f>
        <v>2628</v>
      </c>
      <c r="I400" s="46">
        <f t="shared" si="154"/>
        <v>0</v>
      </c>
      <c r="P400" s="68">
        <v>876</v>
      </c>
      <c r="Q400" s="68"/>
      <c r="R400" s="68">
        <v>876</v>
      </c>
      <c r="S400" s="68"/>
      <c r="T400" s="68"/>
      <c r="U400" s="68">
        <v>876</v>
      </c>
      <c r="V400" s="68"/>
      <c r="W400" s="68">
        <v>876</v>
      </c>
      <c r="X400" s="68"/>
    </row>
    <row r="401" spans="1:36" ht="35.1" customHeight="1" x14ac:dyDescent="0.2">
      <c r="A401" s="6" t="s">
        <v>121</v>
      </c>
      <c r="B401" s="36">
        <v>226</v>
      </c>
      <c r="C401" s="4" t="s">
        <v>60</v>
      </c>
      <c r="D401" s="4"/>
      <c r="E401" s="3">
        <v>4753.2299999999996</v>
      </c>
      <c r="F401" s="52">
        <f>E401-H401</f>
        <v>1188.2999999999997</v>
      </c>
      <c r="G401" s="52">
        <f>E401-I401</f>
        <v>4753.2299999999996</v>
      </c>
      <c r="H401" s="47">
        <f t="shared" si="154"/>
        <v>3564.93</v>
      </c>
      <c r="I401" s="47">
        <f t="shared" si="154"/>
        <v>0</v>
      </c>
      <c r="P401" s="68">
        <v>1188.31</v>
      </c>
      <c r="Q401" s="68"/>
      <c r="R401" s="68">
        <v>1188.31</v>
      </c>
      <c r="S401" s="68"/>
      <c r="T401" s="68"/>
      <c r="U401" s="68">
        <v>1188.31</v>
      </c>
      <c r="V401" s="68"/>
      <c r="W401" s="68">
        <v>1188.31</v>
      </c>
      <c r="X401" s="68"/>
    </row>
    <row r="402" spans="1:36" ht="35.1" customHeight="1" x14ac:dyDescent="0.2">
      <c r="A402" s="6" t="s">
        <v>121</v>
      </c>
      <c r="B402" s="36">
        <v>226</v>
      </c>
      <c r="C402" s="4" t="s">
        <v>90</v>
      </c>
      <c r="D402" s="4"/>
      <c r="E402" s="3">
        <v>28</v>
      </c>
      <c r="F402" s="52">
        <f>E402-H402</f>
        <v>28</v>
      </c>
      <c r="G402" s="52">
        <f>E402-I402</f>
        <v>28</v>
      </c>
      <c r="H402" s="47">
        <f t="shared" si="154"/>
        <v>0</v>
      </c>
      <c r="I402" s="47">
        <f t="shared" si="154"/>
        <v>0</v>
      </c>
      <c r="P402" s="68"/>
      <c r="Q402" s="68"/>
      <c r="R402" s="68"/>
      <c r="S402" s="68"/>
      <c r="T402" s="68"/>
      <c r="U402" s="68"/>
      <c r="V402" s="68"/>
      <c r="W402" s="68"/>
      <c r="X402" s="68"/>
    </row>
    <row r="403" spans="1:36" ht="35.1" customHeight="1" x14ac:dyDescent="0.2">
      <c r="A403" s="6" t="s">
        <v>121</v>
      </c>
      <c r="B403" s="36">
        <v>226</v>
      </c>
      <c r="C403" s="4"/>
      <c r="D403" s="4"/>
      <c r="E403" s="3"/>
      <c r="F403" s="52">
        <f>E403-H403</f>
        <v>0</v>
      </c>
      <c r="G403" s="52">
        <f>E403-I403</f>
        <v>0</v>
      </c>
      <c r="H403" s="47">
        <f t="shared" si="154"/>
        <v>0</v>
      </c>
      <c r="I403" s="47">
        <f t="shared" si="154"/>
        <v>0</v>
      </c>
      <c r="P403" s="68"/>
      <c r="Q403" s="68"/>
      <c r="R403" s="68"/>
      <c r="S403" s="68"/>
      <c r="T403" s="68"/>
      <c r="U403" s="68"/>
      <c r="V403" s="68"/>
      <c r="W403" s="68"/>
      <c r="X403" s="68"/>
    </row>
    <row r="404" spans="1:36" ht="35.1" customHeight="1" x14ac:dyDescent="0.2">
      <c r="A404" s="16" t="s">
        <v>121</v>
      </c>
      <c r="B404" s="36">
        <v>226</v>
      </c>
      <c r="C404" s="14"/>
      <c r="D404" s="14"/>
      <c r="E404" s="18"/>
      <c r="F404" s="52">
        <f>E404-H404</f>
        <v>0</v>
      </c>
      <c r="G404" s="52">
        <f>E404-I404</f>
        <v>0</v>
      </c>
      <c r="H404" s="48">
        <f t="shared" si="154"/>
        <v>0</v>
      </c>
      <c r="I404" s="48">
        <f t="shared" si="154"/>
        <v>0</v>
      </c>
      <c r="P404" s="68"/>
      <c r="Q404" s="68"/>
      <c r="R404" s="68"/>
      <c r="S404" s="68"/>
      <c r="T404" s="68"/>
      <c r="U404" s="68"/>
      <c r="V404" s="68"/>
      <c r="W404" s="68"/>
      <c r="X404" s="68"/>
    </row>
    <row r="405" spans="1:36" s="27" customFormat="1" ht="11.1" customHeight="1" x14ac:dyDescent="0.2">
      <c r="A405" s="24" t="s">
        <v>121</v>
      </c>
      <c r="B405" s="35">
        <v>227</v>
      </c>
      <c r="C405" s="25" t="s">
        <v>5</v>
      </c>
      <c r="D405" s="25"/>
      <c r="E405" s="26">
        <f>SUM(E406:E407)</f>
        <v>31.72</v>
      </c>
      <c r="F405" s="154">
        <f t="shared" ref="F405:AJ405" si="155">SUM(F406:F407)</f>
        <v>31.72</v>
      </c>
      <c r="G405" s="155">
        <f t="shared" si="155"/>
        <v>31.72</v>
      </c>
      <c r="H405" s="136">
        <f t="shared" si="155"/>
        <v>0</v>
      </c>
      <c r="I405" s="42">
        <f t="shared" si="155"/>
        <v>0</v>
      </c>
      <c r="J405" s="26">
        <f t="shared" si="155"/>
        <v>0</v>
      </c>
      <c r="K405" s="26">
        <f t="shared" si="155"/>
        <v>0</v>
      </c>
      <c r="L405" s="26">
        <f t="shared" si="155"/>
        <v>0</v>
      </c>
      <c r="M405" s="26">
        <f t="shared" si="155"/>
        <v>0</v>
      </c>
      <c r="N405" s="26">
        <f t="shared" si="155"/>
        <v>0</v>
      </c>
      <c r="O405" s="105">
        <f t="shared" si="155"/>
        <v>0</v>
      </c>
      <c r="P405" s="110">
        <f t="shared" si="155"/>
        <v>0</v>
      </c>
      <c r="Q405" s="110">
        <f t="shared" si="155"/>
        <v>0</v>
      </c>
      <c r="R405" s="110">
        <f t="shared" si="155"/>
        <v>0</v>
      </c>
      <c r="S405" s="110">
        <f t="shared" si="155"/>
        <v>0</v>
      </c>
      <c r="T405" s="110">
        <f t="shared" si="155"/>
        <v>0</v>
      </c>
      <c r="U405" s="110">
        <f t="shared" si="155"/>
        <v>0</v>
      </c>
      <c r="V405" s="110">
        <f t="shared" si="155"/>
        <v>0</v>
      </c>
      <c r="W405" s="110">
        <f t="shared" si="155"/>
        <v>0</v>
      </c>
      <c r="X405" s="110">
        <f t="shared" si="155"/>
        <v>0</v>
      </c>
      <c r="Y405" s="108">
        <f t="shared" si="155"/>
        <v>0</v>
      </c>
      <c r="Z405" s="26">
        <f t="shared" si="155"/>
        <v>0</v>
      </c>
      <c r="AA405" s="26">
        <f t="shared" si="155"/>
        <v>0</v>
      </c>
      <c r="AB405" s="26">
        <f t="shared" si="155"/>
        <v>0</v>
      </c>
      <c r="AC405" s="26">
        <f t="shared" si="155"/>
        <v>0</v>
      </c>
      <c r="AD405" s="26">
        <f t="shared" si="155"/>
        <v>0</v>
      </c>
      <c r="AE405" s="26">
        <f t="shared" si="155"/>
        <v>0</v>
      </c>
      <c r="AF405" s="26">
        <f t="shared" si="155"/>
        <v>0</v>
      </c>
      <c r="AG405" s="26">
        <f t="shared" si="155"/>
        <v>0</v>
      </c>
      <c r="AH405" s="26">
        <f t="shared" si="155"/>
        <v>0</v>
      </c>
      <c r="AI405" s="26">
        <f t="shared" si="155"/>
        <v>0</v>
      </c>
      <c r="AJ405" s="26">
        <f t="shared" si="155"/>
        <v>0</v>
      </c>
    </row>
    <row r="406" spans="1:36" ht="35.1" customHeight="1" x14ac:dyDescent="0.2">
      <c r="A406" s="13" t="s">
        <v>121</v>
      </c>
      <c r="B406" s="36">
        <v>227</v>
      </c>
      <c r="C406" s="22" t="s">
        <v>6</v>
      </c>
      <c r="D406" s="22"/>
      <c r="E406" s="23">
        <v>31.72</v>
      </c>
      <c r="F406" s="137">
        <f>E406-H406</f>
        <v>31.72</v>
      </c>
      <c r="G406" s="137">
        <f>E406-I406</f>
        <v>31.72</v>
      </c>
      <c r="H406" s="46">
        <f t="shared" ref="H406:I407" si="156">J406+L406+N406+P406+U406+W406+Y406+AA406+AC406+AE406+AG406+AI406</f>
        <v>0</v>
      </c>
      <c r="I406" s="46">
        <f t="shared" si="156"/>
        <v>0</v>
      </c>
      <c r="P406" s="68"/>
      <c r="Q406" s="68"/>
      <c r="R406" s="68"/>
      <c r="S406" s="68"/>
      <c r="T406" s="68"/>
      <c r="U406" s="68"/>
      <c r="V406" s="68"/>
      <c r="W406" s="68"/>
      <c r="X406" s="68"/>
    </row>
    <row r="407" spans="1:36" ht="35.1" customHeight="1" x14ac:dyDescent="0.2">
      <c r="A407" s="16" t="s">
        <v>121</v>
      </c>
      <c r="B407" s="36">
        <v>227</v>
      </c>
      <c r="C407" s="14"/>
      <c r="D407" s="14"/>
      <c r="E407" s="18"/>
      <c r="F407" s="52">
        <f>E407-H407</f>
        <v>0</v>
      </c>
      <c r="G407" s="52">
        <f>E407-I407</f>
        <v>0</v>
      </c>
      <c r="H407" s="48">
        <f t="shared" si="156"/>
        <v>0</v>
      </c>
      <c r="I407" s="48">
        <f t="shared" si="156"/>
        <v>0</v>
      </c>
      <c r="P407" s="68"/>
      <c r="Q407" s="68"/>
      <c r="R407" s="68"/>
      <c r="S407" s="68"/>
      <c r="T407" s="68"/>
      <c r="U407" s="68"/>
      <c r="V407" s="68"/>
      <c r="W407" s="68"/>
      <c r="X407" s="68"/>
    </row>
    <row r="408" spans="1:36" ht="35.1" customHeight="1" x14ac:dyDescent="0.2">
      <c r="A408" s="16" t="s">
        <v>121</v>
      </c>
      <c r="B408" s="36">
        <v>341</v>
      </c>
      <c r="C408" s="125"/>
      <c r="D408" s="125"/>
      <c r="E408" s="10"/>
      <c r="F408" s="126"/>
      <c r="G408" s="126"/>
      <c r="H408" s="50"/>
      <c r="I408" s="50"/>
      <c r="P408" s="68">
        <v>150000</v>
      </c>
      <c r="Q408" s="68"/>
      <c r="R408" s="68"/>
      <c r="S408" s="68"/>
      <c r="T408" s="68"/>
      <c r="U408" s="68"/>
      <c r="V408" s="68"/>
      <c r="W408" s="68"/>
      <c r="X408" s="68"/>
    </row>
    <row r="409" spans="1:36" s="27" customFormat="1" ht="11.1" customHeight="1" x14ac:dyDescent="0.2">
      <c r="A409" s="24" t="s">
        <v>121</v>
      </c>
      <c r="B409" s="35">
        <v>346</v>
      </c>
      <c r="C409" s="25">
        <v>346</v>
      </c>
      <c r="D409" s="85"/>
      <c r="E409" s="26">
        <f>SUM(E410:E411)</f>
        <v>1957.89</v>
      </c>
      <c r="F409" s="42">
        <f t="shared" ref="F409:AJ409" si="157">SUM(F410:F411)</f>
        <v>0</v>
      </c>
      <c r="G409" s="42">
        <f t="shared" si="157"/>
        <v>0</v>
      </c>
      <c r="H409" s="42">
        <f t="shared" si="157"/>
        <v>1957.89</v>
      </c>
      <c r="I409" s="42">
        <f t="shared" si="157"/>
        <v>1957.89</v>
      </c>
      <c r="J409" s="26">
        <f t="shared" si="157"/>
        <v>0</v>
      </c>
      <c r="K409" s="26">
        <f t="shared" si="157"/>
        <v>0</v>
      </c>
      <c r="L409" s="26">
        <f t="shared" si="157"/>
        <v>0</v>
      </c>
      <c r="M409" s="26">
        <f t="shared" si="157"/>
        <v>0</v>
      </c>
      <c r="N409" s="26">
        <f t="shared" si="157"/>
        <v>1957.89</v>
      </c>
      <c r="O409" s="105">
        <f t="shared" si="157"/>
        <v>1957.89</v>
      </c>
      <c r="P409" s="110">
        <f t="shared" si="157"/>
        <v>0</v>
      </c>
      <c r="Q409" s="110">
        <f t="shared" si="157"/>
        <v>0</v>
      </c>
      <c r="R409" s="110">
        <f t="shared" si="157"/>
        <v>0</v>
      </c>
      <c r="S409" s="110">
        <f t="shared" si="157"/>
        <v>0</v>
      </c>
      <c r="T409" s="110">
        <f t="shared" si="157"/>
        <v>0</v>
      </c>
      <c r="U409" s="110">
        <f t="shared" si="157"/>
        <v>0</v>
      </c>
      <c r="V409" s="110">
        <f t="shared" si="157"/>
        <v>0</v>
      </c>
      <c r="W409" s="110">
        <f t="shared" si="157"/>
        <v>0</v>
      </c>
      <c r="X409" s="110">
        <f t="shared" si="157"/>
        <v>0</v>
      </c>
      <c r="Y409" s="108">
        <f t="shared" si="157"/>
        <v>0</v>
      </c>
      <c r="Z409" s="26">
        <f t="shared" si="157"/>
        <v>0</v>
      </c>
      <c r="AA409" s="26">
        <f t="shared" si="157"/>
        <v>0</v>
      </c>
      <c r="AB409" s="26">
        <f t="shared" si="157"/>
        <v>0</v>
      </c>
      <c r="AC409" s="26">
        <f t="shared" si="157"/>
        <v>0</v>
      </c>
      <c r="AD409" s="26">
        <f t="shared" si="157"/>
        <v>0</v>
      </c>
      <c r="AE409" s="26">
        <f t="shared" si="157"/>
        <v>0</v>
      </c>
      <c r="AF409" s="26">
        <f t="shared" si="157"/>
        <v>0</v>
      </c>
      <c r="AG409" s="26">
        <f t="shared" si="157"/>
        <v>0</v>
      </c>
      <c r="AH409" s="26">
        <f t="shared" si="157"/>
        <v>0</v>
      </c>
      <c r="AI409" s="26">
        <f t="shared" si="157"/>
        <v>0</v>
      </c>
      <c r="AJ409" s="26">
        <f t="shared" si="157"/>
        <v>0</v>
      </c>
    </row>
    <row r="410" spans="1:36" s="92" customFormat="1" ht="47.1" customHeight="1" x14ac:dyDescent="0.2">
      <c r="A410" s="93" t="s">
        <v>121</v>
      </c>
      <c r="B410" s="98">
        <v>346</v>
      </c>
      <c r="C410" s="94" t="s">
        <v>7</v>
      </c>
      <c r="D410" s="93" t="s">
        <v>152</v>
      </c>
      <c r="E410" s="95">
        <v>1957.89</v>
      </c>
      <c r="F410" s="90">
        <f>E410-H410</f>
        <v>0</v>
      </c>
      <c r="G410" s="90">
        <f>E410-I410</f>
        <v>0</v>
      </c>
      <c r="H410" s="96">
        <f t="shared" ref="H410:I411" si="158">J410+L410+N410+P410+U410+W410+Y410+AA410+AC410+AE410+AG410+AI410</f>
        <v>1957.89</v>
      </c>
      <c r="I410" s="96">
        <f t="shared" si="158"/>
        <v>1957.89</v>
      </c>
      <c r="N410" s="92">
        <v>1957.89</v>
      </c>
      <c r="O410" s="92">
        <v>1957.89</v>
      </c>
      <c r="P410" s="111"/>
      <c r="Q410" s="111"/>
      <c r="R410" s="111"/>
      <c r="S410" s="111"/>
      <c r="T410" s="111"/>
      <c r="U410" s="111"/>
      <c r="V410" s="111"/>
      <c r="W410" s="111"/>
      <c r="X410" s="111"/>
    </row>
    <row r="411" spans="1:36" ht="47.1" customHeight="1" x14ac:dyDescent="0.2">
      <c r="A411" s="16" t="s">
        <v>121</v>
      </c>
      <c r="B411" s="36">
        <v>346</v>
      </c>
      <c r="C411" s="14"/>
      <c r="D411" s="16"/>
      <c r="E411" s="18"/>
      <c r="F411" s="52">
        <f>E411-H411</f>
        <v>0</v>
      </c>
      <c r="G411" s="52">
        <f>E411-I411</f>
        <v>0</v>
      </c>
      <c r="H411" s="48">
        <f t="shared" si="158"/>
        <v>0</v>
      </c>
      <c r="I411" s="48">
        <f t="shared" si="158"/>
        <v>0</v>
      </c>
      <c r="P411" s="68"/>
      <c r="Q411" s="68"/>
      <c r="R411" s="68"/>
      <c r="S411" s="68"/>
      <c r="T411" s="68"/>
      <c r="U411" s="68"/>
      <c r="V411" s="68"/>
      <c r="W411" s="68"/>
      <c r="X411" s="68"/>
    </row>
    <row r="412" spans="1:36" s="27" customFormat="1" ht="11.1" customHeight="1" x14ac:dyDescent="0.2">
      <c r="A412" s="24" t="s">
        <v>121</v>
      </c>
      <c r="B412" s="35">
        <v>343</v>
      </c>
      <c r="C412" s="25">
        <v>343</v>
      </c>
      <c r="D412" s="25"/>
      <c r="E412" s="26">
        <f>SUM(E413:E414)</f>
        <v>1877.75</v>
      </c>
      <c r="F412" s="154">
        <f t="shared" ref="F412:AJ412" si="159">SUM(F413:F414)</f>
        <v>-822.25</v>
      </c>
      <c r="G412" s="155">
        <f t="shared" si="159"/>
        <v>1877.75</v>
      </c>
      <c r="H412" s="136">
        <f t="shared" si="159"/>
        <v>2700</v>
      </c>
      <c r="I412" s="42">
        <f t="shared" si="159"/>
        <v>0</v>
      </c>
      <c r="J412" s="26">
        <f t="shared" si="159"/>
        <v>0</v>
      </c>
      <c r="K412" s="26">
        <f t="shared" si="159"/>
        <v>0</v>
      </c>
      <c r="L412" s="26">
        <f t="shared" si="159"/>
        <v>0</v>
      </c>
      <c r="M412" s="26">
        <f t="shared" si="159"/>
        <v>0</v>
      </c>
      <c r="N412" s="26">
        <f t="shared" si="159"/>
        <v>0</v>
      </c>
      <c r="O412" s="105">
        <f t="shared" si="159"/>
        <v>0</v>
      </c>
      <c r="P412" s="110">
        <f t="shared" si="159"/>
        <v>900</v>
      </c>
      <c r="Q412" s="110">
        <f t="shared" si="159"/>
        <v>0</v>
      </c>
      <c r="R412" s="110">
        <f t="shared" si="159"/>
        <v>900</v>
      </c>
      <c r="S412" s="110">
        <f t="shared" si="159"/>
        <v>0</v>
      </c>
      <c r="T412" s="110">
        <f t="shared" si="159"/>
        <v>0</v>
      </c>
      <c r="U412" s="110">
        <f t="shared" si="159"/>
        <v>900</v>
      </c>
      <c r="V412" s="110">
        <f t="shared" si="159"/>
        <v>0</v>
      </c>
      <c r="W412" s="110">
        <f t="shared" si="159"/>
        <v>900</v>
      </c>
      <c r="X412" s="110">
        <f t="shared" si="159"/>
        <v>0</v>
      </c>
      <c r="Y412" s="108">
        <f t="shared" si="159"/>
        <v>0</v>
      </c>
      <c r="Z412" s="26">
        <f t="shared" si="159"/>
        <v>0</v>
      </c>
      <c r="AA412" s="26">
        <f t="shared" si="159"/>
        <v>0</v>
      </c>
      <c r="AB412" s="26">
        <f t="shared" si="159"/>
        <v>0</v>
      </c>
      <c r="AC412" s="26">
        <f t="shared" si="159"/>
        <v>0</v>
      </c>
      <c r="AD412" s="26">
        <f t="shared" si="159"/>
        <v>0</v>
      </c>
      <c r="AE412" s="26">
        <f t="shared" si="159"/>
        <v>0</v>
      </c>
      <c r="AF412" s="26">
        <f t="shared" si="159"/>
        <v>0</v>
      </c>
      <c r="AG412" s="26">
        <f t="shared" si="159"/>
        <v>0</v>
      </c>
      <c r="AH412" s="26">
        <f t="shared" si="159"/>
        <v>0</v>
      </c>
      <c r="AI412" s="26">
        <f t="shared" si="159"/>
        <v>0</v>
      </c>
      <c r="AJ412" s="26">
        <f t="shared" si="159"/>
        <v>0</v>
      </c>
    </row>
    <row r="413" spans="1:36" ht="47.1" customHeight="1" x14ac:dyDescent="0.2">
      <c r="A413" s="13" t="s">
        <v>121</v>
      </c>
      <c r="B413" s="36">
        <v>343</v>
      </c>
      <c r="C413" s="22" t="s">
        <v>9</v>
      </c>
      <c r="D413" s="22"/>
      <c r="E413" s="23">
        <v>1877.75</v>
      </c>
      <c r="F413" s="137">
        <f>E413-H413</f>
        <v>-822.25</v>
      </c>
      <c r="G413" s="137">
        <f>E413-I413</f>
        <v>1877.75</v>
      </c>
      <c r="H413" s="46">
        <f t="shared" ref="H413:I414" si="160">J413+L413+N413+P413+U413+W413+Y413+AA413+AC413+AE413+AG413+AI413</f>
        <v>2700</v>
      </c>
      <c r="I413" s="46">
        <f t="shared" si="160"/>
        <v>0</v>
      </c>
      <c r="P413" s="68">
        <v>900</v>
      </c>
      <c r="Q413" s="68"/>
      <c r="R413" s="68">
        <v>900</v>
      </c>
      <c r="S413" s="68"/>
      <c r="T413" s="68"/>
      <c r="U413" s="68">
        <v>900</v>
      </c>
      <c r="V413" s="68"/>
      <c r="W413" s="68">
        <v>900</v>
      </c>
      <c r="X413" s="68"/>
    </row>
    <row r="414" spans="1:36" ht="11.1" customHeight="1" x14ac:dyDescent="0.2">
      <c r="A414" s="16" t="s">
        <v>121</v>
      </c>
      <c r="B414" s="36">
        <v>343</v>
      </c>
      <c r="C414" s="17"/>
      <c r="D414" s="17"/>
      <c r="E414" s="18"/>
      <c r="F414" s="52">
        <f>E414-H414</f>
        <v>0</v>
      </c>
      <c r="G414" s="52">
        <f>E414-I414</f>
        <v>0</v>
      </c>
      <c r="H414" s="48">
        <f t="shared" si="160"/>
        <v>0</v>
      </c>
      <c r="I414" s="48">
        <f t="shared" si="160"/>
        <v>0</v>
      </c>
      <c r="P414" s="68"/>
      <c r="Q414" s="68"/>
      <c r="R414" s="68"/>
      <c r="S414" s="68"/>
      <c r="T414" s="68"/>
      <c r="U414" s="68"/>
      <c r="V414" s="68"/>
      <c r="W414" s="68"/>
      <c r="X414" s="68"/>
    </row>
    <row r="415" spans="1:36" s="21" customFormat="1" ht="35.1" customHeight="1" x14ac:dyDescent="0.2">
      <c r="A415" s="175" t="s">
        <v>122</v>
      </c>
      <c r="B415" s="175"/>
      <c r="C415" s="175"/>
      <c r="D415" s="82"/>
      <c r="E415" s="20">
        <f>E416+E422+E431+E445+E452+E459+E483</f>
        <v>542106.80000000005</v>
      </c>
      <c r="F415" s="113">
        <f t="shared" ref="F415:AJ415" si="161">F416+F422+F431+F445+F452+F459+F483</f>
        <v>440236.62000000005</v>
      </c>
      <c r="G415" s="113">
        <f t="shared" si="161"/>
        <v>539275.47</v>
      </c>
      <c r="H415" s="37">
        <f t="shared" si="161"/>
        <v>101870.18</v>
      </c>
      <c r="I415" s="37">
        <f t="shared" si="161"/>
        <v>2831.33</v>
      </c>
      <c r="J415" s="20">
        <f t="shared" si="161"/>
        <v>0</v>
      </c>
      <c r="K415" s="20">
        <f t="shared" si="161"/>
        <v>0</v>
      </c>
      <c r="L415" s="20">
        <f t="shared" si="161"/>
        <v>0</v>
      </c>
      <c r="M415" s="20">
        <f t="shared" si="161"/>
        <v>0</v>
      </c>
      <c r="N415" s="20">
        <f t="shared" si="161"/>
        <v>2831.33</v>
      </c>
      <c r="O415" s="107">
        <f t="shared" si="161"/>
        <v>2831.33</v>
      </c>
      <c r="P415" s="113">
        <f t="shared" si="161"/>
        <v>33012.949999999997</v>
      </c>
      <c r="Q415" s="113">
        <f t="shared" si="161"/>
        <v>0</v>
      </c>
      <c r="R415" s="113">
        <f t="shared" si="161"/>
        <v>18979.39</v>
      </c>
      <c r="S415" s="113">
        <f t="shared" si="161"/>
        <v>14033.56</v>
      </c>
      <c r="T415" s="113">
        <f t="shared" si="161"/>
        <v>0</v>
      </c>
      <c r="U415" s="113">
        <f t="shared" si="161"/>
        <v>33012.949999999997</v>
      </c>
      <c r="V415" s="113">
        <f t="shared" si="161"/>
        <v>0</v>
      </c>
      <c r="W415" s="113">
        <f t="shared" si="161"/>
        <v>33012.949999999997</v>
      </c>
      <c r="X415" s="113">
        <f t="shared" si="161"/>
        <v>0</v>
      </c>
      <c r="Y415" s="109">
        <f t="shared" si="161"/>
        <v>0</v>
      </c>
      <c r="Z415" s="20">
        <f t="shared" si="161"/>
        <v>0</v>
      </c>
      <c r="AA415" s="20">
        <f t="shared" si="161"/>
        <v>0</v>
      </c>
      <c r="AB415" s="20">
        <f t="shared" si="161"/>
        <v>0</v>
      </c>
      <c r="AC415" s="20">
        <f t="shared" si="161"/>
        <v>0</v>
      </c>
      <c r="AD415" s="20">
        <f t="shared" si="161"/>
        <v>0</v>
      </c>
      <c r="AE415" s="20">
        <f t="shared" si="161"/>
        <v>0</v>
      </c>
      <c r="AF415" s="20">
        <f t="shared" si="161"/>
        <v>0</v>
      </c>
      <c r="AG415" s="20">
        <f t="shared" si="161"/>
        <v>0</v>
      </c>
      <c r="AH415" s="20">
        <f t="shared" si="161"/>
        <v>0</v>
      </c>
      <c r="AI415" s="20">
        <f t="shared" si="161"/>
        <v>0</v>
      </c>
      <c r="AJ415" s="20">
        <f t="shared" si="161"/>
        <v>0</v>
      </c>
    </row>
    <row r="416" spans="1:36" s="27" customFormat="1" ht="11.1" customHeight="1" x14ac:dyDescent="0.2">
      <c r="A416" s="24" t="s">
        <v>122</v>
      </c>
      <c r="B416" s="35">
        <v>221</v>
      </c>
      <c r="C416" s="25" t="s">
        <v>0</v>
      </c>
      <c r="D416" s="25"/>
      <c r="E416" s="26">
        <f>SUM(E417:E421)</f>
        <v>6121.21</v>
      </c>
      <c r="F416" s="42">
        <f t="shared" ref="F416:AJ416" si="162">SUM(F417:F421)</f>
        <v>3894.91</v>
      </c>
      <c r="G416" s="42">
        <f t="shared" si="162"/>
        <v>6121.21</v>
      </c>
      <c r="H416" s="41">
        <f t="shared" si="162"/>
        <v>2226.3000000000002</v>
      </c>
      <c r="I416" s="41">
        <f t="shared" si="162"/>
        <v>0</v>
      </c>
      <c r="J416" s="26">
        <f t="shared" si="162"/>
        <v>0</v>
      </c>
      <c r="K416" s="26">
        <f t="shared" si="162"/>
        <v>0</v>
      </c>
      <c r="L416" s="26">
        <f t="shared" si="162"/>
        <v>0</v>
      </c>
      <c r="M416" s="26">
        <f t="shared" si="162"/>
        <v>0</v>
      </c>
      <c r="N416" s="26">
        <f t="shared" si="162"/>
        <v>0</v>
      </c>
      <c r="O416" s="105">
        <f t="shared" si="162"/>
        <v>0</v>
      </c>
      <c r="P416" s="110">
        <f t="shared" si="162"/>
        <v>742.1</v>
      </c>
      <c r="Q416" s="110">
        <f t="shared" si="162"/>
        <v>0</v>
      </c>
      <c r="R416" s="110">
        <f t="shared" si="162"/>
        <v>92.2</v>
      </c>
      <c r="S416" s="110">
        <f t="shared" si="162"/>
        <v>649.9</v>
      </c>
      <c r="T416" s="110">
        <f t="shared" si="162"/>
        <v>0</v>
      </c>
      <c r="U416" s="110">
        <f t="shared" si="162"/>
        <v>742.1</v>
      </c>
      <c r="V416" s="110">
        <f t="shared" si="162"/>
        <v>0</v>
      </c>
      <c r="W416" s="110">
        <f t="shared" si="162"/>
        <v>742.1</v>
      </c>
      <c r="X416" s="110">
        <f t="shared" si="162"/>
        <v>0</v>
      </c>
      <c r="Y416" s="108">
        <f t="shared" si="162"/>
        <v>0</v>
      </c>
      <c r="Z416" s="26">
        <f t="shared" si="162"/>
        <v>0</v>
      </c>
      <c r="AA416" s="26">
        <f t="shared" si="162"/>
        <v>0</v>
      </c>
      <c r="AB416" s="26">
        <f t="shared" si="162"/>
        <v>0</v>
      </c>
      <c r="AC416" s="26">
        <f t="shared" si="162"/>
        <v>0</v>
      </c>
      <c r="AD416" s="26">
        <f t="shared" si="162"/>
        <v>0</v>
      </c>
      <c r="AE416" s="26">
        <f t="shared" si="162"/>
        <v>0</v>
      </c>
      <c r="AF416" s="26">
        <f t="shared" si="162"/>
        <v>0</v>
      </c>
      <c r="AG416" s="26">
        <f t="shared" si="162"/>
        <v>0</v>
      </c>
      <c r="AH416" s="26">
        <f t="shared" si="162"/>
        <v>0</v>
      </c>
      <c r="AI416" s="26">
        <f t="shared" si="162"/>
        <v>0</v>
      </c>
      <c r="AJ416" s="26">
        <f t="shared" si="162"/>
        <v>0</v>
      </c>
    </row>
    <row r="417" spans="1:36" ht="35.1" customHeight="1" x14ac:dyDescent="0.2">
      <c r="A417" s="13" t="s">
        <v>122</v>
      </c>
      <c r="B417" s="36">
        <v>221</v>
      </c>
      <c r="C417" s="22" t="s">
        <v>91</v>
      </c>
      <c r="D417" s="22"/>
      <c r="E417" s="23">
        <v>5055.95</v>
      </c>
      <c r="F417" s="52">
        <f>E417-H417</f>
        <v>3159.95</v>
      </c>
      <c r="G417" s="52">
        <f>E417-I417</f>
        <v>5055.95</v>
      </c>
      <c r="H417" s="46">
        <f t="shared" ref="H417:I421" si="163">J417+L417+N417+P417+U417+W417+Y417+AA417+AC417+AE417+AG417+AI417</f>
        <v>1896</v>
      </c>
      <c r="I417" s="46">
        <f t="shared" si="163"/>
        <v>0</v>
      </c>
      <c r="P417" s="68">
        <v>632</v>
      </c>
      <c r="Q417" s="68"/>
      <c r="R417" s="68"/>
      <c r="S417" s="68">
        <v>632</v>
      </c>
      <c r="T417" s="68"/>
      <c r="U417" s="68">
        <v>632</v>
      </c>
      <c r="V417" s="68"/>
      <c r="W417" s="68">
        <v>632</v>
      </c>
      <c r="X417" s="68"/>
    </row>
    <row r="418" spans="1:36" ht="35.1" customHeight="1" x14ac:dyDescent="0.2">
      <c r="A418" s="6" t="s">
        <v>122</v>
      </c>
      <c r="B418" s="36">
        <v>221</v>
      </c>
      <c r="C418" s="4" t="s">
        <v>92</v>
      </c>
      <c r="D418" s="4"/>
      <c r="E418" s="3">
        <v>143.26</v>
      </c>
      <c r="F418" s="52">
        <f>E418-H418</f>
        <v>89.56</v>
      </c>
      <c r="G418" s="52">
        <f>E418-I418</f>
        <v>143.26</v>
      </c>
      <c r="H418" s="47">
        <f t="shared" si="163"/>
        <v>53.699999999999996</v>
      </c>
      <c r="I418" s="47">
        <f t="shared" si="163"/>
        <v>0</v>
      </c>
      <c r="P418" s="68">
        <v>17.899999999999999</v>
      </c>
      <c r="Q418" s="68"/>
      <c r="R418" s="68"/>
      <c r="S418" s="68">
        <v>17.899999999999999</v>
      </c>
      <c r="T418" s="68"/>
      <c r="U418" s="68">
        <v>17.899999999999999</v>
      </c>
      <c r="V418" s="68"/>
      <c r="W418" s="68">
        <v>17.899999999999999</v>
      </c>
      <c r="X418" s="68"/>
    </row>
    <row r="419" spans="1:36" ht="35.1" customHeight="1" x14ac:dyDescent="0.2">
      <c r="A419" s="6" t="s">
        <v>122</v>
      </c>
      <c r="B419" s="36">
        <v>221</v>
      </c>
      <c r="C419" s="4" t="s">
        <v>2</v>
      </c>
      <c r="D419" s="4"/>
      <c r="E419" s="3">
        <v>922</v>
      </c>
      <c r="F419" s="52">
        <f>E419-H419</f>
        <v>645.4</v>
      </c>
      <c r="G419" s="52">
        <f>E419-I419</f>
        <v>922</v>
      </c>
      <c r="H419" s="47">
        <f t="shared" si="163"/>
        <v>276.60000000000002</v>
      </c>
      <c r="I419" s="47">
        <f t="shared" si="163"/>
        <v>0</v>
      </c>
      <c r="P419" s="68">
        <v>92.2</v>
      </c>
      <c r="Q419" s="68"/>
      <c r="R419" s="68">
        <v>92.2</v>
      </c>
      <c r="S419" s="68"/>
      <c r="T419" s="68"/>
      <c r="U419" s="68">
        <v>92.2</v>
      </c>
      <c r="V419" s="68"/>
      <c r="W419" s="68">
        <v>92.2</v>
      </c>
      <c r="X419" s="68"/>
    </row>
    <row r="420" spans="1:36" ht="35.1" customHeight="1" x14ac:dyDescent="0.2">
      <c r="A420" s="6" t="s">
        <v>122</v>
      </c>
      <c r="B420" s="36">
        <v>221</v>
      </c>
      <c r="C420" s="4"/>
      <c r="D420" s="4"/>
      <c r="E420" s="3"/>
      <c r="F420" s="52">
        <f>E420-H420</f>
        <v>0</v>
      </c>
      <c r="G420" s="52">
        <f>E420-I420</f>
        <v>0</v>
      </c>
      <c r="H420" s="47">
        <f t="shared" si="163"/>
        <v>0</v>
      </c>
      <c r="I420" s="47">
        <f t="shared" si="163"/>
        <v>0</v>
      </c>
      <c r="P420" s="68"/>
      <c r="Q420" s="68"/>
      <c r="R420" s="68"/>
      <c r="S420" s="68"/>
      <c r="T420" s="68"/>
      <c r="U420" s="68"/>
      <c r="V420" s="68"/>
      <c r="W420" s="68"/>
      <c r="X420" s="68"/>
    </row>
    <row r="421" spans="1:36" ht="35.1" customHeight="1" x14ac:dyDescent="0.2">
      <c r="A421" s="16" t="s">
        <v>122</v>
      </c>
      <c r="B421" s="36">
        <v>221</v>
      </c>
      <c r="C421" s="14"/>
      <c r="D421" s="14"/>
      <c r="E421" s="18"/>
      <c r="F421" s="158">
        <f>E421-H421</f>
        <v>0</v>
      </c>
      <c r="G421" s="159">
        <f>E421-I421</f>
        <v>0</v>
      </c>
      <c r="H421" s="157">
        <f t="shared" si="163"/>
        <v>0</v>
      </c>
      <c r="I421" s="48">
        <f t="shared" si="163"/>
        <v>0</v>
      </c>
      <c r="P421" s="68"/>
      <c r="Q421" s="68"/>
      <c r="R421" s="68"/>
      <c r="S421" s="68"/>
      <c r="T421" s="68"/>
      <c r="U421" s="68"/>
      <c r="V421" s="68"/>
      <c r="W421" s="68"/>
      <c r="X421" s="68"/>
    </row>
    <row r="422" spans="1:36" s="27" customFormat="1" ht="11.1" customHeight="1" x14ac:dyDescent="0.2">
      <c r="A422" s="24" t="s">
        <v>122</v>
      </c>
      <c r="B422" s="35">
        <v>223</v>
      </c>
      <c r="C422" s="25" t="s">
        <v>45</v>
      </c>
      <c r="D422" s="25"/>
      <c r="E422" s="26">
        <f>SUM(E423:E430)</f>
        <v>52223.35</v>
      </c>
      <c r="F422" s="154">
        <f>SUM(F423:F430)</f>
        <v>26554.390000000003</v>
      </c>
      <c r="G422" s="155">
        <f t="shared" ref="G422:AJ422" si="164">SUM(G423:G430)</f>
        <v>52223.35</v>
      </c>
      <c r="H422" s="136">
        <f t="shared" si="164"/>
        <v>25668.959999999999</v>
      </c>
      <c r="I422" s="42">
        <f t="shared" si="164"/>
        <v>0</v>
      </c>
      <c r="J422" s="26">
        <f t="shared" si="164"/>
        <v>0</v>
      </c>
      <c r="K422" s="26">
        <f t="shared" si="164"/>
        <v>0</v>
      </c>
      <c r="L422" s="26">
        <f t="shared" si="164"/>
        <v>0</v>
      </c>
      <c r="M422" s="26">
        <f t="shared" si="164"/>
        <v>0</v>
      </c>
      <c r="N422" s="26">
        <f t="shared" si="164"/>
        <v>0</v>
      </c>
      <c r="O422" s="105">
        <f t="shared" si="164"/>
        <v>0</v>
      </c>
      <c r="P422" s="110">
        <f t="shared" si="164"/>
        <v>8556.32</v>
      </c>
      <c r="Q422" s="110">
        <f t="shared" si="164"/>
        <v>0</v>
      </c>
      <c r="R422" s="110">
        <f t="shared" si="164"/>
        <v>607</v>
      </c>
      <c r="S422" s="110">
        <f t="shared" si="164"/>
        <v>7949.32</v>
      </c>
      <c r="T422" s="110">
        <f t="shared" si="164"/>
        <v>0</v>
      </c>
      <c r="U422" s="110">
        <f t="shared" si="164"/>
        <v>8556.32</v>
      </c>
      <c r="V422" s="110">
        <f t="shared" si="164"/>
        <v>0</v>
      </c>
      <c r="W422" s="110">
        <f t="shared" si="164"/>
        <v>8556.32</v>
      </c>
      <c r="X422" s="110">
        <f t="shared" si="164"/>
        <v>0</v>
      </c>
      <c r="Y422" s="108">
        <f t="shared" si="164"/>
        <v>0</v>
      </c>
      <c r="Z422" s="26">
        <f t="shared" si="164"/>
        <v>0</v>
      </c>
      <c r="AA422" s="26">
        <f t="shared" si="164"/>
        <v>0</v>
      </c>
      <c r="AB422" s="26">
        <f t="shared" si="164"/>
        <v>0</v>
      </c>
      <c r="AC422" s="26">
        <f t="shared" si="164"/>
        <v>0</v>
      </c>
      <c r="AD422" s="26">
        <f t="shared" si="164"/>
        <v>0</v>
      </c>
      <c r="AE422" s="26">
        <f t="shared" si="164"/>
        <v>0</v>
      </c>
      <c r="AF422" s="26">
        <f t="shared" si="164"/>
        <v>0</v>
      </c>
      <c r="AG422" s="26">
        <f t="shared" si="164"/>
        <v>0</v>
      </c>
      <c r="AH422" s="26">
        <f t="shared" si="164"/>
        <v>0</v>
      </c>
      <c r="AI422" s="26">
        <f t="shared" si="164"/>
        <v>0</v>
      </c>
      <c r="AJ422" s="26">
        <f t="shared" si="164"/>
        <v>0</v>
      </c>
    </row>
    <row r="423" spans="1:36" ht="23.1" customHeight="1" x14ac:dyDescent="0.2">
      <c r="A423" s="13" t="s">
        <v>122</v>
      </c>
      <c r="B423" s="36">
        <v>223</v>
      </c>
      <c r="C423" s="22" t="s">
        <v>46</v>
      </c>
      <c r="D423" s="22"/>
      <c r="E423" s="23">
        <v>17273.93</v>
      </c>
      <c r="F423" s="137">
        <f t="shared" ref="F423:F430" si="165">E423-H423</f>
        <v>4318.4900000000016</v>
      </c>
      <c r="G423" s="137">
        <f t="shared" ref="G423:G430" si="166">E423-I423</f>
        <v>17273.93</v>
      </c>
      <c r="H423" s="46">
        <f t="shared" ref="H423:I430" si="167">J423+L423+N423+P423+U423+W423+Y423+AA423+AC423+AE423+AG423+AI423</f>
        <v>12955.439999999999</v>
      </c>
      <c r="I423" s="46">
        <f t="shared" si="167"/>
        <v>0</v>
      </c>
      <c r="P423" s="68">
        <v>4318.4799999999996</v>
      </c>
      <c r="Q423" s="68"/>
      <c r="R423" s="68"/>
      <c r="S423" s="68">
        <v>4318.4799999999996</v>
      </c>
      <c r="T423" s="68"/>
      <c r="U423" s="68">
        <v>4318.4799999999996</v>
      </c>
      <c r="V423" s="68"/>
      <c r="W423" s="68">
        <v>4318.4799999999996</v>
      </c>
      <c r="X423" s="68"/>
    </row>
    <row r="424" spans="1:36" ht="35.1" customHeight="1" x14ac:dyDescent="0.2">
      <c r="A424" s="6" t="s">
        <v>122</v>
      </c>
      <c r="B424" s="36">
        <v>223</v>
      </c>
      <c r="C424" s="4" t="s">
        <v>47</v>
      </c>
      <c r="D424" s="4"/>
      <c r="E424" s="3">
        <v>5235.3599999999997</v>
      </c>
      <c r="F424" s="52">
        <f t="shared" si="165"/>
        <v>3664.74</v>
      </c>
      <c r="G424" s="52">
        <f t="shared" si="166"/>
        <v>5235.3599999999997</v>
      </c>
      <c r="H424" s="47">
        <f t="shared" si="167"/>
        <v>1570.62</v>
      </c>
      <c r="I424" s="47">
        <f t="shared" si="167"/>
        <v>0</v>
      </c>
      <c r="P424" s="68">
        <v>523.54</v>
      </c>
      <c r="Q424" s="68"/>
      <c r="R424" s="68"/>
      <c r="S424" s="68">
        <v>523.54</v>
      </c>
      <c r="T424" s="68"/>
      <c r="U424" s="68">
        <v>523.54</v>
      </c>
      <c r="V424" s="68"/>
      <c r="W424" s="68">
        <v>523.54</v>
      </c>
      <c r="X424" s="68"/>
    </row>
    <row r="425" spans="1:36" ht="35.1" customHeight="1" x14ac:dyDescent="0.2">
      <c r="A425" s="6" t="s">
        <v>122</v>
      </c>
      <c r="B425" s="36">
        <v>223</v>
      </c>
      <c r="C425" s="4" t="s">
        <v>101</v>
      </c>
      <c r="D425" s="4"/>
      <c r="E425" s="3">
        <v>5970.34</v>
      </c>
      <c r="F425" s="52">
        <f t="shared" si="165"/>
        <v>3731.4400000000005</v>
      </c>
      <c r="G425" s="52">
        <f t="shared" si="166"/>
        <v>5970.34</v>
      </c>
      <c r="H425" s="47">
        <f t="shared" si="167"/>
        <v>2238.8999999999996</v>
      </c>
      <c r="I425" s="47">
        <f t="shared" si="167"/>
        <v>0</v>
      </c>
      <c r="P425" s="68">
        <v>746.3</v>
      </c>
      <c r="Q425" s="68"/>
      <c r="R425" s="68"/>
      <c r="S425" s="68">
        <v>746.3</v>
      </c>
      <c r="T425" s="68"/>
      <c r="U425" s="68">
        <v>746.3</v>
      </c>
      <c r="V425" s="68"/>
      <c r="W425" s="68">
        <v>746.3</v>
      </c>
      <c r="X425" s="68"/>
    </row>
    <row r="426" spans="1:36" ht="35.1" customHeight="1" x14ac:dyDescent="0.2">
      <c r="A426" s="6" t="s">
        <v>122</v>
      </c>
      <c r="B426" s="36">
        <v>223</v>
      </c>
      <c r="C426" s="4" t="s">
        <v>102</v>
      </c>
      <c r="D426" s="4"/>
      <c r="E426" s="3">
        <v>18887.77</v>
      </c>
      <c r="F426" s="52">
        <f t="shared" si="165"/>
        <v>11804.77</v>
      </c>
      <c r="G426" s="52">
        <f t="shared" si="166"/>
        <v>18887.77</v>
      </c>
      <c r="H426" s="47">
        <f t="shared" si="167"/>
        <v>7083</v>
      </c>
      <c r="I426" s="47">
        <f t="shared" si="167"/>
        <v>0</v>
      </c>
      <c r="P426" s="68">
        <v>2361</v>
      </c>
      <c r="Q426" s="68"/>
      <c r="R426" s="68"/>
      <c r="S426" s="68">
        <v>2361</v>
      </c>
      <c r="T426" s="68"/>
      <c r="U426" s="68">
        <v>2361</v>
      </c>
      <c r="V426" s="68"/>
      <c r="W426" s="68">
        <v>2361</v>
      </c>
      <c r="X426" s="68"/>
    </row>
    <row r="427" spans="1:36" ht="35.1" customHeight="1" x14ac:dyDescent="0.2">
      <c r="A427" s="6" t="s">
        <v>122</v>
      </c>
      <c r="B427" s="36">
        <v>223</v>
      </c>
      <c r="C427" s="4" t="s">
        <v>48</v>
      </c>
      <c r="D427" s="4"/>
      <c r="E427" s="3">
        <v>4855.95</v>
      </c>
      <c r="F427" s="52">
        <f t="shared" si="165"/>
        <v>3034.95</v>
      </c>
      <c r="G427" s="52">
        <f t="shared" si="166"/>
        <v>4855.95</v>
      </c>
      <c r="H427" s="47">
        <f t="shared" si="167"/>
        <v>1821</v>
      </c>
      <c r="I427" s="47">
        <f t="shared" si="167"/>
        <v>0</v>
      </c>
      <c r="P427" s="68">
        <v>607</v>
      </c>
      <c r="Q427" s="68"/>
      <c r="R427" s="68">
        <v>607</v>
      </c>
      <c r="S427" s="68"/>
      <c r="T427" s="68"/>
      <c r="U427" s="68">
        <v>607</v>
      </c>
      <c r="V427" s="68"/>
      <c r="W427" s="68">
        <v>607</v>
      </c>
      <c r="X427" s="68"/>
    </row>
    <row r="428" spans="1:36" ht="35.1" customHeight="1" x14ac:dyDescent="0.2">
      <c r="A428" s="6" t="s">
        <v>122</v>
      </c>
      <c r="B428" s="36">
        <v>223</v>
      </c>
      <c r="C428" s="4"/>
      <c r="D428" s="4"/>
      <c r="E428" s="3"/>
      <c r="F428" s="52">
        <f t="shared" si="165"/>
        <v>0</v>
      </c>
      <c r="G428" s="52">
        <f t="shared" si="166"/>
        <v>0</v>
      </c>
      <c r="H428" s="47">
        <f t="shared" si="167"/>
        <v>0</v>
      </c>
      <c r="I428" s="47">
        <f t="shared" si="167"/>
        <v>0</v>
      </c>
      <c r="P428" s="68"/>
      <c r="Q428" s="68"/>
      <c r="R428" s="68"/>
      <c r="S428" s="68"/>
      <c r="T428" s="68"/>
      <c r="U428" s="68"/>
      <c r="V428" s="68"/>
      <c r="W428" s="68"/>
      <c r="X428" s="68"/>
    </row>
    <row r="429" spans="1:36" ht="35.1" customHeight="1" x14ac:dyDescent="0.2">
      <c r="A429" s="6" t="s">
        <v>122</v>
      </c>
      <c r="B429" s="36">
        <v>223</v>
      </c>
      <c r="C429" s="4"/>
      <c r="D429" s="4"/>
      <c r="E429" s="3"/>
      <c r="F429" s="52">
        <f t="shared" si="165"/>
        <v>0</v>
      </c>
      <c r="G429" s="52">
        <f t="shared" si="166"/>
        <v>0</v>
      </c>
      <c r="H429" s="47">
        <f t="shared" si="167"/>
        <v>0</v>
      </c>
      <c r="I429" s="47">
        <f t="shared" si="167"/>
        <v>0</v>
      </c>
      <c r="P429" s="68"/>
      <c r="Q429" s="68"/>
      <c r="R429" s="68"/>
      <c r="S429" s="68"/>
      <c r="T429" s="68"/>
      <c r="U429" s="68"/>
      <c r="V429" s="68"/>
      <c r="W429" s="68"/>
      <c r="X429" s="68"/>
    </row>
    <row r="430" spans="1:36" ht="35.1" customHeight="1" x14ac:dyDescent="0.2">
      <c r="A430" s="16" t="s">
        <v>122</v>
      </c>
      <c r="B430" s="36">
        <v>223</v>
      </c>
      <c r="C430" s="14"/>
      <c r="D430" s="14"/>
      <c r="E430" s="18"/>
      <c r="F430" s="52">
        <f t="shared" si="165"/>
        <v>0</v>
      </c>
      <c r="G430" s="52">
        <f t="shared" si="166"/>
        <v>0</v>
      </c>
      <c r="H430" s="48">
        <f t="shared" si="167"/>
        <v>0</v>
      </c>
      <c r="I430" s="48">
        <f t="shared" si="167"/>
        <v>0</v>
      </c>
      <c r="P430" s="68"/>
      <c r="Q430" s="68"/>
      <c r="R430" s="68"/>
      <c r="S430" s="68"/>
      <c r="T430" s="68"/>
      <c r="U430" s="68"/>
      <c r="V430" s="68"/>
      <c r="W430" s="68"/>
      <c r="X430" s="68"/>
    </row>
    <row r="431" spans="1:36" s="27" customFormat="1" ht="11.1" customHeight="1" x14ac:dyDescent="0.2">
      <c r="A431" s="24" t="s">
        <v>122</v>
      </c>
      <c r="B431" s="35">
        <v>225</v>
      </c>
      <c r="C431" s="25" t="s">
        <v>3</v>
      </c>
      <c r="D431" s="25"/>
      <c r="E431" s="26">
        <f>SUM(E432:E444)</f>
        <v>61820.51</v>
      </c>
      <c r="F431" s="154">
        <f t="shared" ref="F431:AJ431" si="168">SUM(F432:F444)</f>
        <v>44490.470000000008</v>
      </c>
      <c r="G431" s="155">
        <f t="shared" si="168"/>
        <v>61820.51</v>
      </c>
      <c r="H431" s="136">
        <f t="shared" si="168"/>
        <v>17330.04</v>
      </c>
      <c r="I431" s="42">
        <f t="shared" si="168"/>
        <v>0</v>
      </c>
      <c r="J431" s="26">
        <f t="shared" si="168"/>
        <v>0</v>
      </c>
      <c r="K431" s="26">
        <f t="shared" si="168"/>
        <v>0</v>
      </c>
      <c r="L431" s="26">
        <f t="shared" si="168"/>
        <v>0</v>
      </c>
      <c r="M431" s="26">
        <f t="shared" si="168"/>
        <v>0</v>
      </c>
      <c r="N431" s="26">
        <f t="shared" si="168"/>
        <v>0</v>
      </c>
      <c r="O431" s="105">
        <f t="shared" si="168"/>
        <v>0</v>
      </c>
      <c r="P431" s="110">
        <f t="shared" si="168"/>
        <v>5776.68</v>
      </c>
      <c r="Q431" s="110">
        <f t="shared" si="168"/>
        <v>0</v>
      </c>
      <c r="R431" s="110">
        <f t="shared" si="168"/>
        <v>342.34000000000003</v>
      </c>
      <c r="S431" s="110">
        <f t="shared" si="168"/>
        <v>5434.34</v>
      </c>
      <c r="T431" s="110">
        <f t="shared" si="168"/>
        <v>0</v>
      </c>
      <c r="U431" s="110">
        <f t="shared" si="168"/>
        <v>5776.68</v>
      </c>
      <c r="V431" s="110">
        <f t="shared" si="168"/>
        <v>0</v>
      </c>
      <c r="W431" s="110">
        <f t="shared" si="168"/>
        <v>5776.68</v>
      </c>
      <c r="X431" s="110">
        <f t="shared" si="168"/>
        <v>0</v>
      </c>
      <c r="Y431" s="108">
        <f t="shared" si="168"/>
        <v>0</v>
      </c>
      <c r="Z431" s="26">
        <f t="shared" si="168"/>
        <v>0</v>
      </c>
      <c r="AA431" s="26">
        <f t="shared" si="168"/>
        <v>0</v>
      </c>
      <c r="AB431" s="26">
        <f t="shared" si="168"/>
        <v>0</v>
      </c>
      <c r="AC431" s="26">
        <f t="shared" si="168"/>
        <v>0</v>
      </c>
      <c r="AD431" s="26">
        <f t="shared" si="168"/>
        <v>0</v>
      </c>
      <c r="AE431" s="26">
        <f t="shared" si="168"/>
        <v>0</v>
      </c>
      <c r="AF431" s="26">
        <f t="shared" si="168"/>
        <v>0</v>
      </c>
      <c r="AG431" s="26">
        <f t="shared" si="168"/>
        <v>0</v>
      </c>
      <c r="AH431" s="26">
        <f t="shared" si="168"/>
        <v>0</v>
      </c>
      <c r="AI431" s="26">
        <f t="shared" si="168"/>
        <v>0</v>
      </c>
      <c r="AJ431" s="26">
        <f t="shared" si="168"/>
        <v>0</v>
      </c>
    </row>
    <row r="432" spans="1:36" ht="35.1" customHeight="1" x14ac:dyDescent="0.2">
      <c r="A432" s="13" t="s">
        <v>122</v>
      </c>
      <c r="B432" s="36">
        <v>225</v>
      </c>
      <c r="C432" s="22" t="s">
        <v>50</v>
      </c>
      <c r="D432" s="22"/>
      <c r="E432" s="23">
        <v>43474.720000000001</v>
      </c>
      <c r="F432" s="137">
        <f t="shared" ref="F432:F444" si="169">E432-H432</f>
        <v>27171.7</v>
      </c>
      <c r="G432" s="137">
        <f t="shared" ref="G432:G444" si="170">E432-I432</f>
        <v>43474.720000000001</v>
      </c>
      <c r="H432" s="46">
        <f t="shared" ref="H432:I444" si="171">J432+L432+N432+P432+U432+W432+Y432+AA432+AC432+AE432+AG432+AI432</f>
        <v>16303.02</v>
      </c>
      <c r="I432" s="46">
        <f t="shared" si="171"/>
        <v>0</v>
      </c>
      <c r="P432" s="68">
        <v>5434.34</v>
      </c>
      <c r="Q432" s="68"/>
      <c r="R432" s="68"/>
      <c r="S432" s="68">
        <v>5434.34</v>
      </c>
      <c r="T432" s="68"/>
      <c r="U432" s="68">
        <v>5434.34</v>
      </c>
      <c r="V432" s="68"/>
      <c r="W432" s="68">
        <v>5434.34</v>
      </c>
      <c r="X432" s="68"/>
    </row>
    <row r="433" spans="1:36" ht="35.1" customHeight="1" x14ac:dyDescent="0.2">
      <c r="A433" s="6" t="s">
        <v>122</v>
      </c>
      <c r="B433" s="36">
        <v>225</v>
      </c>
      <c r="C433" s="4" t="s">
        <v>51</v>
      </c>
      <c r="D433" s="4"/>
      <c r="E433" s="89">
        <v>8.75</v>
      </c>
      <c r="F433" s="52">
        <f t="shared" si="169"/>
        <v>-12.25</v>
      </c>
      <c r="G433" s="52">
        <f t="shared" si="170"/>
        <v>8.75</v>
      </c>
      <c r="H433" s="47">
        <f t="shared" si="171"/>
        <v>21</v>
      </c>
      <c r="I433" s="47">
        <f t="shared" si="171"/>
        <v>0</v>
      </c>
      <c r="P433" s="68">
        <v>7</v>
      </c>
      <c r="Q433" s="68"/>
      <c r="R433" s="68">
        <v>7</v>
      </c>
      <c r="S433" s="68"/>
      <c r="T433" s="68"/>
      <c r="U433" s="68">
        <v>7</v>
      </c>
      <c r="V433" s="68"/>
      <c r="W433" s="68">
        <v>7</v>
      </c>
      <c r="X433" s="68"/>
    </row>
    <row r="434" spans="1:36" ht="35.1" customHeight="1" x14ac:dyDescent="0.2">
      <c r="A434" s="6" t="s">
        <v>122</v>
      </c>
      <c r="B434" s="36">
        <v>225</v>
      </c>
      <c r="C434" s="4" t="s">
        <v>52</v>
      </c>
      <c r="D434" s="4"/>
      <c r="E434" s="3">
        <v>1016.47</v>
      </c>
      <c r="F434" s="52">
        <f t="shared" si="169"/>
        <v>1016.47</v>
      </c>
      <c r="G434" s="52">
        <f t="shared" si="170"/>
        <v>1016.47</v>
      </c>
      <c r="H434" s="47">
        <f t="shared" si="171"/>
        <v>0</v>
      </c>
      <c r="I434" s="47">
        <f t="shared" si="171"/>
        <v>0</v>
      </c>
      <c r="P434" s="68"/>
      <c r="Q434" s="68"/>
      <c r="R434" s="68"/>
      <c r="S434" s="68"/>
      <c r="T434" s="68"/>
      <c r="U434" s="68"/>
      <c r="V434" s="68"/>
      <c r="W434" s="68"/>
      <c r="X434" s="68"/>
    </row>
    <row r="435" spans="1:36" ht="35.1" customHeight="1" x14ac:dyDescent="0.2">
      <c r="A435" s="6" t="s">
        <v>122</v>
      </c>
      <c r="B435" s="36">
        <v>225</v>
      </c>
      <c r="C435" s="4" t="s">
        <v>54</v>
      </c>
      <c r="D435" s="4"/>
      <c r="E435" s="3">
        <v>3451.22</v>
      </c>
      <c r="F435" s="52">
        <f t="shared" si="169"/>
        <v>3451.22</v>
      </c>
      <c r="G435" s="52">
        <f t="shared" si="170"/>
        <v>3451.22</v>
      </c>
      <c r="H435" s="47">
        <f t="shared" si="171"/>
        <v>0</v>
      </c>
      <c r="I435" s="47">
        <f t="shared" si="171"/>
        <v>0</v>
      </c>
      <c r="P435" s="68"/>
      <c r="Q435" s="68"/>
      <c r="R435" s="68"/>
      <c r="S435" s="68"/>
      <c r="T435" s="68"/>
      <c r="U435" s="68"/>
      <c r="V435" s="68"/>
      <c r="W435" s="68"/>
      <c r="X435" s="68"/>
    </row>
    <row r="436" spans="1:36" ht="35.1" customHeight="1" x14ac:dyDescent="0.2">
      <c r="A436" s="6" t="s">
        <v>122</v>
      </c>
      <c r="B436" s="36">
        <v>225</v>
      </c>
      <c r="C436" s="11" t="s">
        <v>103</v>
      </c>
      <c r="D436" s="4"/>
      <c r="E436" s="3">
        <v>7175.96</v>
      </c>
      <c r="F436" s="52">
        <f t="shared" si="169"/>
        <v>7175.96</v>
      </c>
      <c r="G436" s="52">
        <f t="shared" si="170"/>
        <v>7175.96</v>
      </c>
      <c r="H436" s="47">
        <f t="shared" si="171"/>
        <v>0</v>
      </c>
      <c r="I436" s="47">
        <f t="shared" si="171"/>
        <v>0</v>
      </c>
      <c r="P436" s="68"/>
      <c r="Q436" s="68"/>
      <c r="R436" s="68"/>
      <c r="S436" s="68"/>
      <c r="T436" s="68"/>
      <c r="U436" s="68"/>
      <c r="V436" s="68"/>
      <c r="W436" s="68"/>
      <c r="X436" s="68"/>
    </row>
    <row r="437" spans="1:36" ht="35.1" customHeight="1" x14ac:dyDescent="0.2">
      <c r="A437" s="6" t="s">
        <v>122</v>
      </c>
      <c r="B437" s="36">
        <v>225</v>
      </c>
      <c r="C437" s="4" t="s">
        <v>55</v>
      </c>
      <c r="D437" s="4"/>
      <c r="E437" s="3">
        <v>1402.74</v>
      </c>
      <c r="F437" s="52">
        <f t="shared" si="169"/>
        <v>876.72</v>
      </c>
      <c r="G437" s="52">
        <f t="shared" si="170"/>
        <v>1402.74</v>
      </c>
      <c r="H437" s="47">
        <f t="shared" si="171"/>
        <v>526.02</v>
      </c>
      <c r="I437" s="47">
        <f t="shared" si="171"/>
        <v>0</v>
      </c>
      <c r="P437" s="68">
        <v>175.34</v>
      </c>
      <c r="Q437" s="68"/>
      <c r="R437" s="68">
        <v>175.34</v>
      </c>
      <c r="S437" s="68"/>
      <c r="T437" s="68"/>
      <c r="U437" s="68">
        <v>175.34</v>
      </c>
      <c r="V437" s="68"/>
      <c r="W437" s="68">
        <v>175.34</v>
      </c>
      <c r="X437" s="68"/>
    </row>
    <row r="438" spans="1:36" ht="35.1" customHeight="1" x14ac:dyDescent="0.2">
      <c r="A438" s="6" t="s">
        <v>122</v>
      </c>
      <c r="B438" s="36">
        <v>225</v>
      </c>
      <c r="C438" s="4" t="s">
        <v>56</v>
      </c>
      <c r="D438" s="4"/>
      <c r="E438" s="3">
        <v>352.44</v>
      </c>
      <c r="F438" s="52">
        <f t="shared" si="169"/>
        <v>-127.56</v>
      </c>
      <c r="G438" s="52">
        <f t="shared" si="170"/>
        <v>352.44</v>
      </c>
      <c r="H438" s="47">
        <f t="shared" si="171"/>
        <v>480</v>
      </c>
      <c r="I438" s="47">
        <f t="shared" si="171"/>
        <v>0</v>
      </c>
      <c r="P438" s="68">
        <v>160</v>
      </c>
      <c r="Q438" s="68"/>
      <c r="R438" s="68">
        <v>160</v>
      </c>
      <c r="S438" s="68"/>
      <c r="T438" s="68"/>
      <c r="U438" s="68">
        <v>160</v>
      </c>
      <c r="V438" s="68"/>
      <c r="W438" s="68">
        <v>160</v>
      </c>
      <c r="X438" s="68"/>
    </row>
    <row r="439" spans="1:36" ht="35.1" customHeight="1" x14ac:dyDescent="0.2">
      <c r="A439" s="6" t="s">
        <v>122</v>
      </c>
      <c r="B439" s="36">
        <v>225</v>
      </c>
      <c r="C439" s="4" t="s">
        <v>57</v>
      </c>
      <c r="D439" s="4"/>
      <c r="E439" s="3">
        <v>4066.21</v>
      </c>
      <c r="F439" s="52">
        <f t="shared" si="169"/>
        <v>4066.21</v>
      </c>
      <c r="G439" s="52">
        <f t="shared" si="170"/>
        <v>4066.21</v>
      </c>
      <c r="H439" s="47">
        <f t="shared" si="171"/>
        <v>0</v>
      </c>
      <c r="I439" s="47">
        <f t="shared" si="171"/>
        <v>0</v>
      </c>
      <c r="P439" s="68">
        <v>0</v>
      </c>
      <c r="Q439" s="68"/>
      <c r="R439" s="68"/>
      <c r="S439" s="68"/>
      <c r="T439" s="68"/>
      <c r="U439" s="68">
        <v>0</v>
      </c>
      <c r="V439" s="68"/>
      <c r="W439" s="68">
        <v>0</v>
      </c>
      <c r="X439" s="68"/>
    </row>
    <row r="440" spans="1:36" ht="35.1" customHeight="1" x14ac:dyDescent="0.2">
      <c r="A440" s="6" t="s">
        <v>122</v>
      </c>
      <c r="B440" s="36">
        <v>225</v>
      </c>
      <c r="C440" s="4" t="s">
        <v>4</v>
      </c>
      <c r="D440" s="4"/>
      <c r="E440" s="3">
        <v>872</v>
      </c>
      <c r="F440" s="52">
        <f t="shared" si="169"/>
        <v>872</v>
      </c>
      <c r="G440" s="52">
        <f t="shared" si="170"/>
        <v>872</v>
      </c>
      <c r="H440" s="47">
        <f t="shared" si="171"/>
        <v>0</v>
      </c>
      <c r="I440" s="47">
        <f t="shared" si="171"/>
        <v>0</v>
      </c>
      <c r="P440" s="68"/>
      <c r="Q440" s="68"/>
      <c r="R440" s="68"/>
      <c r="S440" s="68"/>
      <c r="T440" s="68"/>
      <c r="U440" s="68"/>
      <c r="V440" s="68"/>
      <c r="W440" s="68"/>
      <c r="X440" s="68"/>
    </row>
    <row r="441" spans="1:36" ht="35.1" customHeight="1" x14ac:dyDescent="0.2">
      <c r="A441" s="6" t="s">
        <v>122</v>
      </c>
      <c r="B441" s="36">
        <v>225</v>
      </c>
      <c r="C441" s="4"/>
      <c r="D441" s="4"/>
      <c r="E441" s="3"/>
      <c r="F441" s="52">
        <f t="shared" si="169"/>
        <v>0</v>
      </c>
      <c r="G441" s="52">
        <f t="shared" si="170"/>
        <v>0</v>
      </c>
      <c r="H441" s="47">
        <f t="shared" si="171"/>
        <v>0</v>
      </c>
      <c r="I441" s="47">
        <f t="shared" si="171"/>
        <v>0</v>
      </c>
      <c r="P441" s="68"/>
      <c r="Q441" s="68"/>
      <c r="R441" s="68"/>
      <c r="S441" s="68"/>
      <c r="T441" s="68"/>
      <c r="U441" s="68"/>
      <c r="V441" s="68"/>
      <c r="W441" s="68"/>
      <c r="X441" s="68"/>
    </row>
    <row r="442" spans="1:36" ht="35.1" customHeight="1" x14ac:dyDescent="0.2">
      <c r="A442" s="6" t="s">
        <v>122</v>
      </c>
      <c r="B442" s="36">
        <v>225</v>
      </c>
      <c r="C442" s="4"/>
      <c r="D442" s="4"/>
      <c r="E442" s="3"/>
      <c r="F442" s="52">
        <f t="shared" si="169"/>
        <v>0</v>
      </c>
      <c r="G442" s="52">
        <f t="shared" si="170"/>
        <v>0</v>
      </c>
      <c r="H442" s="47">
        <f t="shared" si="171"/>
        <v>0</v>
      </c>
      <c r="I442" s="47">
        <f t="shared" si="171"/>
        <v>0</v>
      </c>
      <c r="P442" s="68"/>
      <c r="Q442" s="68"/>
      <c r="R442" s="68"/>
      <c r="S442" s="68"/>
      <c r="T442" s="68"/>
      <c r="U442" s="68"/>
      <c r="V442" s="68"/>
      <c r="W442" s="68"/>
      <c r="X442" s="68"/>
    </row>
    <row r="443" spans="1:36" ht="35.1" customHeight="1" x14ac:dyDescent="0.2">
      <c r="A443" s="6" t="s">
        <v>122</v>
      </c>
      <c r="B443" s="36">
        <v>225</v>
      </c>
      <c r="C443" s="4"/>
      <c r="D443" s="4"/>
      <c r="E443" s="3"/>
      <c r="F443" s="52">
        <f t="shared" si="169"/>
        <v>0</v>
      </c>
      <c r="G443" s="52">
        <f t="shared" si="170"/>
        <v>0</v>
      </c>
      <c r="H443" s="47">
        <f t="shared" si="171"/>
        <v>0</v>
      </c>
      <c r="I443" s="47">
        <f t="shared" si="171"/>
        <v>0</v>
      </c>
      <c r="P443" s="68"/>
      <c r="Q443" s="68"/>
      <c r="R443" s="68"/>
      <c r="S443" s="68"/>
      <c r="T443" s="68"/>
      <c r="U443" s="68"/>
      <c r="V443" s="68"/>
      <c r="W443" s="68"/>
      <c r="X443" s="68"/>
    </row>
    <row r="444" spans="1:36" ht="35.1" customHeight="1" x14ac:dyDescent="0.2">
      <c r="A444" s="16" t="s">
        <v>122</v>
      </c>
      <c r="B444" s="36">
        <v>225</v>
      </c>
      <c r="C444" s="14"/>
      <c r="D444" s="14"/>
      <c r="E444" s="18"/>
      <c r="F444" s="52">
        <f t="shared" si="169"/>
        <v>0</v>
      </c>
      <c r="G444" s="52">
        <f t="shared" si="170"/>
        <v>0</v>
      </c>
      <c r="H444" s="48">
        <f t="shared" si="171"/>
        <v>0</v>
      </c>
      <c r="I444" s="48">
        <f t="shared" si="171"/>
        <v>0</v>
      </c>
      <c r="P444" s="68"/>
      <c r="Q444" s="68"/>
      <c r="R444" s="68"/>
      <c r="S444" s="68"/>
      <c r="T444" s="68"/>
      <c r="U444" s="68"/>
      <c r="V444" s="68"/>
      <c r="W444" s="68"/>
      <c r="X444" s="68"/>
    </row>
    <row r="445" spans="1:36" s="27" customFormat="1" ht="11.1" customHeight="1" x14ac:dyDescent="0.2">
      <c r="A445" s="24" t="s">
        <v>122</v>
      </c>
      <c r="B445" s="35">
        <v>226</v>
      </c>
      <c r="C445" s="25" t="s">
        <v>58</v>
      </c>
      <c r="D445" s="25"/>
      <c r="E445" s="26">
        <f>SUM(E446:E451)</f>
        <v>7716.4100000000008</v>
      </c>
      <c r="F445" s="154">
        <f t="shared" ref="F445:AJ445" si="172">SUM(F446:F451)</f>
        <v>7716.4100000000008</v>
      </c>
      <c r="G445" s="155">
        <f t="shared" si="172"/>
        <v>7716.4100000000008</v>
      </c>
      <c r="H445" s="136">
        <f t="shared" si="172"/>
        <v>0</v>
      </c>
      <c r="I445" s="42">
        <f t="shared" si="172"/>
        <v>0</v>
      </c>
      <c r="J445" s="26">
        <f t="shared" si="172"/>
        <v>0</v>
      </c>
      <c r="K445" s="26">
        <f t="shared" si="172"/>
        <v>0</v>
      </c>
      <c r="L445" s="26">
        <f t="shared" si="172"/>
        <v>0</v>
      </c>
      <c r="M445" s="26">
        <f t="shared" si="172"/>
        <v>0</v>
      </c>
      <c r="N445" s="26">
        <f t="shared" si="172"/>
        <v>0</v>
      </c>
      <c r="O445" s="105">
        <f t="shared" si="172"/>
        <v>0</v>
      </c>
      <c r="P445" s="110">
        <f t="shared" si="172"/>
        <v>0</v>
      </c>
      <c r="Q445" s="110">
        <f t="shared" si="172"/>
        <v>0</v>
      </c>
      <c r="R445" s="110">
        <f t="shared" si="172"/>
        <v>0</v>
      </c>
      <c r="S445" s="110">
        <f t="shared" si="172"/>
        <v>0</v>
      </c>
      <c r="T445" s="110">
        <f t="shared" si="172"/>
        <v>0</v>
      </c>
      <c r="U445" s="110">
        <f t="shared" si="172"/>
        <v>0</v>
      </c>
      <c r="V445" s="110">
        <f t="shared" si="172"/>
        <v>0</v>
      </c>
      <c r="W445" s="110">
        <f t="shared" si="172"/>
        <v>0</v>
      </c>
      <c r="X445" s="110">
        <f t="shared" si="172"/>
        <v>0</v>
      </c>
      <c r="Y445" s="108">
        <f t="shared" si="172"/>
        <v>0</v>
      </c>
      <c r="Z445" s="26">
        <f t="shared" si="172"/>
        <v>0</v>
      </c>
      <c r="AA445" s="26">
        <f t="shared" si="172"/>
        <v>0</v>
      </c>
      <c r="AB445" s="26">
        <f t="shared" si="172"/>
        <v>0</v>
      </c>
      <c r="AC445" s="26">
        <f t="shared" si="172"/>
        <v>0</v>
      </c>
      <c r="AD445" s="26">
        <f t="shared" si="172"/>
        <v>0</v>
      </c>
      <c r="AE445" s="26">
        <f t="shared" si="172"/>
        <v>0</v>
      </c>
      <c r="AF445" s="26">
        <f t="shared" si="172"/>
        <v>0</v>
      </c>
      <c r="AG445" s="26">
        <f t="shared" si="172"/>
        <v>0</v>
      </c>
      <c r="AH445" s="26">
        <f t="shared" si="172"/>
        <v>0</v>
      </c>
      <c r="AI445" s="26">
        <f t="shared" si="172"/>
        <v>0</v>
      </c>
      <c r="AJ445" s="26">
        <f t="shared" si="172"/>
        <v>0</v>
      </c>
    </row>
    <row r="446" spans="1:36" ht="35.1" customHeight="1" x14ac:dyDescent="0.2">
      <c r="A446" s="13" t="s">
        <v>122</v>
      </c>
      <c r="B446" s="36">
        <v>226</v>
      </c>
      <c r="C446" s="22" t="s">
        <v>59</v>
      </c>
      <c r="D446" s="22"/>
      <c r="E446" s="23">
        <v>3153.6</v>
      </c>
      <c r="F446" s="137">
        <f t="shared" ref="F446:F451" si="173">E446-H446</f>
        <v>3153.6</v>
      </c>
      <c r="G446" s="137">
        <f t="shared" ref="G446:G451" si="174">E446-I446</f>
        <v>3153.6</v>
      </c>
      <c r="H446" s="46">
        <f t="shared" ref="H446:I451" si="175">J446+L446+N446+P446+U446+W446+Y446+AA446+AC446+AE446+AG446+AI446</f>
        <v>0</v>
      </c>
      <c r="I446" s="46">
        <f t="shared" si="175"/>
        <v>0</v>
      </c>
      <c r="P446" s="68">
        <v>0</v>
      </c>
      <c r="Q446" s="68"/>
      <c r="R446" s="68"/>
      <c r="S446" s="68"/>
      <c r="T446" s="68"/>
      <c r="U446" s="68"/>
      <c r="V446" s="68"/>
      <c r="W446" s="68"/>
      <c r="X446" s="68"/>
    </row>
    <row r="447" spans="1:36" ht="35.1" customHeight="1" x14ac:dyDescent="0.2">
      <c r="A447" s="6" t="s">
        <v>122</v>
      </c>
      <c r="B447" s="36">
        <v>226</v>
      </c>
      <c r="C447" s="4" t="s">
        <v>60</v>
      </c>
      <c r="D447" s="4"/>
      <c r="E447" s="3">
        <v>2376.7600000000002</v>
      </c>
      <c r="F447" s="52">
        <f t="shared" si="173"/>
        <v>2376.7600000000002</v>
      </c>
      <c r="G447" s="52">
        <f t="shared" si="174"/>
        <v>2376.7600000000002</v>
      </c>
      <c r="H447" s="47">
        <f t="shared" si="175"/>
        <v>0</v>
      </c>
      <c r="I447" s="47">
        <f t="shared" si="175"/>
        <v>0</v>
      </c>
      <c r="P447" s="68">
        <v>0</v>
      </c>
      <c r="Q447" s="68"/>
      <c r="R447" s="68"/>
      <c r="S447" s="68"/>
      <c r="T447" s="68"/>
      <c r="U447" s="68"/>
      <c r="V447" s="68"/>
      <c r="W447" s="68"/>
      <c r="X447" s="68"/>
    </row>
    <row r="448" spans="1:36" ht="35.1" customHeight="1" x14ac:dyDescent="0.2">
      <c r="A448" s="6" t="s">
        <v>122</v>
      </c>
      <c r="B448" s="36">
        <v>226</v>
      </c>
      <c r="C448" s="4" t="s">
        <v>104</v>
      </c>
      <c r="D448" s="4"/>
      <c r="E448" s="3">
        <v>2186.0500000000002</v>
      </c>
      <c r="F448" s="52">
        <f t="shared" si="173"/>
        <v>2186.0500000000002</v>
      </c>
      <c r="G448" s="52">
        <f t="shared" si="174"/>
        <v>2186.0500000000002</v>
      </c>
      <c r="H448" s="47">
        <f t="shared" si="175"/>
        <v>0</v>
      </c>
      <c r="I448" s="47">
        <f t="shared" si="175"/>
        <v>0</v>
      </c>
      <c r="P448" s="68">
        <v>0</v>
      </c>
      <c r="Q448" s="68"/>
      <c r="R448" s="68"/>
      <c r="S448" s="68"/>
      <c r="T448" s="68"/>
      <c r="U448" s="68"/>
      <c r="V448" s="68"/>
      <c r="W448" s="68"/>
      <c r="X448" s="68"/>
    </row>
    <row r="449" spans="1:36" ht="35.1" customHeight="1" x14ac:dyDescent="0.2">
      <c r="A449" s="6" t="s">
        <v>122</v>
      </c>
      <c r="B449" s="36">
        <v>226</v>
      </c>
      <c r="C449" s="4"/>
      <c r="D449" s="4"/>
      <c r="E449" s="3"/>
      <c r="F449" s="52">
        <f t="shared" si="173"/>
        <v>0</v>
      </c>
      <c r="G449" s="52">
        <f t="shared" si="174"/>
        <v>0</v>
      </c>
      <c r="H449" s="47">
        <f t="shared" si="175"/>
        <v>0</v>
      </c>
      <c r="I449" s="47">
        <f t="shared" si="175"/>
        <v>0</v>
      </c>
      <c r="P449" s="68"/>
      <c r="Q449" s="68"/>
      <c r="R449" s="68"/>
      <c r="S449" s="68"/>
      <c r="T449" s="68"/>
      <c r="U449" s="68"/>
      <c r="V449" s="68"/>
      <c r="W449" s="68"/>
      <c r="X449" s="68"/>
    </row>
    <row r="450" spans="1:36" ht="35.1" customHeight="1" x14ac:dyDescent="0.2">
      <c r="A450" s="6" t="s">
        <v>122</v>
      </c>
      <c r="B450" s="36">
        <v>226</v>
      </c>
      <c r="C450" s="4"/>
      <c r="D450" s="4"/>
      <c r="E450" s="3"/>
      <c r="F450" s="52">
        <f t="shared" si="173"/>
        <v>0</v>
      </c>
      <c r="G450" s="52">
        <f t="shared" si="174"/>
        <v>0</v>
      </c>
      <c r="H450" s="47">
        <f t="shared" si="175"/>
        <v>0</v>
      </c>
      <c r="I450" s="47">
        <f t="shared" si="175"/>
        <v>0</v>
      </c>
      <c r="P450" s="68"/>
      <c r="Q450" s="68"/>
      <c r="R450" s="68"/>
      <c r="S450" s="68"/>
      <c r="T450" s="68"/>
      <c r="U450" s="68"/>
      <c r="V450" s="68"/>
      <c r="W450" s="68"/>
      <c r="X450" s="68"/>
    </row>
    <row r="451" spans="1:36" ht="35.1" customHeight="1" x14ac:dyDescent="0.2">
      <c r="A451" s="16" t="s">
        <v>122</v>
      </c>
      <c r="B451" s="36">
        <v>226</v>
      </c>
      <c r="C451" s="14"/>
      <c r="D451" s="14"/>
      <c r="E451" s="18"/>
      <c r="F451" s="52">
        <f t="shared" si="173"/>
        <v>0</v>
      </c>
      <c r="G451" s="52">
        <f t="shared" si="174"/>
        <v>0</v>
      </c>
      <c r="H451" s="48">
        <f t="shared" si="175"/>
        <v>0</v>
      </c>
      <c r="I451" s="48">
        <f t="shared" si="175"/>
        <v>0</v>
      </c>
      <c r="P451" s="68"/>
      <c r="Q451" s="68"/>
      <c r="R451" s="68"/>
      <c r="S451" s="68"/>
      <c r="T451" s="68"/>
      <c r="U451" s="68"/>
      <c r="V451" s="68"/>
      <c r="W451" s="68"/>
      <c r="X451" s="68"/>
    </row>
    <row r="452" spans="1:36" s="27" customFormat="1" ht="11.1" customHeight="1" x14ac:dyDescent="0.2">
      <c r="A452" s="24" t="s">
        <v>122</v>
      </c>
      <c r="B452" s="35">
        <v>346</v>
      </c>
      <c r="C452" s="25">
        <v>346</v>
      </c>
      <c r="D452" s="85"/>
      <c r="E452" s="26">
        <f>SUM(E453:E458)</f>
        <v>2831.33</v>
      </c>
      <c r="F452" s="154">
        <f>SUM(F453:F458)</f>
        <v>0</v>
      </c>
      <c r="G452" s="155">
        <f t="shared" ref="G452:AJ452" si="176">SUM(G453:G458)</f>
        <v>0</v>
      </c>
      <c r="H452" s="136">
        <f t="shared" si="176"/>
        <v>2831.33</v>
      </c>
      <c r="I452" s="42">
        <f t="shared" si="176"/>
        <v>2831.33</v>
      </c>
      <c r="J452" s="26">
        <f t="shared" si="176"/>
        <v>0</v>
      </c>
      <c r="K452" s="26">
        <f t="shared" si="176"/>
        <v>0</v>
      </c>
      <c r="L452" s="26">
        <f t="shared" si="176"/>
        <v>0</v>
      </c>
      <c r="M452" s="26">
        <f t="shared" si="176"/>
        <v>0</v>
      </c>
      <c r="N452" s="26">
        <f t="shared" si="176"/>
        <v>2831.33</v>
      </c>
      <c r="O452" s="105">
        <f t="shared" si="176"/>
        <v>2831.33</v>
      </c>
      <c r="P452" s="110">
        <f t="shared" si="176"/>
        <v>0</v>
      </c>
      <c r="Q452" s="110">
        <f t="shared" si="176"/>
        <v>0</v>
      </c>
      <c r="R452" s="110">
        <f t="shared" si="176"/>
        <v>0</v>
      </c>
      <c r="S452" s="110">
        <f t="shared" si="176"/>
        <v>0</v>
      </c>
      <c r="T452" s="110">
        <f t="shared" si="176"/>
        <v>0</v>
      </c>
      <c r="U452" s="110">
        <f t="shared" si="176"/>
        <v>0</v>
      </c>
      <c r="V452" s="110">
        <f t="shared" si="176"/>
        <v>0</v>
      </c>
      <c r="W452" s="110">
        <f t="shared" si="176"/>
        <v>0</v>
      </c>
      <c r="X452" s="110">
        <f t="shared" si="176"/>
        <v>0</v>
      </c>
      <c r="Y452" s="108">
        <f t="shared" si="176"/>
        <v>0</v>
      </c>
      <c r="Z452" s="26">
        <f t="shared" si="176"/>
        <v>0</v>
      </c>
      <c r="AA452" s="26">
        <f t="shared" si="176"/>
        <v>0</v>
      </c>
      <c r="AB452" s="26">
        <f t="shared" si="176"/>
        <v>0</v>
      </c>
      <c r="AC452" s="26">
        <f t="shared" si="176"/>
        <v>0</v>
      </c>
      <c r="AD452" s="26">
        <f t="shared" si="176"/>
        <v>0</v>
      </c>
      <c r="AE452" s="26">
        <f t="shared" si="176"/>
        <v>0</v>
      </c>
      <c r="AF452" s="26">
        <f t="shared" si="176"/>
        <v>0</v>
      </c>
      <c r="AG452" s="26">
        <f t="shared" si="176"/>
        <v>0</v>
      </c>
      <c r="AH452" s="26">
        <f t="shared" si="176"/>
        <v>0</v>
      </c>
      <c r="AI452" s="26">
        <f t="shared" si="176"/>
        <v>0</v>
      </c>
      <c r="AJ452" s="26">
        <f t="shared" si="176"/>
        <v>0</v>
      </c>
    </row>
    <row r="453" spans="1:36" s="92" customFormat="1" ht="47.1" customHeight="1" x14ac:dyDescent="0.2">
      <c r="A453" s="93" t="s">
        <v>122</v>
      </c>
      <c r="B453" s="87">
        <v>346</v>
      </c>
      <c r="C453" s="94" t="s">
        <v>7</v>
      </c>
      <c r="D453" s="93" t="s">
        <v>152</v>
      </c>
      <c r="E453" s="95">
        <v>1957.89</v>
      </c>
      <c r="F453" s="138">
        <f t="shared" ref="F453:F458" si="177">E453-H453</f>
        <v>0</v>
      </c>
      <c r="G453" s="138">
        <f t="shared" ref="G453:G458" si="178">E453-I453</f>
        <v>0</v>
      </c>
      <c r="H453" s="96">
        <f t="shared" ref="H453:I458" si="179">J453+L453+N453+P453+U453+W453+Y453+AA453+AC453+AE453+AG453+AI453</f>
        <v>1957.89</v>
      </c>
      <c r="I453" s="96">
        <f t="shared" si="179"/>
        <v>1957.89</v>
      </c>
      <c r="N453" s="92">
        <v>1957.89</v>
      </c>
      <c r="O453" s="92">
        <v>1957.89</v>
      </c>
      <c r="P453" s="111"/>
      <c r="Q453" s="111"/>
      <c r="R453" s="111"/>
      <c r="S453" s="111"/>
      <c r="T453" s="111"/>
      <c r="U453" s="111"/>
      <c r="V453" s="111"/>
      <c r="W453" s="111"/>
      <c r="X453" s="111"/>
    </row>
    <row r="454" spans="1:36" s="92" customFormat="1" ht="35.1" customHeight="1" x14ac:dyDescent="0.2">
      <c r="A454" s="86" t="s">
        <v>122</v>
      </c>
      <c r="B454" s="87">
        <v>346</v>
      </c>
      <c r="C454" s="88" t="s">
        <v>105</v>
      </c>
      <c r="D454" s="86" t="s">
        <v>153</v>
      </c>
      <c r="E454" s="89">
        <v>290.19</v>
      </c>
      <c r="F454" s="90">
        <f t="shared" si="177"/>
        <v>0</v>
      </c>
      <c r="G454" s="90">
        <f t="shared" si="178"/>
        <v>0</v>
      </c>
      <c r="H454" s="91">
        <f t="shared" si="179"/>
        <v>290.19</v>
      </c>
      <c r="I454" s="91">
        <f t="shared" si="179"/>
        <v>290.19</v>
      </c>
      <c r="N454" s="92">
        <v>290.19</v>
      </c>
      <c r="O454" s="92">
        <v>290.19</v>
      </c>
      <c r="P454" s="111"/>
      <c r="Q454" s="111"/>
      <c r="R454" s="111"/>
      <c r="S454" s="111"/>
      <c r="T454" s="111"/>
      <c r="U454" s="111"/>
      <c r="V454" s="111"/>
      <c r="W454" s="111"/>
      <c r="X454" s="111"/>
    </row>
    <row r="455" spans="1:36" s="92" customFormat="1" ht="35.1" customHeight="1" x14ac:dyDescent="0.2">
      <c r="A455" s="86" t="s">
        <v>122</v>
      </c>
      <c r="B455" s="87">
        <v>346</v>
      </c>
      <c r="C455" s="88" t="s">
        <v>106</v>
      </c>
      <c r="D455" s="86" t="s">
        <v>153</v>
      </c>
      <c r="E455" s="89">
        <v>583.25</v>
      </c>
      <c r="F455" s="90">
        <f t="shared" si="177"/>
        <v>0</v>
      </c>
      <c r="G455" s="90">
        <f t="shared" si="178"/>
        <v>0</v>
      </c>
      <c r="H455" s="91">
        <f t="shared" si="179"/>
        <v>583.25</v>
      </c>
      <c r="I455" s="91">
        <f t="shared" si="179"/>
        <v>583.25</v>
      </c>
      <c r="N455" s="92">
        <v>583.25</v>
      </c>
      <c r="O455" s="92">
        <v>583.25</v>
      </c>
      <c r="P455" s="111"/>
      <c r="Q455" s="111"/>
      <c r="R455" s="111"/>
      <c r="S455" s="111"/>
      <c r="T455" s="111"/>
      <c r="U455" s="111"/>
      <c r="V455" s="111"/>
      <c r="W455" s="111"/>
      <c r="X455" s="111"/>
    </row>
    <row r="456" spans="1:36" ht="47.1" customHeight="1" x14ac:dyDescent="0.2">
      <c r="A456" s="6" t="s">
        <v>122</v>
      </c>
      <c r="B456" s="33">
        <v>346</v>
      </c>
      <c r="C456" s="4"/>
      <c r="D456" s="6"/>
      <c r="E456" s="3"/>
      <c r="F456" s="52">
        <f t="shared" si="177"/>
        <v>0</v>
      </c>
      <c r="G456" s="52">
        <f t="shared" si="178"/>
        <v>0</v>
      </c>
      <c r="H456" s="47">
        <f t="shared" si="179"/>
        <v>0</v>
      </c>
      <c r="I456" s="47">
        <f t="shared" si="179"/>
        <v>0</v>
      </c>
      <c r="P456" s="68"/>
      <c r="Q456" s="68"/>
      <c r="R456" s="68"/>
      <c r="S456" s="68"/>
      <c r="T456" s="68"/>
      <c r="U456" s="68"/>
      <c r="V456" s="68"/>
      <c r="W456" s="68"/>
      <c r="X456" s="68"/>
    </row>
    <row r="457" spans="1:36" ht="35.1" customHeight="1" x14ac:dyDescent="0.2">
      <c r="A457" s="6" t="s">
        <v>122</v>
      </c>
      <c r="B457" s="33">
        <v>346</v>
      </c>
      <c r="C457" s="4"/>
      <c r="D457" s="6"/>
      <c r="E457" s="3"/>
      <c r="F457" s="52">
        <f t="shared" si="177"/>
        <v>0</v>
      </c>
      <c r="G457" s="52">
        <f t="shared" si="178"/>
        <v>0</v>
      </c>
      <c r="H457" s="47">
        <f t="shared" si="179"/>
        <v>0</v>
      </c>
      <c r="I457" s="47">
        <f t="shared" si="179"/>
        <v>0</v>
      </c>
      <c r="P457" s="68"/>
      <c r="Q457" s="68"/>
      <c r="R457" s="68"/>
      <c r="S457" s="68"/>
      <c r="T457" s="68"/>
      <c r="U457" s="68"/>
      <c r="V457" s="68"/>
      <c r="W457" s="68"/>
      <c r="X457" s="68"/>
    </row>
    <row r="458" spans="1:36" ht="35.1" customHeight="1" x14ac:dyDescent="0.2">
      <c r="A458" s="16" t="s">
        <v>122</v>
      </c>
      <c r="B458" s="33">
        <v>346</v>
      </c>
      <c r="C458" s="14"/>
      <c r="D458" s="16"/>
      <c r="E458" s="18"/>
      <c r="F458" s="52">
        <f t="shared" si="177"/>
        <v>0</v>
      </c>
      <c r="G458" s="52">
        <f t="shared" si="178"/>
        <v>0</v>
      </c>
      <c r="H458" s="48">
        <f t="shared" si="179"/>
        <v>0</v>
      </c>
      <c r="I458" s="48">
        <f t="shared" si="179"/>
        <v>0</v>
      </c>
      <c r="P458" s="68"/>
      <c r="Q458" s="68"/>
      <c r="R458" s="68"/>
      <c r="S458" s="68"/>
      <c r="T458" s="68"/>
      <c r="U458" s="68"/>
      <c r="V458" s="68"/>
      <c r="W458" s="68"/>
      <c r="X458" s="68"/>
    </row>
    <row r="459" spans="1:36" s="27" customFormat="1" ht="47.1" customHeight="1" x14ac:dyDescent="0.2">
      <c r="A459" s="24" t="s">
        <v>122</v>
      </c>
      <c r="B459" s="34">
        <v>342</v>
      </c>
      <c r="C459" s="25">
        <v>342</v>
      </c>
      <c r="D459" s="25"/>
      <c r="E459" s="26">
        <f>SUM(E460:E482)</f>
        <v>209243.99000000002</v>
      </c>
      <c r="F459" s="154">
        <f t="shared" ref="F459:AJ459" si="180">SUM(F460:F482)</f>
        <v>209243.99000000002</v>
      </c>
      <c r="G459" s="155">
        <f t="shared" si="180"/>
        <v>209243.99000000002</v>
      </c>
      <c r="H459" s="136">
        <f t="shared" si="180"/>
        <v>0</v>
      </c>
      <c r="I459" s="42">
        <f t="shared" si="180"/>
        <v>0</v>
      </c>
      <c r="J459" s="26">
        <f t="shared" si="180"/>
        <v>0</v>
      </c>
      <c r="K459" s="26">
        <f t="shared" si="180"/>
        <v>0</v>
      </c>
      <c r="L459" s="26">
        <f t="shared" si="180"/>
        <v>0</v>
      </c>
      <c r="M459" s="26">
        <f t="shared" si="180"/>
        <v>0</v>
      </c>
      <c r="N459" s="26">
        <f t="shared" si="180"/>
        <v>0</v>
      </c>
      <c r="O459" s="105">
        <f t="shared" si="180"/>
        <v>0</v>
      </c>
      <c r="P459" s="110">
        <f t="shared" si="180"/>
        <v>0</v>
      </c>
      <c r="Q459" s="110">
        <f t="shared" si="180"/>
        <v>0</v>
      </c>
      <c r="R459" s="110">
        <f t="shared" si="180"/>
        <v>0</v>
      </c>
      <c r="S459" s="110">
        <f t="shared" si="180"/>
        <v>0</v>
      </c>
      <c r="T459" s="110">
        <f t="shared" si="180"/>
        <v>0</v>
      </c>
      <c r="U459" s="110">
        <f t="shared" si="180"/>
        <v>0</v>
      </c>
      <c r="V459" s="110">
        <f t="shared" si="180"/>
        <v>0</v>
      </c>
      <c r="W459" s="110">
        <f t="shared" si="180"/>
        <v>0</v>
      </c>
      <c r="X459" s="110">
        <f t="shared" si="180"/>
        <v>0</v>
      </c>
      <c r="Y459" s="108">
        <f t="shared" si="180"/>
        <v>0</v>
      </c>
      <c r="Z459" s="26">
        <f t="shared" si="180"/>
        <v>0</v>
      </c>
      <c r="AA459" s="26">
        <f t="shared" si="180"/>
        <v>0</v>
      </c>
      <c r="AB459" s="26">
        <f t="shared" si="180"/>
        <v>0</v>
      </c>
      <c r="AC459" s="26">
        <f t="shared" si="180"/>
        <v>0</v>
      </c>
      <c r="AD459" s="26">
        <f t="shared" si="180"/>
        <v>0</v>
      </c>
      <c r="AE459" s="26">
        <f t="shared" si="180"/>
        <v>0</v>
      </c>
      <c r="AF459" s="26">
        <f t="shared" si="180"/>
        <v>0</v>
      </c>
      <c r="AG459" s="26">
        <f t="shared" si="180"/>
        <v>0</v>
      </c>
      <c r="AH459" s="26">
        <f t="shared" si="180"/>
        <v>0</v>
      </c>
      <c r="AI459" s="26">
        <f t="shared" si="180"/>
        <v>0</v>
      </c>
      <c r="AJ459" s="26">
        <f t="shared" si="180"/>
        <v>0</v>
      </c>
    </row>
    <row r="460" spans="1:36" ht="47.1" customHeight="1" x14ac:dyDescent="0.2">
      <c r="A460" s="13" t="s">
        <v>122</v>
      </c>
      <c r="B460" s="33">
        <v>342</v>
      </c>
      <c r="C460" s="22" t="s">
        <v>62</v>
      </c>
      <c r="D460" s="22"/>
      <c r="E460" s="23">
        <v>2719.1</v>
      </c>
      <c r="F460" s="137">
        <f t="shared" ref="F460:F482" si="181">E460-H460</f>
        <v>2719.1</v>
      </c>
      <c r="G460" s="137">
        <f t="shared" ref="G460:G482" si="182">E460-I460</f>
        <v>2719.1</v>
      </c>
      <c r="H460" s="46">
        <f t="shared" ref="H460:I482" si="183">J460+L460+N460+P460+U460+W460+Y460+AA460+AC460+AE460+AG460+AI460</f>
        <v>0</v>
      </c>
      <c r="I460" s="46">
        <f t="shared" si="183"/>
        <v>0</v>
      </c>
      <c r="P460" s="68"/>
      <c r="Q460" s="68"/>
      <c r="R460" s="68"/>
      <c r="S460" s="68"/>
      <c r="T460" s="68"/>
      <c r="U460" s="68"/>
      <c r="V460" s="68"/>
      <c r="W460" s="68"/>
      <c r="X460" s="68"/>
    </row>
    <row r="461" spans="1:36" ht="47.1" customHeight="1" x14ac:dyDescent="0.2">
      <c r="A461" s="6" t="s">
        <v>122</v>
      </c>
      <c r="B461" s="33">
        <v>342</v>
      </c>
      <c r="C461" s="4" t="s">
        <v>63</v>
      </c>
      <c r="D461" s="4"/>
      <c r="E461" s="3">
        <v>3357.5</v>
      </c>
      <c r="F461" s="52">
        <f t="shared" si="181"/>
        <v>3357.5</v>
      </c>
      <c r="G461" s="52">
        <f t="shared" si="182"/>
        <v>3357.5</v>
      </c>
      <c r="H461" s="47">
        <f t="shared" si="183"/>
        <v>0</v>
      </c>
      <c r="I461" s="47">
        <f t="shared" si="183"/>
        <v>0</v>
      </c>
      <c r="P461" s="68"/>
      <c r="Q461" s="68"/>
      <c r="R461" s="68"/>
      <c r="S461" s="68"/>
      <c r="T461" s="68"/>
      <c r="U461" s="68"/>
      <c r="V461" s="68"/>
      <c r="W461" s="68"/>
      <c r="X461" s="68"/>
    </row>
    <row r="462" spans="1:36" ht="47.1" customHeight="1" x14ac:dyDescent="0.2">
      <c r="A462" s="6" t="s">
        <v>122</v>
      </c>
      <c r="B462" s="33">
        <v>342</v>
      </c>
      <c r="C462" s="4" t="s">
        <v>64</v>
      </c>
      <c r="D462" s="4"/>
      <c r="E462" s="3">
        <v>23050</v>
      </c>
      <c r="F462" s="52">
        <f t="shared" si="181"/>
        <v>23050</v>
      </c>
      <c r="G462" s="52">
        <f t="shared" si="182"/>
        <v>23050</v>
      </c>
      <c r="H462" s="47">
        <f t="shared" si="183"/>
        <v>0</v>
      </c>
      <c r="I462" s="47">
        <f t="shared" si="183"/>
        <v>0</v>
      </c>
      <c r="P462" s="68"/>
      <c r="Q462" s="68"/>
      <c r="R462" s="68"/>
      <c r="S462" s="68"/>
      <c r="T462" s="68"/>
      <c r="U462" s="68"/>
      <c r="V462" s="68"/>
      <c r="W462" s="68"/>
      <c r="X462" s="68"/>
    </row>
    <row r="463" spans="1:36" ht="35.1" customHeight="1" x14ac:dyDescent="0.2">
      <c r="A463" s="6" t="s">
        <v>122</v>
      </c>
      <c r="B463" s="33">
        <v>342</v>
      </c>
      <c r="C463" s="4" t="s">
        <v>75</v>
      </c>
      <c r="D463" s="4"/>
      <c r="E463" s="3">
        <v>30420</v>
      </c>
      <c r="F463" s="52">
        <f t="shared" si="181"/>
        <v>30420</v>
      </c>
      <c r="G463" s="52">
        <f t="shared" si="182"/>
        <v>30420</v>
      </c>
      <c r="H463" s="47">
        <f t="shared" si="183"/>
        <v>0</v>
      </c>
      <c r="I463" s="47">
        <f t="shared" si="183"/>
        <v>0</v>
      </c>
      <c r="P463" s="68"/>
      <c r="Q463" s="68"/>
      <c r="R463" s="68"/>
      <c r="S463" s="68"/>
      <c r="T463" s="68"/>
      <c r="U463" s="68"/>
      <c r="V463" s="68"/>
      <c r="W463" s="68"/>
      <c r="X463" s="68"/>
    </row>
    <row r="464" spans="1:36" ht="35.1" customHeight="1" x14ac:dyDescent="0.2">
      <c r="A464" s="6" t="s">
        <v>122</v>
      </c>
      <c r="B464" s="33">
        <v>342</v>
      </c>
      <c r="C464" s="4" t="s">
        <v>76</v>
      </c>
      <c r="D464" s="4"/>
      <c r="E464" s="3">
        <v>64000</v>
      </c>
      <c r="F464" s="52">
        <f t="shared" si="181"/>
        <v>64000</v>
      </c>
      <c r="G464" s="52">
        <f t="shared" si="182"/>
        <v>64000</v>
      </c>
      <c r="H464" s="47">
        <f t="shared" si="183"/>
        <v>0</v>
      </c>
      <c r="I464" s="47">
        <f t="shared" si="183"/>
        <v>0</v>
      </c>
      <c r="P464" s="68"/>
      <c r="Q464" s="68"/>
      <c r="R464" s="68"/>
      <c r="S464" s="68"/>
      <c r="T464" s="68"/>
      <c r="U464" s="68"/>
      <c r="V464" s="68"/>
      <c r="W464" s="68"/>
      <c r="X464" s="68"/>
    </row>
    <row r="465" spans="1:24" ht="35.1" customHeight="1" x14ac:dyDescent="0.2">
      <c r="A465" s="6" t="s">
        <v>122</v>
      </c>
      <c r="B465" s="33">
        <v>342</v>
      </c>
      <c r="C465" s="4" t="s">
        <v>77</v>
      </c>
      <c r="D465" s="4"/>
      <c r="E465" s="3">
        <v>19503</v>
      </c>
      <c r="F465" s="52">
        <f t="shared" si="181"/>
        <v>19503</v>
      </c>
      <c r="G465" s="52">
        <f t="shared" si="182"/>
        <v>19503</v>
      </c>
      <c r="H465" s="47">
        <f t="shared" si="183"/>
        <v>0</v>
      </c>
      <c r="I465" s="47">
        <f t="shared" si="183"/>
        <v>0</v>
      </c>
      <c r="P465" s="68"/>
      <c r="Q465" s="68"/>
      <c r="R465" s="68"/>
      <c r="S465" s="68"/>
      <c r="T465" s="68"/>
      <c r="U465" s="68"/>
      <c r="V465" s="68"/>
      <c r="W465" s="68"/>
      <c r="X465" s="68"/>
    </row>
    <row r="466" spans="1:24" ht="35.1" customHeight="1" x14ac:dyDescent="0.2">
      <c r="A466" s="6" t="s">
        <v>122</v>
      </c>
      <c r="B466" s="33">
        <v>342</v>
      </c>
      <c r="C466" s="4" t="s">
        <v>78</v>
      </c>
      <c r="D466" s="4"/>
      <c r="E466" s="3">
        <v>7689.6</v>
      </c>
      <c r="F466" s="52">
        <f t="shared" si="181"/>
        <v>7689.6</v>
      </c>
      <c r="G466" s="52">
        <f t="shared" si="182"/>
        <v>7689.6</v>
      </c>
      <c r="H466" s="47">
        <f t="shared" si="183"/>
        <v>0</v>
      </c>
      <c r="I466" s="47">
        <f t="shared" si="183"/>
        <v>0</v>
      </c>
      <c r="P466" s="68"/>
      <c r="Q466" s="68"/>
      <c r="R466" s="68"/>
      <c r="S466" s="68"/>
      <c r="T466" s="68"/>
      <c r="U466" s="68"/>
      <c r="V466" s="68"/>
      <c r="W466" s="68"/>
      <c r="X466" s="68"/>
    </row>
    <row r="467" spans="1:24" ht="35.1" customHeight="1" x14ac:dyDescent="0.2">
      <c r="A467" s="6" t="s">
        <v>122</v>
      </c>
      <c r="B467" s="33">
        <v>342</v>
      </c>
      <c r="C467" s="4" t="s">
        <v>79</v>
      </c>
      <c r="D467" s="4"/>
      <c r="E467" s="3">
        <v>4745.25</v>
      </c>
      <c r="F467" s="52">
        <f t="shared" si="181"/>
        <v>4745.25</v>
      </c>
      <c r="G467" s="52">
        <f t="shared" si="182"/>
        <v>4745.25</v>
      </c>
      <c r="H467" s="47">
        <f t="shared" si="183"/>
        <v>0</v>
      </c>
      <c r="I467" s="47">
        <f t="shared" si="183"/>
        <v>0</v>
      </c>
      <c r="P467" s="68"/>
      <c r="Q467" s="68"/>
      <c r="R467" s="68"/>
      <c r="S467" s="68"/>
      <c r="T467" s="68"/>
      <c r="U467" s="68"/>
      <c r="V467" s="68"/>
      <c r="W467" s="68"/>
      <c r="X467" s="68"/>
    </row>
    <row r="468" spans="1:24" ht="35.1" customHeight="1" x14ac:dyDescent="0.2">
      <c r="A468" s="6" t="s">
        <v>122</v>
      </c>
      <c r="B468" s="33">
        <v>342</v>
      </c>
      <c r="C468" s="4" t="s">
        <v>80</v>
      </c>
      <c r="D468" s="4"/>
      <c r="E468" s="3">
        <v>730</v>
      </c>
      <c r="F468" s="52">
        <f t="shared" si="181"/>
        <v>730</v>
      </c>
      <c r="G468" s="52">
        <f t="shared" si="182"/>
        <v>730</v>
      </c>
      <c r="H468" s="47">
        <f t="shared" si="183"/>
        <v>0</v>
      </c>
      <c r="I468" s="47">
        <f t="shared" si="183"/>
        <v>0</v>
      </c>
      <c r="P468" s="68"/>
      <c r="Q468" s="68"/>
      <c r="R468" s="68"/>
      <c r="S468" s="68"/>
      <c r="T468" s="68"/>
      <c r="U468" s="68"/>
      <c r="V468" s="68"/>
      <c r="W468" s="68"/>
      <c r="X468" s="68"/>
    </row>
    <row r="469" spans="1:24" ht="35.1" customHeight="1" x14ac:dyDescent="0.2">
      <c r="A469" s="6" t="s">
        <v>122</v>
      </c>
      <c r="B469" s="33">
        <v>342</v>
      </c>
      <c r="C469" s="4" t="s">
        <v>81</v>
      </c>
      <c r="D469" s="4"/>
      <c r="E469" s="3">
        <v>8805.75</v>
      </c>
      <c r="F469" s="52">
        <f t="shared" si="181"/>
        <v>8805.75</v>
      </c>
      <c r="G469" s="52">
        <f t="shared" si="182"/>
        <v>8805.75</v>
      </c>
      <c r="H469" s="47">
        <f t="shared" si="183"/>
        <v>0</v>
      </c>
      <c r="I469" s="47">
        <f t="shared" si="183"/>
        <v>0</v>
      </c>
      <c r="P469" s="68"/>
      <c r="Q469" s="68"/>
      <c r="R469" s="68"/>
      <c r="S469" s="68"/>
      <c r="T469" s="68"/>
      <c r="U469" s="68"/>
      <c r="V469" s="68"/>
      <c r="W469" s="68"/>
      <c r="X469" s="68"/>
    </row>
    <row r="470" spans="1:24" ht="35.1" customHeight="1" x14ac:dyDescent="0.2">
      <c r="A470" s="6" t="s">
        <v>122</v>
      </c>
      <c r="B470" s="33">
        <v>342</v>
      </c>
      <c r="C470" s="4" t="s">
        <v>82</v>
      </c>
      <c r="D470" s="4"/>
      <c r="E470" s="3">
        <v>10000</v>
      </c>
      <c r="F470" s="52">
        <f t="shared" si="181"/>
        <v>10000</v>
      </c>
      <c r="G470" s="52">
        <f t="shared" si="182"/>
        <v>10000</v>
      </c>
      <c r="H470" s="47">
        <f t="shared" si="183"/>
        <v>0</v>
      </c>
      <c r="I470" s="47">
        <f t="shared" si="183"/>
        <v>0</v>
      </c>
      <c r="P470" s="68"/>
      <c r="Q470" s="68"/>
      <c r="R470" s="68"/>
      <c r="S470" s="68"/>
      <c r="T470" s="68"/>
      <c r="U470" s="68"/>
      <c r="V470" s="68"/>
      <c r="W470" s="68"/>
      <c r="X470" s="68"/>
    </row>
    <row r="471" spans="1:24" ht="35.1" customHeight="1" x14ac:dyDescent="0.2">
      <c r="A471" s="6" t="s">
        <v>122</v>
      </c>
      <c r="B471" s="33">
        <v>342</v>
      </c>
      <c r="C471" s="4" t="s">
        <v>83</v>
      </c>
      <c r="D471" s="4"/>
      <c r="E471" s="3">
        <v>8123.64</v>
      </c>
      <c r="F471" s="52">
        <f t="shared" si="181"/>
        <v>8123.64</v>
      </c>
      <c r="G471" s="52">
        <f t="shared" si="182"/>
        <v>8123.64</v>
      </c>
      <c r="H471" s="47">
        <f t="shared" si="183"/>
        <v>0</v>
      </c>
      <c r="I471" s="47">
        <f t="shared" si="183"/>
        <v>0</v>
      </c>
      <c r="P471" s="68"/>
      <c r="Q471" s="68"/>
      <c r="R471" s="68"/>
      <c r="S471" s="68"/>
      <c r="T471" s="68"/>
      <c r="U471" s="68"/>
      <c r="V471" s="68"/>
      <c r="W471" s="68"/>
      <c r="X471" s="68"/>
    </row>
    <row r="472" spans="1:24" ht="35.1" customHeight="1" x14ac:dyDescent="0.2">
      <c r="A472" s="6" t="s">
        <v>122</v>
      </c>
      <c r="B472" s="33">
        <v>342</v>
      </c>
      <c r="C472" s="4" t="s">
        <v>84</v>
      </c>
      <c r="D472" s="4"/>
      <c r="E472" s="3">
        <v>2516.25</v>
      </c>
      <c r="F472" s="52">
        <f t="shared" si="181"/>
        <v>2516.25</v>
      </c>
      <c r="G472" s="52">
        <f t="shared" si="182"/>
        <v>2516.25</v>
      </c>
      <c r="H472" s="47">
        <f t="shared" si="183"/>
        <v>0</v>
      </c>
      <c r="I472" s="47">
        <f t="shared" si="183"/>
        <v>0</v>
      </c>
      <c r="P472" s="68"/>
      <c r="Q472" s="68"/>
      <c r="R472" s="68"/>
      <c r="S472" s="68"/>
      <c r="T472" s="68"/>
      <c r="U472" s="68"/>
      <c r="V472" s="68"/>
      <c r="W472" s="68"/>
      <c r="X472" s="68"/>
    </row>
    <row r="473" spans="1:24" ht="35.1" customHeight="1" x14ac:dyDescent="0.2">
      <c r="A473" s="6" t="s">
        <v>122</v>
      </c>
      <c r="B473" s="33">
        <v>342</v>
      </c>
      <c r="C473" s="4" t="s">
        <v>86</v>
      </c>
      <c r="D473" s="4"/>
      <c r="E473" s="3">
        <v>580</v>
      </c>
      <c r="F473" s="52">
        <f t="shared" si="181"/>
        <v>580</v>
      </c>
      <c r="G473" s="52">
        <f t="shared" si="182"/>
        <v>580</v>
      </c>
      <c r="H473" s="47">
        <f t="shared" si="183"/>
        <v>0</v>
      </c>
      <c r="I473" s="47">
        <f t="shared" si="183"/>
        <v>0</v>
      </c>
      <c r="P473" s="68"/>
      <c r="Q473" s="68"/>
      <c r="R473" s="68"/>
      <c r="S473" s="68"/>
      <c r="T473" s="68"/>
      <c r="U473" s="68"/>
      <c r="V473" s="68"/>
      <c r="W473" s="68"/>
      <c r="X473" s="68"/>
    </row>
    <row r="474" spans="1:24" ht="35.1" customHeight="1" x14ac:dyDescent="0.2">
      <c r="A474" s="6" t="s">
        <v>122</v>
      </c>
      <c r="B474" s="33">
        <v>342</v>
      </c>
      <c r="C474" s="4" t="s">
        <v>87</v>
      </c>
      <c r="D474" s="4"/>
      <c r="E474" s="3">
        <v>22808.9</v>
      </c>
      <c r="F474" s="52">
        <f t="shared" si="181"/>
        <v>22808.9</v>
      </c>
      <c r="G474" s="52">
        <f t="shared" si="182"/>
        <v>22808.9</v>
      </c>
      <c r="H474" s="47">
        <f t="shared" si="183"/>
        <v>0</v>
      </c>
      <c r="I474" s="47">
        <f t="shared" si="183"/>
        <v>0</v>
      </c>
      <c r="P474" s="68"/>
      <c r="Q474" s="68"/>
      <c r="R474" s="68"/>
      <c r="S474" s="68"/>
      <c r="T474" s="68"/>
      <c r="U474" s="68"/>
      <c r="V474" s="68"/>
      <c r="W474" s="68"/>
      <c r="X474" s="68"/>
    </row>
    <row r="475" spans="1:24" ht="35.1" customHeight="1" x14ac:dyDescent="0.2">
      <c r="A475" s="6" t="s">
        <v>122</v>
      </c>
      <c r="B475" s="33">
        <v>342</v>
      </c>
      <c r="C475" s="4" t="s">
        <v>88</v>
      </c>
      <c r="D475" s="4"/>
      <c r="E475" s="3">
        <v>195</v>
      </c>
      <c r="F475" s="52">
        <f t="shared" si="181"/>
        <v>195</v>
      </c>
      <c r="G475" s="52">
        <f t="shared" si="182"/>
        <v>195</v>
      </c>
      <c r="H475" s="47">
        <f t="shared" si="183"/>
        <v>0</v>
      </c>
      <c r="I475" s="47">
        <f t="shared" si="183"/>
        <v>0</v>
      </c>
      <c r="P475" s="68"/>
      <c r="Q475" s="68"/>
      <c r="R475" s="68"/>
      <c r="S475" s="68"/>
      <c r="T475" s="68"/>
      <c r="U475" s="68"/>
      <c r="V475" s="68"/>
      <c r="W475" s="68"/>
      <c r="X475" s="68"/>
    </row>
    <row r="476" spans="1:24" ht="35.1" customHeight="1" x14ac:dyDescent="0.2">
      <c r="A476" s="6" t="s">
        <v>122</v>
      </c>
      <c r="B476" s="33">
        <v>342</v>
      </c>
      <c r="C476" s="4"/>
      <c r="D476" s="4"/>
      <c r="E476" s="3"/>
      <c r="F476" s="52">
        <f t="shared" si="181"/>
        <v>0</v>
      </c>
      <c r="G476" s="52">
        <f t="shared" si="182"/>
        <v>0</v>
      </c>
      <c r="H476" s="47">
        <f t="shared" si="183"/>
        <v>0</v>
      </c>
      <c r="I476" s="47">
        <f t="shared" si="183"/>
        <v>0</v>
      </c>
      <c r="P476" s="68"/>
      <c r="Q476" s="68"/>
      <c r="R476" s="68"/>
      <c r="S476" s="68"/>
      <c r="T476" s="68"/>
      <c r="U476" s="68"/>
      <c r="V476" s="68"/>
      <c r="W476" s="68"/>
      <c r="X476" s="68"/>
    </row>
    <row r="477" spans="1:24" ht="35.1" customHeight="1" x14ac:dyDescent="0.2">
      <c r="A477" s="6" t="s">
        <v>122</v>
      </c>
      <c r="B477" s="33">
        <v>342</v>
      </c>
      <c r="C477" s="4"/>
      <c r="D477" s="4"/>
      <c r="E477" s="3"/>
      <c r="F477" s="52">
        <f t="shared" si="181"/>
        <v>0</v>
      </c>
      <c r="G477" s="52">
        <f t="shared" si="182"/>
        <v>0</v>
      </c>
      <c r="H477" s="47">
        <f t="shared" si="183"/>
        <v>0</v>
      </c>
      <c r="I477" s="47">
        <f t="shared" si="183"/>
        <v>0</v>
      </c>
      <c r="P477" s="68"/>
      <c r="Q477" s="68"/>
      <c r="R477" s="68"/>
      <c r="S477" s="68"/>
      <c r="T477" s="68"/>
      <c r="U477" s="68"/>
      <c r="V477" s="68"/>
      <c r="W477" s="68"/>
      <c r="X477" s="68"/>
    </row>
    <row r="478" spans="1:24" ht="35.1" customHeight="1" x14ac:dyDescent="0.2">
      <c r="A478" s="6" t="s">
        <v>122</v>
      </c>
      <c r="B478" s="33">
        <v>342</v>
      </c>
      <c r="C478" s="4"/>
      <c r="D478" s="4"/>
      <c r="E478" s="3"/>
      <c r="F478" s="52">
        <f t="shared" si="181"/>
        <v>0</v>
      </c>
      <c r="G478" s="52">
        <f t="shared" si="182"/>
        <v>0</v>
      </c>
      <c r="H478" s="47">
        <f t="shared" si="183"/>
        <v>0</v>
      </c>
      <c r="I478" s="47">
        <f t="shared" si="183"/>
        <v>0</v>
      </c>
      <c r="P478" s="68"/>
      <c r="Q478" s="68"/>
      <c r="R478" s="68"/>
      <c r="S478" s="68"/>
      <c r="T478" s="68"/>
      <c r="U478" s="68"/>
      <c r="V478" s="68"/>
      <c r="W478" s="68"/>
      <c r="X478" s="68"/>
    </row>
    <row r="479" spans="1:24" ht="35.1" customHeight="1" x14ac:dyDescent="0.2">
      <c r="A479" s="6" t="s">
        <v>122</v>
      </c>
      <c r="B479" s="33">
        <v>342</v>
      </c>
      <c r="C479" s="4"/>
      <c r="D479" s="4"/>
      <c r="E479" s="3"/>
      <c r="F479" s="52">
        <f t="shared" si="181"/>
        <v>0</v>
      </c>
      <c r="G479" s="52">
        <f t="shared" si="182"/>
        <v>0</v>
      </c>
      <c r="H479" s="47">
        <f t="shared" si="183"/>
        <v>0</v>
      </c>
      <c r="I479" s="47">
        <f t="shared" si="183"/>
        <v>0</v>
      </c>
      <c r="P479" s="68"/>
      <c r="Q479" s="68"/>
      <c r="R479" s="68"/>
      <c r="S479" s="68"/>
      <c r="T479" s="68"/>
      <c r="U479" s="68"/>
      <c r="V479" s="68"/>
      <c r="W479" s="68"/>
      <c r="X479" s="68"/>
    </row>
    <row r="480" spans="1:24" ht="35.1" customHeight="1" x14ac:dyDescent="0.2">
      <c r="A480" s="6" t="s">
        <v>122</v>
      </c>
      <c r="B480" s="33">
        <v>342</v>
      </c>
      <c r="C480" s="4"/>
      <c r="D480" s="4"/>
      <c r="E480" s="3"/>
      <c r="F480" s="52">
        <f t="shared" si="181"/>
        <v>0</v>
      </c>
      <c r="G480" s="52">
        <f t="shared" si="182"/>
        <v>0</v>
      </c>
      <c r="H480" s="47">
        <f t="shared" si="183"/>
        <v>0</v>
      </c>
      <c r="I480" s="47">
        <f t="shared" si="183"/>
        <v>0</v>
      </c>
      <c r="P480" s="68"/>
      <c r="Q480" s="68"/>
      <c r="R480" s="68"/>
      <c r="S480" s="68"/>
      <c r="T480" s="68"/>
      <c r="U480" s="68"/>
      <c r="V480" s="68"/>
      <c r="W480" s="68"/>
      <c r="X480" s="68"/>
    </row>
    <row r="481" spans="1:36" ht="35.1" customHeight="1" x14ac:dyDescent="0.2">
      <c r="A481" s="6" t="s">
        <v>122</v>
      </c>
      <c r="B481" s="33">
        <v>342</v>
      </c>
      <c r="C481" s="4"/>
      <c r="D481" s="4"/>
      <c r="E481" s="3"/>
      <c r="F481" s="52">
        <f t="shared" si="181"/>
        <v>0</v>
      </c>
      <c r="G481" s="52">
        <f t="shared" si="182"/>
        <v>0</v>
      </c>
      <c r="H481" s="47">
        <f t="shared" si="183"/>
        <v>0</v>
      </c>
      <c r="I481" s="47">
        <f t="shared" si="183"/>
        <v>0</v>
      </c>
      <c r="P481" s="68"/>
      <c r="Q481" s="68"/>
      <c r="R481" s="68"/>
      <c r="S481" s="68"/>
      <c r="T481" s="68"/>
      <c r="U481" s="68"/>
      <c r="V481" s="68"/>
      <c r="W481" s="68"/>
      <c r="X481" s="68"/>
    </row>
    <row r="482" spans="1:36" ht="35.1" customHeight="1" x14ac:dyDescent="0.2">
      <c r="A482" s="16" t="s">
        <v>122</v>
      </c>
      <c r="B482" s="33">
        <v>342</v>
      </c>
      <c r="C482" s="14"/>
      <c r="D482" s="14"/>
      <c r="E482" s="18"/>
      <c r="F482" s="52">
        <f t="shared" si="181"/>
        <v>0</v>
      </c>
      <c r="G482" s="52">
        <f t="shared" si="182"/>
        <v>0</v>
      </c>
      <c r="H482" s="48">
        <f t="shared" si="183"/>
        <v>0</v>
      </c>
      <c r="I482" s="48">
        <f t="shared" si="183"/>
        <v>0</v>
      </c>
      <c r="P482" s="68"/>
      <c r="Q482" s="68"/>
      <c r="R482" s="68"/>
      <c r="S482" s="68"/>
      <c r="T482" s="68"/>
      <c r="U482" s="68"/>
      <c r="V482" s="68"/>
      <c r="W482" s="68"/>
      <c r="X482" s="68"/>
    </row>
    <row r="483" spans="1:36" s="27" customFormat="1" ht="47.1" customHeight="1" x14ac:dyDescent="0.2">
      <c r="A483" s="24" t="s">
        <v>122</v>
      </c>
      <c r="B483" s="34">
        <v>341</v>
      </c>
      <c r="C483" s="25">
        <v>341</v>
      </c>
      <c r="D483" s="25"/>
      <c r="E483" s="26">
        <f>SUM(E484:E491)</f>
        <v>202150</v>
      </c>
      <c r="F483" s="154">
        <f>SUM(F484:F491)</f>
        <v>148336.45000000001</v>
      </c>
      <c r="G483" s="155">
        <f t="shared" ref="G483:AJ483" si="184">SUM(G484:G491)</f>
        <v>202150</v>
      </c>
      <c r="H483" s="136">
        <f t="shared" si="184"/>
        <v>53813.549999999996</v>
      </c>
      <c r="I483" s="42">
        <f t="shared" si="184"/>
        <v>0</v>
      </c>
      <c r="J483" s="26">
        <f t="shared" si="184"/>
        <v>0</v>
      </c>
      <c r="K483" s="26">
        <f t="shared" si="184"/>
        <v>0</v>
      </c>
      <c r="L483" s="26">
        <f t="shared" si="184"/>
        <v>0</v>
      </c>
      <c r="M483" s="26">
        <f t="shared" si="184"/>
        <v>0</v>
      </c>
      <c r="N483" s="26">
        <f t="shared" si="184"/>
        <v>0</v>
      </c>
      <c r="O483" s="105">
        <f t="shared" si="184"/>
        <v>0</v>
      </c>
      <c r="P483" s="110">
        <f t="shared" si="184"/>
        <v>17937.849999999999</v>
      </c>
      <c r="Q483" s="110">
        <f t="shared" si="184"/>
        <v>0</v>
      </c>
      <c r="R483" s="110">
        <f t="shared" si="184"/>
        <v>17937.849999999999</v>
      </c>
      <c r="S483" s="110">
        <f t="shared" si="184"/>
        <v>0</v>
      </c>
      <c r="T483" s="110">
        <f t="shared" si="184"/>
        <v>0</v>
      </c>
      <c r="U483" s="110">
        <f t="shared" si="184"/>
        <v>17937.849999999999</v>
      </c>
      <c r="V483" s="110">
        <f t="shared" si="184"/>
        <v>0</v>
      </c>
      <c r="W483" s="110">
        <f t="shared" si="184"/>
        <v>17937.849999999999</v>
      </c>
      <c r="X483" s="110">
        <f t="shared" si="184"/>
        <v>0</v>
      </c>
      <c r="Y483" s="108">
        <f t="shared" si="184"/>
        <v>0</v>
      </c>
      <c r="Z483" s="26">
        <f t="shared" si="184"/>
        <v>0</v>
      </c>
      <c r="AA483" s="26">
        <f t="shared" si="184"/>
        <v>0</v>
      </c>
      <c r="AB483" s="26">
        <f t="shared" si="184"/>
        <v>0</v>
      </c>
      <c r="AC483" s="26">
        <f t="shared" si="184"/>
        <v>0</v>
      </c>
      <c r="AD483" s="26">
        <f t="shared" si="184"/>
        <v>0</v>
      </c>
      <c r="AE483" s="26">
        <f t="shared" si="184"/>
        <v>0</v>
      </c>
      <c r="AF483" s="26">
        <f t="shared" si="184"/>
        <v>0</v>
      </c>
      <c r="AG483" s="26">
        <f t="shared" si="184"/>
        <v>0</v>
      </c>
      <c r="AH483" s="26">
        <f t="shared" si="184"/>
        <v>0</v>
      </c>
      <c r="AI483" s="26">
        <f t="shared" si="184"/>
        <v>0</v>
      </c>
      <c r="AJ483" s="26">
        <f t="shared" si="184"/>
        <v>0</v>
      </c>
    </row>
    <row r="484" spans="1:36" ht="47.1" customHeight="1" x14ac:dyDescent="0.2">
      <c r="A484" s="13" t="s">
        <v>122</v>
      </c>
      <c r="B484" s="33">
        <v>341</v>
      </c>
      <c r="C484" s="22" t="s">
        <v>107</v>
      </c>
      <c r="D484" s="22"/>
      <c r="E484" s="23">
        <v>2960</v>
      </c>
      <c r="F484" s="137">
        <f t="shared" ref="F484:F491" si="185">E484-H484</f>
        <v>2960</v>
      </c>
      <c r="G484" s="137">
        <f t="shared" ref="G484:G491" si="186">E484-I484</f>
        <v>2960</v>
      </c>
      <c r="H484" s="46">
        <f t="shared" ref="H484:I491" si="187">J484+L484+N484+P484+U484+W484+Y484+AA484+AC484+AE484+AG484+AI484</f>
        <v>0</v>
      </c>
      <c r="I484" s="46">
        <f t="shared" si="187"/>
        <v>0</v>
      </c>
      <c r="P484" s="68"/>
      <c r="Q484" s="68"/>
      <c r="R484" s="68"/>
      <c r="S484" s="68"/>
      <c r="T484" s="68"/>
      <c r="U484" s="68"/>
      <c r="V484" s="68"/>
      <c r="W484" s="68"/>
      <c r="X484" s="68"/>
    </row>
    <row r="485" spans="1:36" ht="35.1" customHeight="1" x14ac:dyDescent="0.2">
      <c r="A485" s="6" t="s">
        <v>122</v>
      </c>
      <c r="B485" s="33">
        <v>341</v>
      </c>
      <c r="C485" s="4" t="s">
        <v>67</v>
      </c>
      <c r="D485" s="4"/>
      <c r="E485" s="3">
        <v>8380</v>
      </c>
      <c r="F485" s="52">
        <f t="shared" si="185"/>
        <v>8380</v>
      </c>
      <c r="G485" s="52">
        <f t="shared" si="186"/>
        <v>8380</v>
      </c>
      <c r="H485" s="47">
        <f t="shared" si="187"/>
        <v>0</v>
      </c>
      <c r="I485" s="47">
        <f t="shared" si="187"/>
        <v>0</v>
      </c>
      <c r="P485" s="68"/>
      <c r="Q485" s="68"/>
      <c r="R485" s="68"/>
      <c r="S485" s="68"/>
      <c r="T485" s="68"/>
      <c r="U485" s="68"/>
      <c r="V485" s="68"/>
      <c r="W485" s="68"/>
      <c r="X485" s="68"/>
    </row>
    <row r="486" spans="1:36" ht="35.1" customHeight="1" x14ac:dyDescent="0.2">
      <c r="A486" s="6" t="s">
        <v>122</v>
      </c>
      <c r="B486" s="33">
        <v>341</v>
      </c>
      <c r="C486" s="4" t="s">
        <v>68</v>
      </c>
      <c r="D486" s="4"/>
      <c r="E486" s="3">
        <v>16504</v>
      </c>
      <c r="F486" s="52">
        <f t="shared" si="185"/>
        <v>16504</v>
      </c>
      <c r="G486" s="52">
        <f t="shared" si="186"/>
        <v>16504</v>
      </c>
      <c r="H486" s="47">
        <f t="shared" si="187"/>
        <v>0</v>
      </c>
      <c r="I486" s="47">
        <f t="shared" si="187"/>
        <v>0</v>
      </c>
      <c r="P486" s="68"/>
      <c r="Q486" s="68"/>
      <c r="R486" s="68"/>
      <c r="S486" s="68"/>
      <c r="T486" s="68"/>
      <c r="U486" s="68"/>
      <c r="V486" s="68"/>
      <c r="W486" s="68"/>
      <c r="X486" s="68"/>
    </row>
    <row r="487" spans="1:36" ht="47.1" customHeight="1" x14ac:dyDescent="0.2">
      <c r="A487" s="6" t="s">
        <v>122</v>
      </c>
      <c r="B487" s="33">
        <v>341</v>
      </c>
      <c r="C487" s="4" t="s">
        <v>108</v>
      </c>
      <c r="D487" s="4"/>
      <c r="E487" s="3">
        <v>174306</v>
      </c>
      <c r="F487" s="52">
        <f t="shared" si="185"/>
        <v>120492.45000000001</v>
      </c>
      <c r="G487" s="52">
        <f t="shared" si="186"/>
        <v>174306</v>
      </c>
      <c r="H487" s="47">
        <f t="shared" si="187"/>
        <v>53813.549999999996</v>
      </c>
      <c r="I487" s="47">
        <f t="shared" si="187"/>
        <v>0</v>
      </c>
      <c r="P487" s="68">
        <v>17937.849999999999</v>
      </c>
      <c r="Q487" s="68"/>
      <c r="R487" s="68">
        <v>17937.849999999999</v>
      </c>
      <c r="S487" s="68"/>
      <c r="T487" s="68"/>
      <c r="U487" s="68">
        <v>17937.849999999999</v>
      </c>
      <c r="V487" s="68"/>
      <c r="W487" s="68">
        <v>17937.849999999999</v>
      </c>
      <c r="X487" s="68"/>
    </row>
    <row r="488" spans="1:36" ht="47.1" customHeight="1" x14ac:dyDescent="0.2">
      <c r="A488" s="6" t="s">
        <v>122</v>
      </c>
      <c r="B488" s="33">
        <v>341</v>
      </c>
      <c r="C488" s="4"/>
      <c r="D488" s="4"/>
      <c r="E488" s="3"/>
      <c r="F488" s="52">
        <f t="shared" si="185"/>
        <v>0</v>
      </c>
      <c r="G488" s="52">
        <f t="shared" si="186"/>
        <v>0</v>
      </c>
      <c r="H488" s="47">
        <f t="shared" si="187"/>
        <v>0</v>
      </c>
      <c r="I488" s="47">
        <f t="shared" si="187"/>
        <v>0</v>
      </c>
      <c r="P488" s="68"/>
      <c r="Q488" s="68"/>
      <c r="R488" s="68"/>
      <c r="S488" s="68"/>
      <c r="T488" s="68"/>
      <c r="U488" s="68"/>
      <c r="V488" s="68"/>
      <c r="W488" s="68"/>
      <c r="X488" s="68"/>
    </row>
    <row r="489" spans="1:36" ht="35.1" customHeight="1" x14ac:dyDescent="0.2">
      <c r="A489" s="6" t="s">
        <v>122</v>
      </c>
      <c r="B489" s="33">
        <v>341</v>
      </c>
      <c r="C489" s="4"/>
      <c r="D489" s="4"/>
      <c r="E489" s="3"/>
      <c r="F489" s="52">
        <f t="shared" si="185"/>
        <v>0</v>
      </c>
      <c r="G489" s="52">
        <f t="shared" si="186"/>
        <v>0</v>
      </c>
      <c r="H489" s="47">
        <f t="shared" si="187"/>
        <v>0</v>
      </c>
      <c r="I489" s="47">
        <f t="shared" si="187"/>
        <v>0</v>
      </c>
      <c r="P489" s="68"/>
      <c r="Q489" s="68"/>
      <c r="R489" s="68"/>
      <c r="S489" s="68"/>
      <c r="T489" s="68"/>
      <c r="U489" s="68"/>
      <c r="V489" s="68"/>
      <c r="W489" s="68"/>
      <c r="X489" s="68"/>
    </row>
    <row r="490" spans="1:36" ht="35.1" customHeight="1" x14ac:dyDescent="0.2">
      <c r="A490" s="6" t="s">
        <v>122</v>
      </c>
      <c r="B490" s="33">
        <v>341</v>
      </c>
      <c r="C490" s="4"/>
      <c r="D490" s="4"/>
      <c r="E490" s="3"/>
      <c r="F490" s="52">
        <f t="shared" si="185"/>
        <v>0</v>
      </c>
      <c r="G490" s="52">
        <f t="shared" si="186"/>
        <v>0</v>
      </c>
      <c r="H490" s="47">
        <f t="shared" si="187"/>
        <v>0</v>
      </c>
      <c r="I490" s="47">
        <f t="shared" si="187"/>
        <v>0</v>
      </c>
      <c r="P490" s="68"/>
      <c r="Q490" s="68"/>
      <c r="R490" s="68"/>
      <c r="S490" s="68"/>
      <c r="T490" s="68"/>
      <c r="U490" s="68"/>
      <c r="V490" s="68"/>
      <c r="W490" s="68"/>
      <c r="X490" s="68"/>
    </row>
    <row r="491" spans="1:36" ht="47.1" customHeight="1" x14ac:dyDescent="0.2">
      <c r="A491" s="16" t="s">
        <v>122</v>
      </c>
      <c r="B491" s="33">
        <v>341</v>
      </c>
      <c r="C491" s="14"/>
      <c r="D491" s="14"/>
      <c r="E491" s="18"/>
      <c r="F491" s="52">
        <f t="shared" si="185"/>
        <v>0</v>
      </c>
      <c r="G491" s="52">
        <f t="shared" si="186"/>
        <v>0</v>
      </c>
      <c r="H491" s="48">
        <f t="shared" si="187"/>
        <v>0</v>
      </c>
      <c r="I491" s="48">
        <f t="shared" si="187"/>
        <v>0</v>
      </c>
      <c r="P491" s="68"/>
      <c r="Q491" s="68"/>
      <c r="R491" s="68"/>
      <c r="S491" s="68"/>
      <c r="T491" s="68"/>
      <c r="U491" s="68"/>
      <c r="V491" s="68"/>
      <c r="W491" s="68"/>
      <c r="X491" s="68"/>
    </row>
    <row r="492" spans="1:36" s="21" customFormat="1" ht="35.1" customHeight="1" x14ac:dyDescent="0.2">
      <c r="A492" s="175" t="s">
        <v>123</v>
      </c>
      <c r="B492" s="175"/>
      <c r="C492" s="175"/>
      <c r="D492" s="82"/>
      <c r="E492" s="20">
        <f>E493+E501+E510+E521+E525</f>
        <v>101766.55</v>
      </c>
      <c r="F492" s="113">
        <f>F493+F501+F510+F521+F525</f>
        <v>47474.49</v>
      </c>
      <c r="G492" s="113">
        <f t="shared" ref="G492:AJ492" si="188">G493+G501+G510+G521+G525</f>
        <v>100787.61</v>
      </c>
      <c r="H492" s="37">
        <f t="shared" si="188"/>
        <v>54292.06</v>
      </c>
      <c r="I492" s="37">
        <f t="shared" si="188"/>
        <v>978.94</v>
      </c>
      <c r="J492" s="20">
        <f t="shared" si="188"/>
        <v>0</v>
      </c>
      <c r="K492" s="20">
        <f t="shared" si="188"/>
        <v>0</v>
      </c>
      <c r="L492" s="20">
        <f t="shared" si="188"/>
        <v>0</v>
      </c>
      <c r="M492" s="20">
        <f t="shared" si="188"/>
        <v>0</v>
      </c>
      <c r="N492" s="20">
        <f t="shared" si="188"/>
        <v>978.94</v>
      </c>
      <c r="O492" s="107">
        <f t="shared" si="188"/>
        <v>978.94</v>
      </c>
      <c r="P492" s="113">
        <f t="shared" si="188"/>
        <v>17771.040000000005</v>
      </c>
      <c r="Q492" s="113">
        <f t="shared" si="188"/>
        <v>0</v>
      </c>
      <c r="R492" s="113">
        <f t="shared" si="188"/>
        <v>776.62</v>
      </c>
      <c r="S492" s="113">
        <f t="shared" si="188"/>
        <v>16994.420000000002</v>
      </c>
      <c r="T492" s="113">
        <f t="shared" si="188"/>
        <v>0</v>
      </c>
      <c r="U492" s="113">
        <f t="shared" si="188"/>
        <v>17771.040000000005</v>
      </c>
      <c r="V492" s="113">
        <f t="shared" si="188"/>
        <v>0</v>
      </c>
      <c r="W492" s="113">
        <f t="shared" si="188"/>
        <v>17771.040000000005</v>
      </c>
      <c r="X492" s="113">
        <f t="shared" si="188"/>
        <v>0</v>
      </c>
      <c r="Y492" s="109">
        <f t="shared" si="188"/>
        <v>0</v>
      </c>
      <c r="Z492" s="20">
        <f t="shared" si="188"/>
        <v>0</v>
      </c>
      <c r="AA492" s="20">
        <f t="shared" si="188"/>
        <v>0</v>
      </c>
      <c r="AB492" s="20">
        <f t="shared" si="188"/>
        <v>0</v>
      </c>
      <c r="AC492" s="20">
        <f t="shared" si="188"/>
        <v>0</v>
      </c>
      <c r="AD492" s="20">
        <f t="shared" si="188"/>
        <v>0</v>
      </c>
      <c r="AE492" s="20">
        <f t="shared" si="188"/>
        <v>0</v>
      </c>
      <c r="AF492" s="20">
        <f t="shared" si="188"/>
        <v>0</v>
      </c>
      <c r="AG492" s="20">
        <f t="shared" si="188"/>
        <v>0</v>
      </c>
      <c r="AH492" s="20">
        <f t="shared" si="188"/>
        <v>0</v>
      </c>
      <c r="AI492" s="20">
        <f t="shared" si="188"/>
        <v>0</v>
      </c>
      <c r="AJ492" s="20">
        <f t="shared" si="188"/>
        <v>0</v>
      </c>
    </row>
    <row r="493" spans="1:36" s="27" customFormat="1" ht="11.1" customHeight="1" x14ac:dyDescent="0.2">
      <c r="A493" s="24" t="s">
        <v>123</v>
      </c>
      <c r="B493" s="34">
        <v>221</v>
      </c>
      <c r="C493" s="25" t="s">
        <v>0</v>
      </c>
      <c r="D493" s="25"/>
      <c r="E493" s="26">
        <f>SUM(E494:E500)</f>
        <v>3349.3599999999997</v>
      </c>
      <c r="F493" s="42">
        <f t="shared" ref="F493:AJ493" si="189">SUM(F494:F500)</f>
        <v>2235.8500000000004</v>
      </c>
      <c r="G493" s="42">
        <f t="shared" si="189"/>
        <v>3349.3599999999997</v>
      </c>
      <c r="H493" s="41">
        <f t="shared" si="189"/>
        <v>1113.51</v>
      </c>
      <c r="I493" s="41">
        <f t="shared" si="189"/>
        <v>0</v>
      </c>
      <c r="J493" s="26">
        <f t="shared" si="189"/>
        <v>0</v>
      </c>
      <c r="K493" s="26">
        <f t="shared" si="189"/>
        <v>0</v>
      </c>
      <c r="L493" s="26">
        <f t="shared" si="189"/>
        <v>0</v>
      </c>
      <c r="M493" s="26">
        <f t="shared" si="189"/>
        <v>0</v>
      </c>
      <c r="N493" s="26">
        <f t="shared" si="189"/>
        <v>0</v>
      </c>
      <c r="O493" s="105">
        <f t="shared" si="189"/>
        <v>0</v>
      </c>
      <c r="P493" s="110">
        <f t="shared" si="189"/>
        <v>371.17</v>
      </c>
      <c r="Q493" s="110">
        <f t="shared" si="189"/>
        <v>0</v>
      </c>
      <c r="R493" s="110">
        <f t="shared" si="189"/>
        <v>189.95</v>
      </c>
      <c r="S493" s="110">
        <f t="shared" si="189"/>
        <v>181.22</v>
      </c>
      <c r="T493" s="110">
        <f t="shared" si="189"/>
        <v>0</v>
      </c>
      <c r="U493" s="110">
        <f t="shared" si="189"/>
        <v>371.17</v>
      </c>
      <c r="V493" s="110">
        <f t="shared" si="189"/>
        <v>0</v>
      </c>
      <c r="W493" s="110">
        <f t="shared" si="189"/>
        <v>371.17</v>
      </c>
      <c r="X493" s="110">
        <f t="shared" si="189"/>
        <v>0</v>
      </c>
      <c r="Y493" s="108">
        <f t="shared" si="189"/>
        <v>0</v>
      </c>
      <c r="Z493" s="26">
        <f t="shared" si="189"/>
        <v>0</v>
      </c>
      <c r="AA493" s="26">
        <f t="shared" si="189"/>
        <v>0</v>
      </c>
      <c r="AB493" s="26">
        <f t="shared" si="189"/>
        <v>0</v>
      </c>
      <c r="AC493" s="26">
        <f t="shared" si="189"/>
        <v>0</v>
      </c>
      <c r="AD493" s="26">
        <f t="shared" si="189"/>
        <v>0</v>
      </c>
      <c r="AE493" s="26">
        <f t="shared" si="189"/>
        <v>0</v>
      </c>
      <c r="AF493" s="26">
        <f t="shared" si="189"/>
        <v>0</v>
      </c>
      <c r="AG493" s="26">
        <f t="shared" si="189"/>
        <v>0</v>
      </c>
      <c r="AH493" s="26">
        <f t="shared" si="189"/>
        <v>0</v>
      </c>
      <c r="AI493" s="26">
        <f t="shared" si="189"/>
        <v>0</v>
      </c>
      <c r="AJ493" s="26">
        <f t="shared" si="189"/>
        <v>0</v>
      </c>
    </row>
    <row r="494" spans="1:36" ht="35.1" customHeight="1" x14ac:dyDescent="0.2">
      <c r="A494" s="13" t="s">
        <v>123</v>
      </c>
      <c r="B494" s="33">
        <v>221</v>
      </c>
      <c r="C494" s="22" t="s">
        <v>91</v>
      </c>
      <c r="D494" s="22"/>
      <c r="E494" s="23">
        <v>1409.79</v>
      </c>
      <c r="F494" s="52">
        <f t="shared" ref="F494:F500" si="190">E494-H494</f>
        <v>881.13</v>
      </c>
      <c r="G494" s="52">
        <f t="shared" ref="G494:G500" si="191">E494-I494</f>
        <v>1409.79</v>
      </c>
      <c r="H494" s="46">
        <f t="shared" ref="H494:I500" si="192">J494+L494+N494+P494+U494+W494+Y494+AA494+AC494+AE494+AG494+AI494</f>
        <v>528.66</v>
      </c>
      <c r="I494" s="46">
        <f t="shared" si="192"/>
        <v>0</v>
      </c>
      <c r="P494" s="68">
        <v>176.22</v>
      </c>
      <c r="Q494" s="68"/>
      <c r="R494" s="68"/>
      <c r="S494" s="68">
        <v>176.22</v>
      </c>
      <c r="T494" s="68"/>
      <c r="U494" s="68">
        <v>176.22</v>
      </c>
      <c r="V494" s="68"/>
      <c r="W494" s="68">
        <v>176.22</v>
      </c>
      <c r="X494" s="68"/>
    </row>
    <row r="495" spans="1:36" ht="35.1" customHeight="1" x14ac:dyDescent="0.2">
      <c r="A495" s="6" t="s">
        <v>123</v>
      </c>
      <c r="B495" s="33">
        <v>221</v>
      </c>
      <c r="C495" s="4" t="s">
        <v>92</v>
      </c>
      <c r="D495" s="4"/>
      <c r="E495" s="3">
        <v>40</v>
      </c>
      <c r="F495" s="52">
        <f t="shared" si="190"/>
        <v>25</v>
      </c>
      <c r="G495" s="52">
        <f t="shared" si="191"/>
        <v>40</v>
      </c>
      <c r="H495" s="47">
        <f t="shared" si="192"/>
        <v>15</v>
      </c>
      <c r="I495" s="47">
        <f t="shared" si="192"/>
        <v>0</v>
      </c>
      <c r="P495" s="68">
        <v>5</v>
      </c>
      <c r="Q495" s="68"/>
      <c r="R495" s="68"/>
      <c r="S495" s="68">
        <v>5</v>
      </c>
      <c r="T495" s="68"/>
      <c r="U495" s="68">
        <v>5</v>
      </c>
      <c r="V495" s="68"/>
      <c r="W495" s="68">
        <v>5</v>
      </c>
      <c r="X495" s="68"/>
    </row>
    <row r="496" spans="1:36" ht="35.1" customHeight="1" x14ac:dyDescent="0.2">
      <c r="A496" s="6" t="s">
        <v>123</v>
      </c>
      <c r="B496" s="33">
        <v>221</v>
      </c>
      <c r="C496" s="4" t="s">
        <v>1</v>
      </c>
      <c r="D496" s="4"/>
      <c r="E496" s="3">
        <v>718.43</v>
      </c>
      <c r="F496" s="52">
        <f t="shared" si="190"/>
        <v>502.90999999999997</v>
      </c>
      <c r="G496" s="52">
        <f t="shared" si="191"/>
        <v>718.43</v>
      </c>
      <c r="H496" s="47">
        <f t="shared" si="192"/>
        <v>215.52</v>
      </c>
      <c r="I496" s="47">
        <f t="shared" si="192"/>
        <v>0</v>
      </c>
      <c r="P496" s="68">
        <v>71.84</v>
      </c>
      <c r="Q496" s="68"/>
      <c r="R496" s="68">
        <v>71.84</v>
      </c>
      <c r="S496" s="68"/>
      <c r="T496" s="68"/>
      <c r="U496" s="68">
        <v>71.84</v>
      </c>
      <c r="V496" s="68"/>
      <c r="W496" s="68">
        <v>71.84</v>
      </c>
      <c r="X496" s="68"/>
    </row>
    <row r="497" spans="1:36" ht="35.1" customHeight="1" x14ac:dyDescent="0.2">
      <c r="A497" s="6" t="s">
        <v>123</v>
      </c>
      <c r="B497" s="33">
        <v>221</v>
      </c>
      <c r="C497" s="4" t="s">
        <v>2</v>
      </c>
      <c r="D497" s="4"/>
      <c r="E497" s="3">
        <v>1181.1400000000001</v>
      </c>
      <c r="F497" s="52">
        <f t="shared" si="190"/>
        <v>826.81000000000017</v>
      </c>
      <c r="G497" s="52">
        <f t="shared" si="191"/>
        <v>1181.1400000000001</v>
      </c>
      <c r="H497" s="47">
        <f t="shared" si="192"/>
        <v>354.33</v>
      </c>
      <c r="I497" s="47">
        <f t="shared" si="192"/>
        <v>0</v>
      </c>
      <c r="P497" s="68">
        <v>118.11</v>
      </c>
      <c r="Q497" s="68"/>
      <c r="R497" s="68">
        <v>118.11</v>
      </c>
      <c r="S497" s="68"/>
      <c r="T497" s="68"/>
      <c r="U497" s="68">
        <v>118.11</v>
      </c>
      <c r="V497" s="68"/>
      <c r="W497" s="68">
        <v>118.11</v>
      </c>
      <c r="X497" s="68"/>
    </row>
    <row r="498" spans="1:36" ht="35.1" customHeight="1" x14ac:dyDescent="0.2">
      <c r="A498" s="6" t="s">
        <v>123</v>
      </c>
      <c r="B498" s="33">
        <v>221</v>
      </c>
      <c r="C498" s="4"/>
      <c r="D498" s="4"/>
      <c r="E498" s="3"/>
      <c r="F498" s="52">
        <f t="shared" si="190"/>
        <v>0</v>
      </c>
      <c r="G498" s="52">
        <f t="shared" si="191"/>
        <v>0</v>
      </c>
      <c r="H498" s="47">
        <f t="shared" si="192"/>
        <v>0</v>
      </c>
      <c r="I498" s="47">
        <f t="shared" si="192"/>
        <v>0</v>
      </c>
      <c r="P498" s="68"/>
      <c r="Q498" s="68"/>
      <c r="R498" s="68"/>
      <c r="S498" s="68"/>
      <c r="T498" s="68"/>
      <c r="U498" s="68"/>
      <c r="V498" s="68"/>
      <c r="W498" s="68"/>
      <c r="X498" s="68"/>
    </row>
    <row r="499" spans="1:36" ht="35.1" customHeight="1" x14ac:dyDescent="0.2">
      <c r="A499" s="6" t="s">
        <v>123</v>
      </c>
      <c r="B499" s="33">
        <v>221</v>
      </c>
      <c r="C499" s="4"/>
      <c r="D499" s="4"/>
      <c r="E499" s="3"/>
      <c r="F499" s="52">
        <f t="shared" si="190"/>
        <v>0</v>
      </c>
      <c r="G499" s="52">
        <f t="shared" si="191"/>
        <v>0</v>
      </c>
      <c r="H499" s="47">
        <f t="shared" si="192"/>
        <v>0</v>
      </c>
      <c r="I499" s="47">
        <f t="shared" si="192"/>
        <v>0</v>
      </c>
      <c r="P499" s="68"/>
      <c r="Q499" s="68"/>
      <c r="R499" s="68"/>
      <c r="S499" s="68"/>
      <c r="T499" s="68"/>
      <c r="U499" s="68"/>
      <c r="V499" s="68"/>
      <c r="W499" s="68"/>
      <c r="X499" s="68"/>
    </row>
    <row r="500" spans="1:36" ht="35.1" customHeight="1" x14ac:dyDescent="0.2">
      <c r="A500" s="16" t="s">
        <v>123</v>
      </c>
      <c r="B500" s="33">
        <v>221</v>
      </c>
      <c r="C500" s="14"/>
      <c r="D500" s="14"/>
      <c r="E500" s="18"/>
      <c r="F500" s="52">
        <f t="shared" si="190"/>
        <v>0</v>
      </c>
      <c r="G500" s="52">
        <f t="shared" si="191"/>
        <v>0</v>
      </c>
      <c r="H500" s="48">
        <f t="shared" si="192"/>
        <v>0</v>
      </c>
      <c r="I500" s="48">
        <f t="shared" si="192"/>
        <v>0</v>
      </c>
      <c r="P500" s="68"/>
      <c r="Q500" s="68"/>
      <c r="R500" s="68"/>
      <c r="S500" s="68"/>
      <c r="T500" s="68"/>
      <c r="U500" s="68"/>
      <c r="V500" s="68"/>
      <c r="W500" s="68"/>
      <c r="X500" s="68"/>
    </row>
    <row r="501" spans="1:36" s="27" customFormat="1" ht="11.1" customHeight="1" x14ac:dyDescent="0.2">
      <c r="A501" s="24" t="s">
        <v>123</v>
      </c>
      <c r="B501" s="34">
        <v>223</v>
      </c>
      <c r="C501" s="25" t="s">
        <v>45</v>
      </c>
      <c r="D501" s="25"/>
      <c r="E501" s="26">
        <f>SUM(E502:E509)</f>
        <v>71834.81</v>
      </c>
      <c r="F501" s="154">
        <f>SUM(F502:F509)</f>
        <v>29120.239999999994</v>
      </c>
      <c r="G501" s="155">
        <f t="shared" ref="G501:AJ501" si="193">SUM(G502:G509)</f>
        <v>71834.81</v>
      </c>
      <c r="H501" s="136">
        <f t="shared" si="193"/>
        <v>42714.57</v>
      </c>
      <c r="I501" s="42">
        <f t="shared" si="193"/>
        <v>0</v>
      </c>
      <c r="J501" s="26">
        <f t="shared" si="193"/>
        <v>0</v>
      </c>
      <c r="K501" s="26">
        <f t="shared" si="193"/>
        <v>0</v>
      </c>
      <c r="L501" s="26">
        <f t="shared" si="193"/>
        <v>0</v>
      </c>
      <c r="M501" s="26">
        <f t="shared" si="193"/>
        <v>0</v>
      </c>
      <c r="N501" s="26">
        <f t="shared" si="193"/>
        <v>0</v>
      </c>
      <c r="O501" s="105">
        <f t="shared" si="193"/>
        <v>0</v>
      </c>
      <c r="P501" s="110">
        <f t="shared" si="193"/>
        <v>14238.190000000002</v>
      </c>
      <c r="Q501" s="110">
        <f t="shared" si="193"/>
        <v>0</v>
      </c>
      <c r="R501" s="110">
        <f t="shared" si="193"/>
        <v>280.60000000000002</v>
      </c>
      <c r="S501" s="110">
        <f t="shared" si="193"/>
        <v>13957.590000000002</v>
      </c>
      <c r="T501" s="110">
        <f t="shared" si="193"/>
        <v>0</v>
      </c>
      <c r="U501" s="110">
        <f t="shared" si="193"/>
        <v>14238.190000000002</v>
      </c>
      <c r="V501" s="110">
        <f t="shared" si="193"/>
        <v>0</v>
      </c>
      <c r="W501" s="110">
        <f t="shared" si="193"/>
        <v>14238.190000000002</v>
      </c>
      <c r="X501" s="110">
        <f t="shared" si="193"/>
        <v>0</v>
      </c>
      <c r="Y501" s="108">
        <f t="shared" si="193"/>
        <v>0</v>
      </c>
      <c r="Z501" s="26">
        <f t="shared" si="193"/>
        <v>0</v>
      </c>
      <c r="AA501" s="26">
        <f t="shared" si="193"/>
        <v>0</v>
      </c>
      <c r="AB501" s="26">
        <f t="shared" si="193"/>
        <v>0</v>
      </c>
      <c r="AC501" s="26">
        <f t="shared" si="193"/>
        <v>0</v>
      </c>
      <c r="AD501" s="26">
        <f t="shared" si="193"/>
        <v>0</v>
      </c>
      <c r="AE501" s="26">
        <f t="shared" si="193"/>
        <v>0</v>
      </c>
      <c r="AF501" s="26">
        <f t="shared" si="193"/>
        <v>0</v>
      </c>
      <c r="AG501" s="26">
        <f t="shared" si="193"/>
        <v>0</v>
      </c>
      <c r="AH501" s="26">
        <f t="shared" si="193"/>
        <v>0</v>
      </c>
      <c r="AI501" s="26">
        <f t="shared" si="193"/>
        <v>0</v>
      </c>
      <c r="AJ501" s="26">
        <f t="shared" si="193"/>
        <v>0</v>
      </c>
    </row>
    <row r="502" spans="1:36" ht="23.1" customHeight="1" x14ac:dyDescent="0.2">
      <c r="A502" s="13" t="s">
        <v>123</v>
      </c>
      <c r="B502" s="33">
        <v>223</v>
      </c>
      <c r="C502" s="22" t="s">
        <v>46</v>
      </c>
      <c r="D502" s="22"/>
      <c r="E502" s="23">
        <v>42680.11</v>
      </c>
      <c r="F502" s="137">
        <f t="shared" ref="F502:F509" si="194">E502-H502</f>
        <v>10670.05</v>
      </c>
      <c r="G502" s="137">
        <f t="shared" ref="G502:G509" si="195">E502-I502</f>
        <v>42680.11</v>
      </c>
      <c r="H502" s="46">
        <f t="shared" ref="H502:I509" si="196">J502+L502+N502+P502+U502+W502+Y502+AA502+AC502+AE502+AG502+AI502</f>
        <v>32010.06</v>
      </c>
      <c r="I502" s="46">
        <f t="shared" si="196"/>
        <v>0</v>
      </c>
      <c r="P502" s="68">
        <v>10670.02</v>
      </c>
      <c r="Q502" s="68"/>
      <c r="R502" s="68"/>
      <c r="S502" s="68">
        <v>10670.02</v>
      </c>
      <c r="T502" s="68"/>
      <c r="U502" s="68">
        <v>10670.02</v>
      </c>
      <c r="V502" s="68"/>
      <c r="W502" s="68">
        <v>10670.02</v>
      </c>
      <c r="X502" s="68"/>
    </row>
    <row r="503" spans="1:36" ht="35.1" customHeight="1" x14ac:dyDescent="0.2">
      <c r="A503" s="6" t="s">
        <v>123</v>
      </c>
      <c r="B503" s="33">
        <v>223</v>
      </c>
      <c r="C503" s="4" t="s">
        <v>47</v>
      </c>
      <c r="D503" s="4"/>
      <c r="E503" s="3">
        <v>3046.84</v>
      </c>
      <c r="F503" s="52">
        <f t="shared" si="194"/>
        <v>2132.8000000000002</v>
      </c>
      <c r="G503" s="52">
        <f t="shared" si="195"/>
        <v>3046.84</v>
      </c>
      <c r="H503" s="47">
        <f t="shared" si="196"/>
        <v>914.04</v>
      </c>
      <c r="I503" s="47">
        <f t="shared" si="196"/>
        <v>0</v>
      </c>
      <c r="P503" s="68">
        <v>304.68</v>
      </c>
      <c r="Q503" s="68"/>
      <c r="R503" s="68"/>
      <c r="S503" s="68">
        <v>304.68</v>
      </c>
      <c r="T503" s="68"/>
      <c r="U503" s="68">
        <v>304.68</v>
      </c>
      <c r="V503" s="68"/>
      <c r="W503" s="68">
        <v>304.68</v>
      </c>
      <c r="X503" s="68"/>
    </row>
    <row r="504" spans="1:36" ht="35.1" customHeight="1" x14ac:dyDescent="0.2">
      <c r="A504" s="6" t="s">
        <v>123</v>
      </c>
      <c r="B504" s="33">
        <v>223</v>
      </c>
      <c r="C504" s="4" t="s">
        <v>101</v>
      </c>
      <c r="D504" s="4"/>
      <c r="E504" s="3">
        <v>12211.56</v>
      </c>
      <c r="F504" s="52">
        <f t="shared" si="194"/>
        <v>7632.24</v>
      </c>
      <c r="G504" s="52">
        <f t="shared" si="195"/>
        <v>12211.56</v>
      </c>
      <c r="H504" s="47">
        <f t="shared" si="196"/>
        <v>4579.32</v>
      </c>
      <c r="I504" s="47">
        <f t="shared" si="196"/>
        <v>0</v>
      </c>
      <c r="P504" s="68">
        <v>1526.44</v>
      </c>
      <c r="Q504" s="68"/>
      <c r="R504" s="68"/>
      <c r="S504" s="68">
        <v>1526.44</v>
      </c>
      <c r="T504" s="68"/>
      <c r="U504" s="68">
        <v>1526.44</v>
      </c>
      <c r="V504" s="68"/>
      <c r="W504" s="68">
        <v>1526.44</v>
      </c>
      <c r="X504" s="68"/>
    </row>
    <row r="505" spans="1:36" ht="35.1" customHeight="1" x14ac:dyDescent="0.2">
      <c r="A505" s="6" t="s">
        <v>123</v>
      </c>
      <c r="B505" s="33">
        <v>223</v>
      </c>
      <c r="C505" s="4" t="s">
        <v>102</v>
      </c>
      <c r="D505" s="4"/>
      <c r="E505" s="3">
        <v>11651.63</v>
      </c>
      <c r="F505" s="52">
        <f t="shared" si="194"/>
        <v>7282.2799999999988</v>
      </c>
      <c r="G505" s="52">
        <f t="shared" si="195"/>
        <v>11651.63</v>
      </c>
      <c r="H505" s="47">
        <f t="shared" si="196"/>
        <v>4369.3500000000004</v>
      </c>
      <c r="I505" s="47">
        <f t="shared" si="196"/>
        <v>0</v>
      </c>
      <c r="P505" s="68">
        <v>1456.45</v>
      </c>
      <c r="Q505" s="68"/>
      <c r="R505" s="68"/>
      <c r="S505" s="68">
        <v>1456.45</v>
      </c>
      <c r="T505" s="68"/>
      <c r="U505" s="68">
        <v>1456.45</v>
      </c>
      <c r="V505" s="68"/>
      <c r="W505" s="68">
        <v>1456.45</v>
      </c>
      <c r="X505" s="68"/>
    </row>
    <row r="506" spans="1:36" ht="35.1" customHeight="1" x14ac:dyDescent="0.2">
      <c r="A506" s="6" t="s">
        <v>123</v>
      </c>
      <c r="B506" s="33">
        <v>223</v>
      </c>
      <c r="C506" s="4" t="s">
        <v>48</v>
      </c>
      <c r="D506" s="4"/>
      <c r="E506" s="3">
        <v>2244.67</v>
      </c>
      <c r="F506" s="52">
        <f t="shared" si="194"/>
        <v>1402.87</v>
      </c>
      <c r="G506" s="52">
        <f t="shared" si="195"/>
        <v>2244.67</v>
      </c>
      <c r="H506" s="47">
        <f t="shared" si="196"/>
        <v>841.80000000000007</v>
      </c>
      <c r="I506" s="47">
        <f t="shared" si="196"/>
        <v>0</v>
      </c>
      <c r="P506" s="68">
        <v>280.60000000000002</v>
      </c>
      <c r="Q506" s="68"/>
      <c r="R506" s="68">
        <v>280.60000000000002</v>
      </c>
      <c r="S506" s="68"/>
      <c r="T506" s="68"/>
      <c r="U506" s="68">
        <v>280.60000000000002</v>
      </c>
      <c r="V506" s="68"/>
      <c r="W506" s="68">
        <v>280.60000000000002</v>
      </c>
      <c r="X506" s="68"/>
    </row>
    <row r="507" spans="1:36" ht="35.1" customHeight="1" x14ac:dyDescent="0.2">
      <c r="A507" s="6" t="s">
        <v>123</v>
      </c>
      <c r="B507" s="33">
        <v>223</v>
      </c>
      <c r="C507" s="4"/>
      <c r="D507" s="4"/>
      <c r="E507" s="3"/>
      <c r="F507" s="52">
        <f t="shared" si="194"/>
        <v>0</v>
      </c>
      <c r="G507" s="52">
        <f t="shared" si="195"/>
        <v>0</v>
      </c>
      <c r="H507" s="47">
        <f t="shared" si="196"/>
        <v>0</v>
      </c>
      <c r="I507" s="47">
        <f t="shared" si="196"/>
        <v>0</v>
      </c>
      <c r="P507" s="68"/>
      <c r="Q507" s="68"/>
      <c r="R507" s="68"/>
      <c r="S507" s="68"/>
      <c r="T507" s="68"/>
      <c r="U507" s="68"/>
      <c r="V507" s="68"/>
      <c r="W507" s="68"/>
      <c r="X507" s="68"/>
    </row>
    <row r="508" spans="1:36" ht="35.1" customHeight="1" x14ac:dyDescent="0.2">
      <c r="A508" s="6" t="s">
        <v>123</v>
      </c>
      <c r="B508" s="33">
        <v>223</v>
      </c>
      <c r="C508" s="4"/>
      <c r="D508" s="4"/>
      <c r="E508" s="3"/>
      <c r="F508" s="52">
        <f t="shared" si="194"/>
        <v>0</v>
      </c>
      <c r="G508" s="52">
        <f t="shared" si="195"/>
        <v>0</v>
      </c>
      <c r="H508" s="47">
        <f t="shared" si="196"/>
        <v>0</v>
      </c>
      <c r="I508" s="47">
        <f t="shared" si="196"/>
        <v>0</v>
      </c>
      <c r="P508" s="68"/>
      <c r="Q508" s="68"/>
      <c r="R508" s="68"/>
      <c r="S508" s="68"/>
      <c r="T508" s="68"/>
      <c r="U508" s="68"/>
      <c r="V508" s="68"/>
      <c r="W508" s="68"/>
      <c r="X508" s="68"/>
    </row>
    <row r="509" spans="1:36" ht="35.1" customHeight="1" x14ac:dyDescent="0.2">
      <c r="A509" s="16" t="s">
        <v>123</v>
      </c>
      <c r="B509" s="33">
        <v>223</v>
      </c>
      <c r="C509" s="14"/>
      <c r="D509" s="14"/>
      <c r="E509" s="18"/>
      <c r="F509" s="52">
        <f t="shared" si="194"/>
        <v>0</v>
      </c>
      <c r="G509" s="52">
        <f t="shared" si="195"/>
        <v>0</v>
      </c>
      <c r="H509" s="48">
        <f t="shared" si="196"/>
        <v>0</v>
      </c>
      <c r="I509" s="48">
        <f t="shared" si="196"/>
        <v>0</v>
      </c>
      <c r="P509" s="68"/>
      <c r="Q509" s="68"/>
      <c r="R509" s="68"/>
      <c r="S509" s="68"/>
      <c r="T509" s="68"/>
      <c r="U509" s="68"/>
      <c r="V509" s="68"/>
      <c r="W509" s="68"/>
      <c r="X509" s="68"/>
    </row>
    <row r="510" spans="1:36" s="27" customFormat="1" ht="11.1" customHeight="1" x14ac:dyDescent="0.2">
      <c r="A510" s="24" t="s">
        <v>123</v>
      </c>
      <c r="B510" s="34">
        <v>225</v>
      </c>
      <c r="C510" s="25" t="s">
        <v>3</v>
      </c>
      <c r="D510" s="25"/>
      <c r="E510" s="26">
        <f>SUM(E511:E520)</f>
        <v>25012.14</v>
      </c>
      <c r="F510" s="42">
        <f t="shared" ref="F510:AJ510" si="197">SUM(F511:F520)</f>
        <v>15674.910000000002</v>
      </c>
      <c r="G510" s="42">
        <f t="shared" si="197"/>
        <v>25012.14</v>
      </c>
      <c r="H510" s="42">
        <f t="shared" si="197"/>
        <v>9337.23</v>
      </c>
      <c r="I510" s="42">
        <f t="shared" si="197"/>
        <v>0</v>
      </c>
      <c r="J510" s="26">
        <f t="shared" si="197"/>
        <v>0</v>
      </c>
      <c r="K510" s="26">
        <f t="shared" si="197"/>
        <v>0</v>
      </c>
      <c r="L510" s="26">
        <f t="shared" si="197"/>
        <v>0</v>
      </c>
      <c r="M510" s="26">
        <f t="shared" si="197"/>
        <v>0</v>
      </c>
      <c r="N510" s="26">
        <f t="shared" si="197"/>
        <v>0</v>
      </c>
      <c r="O510" s="105">
        <f t="shared" si="197"/>
        <v>0</v>
      </c>
      <c r="P510" s="110">
        <f t="shared" si="197"/>
        <v>3112.41</v>
      </c>
      <c r="Q510" s="110">
        <f t="shared" si="197"/>
        <v>0</v>
      </c>
      <c r="R510" s="110">
        <f t="shared" si="197"/>
        <v>256.8</v>
      </c>
      <c r="S510" s="110">
        <f t="shared" si="197"/>
        <v>2855.6099999999997</v>
      </c>
      <c r="T510" s="110">
        <f t="shared" si="197"/>
        <v>0</v>
      </c>
      <c r="U510" s="110">
        <f t="shared" si="197"/>
        <v>3112.41</v>
      </c>
      <c r="V510" s="110">
        <f t="shared" si="197"/>
        <v>0</v>
      </c>
      <c r="W510" s="110">
        <f t="shared" si="197"/>
        <v>3112.41</v>
      </c>
      <c r="X510" s="110">
        <f t="shared" si="197"/>
        <v>0</v>
      </c>
      <c r="Y510" s="108">
        <f t="shared" si="197"/>
        <v>0</v>
      </c>
      <c r="Z510" s="26">
        <f t="shared" si="197"/>
        <v>0</v>
      </c>
      <c r="AA510" s="26">
        <f t="shared" si="197"/>
        <v>0</v>
      </c>
      <c r="AB510" s="26">
        <f t="shared" si="197"/>
        <v>0</v>
      </c>
      <c r="AC510" s="26">
        <f t="shared" si="197"/>
        <v>0</v>
      </c>
      <c r="AD510" s="26">
        <f t="shared" si="197"/>
        <v>0</v>
      </c>
      <c r="AE510" s="26">
        <f t="shared" si="197"/>
        <v>0</v>
      </c>
      <c r="AF510" s="26">
        <f t="shared" si="197"/>
        <v>0</v>
      </c>
      <c r="AG510" s="26">
        <f t="shared" si="197"/>
        <v>0</v>
      </c>
      <c r="AH510" s="26">
        <f t="shared" si="197"/>
        <v>0</v>
      </c>
      <c r="AI510" s="26">
        <f t="shared" si="197"/>
        <v>0</v>
      </c>
      <c r="AJ510" s="26">
        <f t="shared" si="197"/>
        <v>0</v>
      </c>
    </row>
    <row r="511" spans="1:36" ht="35.1" customHeight="1" x14ac:dyDescent="0.2">
      <c r="A511" s="13" t="s">
        <v>123</v>
      </c>
      <c r="B511" s="33">
        <v>225</v>
      </c>
      <c r="C511" s="22" t="s">
        <v>50</v>
      </c>
      <c r="D511" s="22"/>
      <c r="E511" s="23">
        <v>8900</v>
      </c>
      <c r="F511" s="52">
        <f t="shared" ref="F511:F520" si="198">E511-H511</f>
        <v>5562.5</v>
      </c>
      <c r="G511" s="52">
        <f t="shared" ref="G511:G520" si="199">E511-I511</f>
        <v>8900</v>
      </c>
      <c r="H511" s="46">
        <f t="shared" ref="H511:I520" si="200">J511+L511+N511+P511+U511+W511+Y511+AA511+AC511+AE511+AG511+AI511</f>
        <v>3337.5</v>
      </c>
      <c r="I511" s="46">
        <f t="shared" si="200"/>
        <v>0</v>
      </c>
      <c r="P511" s="68">
        <v>1112.5</v>
      </c>
      <c r="Q511" s="68"/>
      <c r="R511" s="68"/>
      <c r="S511" s="68">
        <v>1112.5</v>
      </c>
      <c r="T511" s="68"/>
      <c r="U511" s="68">
        <v>1112.5</v>
      </c>
      <c r="V511" s="68"/>
      <c r="W511" s="68">
        <v>1112.5</v>
      </c>
      <c r="X511" s="68"/>
    </row>
    <row r="512" spans="1:36" ht="35.1" customHeight="1" x14ac:dyDescent="0.2">
      <c r="A512" s="6" t="s">
        <v>123</v>
      </c>
      <c r="B512" s="33">
        <v>225</v>
      </c>
      <c r="C512" s="4" t="s">
        <v>55</v>
      </c>
      <c r="D512" s="4"/>
      <c r="E512" s="3">
        <v>1059.8</v>
      </c>
      <c r="F512" s="52">
        <f t="shared" si="198"/>
        <v>662.39</v>
      </c>
      <c r="G512" s="52">
        <f t="shared" si="199"/>
        <v>1059.8</v>
      </c>
      <c r="H512" s="47">
        <f t="shared" si="200"/>
        <v>397.40999999999997</v>
      </c>
      <c r="I512" s="47">
        <f t="shared" si="200"/>
        <v>0</v>
      </c>
      <c r="P512" s="68">
        <v>132.47</v>
      </c>
      <c r="Q512" s="68"/>
      <c r="R512" s="68">
        <v>132.47</v>
      </c>
      <c r="S512" s="68"/>
      <c r="T512" s="68"/>
      <c r="U512" s="68">
        <v>132.47</v>
      </c>
      <c r="V512" s="68"/>
      <c r="W512" s="68">
        <v>132.47</v>
      </c>
      <c r="X512" s="68"/>
    </row>
    <row r="513" spans="1:36" ht="35.1" customHeight="1" x14ac:dyDescent="0.2">
      <c r="A513" s="6" t="s">
        <v>123</v>
      </c>
      <c r="B513" s="33">
        <v>225</v>
      </c>
      <c r="C513" s="4" t="s">
        <v>56</v>
      </c>
      <c r="D513" s="4"/>
      <c r="E513" s="3">
        <v>34.340000000000003</v>
      </c>
      <c r="F513" s="52">
        <f t="shared" si="198"/>
        <v>-16.659999999999997</v>
      </c>
      <c r="G513" s="52">
        <f t="shared" si="199"/>
        <v>34.340000000000003</v>
      </c>
      <c r="H513" s="47">
        <f t="shared" si="200"/>
        <v>51</v>
      </c>
      <c r="I513" s="47">
        <f t="shared" si="200"/>
        <v>0</v>
      </c>
      <c r="P513" s="68">
        <v>17</v>
      </c>
      <c r="Q513" s="68"/>
      <c r="R513" s="68">
        <v>17</v>
      </c>
      <c r="S513" s="68"/>
      <c r="T513" s="68"/>
      <c r="U513" s="68">
        <v>17</v>
      </c>
      <c r="V513" s="68"/>
      <c r="W513" s="68">
        <v>17</v>
      </c>
      <c r="X513" s="68"/>
    </row>
    <row r="514" spans="1:36" ht="47.1" customHeight="1" x14ac:dyDescent="0.2">
      <c r="A514" s="6" t="s">
        <v>123</v>
      </c>
      <c r="B514" s="33">
        <v>225</v>
      </c>
      <c r="C514" s="4" t="s">
        <v>109</v>
      </c>
      <c r="D514" s="4"/>
      <c r="E514" s="3">
        <v>1073.32</v>
      </c>
      <c r="F514" s="52">
        <f t="shared" si="198"/>
        <v>751.32999999999993</v>
      </c>
      <c r="G514" s="52">
        <f t="shared" si="199"/>
        <v>1073.32</v>
      </c>
      <c r="H514" s="47">
        <f t="shared" si="200"/>
        <v>321.99</v>
      </c>
      <c r="I514" s="47">
        <f t="shared" si="200"/>
        <v>0</v>
      </c>
      <c r="P514" s="68">
        <v>107.33</v>
      </c>
      <c r="Q514" s="68"/>
      <c r="R514" s="68">
        <v>107.33</v>
      </c>
      <c r="S514" s="68"/>
      <c r="T514" s="68"/>
      <c r="U514" s="68">
        <v>107.33</v>
      </c>
      <c r="V514" s="68"/>
      <c r="W514" s="68">
        <v>107.33</v>
      </c>
      <c r="X514" s="68"/>
    </row>
    <row r="515" spans="1:36" ht="23.1" customHeight="1" x14ac:dyDescent="0.2">
      <c r="A515" s="6" t="s">
        <v>123</v>
      </c>
      <c r="B515" s="33">
        <v>225</v>
      </c>
      <c r="C515" s="4" t="s">
        <v>110</v>
      </c>
      <c r="D515" s="4"/>
      <c r="E515" s="3">
        <v>1719.81</v>
      </c>
      <c r="F515" s="52">
        <f t="shared" si="198"/>
        <v>1074.81</v>
      </c>
      <c r="G515" s="52">
        <f t="shared" si="199"/>
        <v>1719.81</v>
      </c>
      <c r="H515" s="47">
        <f t="shared" si="200"/>
        <v>645</v>
      </c>
      <c r="I515" s="47">
        <f t="shared" si="200"/>
        <v>0</v>
      </c>
      <c r="P515" s="68">
        <v>215</v>
      </c>
      <c r="Q515" s="68"/>
      <c r="R515" s="68"/>
      <c r="S515" s="68">
        <v>215</v>
      </c>
      <c r="T515" s="68"/>
      <c r="U515" s="68">
        <v>215</v>
      </c>
      <c r="V515" s="68"/>
      <c r="W515" s="68">
        <v>215</v>
      </c>
      <c r="X515" s="68"/>
    </row>
    <row r="516" spans="1:36" ht="23.1" customHeight="1" x14ac:dyDescent="0.2">
      <c r="A516" s="6" t="s">
        <v>123</v>
      </c>
      <c r="B516" s="33">
        <v>225</v>
      </c>
      <c r="C516" s="4" t="s">
        <v>111</v>
      </c>
      <c r="D516" s="4"/>
      <c r="E516" s="3">
        <v>12224.87</v>
      </c>
      <c r="F516" s="52">
        <f t="shared" si="198"/>
        <v>7640.5400000000009</v>
      </c>
      <c r="G516" s="52">
        <f t="shared" si="199"/>
        <v>12224.87</v>
      </c>
      <c r="H516" s="47">
        <f t="shared" si="200"/>
        <v>4584.33</v>
      </c>
      <c r="I516" s="47">
        <f t="shared" si="200"/>
        <v>0</v>
      </c>
      <c r="P516" s="68">
        <v>1528.11</v>
      </c>
      <c r="Q516" s="68"/>
      <c r="R516" s="68"/>
      <c r="S516" s="68">
        <v>1528.11</v>
      </c>
      <c r="T516" s="68"/>
      <c r="U516" s="68">
        <v>1528.11</v>
      </c>
      <c r="V516" s="68"/>
      <c r="W516" s="68">
        <v>1528.11</v>
      </c>
      <c r="X516" s="68"/>
    </row>
    <row r="517" spans="1:36" ht="35.1" customHeight="1" x14ac:dyDescent="0.2">
      <c r="A517" s="6" t="s">
        <v>123</v>
      </c>
      <c r="B517" s="33">
        <v>225</v>
      </c>
      <c r="C517" s="4"/>
      <c r="D517" s="4"/>
      <c r="E517" s="3"/>
      <c r="F517" s="52">
        <f t="shared" si="198"/>
        <v>0</v>
      </c>
      <c r="G517" s="52">
        <f t="shared" si="199"/>
        <v>0</v>
      </c>
      <c r="H517" s="47">
        <f t="shared" si="200"/>
        <v>0</v>
      </c>
      <c r="I517" s="47">
        <f t="shared" si="200"/>
        <v>0</v>
      </c>
      <c r="P517" s="68"/>
      <c r="Q517" s="68"/>
      <c r="R517" s="68"/>
      <c r="S517" s="68"/>
      <c r="T517" s="68"/>
      <c r="U517" s="68"/>
      <c r="V517" s="68"/>
      <c r="W517" s="68"/>
      <c r="X517" s="68"/>
    </row>
    <row r="518" spans="1:36" ht="47.1" customHeight="1" x14ac:dyDescent="0.2">
      <c r="A518" s="6" t="s">
        <v>123</v>
      </c>
      <c r="B518" s="33">
        <v>225</v>
      </c>
      <c r="C518" s="4"/>
      <c r="D518" s="4"/>
      <c r="E518" s="3"/>
      <c r="F518" s="52">
        <f t="shared" si="198"/>
        <v>0</v>
      </c>
      <c r="G518" s="52">
        <f t="shared" si="199"/>
        <v>0</v>
      </c>
      <c r="H518" s="47">
        <f t="shared" si="200"/>
        <v>0</v>
      </c>
      <c r="I518" s="47">
        <f t="shared" si="200"/>
        <v>0</v>
      </c>
      <c r="P518" s="68"/>
      <c r="Q518" s="68"/>
      <c r="R518" s="68"/>
      <c r="S518" s="68"/>
      <c r="T518" s="68"/>
      <c r="U518" s="68"/>
      <c r="V518" s="68"/>
      <c r="W518" s="68"/>
      <c r="X518" s="68"/>
    </row>
    <row r="519" spans="1:36" ht="23.1" customHeight="1" x14ac:dyDescent="0.2">
      <c r="A519" s="6" t="s">
        <v>123</v>
      </c>
      <c r="B519" s="33">
        <v>225</v>
      </c>
      <c r="C519" s="4"/>
      <c r="D519" s="4"/>
      <c r="E519" s="3"/>
      <c r="F519" s="52">
        <f t="shared" si="198"/>
        <v>0</v>
      </c>
      <c r="G519" s="52">
        <f t="shared" si="199"/>
        <v>0</v>
      </c>
      <c r="H519" s="47">
        <f t="shared" si="200"/>
        <v>0</v>
      </c>
      <c r="I519" s="47">
        <f t="shared" si="200"/>
        <v>0</v>
      </c>
      <c r="P519" s="68"/>
      <c r="Q519" s="68"/>
      <c r="R519" s="68"/>
      <c r="S519" s="68"/>
      <c r="T519" s="68"/>
      <c r="U519" s="68"/>
      <c r="V519" s="68"/>
      <c r="W519" s="68"/>
      <c r="X519" s="68"/>
    </row>
    <row r="520" spans="1:36" ht="23.1" customHeight="1" x14ac:dyDescent="0.2">
      <c r="A520" s="16" t="s">
        <v>123</v>
      </c>
      <c r="B520" s="33">
        <v>225</v>
      </c>
      <c r="C520" s="14"/>
      <c r="D520" s="14"/>
      <c r="E520" s="18"/>
      <c r="F520" s="52">
        <f t="shared" si="198"/>
        <v>0</v>
      </c>
      <c r="G520" s="52">
        <f t="shared" si="199"/>
        <v>0</v>
      </c>
      <c r="H520" s="48">
        <f t="shared" si="200"/>
        <v>0</v>
      </c>
      <c r="I520" s="48">
        <f t="shared" si="200"/>
        <v>0</v>
      </c>
      <c r="P520" s="68"/>
      <c r="Q520" s="68"/>
      <c r="R520" s="68"/>
      <c r="S520" s="68"/>
      <c r="T520" s="68"/>
      <c r="U520" s="68"/>
      <c r="V520" s="68"/>
      <c r="W520" s="68"/>
      <c r="X520" s="68"/>
    </row>
    <row r="521" spans="1:36" s="27" customFormat="1" ht="11.1" customHeight="1" x14ac:dyDescent="0.2">
      <c r="A521" s="24" t="s">
        <v>123</v>
      </c>
      <c r="B521" s="34">
        <v>226</v>
      </c>
      <c r="C521" s="25" t="s">
        <v>58</v>
      </c>
      <c r="D521" s="25"/>
      <c r="E521" s="26">
        <f>SUM(E522:E524)</f>
        <v>591.29999999999995</v>
      </c>
      <c r="F521" s="154">
        <f>SUM(F522:F524)</f>
        <v>443.48999999999995</v>
      </c>
      <c r="G521" s="155">
        <f t="shared" ref="G521:AJ521" si="201">SUM(G522:G524)</f>
        <v>591.29999999999995</v>
      </c>
      <c r="H521" s="136">
        <f t="shared" si="201"/>
        <v>147.81</v>
      </c>
      <c r="I521" s="42">
        <f t="shared" si="201"/>
        <v>0</v>
      </c>
      <c r="J521" s="26">
        <f t="shared" si="201"/>
        <v>0</v>
      </c>
      <c r="K521" s="26">
        <f t="shared" si="201"/>
        <v>0</v>
      </c>
      <c r="L521" s="26">
        <f t="shared" si="201"/>
        <v>0</v>
      </c>
      <c r="M521" s="26">
        <f t="shared" si="201"/>
        <v>0</v>
      </c>
      <c r="N521" s="26">
        <f t="shared" si="201"/>
        <v>0</v>
      </c>
      <c r="O521" s="105">
        <f t="shared" si="201"/>
        <v>0</v>
      </c>
      <c r="P521" s="110">
        <f t="shared" si="201"/>
        <v>49.27</v>
      </c>
      <c r="Q521" s="110">
        <f t="shared" si="201"/>
        <v>0</v>
      </c>
      <c r="R521" s="110">
        <f t="shared" si="201"/>
        <v>49.27</v>
      </c>
      <c r="S521" s="110">
        <f t="shared" si="201"/>
        <v>0</v>
      </c>
      <c r="T521" s="110">
        <f t="shared" si="201"/>
        <v>0</v>
      </c>
      <c r="U521" s="110">
        <f t="shared" si="201"/>
        <v>49.27</v>
      </c>
      <c r="V521" s="110">
        <f t="shared" si="201"/>
        <v>0</v>
      </c>
      <c r="W521" s="110">
        <f t="shared" si="201"/>
        <v>49.27</v>
      </c>
      <c r="X521" s="110">
        <f t="shared" si="201"/>
        <v>0</v>
      </c>
      <c r="Y521" s="108">
        <f t="shared" si="201"/>
        <v>0</v>
      </c>
      <c r="Z521" s="26">
        <f t="shared" si="201"/>
        <v>0</v>
      </c>
      <c r="AA521" s="26">
        <f t="shared" si="201"/>
        <v>0</v>
      </c>
      <c r="AB521" s="26">
        <f t="shared" si="201"/>
        <v>0</v>
      </c>
      <c r="AC521" s="26">
        <f t="shared" si="201"/>
        <v>0</v>
      </c>
      <c r="AD521" s="26">
        <f t="shared" si="201"/>
        <v>0</v>
      </c>
      <c r="AE521" s="26">
        <f t="shared" si="201"/>
        <v>0</v>
      </c>
      <c r="AF521" s="26">
        <f t="shared" si="201"/>
        <v>0</v>
      </c>
      <c r="AG521" s="26">
        <f t="shared" si="201"/>
        <v>0</v>
      </c>
      <c r="AH521" s="26">
        <f t="shared" si="201"/>
        <v>0</v>
      </c>
      <c r="AI521" s="26">
        <f t="shared" si="201"/>
        <v>0</v>
      </c>
      <c r="AJ521" s="26">
        <f t="shared" si="201"/>
        <v>0</v>
      </c>
    </row>
    <row r="522" spans="1:36" ht="35.1" customHeight="1" x14ac:dyDescent="0.2">
      <c r="A522" s="13" t="s">
        <v>123</v>
      </c>
      <c r="B522" s="33">
        <v>226</v>
      </c>
      <c r="C522" s="22" t="s">
        <v>59</v>
      </c>
      <c r="D522" s="22"/>
      <c r="E522" s="23">
        <v>591.29999999999995</v>
      </c>
      <c r="F522" s="137">
        <f>E522-H522</f>
        <v>443.48999999999995</v>
      </c>
      <c r="G522" s="137">
        <f>E522-I522</f>
        <v>591.29999999999995</v>
      </c>
      <c r="H522" s="46">
        <f t="shared" ref="H522:I524" si="202">J522+L522+N522+P522+U522+W522+Y522+AA522+AC522+AE522+AG522+AI522</f>
        <v>147.81</v>
      </c>
      <c r="I522" s="46">
        <f t="shared" si="202"/>
        <v>0</v>
      </c>
      <c r="P522" s="68">
        <v>49.27</v>
      </c>
      <c r="Q522" s="68"/>
      <c r="R522" s="68">
        <v>49.27</v>
      </c>
      <c r="S522" s="68"/>
      <c r="T522" s="68"/>
      <c r="U522" s="68">
        <v>49.27</v>
      </c>
      <c r="V522" s="68"/>
      <c r="W522" s="68">
        <v>49.27</v>
      </c>
      <c r="X522" s="68"/>
    </row>
    <row r="523" spans="1:36" ht="35.1" customHeight="1" x14ac:dyDescent="0.2">
      <c r="A523" s="6" t="s">
        <v>123</v>
      </c>
      <c r="B523" s="33">
        <v>226</v>
      </c>
      <c r="C523" s="4"/>
      <c r="D523" s="4"/>
      <c r="E523" s="3"/>
      <c r="F523" s="52">
        <f>E523-H523</f>
        <v>0</v>
      </c>
      <c r="G523" s="52">
        <f>E523-I523</f>
        <v>0</v>
      </c>
      <c r="H523" s="47">
        <f t="shared" si="202"/>
        <v>0</v>
      </c>
      <c r="I523" s="47">
        <f t="shared" si="202"/>
        <v>0</v>
      </c>
      <c r="P523" s="68"/>
      <c r="Q523" s="68"/>
      <c r="R523" s="68"/>
      <c r="S523" s="68"/>
      <c r="T523" s="68"/>
      <c r="U523" s="68"/>
      <c r="V523" s="68"/>
      <c r="W523" s="68"/>
      <c r="X523" s="68"/>
    </row>
    <row r="524" spans="1:36" ht="35.1" customHeight="1" x14ac:dyDescent="0.2">
      <c r="A524" s="16" t="s">
        <v>123</v>
      </c>
      <c r="B524" s="33">
        <v>226</v>
      </c>
      <c r="C524" s="14"/>
      <c r="D524" s="14"/>
      <c r="E524" s="18"/>
      <c r="F524" s="52">
        <f>E524-H524</f>
        <v>0</v>
      </c>
      <c r="G524" s="52">
        <f>E524-I524</f>
        <v>0</v>
      </c>
      <c r="H524" s="48">
        <f t="shared" si="202"/>
        <v>0</v>
      </c>
      <c r="I524" s="48">
        <f t="shared" si="202"/>
        <v>0</v>
      </c>
      <c r="P524" s="68"/>
      <c r="Q524" s="68"/>
      <c r="R524" s="68"/>
      <c r="S524" s="68"/>
      <c r="T524" s="68"/>
      <c r="U524" s="68"/>
      <c r="V524" s="68"/>
      <c r="W524" s="68"/>
      <c r="X524" s="68"/>
    </row>
    <row r="525" spans="1:36" s="27" customFormat="1" ht="11.1" customHeight="1" x14ac:dyDescent="0.2">
      <c r="A525" s="24" t="s">
        <v>123</v>
      </c>
      <c r="B525" s="34">
        <v>346</v>
      </c>
      <c r="C525" s="25" t="s">
        <v>8</v>
      </c>
      <c r="D525" s="85"/>
      <c r="E525" s="26">
        <f>SUM(E526:E528)</f>
        <v>978.94</v>
      </c>
      <c r="F525" s="154">
        <f t="shared" ref="F525:AJ525" si="203">SUM(F526:F528)</f>
        <v>0</v>
      </c>
      <c r="G525" s="155">
        <f t="shared" si="203"/>
        <v>0</v>
      </c>
      <c r="H525" s="136">
        <f t="shared" si="203"/>
        <v>978.94</v>
      </c>
      <c r="I525" s="42">
        <f t="shared" si="203"/>
        <v>978.94</v>
      </c>
      <c r="J525" s="26">
        <f t="shared" si="203"/>
        <v>0</v>
      </c>
      <c r="K525" s="26">
        <f t="shared" si="203"/>
        <v>0</v>
      </c>
      <c r="L525" s="26">
        <f t="shared" si="203"/>
        <v>0</v>
      </c>
      <c r="M525" s="26">
        <f t="shared" si="203"/>
        <v>0</v>
      </c>
      <c r="N525" s="26">
        <f t="shared" si="203"/>
        <v>978.94</v>
      </c>
      <c r="O525" s="105">
        <f t="shared" si="203"/>
        <v>978.94</v>
      </c>
      <c r="P525" s="110">
        <f t="shared" si="203"/>
        <v>0</v>
      </c>
      <c r="Q525" s="110">
        <f t="shared" si="203"/>
        <v>0</v>
      </c>
      <c r="R525" s="110">
        <f t="shared" si="203"/>
        <v>0</v>
      </c>
      <c r="S525" s="110">
        <f t="shared" si="203"/>
        <v>0</v>
      </c>
      <c r="T525" s="110">
        <f t="shared" si="203"/>
        <v>0</v>
      </c>
      <c r="U525" s="110">
        <f t="shared" si="203"/>
        <v>0</v>
      </c>
      <c r="V525" s="110">
        <f t="shared" si="203"/>
        <v>0</v>
      </c>
      <c r="W525" s="110">
        <f t="shared" si="203"/>
        <v>0</v>
      </c>
      <c r="X525" s="110">
        <f t="shared" si="203"/>
        <v>0</v>
      </c>
      <c r="Y525" s="108">
        <f t="shared" si="203"/>
        <v>0</v>
      </c>
      <c r="Z525" s="26">
        <f t="shared" si="203"/>
        <v>0</v>
      </c>
      <c r="AA525" s="26">
        <f t="shared" si="203"/>
        <v>0</v>
      </c>
      <c r="AB525" s="26">
        <f t="shared" si="203"/>
        <v>0</v>
      </c>
      <c r="AC525" s="26">
        <f t="shared" si="203"/>
        <v>0</v>
      </c>
      <c r="AD525" s="26">
        <f t="shared" si="203"/>
        <v>0</v>
      </c>
      <c r="AE525" s="26">
        <f t="shared" si="203"/>
        <v>0</v>
      </c>
      <c r="AF525" s="26">
        <f t="shared" si="203"/>
        <v>0</v>
      </c>
      <c r="AG525" s="26">
        <f t="shared" si="203"/>
        <v>0</v>
      </c>
      <c r="AH525" s="26">
        <f t="shared" si="203"/>
        <v>0</v>
      </c>
      <c r="AI525" s="26">
        <f t="shared" si="203"/>
        <v>0</v>
      </c>
      <c r="AJ525" s="26">
        <f t="shared" si="203"/>
        <v>0</v>
      </c>
    </row>
    <row r="526" spans="1:36" s="92" customFormat="1" ht="47.1" customHeight="1" x14ac:dyDescent="0.2">
      <c r="A526" s="93" t="s">
        <v>123</v>
      </c>
      <c r="B526" s="87">
        <v>346</v>
      </c>
      <c r="C526" s="94" t="s">
        <v>7</v>
      </c>
      <c r="D526" s="93" t="s">
        <v>152</v>
      </c>
      <c r="E526" s="95">
        <v>978.94</v>
      </c>
      <c r="F526" s="138">
        <f>E526-H526</f>
        <v>0</v>
      </c>
      <c r="G526" s="138">
        <f>E526-I526</f>
        <v>0</v>
      </c>
      <c r="H526" s="96">
        <f t="shared" ref="H526:I528" si="204">J526+L526+N526+P526+U526+W526+Y526+AA526+AC526+AE526+AG526+AI526</f>
        <v>978.94</v>
      </c>
      <c r="I526" s="96">
        <f t="shared" si="204"/>
        <v>978.94</v>
      </c>
      <c r="N526" s="92">
        <v>978.94</v>
      </c>
      <c r="O526" s="92">
        <v>978.94</v>
      </c>
      <c r="P526" s="111"/>
      <c r="Q526" s="111"/>
      <c r="R526" s="111"/>
      <c r="S526" s="111"/>
      <c r="T526" s="111"/>
      <c r="U526" s="111"/>
      <c r="V526" s="111"/>
      <c r="W526" s="111"/>
      <c r="X526" s="111"/>
    </row>
    <row r="527" spans="1:36" ht="47.1" customHeight="1" x14ac:dyDescent="0.2">
      <c r="A527" s="6" t="s">
        <v>123</v>
      </c>
      <c r="B527" s="33">
        <v>346</v>
      </c>
      <c r="C527" s="4"/>
      <c r="D527" s="6"/>
      <c r="E527" s="3"/>
      <c r="F527" s="52">
        <f>E527-H527</f>
        <v>0</v>
      </c>
      <c r="G527" s="52">
        <f>E527-I527</f>
        <v>0</v>
      </c>
      <c r="H527" s="47">
        <f t="shared" si="204"/>
        <v>0</v>
      </c>
      <c r="I527" s="47">
        <f t="shared" si="204"/>
        <v>0</v>
      </c>
      <c r="P527" s="68"/>
      <c r="Q527" s="68"/>
      <c r="R527" s="68"/>
      <c r="S527" s="68"/>
      <c r="T527" s="68"/>
      <c r="U527" s="68"/>
      <c r="V527" s="68"/>
      <c r="W527" s="68"/>
      <c r="X527" s="68"/>
    </row>
    <row r="528" spans="1:36" ht="47.1" customHeight="1" x14ac:dyDescent="0.2">
      <c r="A528" s="16" t="s">
        <v>123</v>
      </c>
      <c r="B528" s="33">
        <v>346</v>
      </c>
      <c r="C528" s="14"/>
      <c r="D528" s="16"/>
      <c r="E528" s="18"/>
      <c r="F528" s="52">
        <f>E528-H528</f>
        <v>0</v>
      </c>
      <c r="G528" s="52">
        <f>E528-I528</f>
        <v>0</v>
      </c>
      <c r="H528" s="48">
        <f t="shared" si="204"/>
        <v>0</v>
      </c>
      <c r="I528" s="48">
        <f t="shared" si="204"/>
        <v>0</v>
      </c>
      <c r="P528" s="68"/>
      <c r="Q528" s="68"/>
      <c r="R528" s="68"/>
      <c r="S528" s="68"/>
      <c r="T528" s="68"/>
      <c r="U528" s="68"/>
      <c r="V528" s="68"/>
      <c r="W528" s="68"/>
      <c r="X528" s="68"/>
    </row>
    <row r="529" spans="1:36" s="21" customFormat="1" ht="35.1" customHeight="1" x14ac:dyDescent="0.2">
      <c r="A529" s="175" t="s">
        <v>124</v>
      </c>
      <c r="B529" s="175"/>
      <c r="C529" s="175"/>
      <c r="D529" s="82"/>
      <c r="E529" s="20">
        <f>E530+E536+E546+E552+E557+E560</f>
        <v>417928.44</v>
      </c>
      <c r="F529" s="113">
        <f t="shared" ref="F529:AJ529" si="205">F530+F536+F546+F552+F557+F560</f>
        <v>315979.82</v>
      </c>
      <c r="G529" s="113">
        <f t="shared" si="205"/>
        <v>416949.5</v>
      </c>
      <c r="H529" s="37">
        <f t="shared" si="205"/>
        <v>101948.62000000001</v>
      </c>
      <c r="I529" s="37">
        <f t="shared" si="205"/>
        <v>978.94</v>
      </c>
      <c r="J529" s="20">
        <f t="shared" si="205"/>
        <v>0</v>
      </c>
      <c r="K529" s="20">
        <f t="shared" si="205"/>
        <v>0</v>
      </c>
      <c r="L529" s="20">
        <f t="shared" si="205"/>
        <v>0</v>
      </c>
      <c r="M529" s="20">
        <f t="shared" si="205"/>
        <v>0</v>
      </c>
      <c r="N529" s="20">
        <f t="shared" si="205"/>
        <v>978.94</v>
      </c>
      <c r="O529" s="107">
        <f t="shared" si="205"/>
        <v>978.94</v>
      </c>
      <c r="P529" s="113">
        <f t="shared" si="205"/>
        <v>71624.56</v>
      </c>
      <c r="Q529" s="113">
        <f t="shared" si="205"/>
        <v>0</v>
      </c>
      <c r="R529" s="113">
        <f t="shared" si="205"/>
        <v>3454.21</v>
      </c>
      <c r="S529" s="113">
        <f t="shared" si="205"/>
        <v>68170.350000000006</v>
      </c>
      <c r="T529" s="113">
        <f t="shared" si="205"/>
        <v>0</v>
      </c>
      <c r="U529" s="113">
        <f t="shared" si="205"/>
        <v>14672.560000000001</v>
      </c>
      <c r="V529" s="113">
        <f t="shared" si="205"/>
        <v>0</v>
      </c>
      <c r="W529" s="113">
        <f t="shared" si="205"/>
        <v>14672.560000000001</v>
      </c>
      <c r="X529" s="113">
        <f t="shared" si="205"/>
        <v>0</v>
      </c>
      <c r="Y529" s="109">
        <f t="shared" si="205"/>
        <v>0</v>
      </c>
      <c r="Z529" s="20">
        <f t="shared" si="205"/>
        <v>0</v>
      </c>
      <c r="AA529" s="20">
        <f t="shared" si="205"/>
        <v>0</v>
      </c>
      <c r="AB529" s="20">
        <f t="shared" si="205"/>
        <v>0</v>
      </c>
      <c r="AC529" s="20">
        <f t="shared" si="205"/>
        <v>0</v>
      </c>
      <c r="AD529" s="20">
        <f t="shared" si="205"/>
        <v>0</v>
      </c>
      <c r="AE529" s="20">
        <f t="shared" si="205"/>
        <v>0</v>
      </c>
      <c r="AF529" s="20">
        <f t="shared" si="205"/>
        <v>0</v>
      </c>
      <c r="AG529" s="20">
        <f t="shared" si="205"/>
        <v>0</v>
      </c>
      <c r="AH529" s="20">
        <f t="shared" si="205"/>
        <v>0</v>
      </c>
      <c r="AI529" s="20">
        <f t="shared" si="205"/>
        <v>0</v>
      </c>
      <c r="AJ529" s="20">
        <f t="shared" si="205"/>
        <v>0</v>
      </c>
    </row>
    <row r="530" spans="1:36" s="27" customFormat="1" ht="11.1" customHeight="1" x14ac:dyDescent="0.2">
      <c r="A530" s="24" t="s">
        <v>124</v>
      </c>
      <c r="B530" s="34">
        <v>221</v>
      </c>
      <c r="C530" s="25" t="s">
        <v>0</v>
      </c>
      <c r="D530" s="25"/>
      <c r="E530" s="26">
        <f>SUM(E531:E535)</f>
        <v>1744.7199999999998</v>
      </c>
      <c r="F530" s="42">
        <f t="shared" ref="F530:AJ530" si="206">SUM(F531:F535)</f>
        <v>1136.95</v>
      </c>
      <c r="G530" s="42">
        <f t="shared" si="206"/>
        <v>1744.7199999999998</v>
      </c>
      <c r="H530" s="41">
        <f t="shared" si="206"/>
        <v>607.77</v>
      </c>
      <c r="I530" s="41">
        <f t="shared" si="206"/>
        <v>0</v>
      </c>
      <c r="J530" s="26">
        <f t="shared" si="206"/>
        <v>0</v>
      </c>
      <c r="K530" s="26">
        <f t="shared" si="206"/>
        <v>0</v>
      </c>
      <c r="L530" s="26">
        <f t="shared" si="206"/>
        <v>0</v>
      </c>
      <c r="M530" s="26">
        <f t="shared" si="206"/>
        <v>0</v>
      </c>
      <c r="N530" s="26">
        <f t="shared" si="206"/>
        <v>0</v>
      </c>
      <c r="O530" s="105">
        <f t="shared" si="206"/>
        <v>0</v>
      </c>
      <c r="P530" s="110">
        <f t="shared" si="206"/>
        <v>202.59</v>
      </c>
      <c r="Q530" s="110">
        <f t="shared" si="206"/>
        <v>0</v>
      </c>
      <c r="R530" s="110">
        <f t="shared" si="206"/>
        <v>0</v>
      </c>
      <c r="S530" s="110">
        <f t="shared" si="206"/>
        <v>202.59</v>
      </c>
      <c r="T530" s="110">
        <f t="shared" si="206"/>
        <v>0</v>
      </c>
      <c r="U530" s="110">
        <f t="shared" si="206"/>
        <v>202.59</v>
      </c>
      <c r="V530" s="110">
        <f t="shared" si="206"/>
        <v>0</v>
      </c>
      <c r="W530" s="110">
        <f t="shared" si="206"/>
        <v>202.59</v>
      </c>
      <c r="X530" s="110">
        <f t="shared" si="206"/>
        <v>0</v>
      </c>
      <c r="Y530" s="108">
        <f t="shared" si="206"/>
        <v>0</v>
      </c>
      <c r="Z530" s="26">
        <f t="shared" si="206"/>
        <v>0</v>
      </c>
      <c r="AA530" s="26">
        <f t="shared" si="206"/>
        <v>0</v>
      </c>
      <c r="AB530" s="26">
        <f t="shared" si="206"/>
        <v>0</v>
      </c>
      <c r="AC530" s="26">
        <f t="shared" si="206"/>
        <v>0</v>
      </c>
      <c r="AD530" s="26">
        <f t="shared" si="206"/>
        <v>0</v>
      </c>
      <c r="AE530" s="26">
        <f t="shared" si="206"/>
        <v>0</v>
      </c>
      <c r="AF530" s="26">
        <f t="shared" si="206"/>
        <v>0</v>
      </c>
      <c r="AG530" s="26">
        <f t="shared" si="206"/>
        <v>0</v>
      </c>
      <c r="AH530" s="26">
        <f t="shared" si="206"/>
        <v>0</v>
      </c>
      <c r="AI530" s="26">
        <f t="shared" si="206"/>
        <v>0</v>
      </c>
      <c r="AJ530" s="26">
        <f t="shared" si="206"/>
        <v>0</v>
      </c>
    </row>
    <row r="531" spans="1:36" ht="35.1" customHeight="1" x14ac:dyDescent="0.2">
      <c r="A531" s="13" t="s">
        <v>124</v>
      </c>
      <c r="B531" s="33">
        <v>221</v>
      </c>
      <c r="C531" s="22" t="s">
        <v>91</v>
      </c>
      <c r="D531" s="22"/>
      <c r="E531" s="23">
        <v>1028</v>
      </c>
      <c r="F531" s="52">
        <f>E531-H531</f>
        <v>642.5</v>
      </c>
      <c r="G531" s="52">
        <f>E531-I531</f>
        <v>1028</v>
      </c>
      <c r="H531" s="46">
        <f t="shared" ref="H531:I535" si="207">J531+L531+N531+P531+U531+W531+Y531+AA531+AC531+AE531+AG531+AI531</f>
        <v>385.5</v>
      </c>
      <c r="I531" s="46">
        <f t="shared" si="207"/>
        <v>0</v>
      </c>
      <c r="P531" s="68">
        <v>128.5</v>
      </c>
      <c r="Q531" s="68"/>
      <c r="R531" s="68"/>
      <c r="S531" s="68">
        <v>128.5</v>
      </c>
      <c r="T531" s="68"/>
      <c r="U531" s="68">
        <v>128.5</v>
      </c>
      <c r="V531" s="68"/>
      <c r="W531" s="68">
        <v>128.5</v>
      </c>
      <c r="X531" s="68"/>
    </row>
    <row r="532" spans="1:36" ht="35.1" customHeight="1" x14ac:dyDescent="0.2">
      <c r="A532" s="6" t="s">
        <v>124</v>
      </c>
      <c r="B532" s="33">
        <v>221</v>
      </c>
      <c r="C532" s="4" t="s">
        <v>92</v>
      </c>
      <c r="D532" s="4"/>
      <c r="E532" s="3">
        <v>96.62</v>
      </c>
      <c r="F532" s="52">
        <f>E532-H532</f>
        <v>60.38</v>
      </c>
      <c r="G532" s="52">
        <f>E532-I532</f>
        <v>96.62</v>
      </c>
      <c r="H532" s="47">
        <f t="shared" si="207"/>
        <v>36.24</v>
      </c>
      <c r="I532" s="47">
        <f t="shared" si="207"/>
        <v>0</v>
      </c>
      <c r="P532" s="68">
        <v>12.08</v>
      </c>
      <c r="Q532" s="68"/>
      <c r="R532" s="68"/>
      <c r="S532" s="68">
        <v>12.08</v>
      </c>
      <c r="T532" s="68"/>
      <c r="U532" s="68">
        <v>12.08</v>
      </c>
      <c r="V532" s="68"/>
      <c r="W532" s="68">
        <v>12.08</v>
      </c>
      <c r="X532" s="68"/>
    </row>
    <row r="533" spans="1:36" ht="35.1" customHeight="1" x14ac:dyDescent="0.2">
      <c r="A533" s="6" t="s">
        <v>124</v>
      </c>
      <c r="B533" s="33">
        <v>221</v>
      </c>
      <c r="C533" s="4" t="s">
        <v>2</v>
      </c>
      <c r="D533" s="4"/>
      <c r="E533" s="3">
        <v>620.1</v>
      </c>
      <c r="F533" s="52">
        <f>E533-H533</f>
        <v>434.07000000000005</v>
      </c>
      <c r="G533" s="52">
        <f>E533-I533</f>
        <v>620.1</v>
      </c>
      <c r="H533" s="47">
        <f t="shared" si="207"/>
        <v>186.03</v>
      </c>
      <c r="I533" s="47">
        <f t="shared" si="207"/>
        <v>0</v>
      </c>
      <c r="P533" s="68">
        <v>62.01</v>
      </c>
      <c r="Q533" s="68"/>
      <c r="R533" s="68"/>
      <c r="S533" s="68">
        <v>62.01</v>
      </c>
      <c r="T533" s="68"/>
      <c r="U533" s="68">
        <v>62.01</v>
      </c>
      <c r="V533" s="68"/>
      <c r="W533" s="68">
        <v>62.01</v>
      </c>
      <c r="X533" s="68"/>
    </row>
    <row r="534" spans="1:36" ht="35.1" customHeight="1" x14ac:dyDescent="0.2">
      <c r="A534" s="6" t="s">
        <v>124</v>
      </c>
      <c r="B534" s="33">
        <v>221</v>
      </c>
      <c r="C534" s="4"/>
      <c r="D534" s="4"/>
      <c r="E534" s="3"/>
      <c r="F534" s="52">
        <f>E534-H534</f>
        <v>0</v>
      </c>
      <c r="G534" s="52">
        <f>E534-I534</f>
        <v>0</v>
      </c>
      <c r="H534" s="47">
        <f t="shared" si="207"/>
        <v>0</v>
      </c>
      <c r="I534" s="47">
        <f t="shared" si="207"/>
        <v>0</v>
      </c>
      <c r="P534" s="68"/>
      <c r="Q534" s="68"/>
      <c r="R534" s="68"/>
      <c r="S534" s="68"/>
      <c r="T534" s="68"/>
      <c r="U534" s="68"/>
      <c r="V534" s="68"/>
      <c r="W534" s="68"/>
      <c r="X534" s="68"/>
    </row>
    <row r="535" spans="1:36" ht="35.1" customHeight="1" x14ac:dyDescent="0.2">
      <c r="A535" s="16" t="s">
        <v>124</v>
      </c>
      <c r="B535" s="33">
        <v>221</v>
      </c>
      <c r="C535" s="14"/>
      <c r="D535" s="14"/>
      <c r="E535" s="18"/>
      <c r="F535" s="52">
        <f>E535-H535</f>
        <v>0</v>
      </c>
      <c r="G535" s="52">
        <f>E535-I535</f>
        <v>0</v>
      </c>
      <c r="H535" s="48">
        <f t="shared" si="207"/>
        <v>0</v>
      </c>
      <c r="I535" s="48">
        <f t="shared" si="207"/>
        <v>0</v>
      </c>
      <c r="P535" s="68"/>
      <c r="Q535" s="68"/>
      <c r="R535" s="68"/>
      <c r="S535" s="68"/>
      <c r="T535" s="68"/>
      <c r="U535" s="68"/>
      <c r="V535" s="68"/>
      <c r="W535" s="68"/>
      <c r="X535" s="68"/>
    </row>
    <row r="536" spans="1:36" s="27" customFormat="1" ht="11.1" customHeight="1" x14ac:dyDescent="0.2">
      <c r="A536" s="24" t="s">
        <v>124</v>
      </c>
      <c r="B536" s="34">
        <v>223</v>
      </c>
      <c r="C536" s="25" t="s">
        <v>45</v>
      </c>
      <c r="D536" s="25"/>
      <c r="E536" s="26">
        <f>SUM(E537:E545)</f>
        <v>73000.13</v>
      </c>
      <c r="F536" s="154">
        <f t="shared" ref="F536:AJ536" si="208">SUM(F537:F545)</f>
        <v>39658.549999999996</v>
      </c>
      <c r="G536" s="155">
        <f t="shared" si="208"/>
        <v>73000.13</v>
      </c>
      <c r="H536" s="136">
        <f t="shared" si="208"/>
        <v>33341.580000000009</v>
      </c>
      <c r="I536" s="42">
        <f t="shared" si="208"/>
        <v>0</v>
      </c>
      <c r="J536" s="26">
        <f t="shared" si="208"/>
        <v>0</v>
      </c>
      <c r="K536" s="26">
        <f t="shared" si="208"/>
        <v>0</v>
      </c>
      <c r="L536" s="26">
        <f t="shared" si="208"/>
        <v>0</v>
      </c>
      <c r="M536" s="26">
        <f t="shared" si="208"/>
        <v>0</v>
      </c>
      <c r="N536" s="26">
        <f t="shared" si="208"/>
        <v>0</v>
      </c>
      <c r="O536" s="105">
        <f t="shared" si="208"/>
        <v>0</v>
      </c>
      <c r="P536" s="110">
        <f t="shared" si="208"/>
        <v>11113.86</v>
      </c>
      <c r="Q536" s="110">
        <f t="shared" si="208"/>
        <v>0</v>
      </c>
      <c r="R536" s="110">
        <f t="shared" si="208"/>
        <v>98.1</v>
      </c>
      <c r="S536" s="110">
        <f t="shared" si="208"/>
        <v>11015.76</v>
      </c>
      <c r="T536" s="110">
        <f t="shared" si="208"/>
        <v>0</v>
      </c>
      <c r="U536" s="110">
        <f t="shared" si="208"/>
        <v>11113.86</v>
      </c>
      <c r="V536" s="110">
        <f t="shared" si="208"/>
        <v>0</v>
      </c>
      <c r="W536" s="110">
        <f t="shared" si="208"/>
        <v>11113.86</v>
      </c>
      <c r="X536" s="110">
        <f t="shared" si="208"/>
        <v>0</v>
      </c>
      <c r="Y536" s="108">
        <f t="shared" si="208"/>
        <v>0</v>
      </c>
      <c r="Z536" s="26">
        <f t="shared" si="208"/>
        <v>0</v>
      </c>
      <c r="AA536" s="26">
        <f t="shared" si="208"/>
        <v>0</v>
      </c>
      <c r="AB536" s="26">
        <f t="shared" si="208"/>
        <v>0</v>
      </c>
      <c r="AC536" s="26">
        <f t="shared" si="208"/>
        <v>0</v>
      </c>
      <c r="AD536" s="26">
        <f t="shared" si="208"/>
        <v>0</v>
      </c>
      <c r="AE536" s="26">
        <f t="shared" si="208"/>
        <v>0</v>
      </c>
      <c r="AF536" s="26">
        <f t="shared" si="208"/>
        <v>0</v>
      </c>
      <c r="AG536" s="26">
        <f t="shared" si="208"/>
        <v>0</v>
      </c>
      <c r="AH536" s="26">
        <f t="shared" si="208"/>
        <v>0</v>
      </c>
      <c r="AI536" s="26">
        <f t="shared" si="208"/>
        <v>0</v>
      </c>
      <c r="AJ536" s="26">
        <f t="shared" si="208"/>
        <v>0</v>
      </c>
    </row>
    <row r="537" spans="1:36" ht="23.1" customHeight="1" x14ac:dyDescent="0.2">
      <c r="A537" s="13" t="s">
        <v>124</v>
      </c>
      <c r="B537" s="33">
        <v>223</v>
      </c>
      <c r="C537" s="22" t="s">
        <v>46</v>
      </c>
      <c r="D537" s="22"/>
      <c r="E537" s="23">
        <v>17771.12</v>
      </c>
      <c r="F537" s="137">
        <f t="shared" ref="F537:F545" si="209">E537-H537</f>
        <v>4442.7799999999988</v>
      </c>
      <c r="G537" s="137">
        <f t="shared" ref="G537:G545" si="210">E537-I537</f>
        <v>17771.12</v>
      </c>
      <c r="H537" s="46">
        <f t="shared" ref="H537:I545" si="211">J537+L537+N537+P537+U537+W537+Y537+AA537+AC537+AE537+AG537+AI537</f>
        <v>13328.34</v>
      </c>
      <c r="I537" s="46">
        <f t="shared" si="211"/>
        <v>0</v>
      </c>
      <c r="P537" s="68">
        <v>4442.78</v>
      </c>
      <c r="Q537" s="68"/>
      <c r="R537" s="68"/>
      <c r="S537" s="68">
        <v>4442.78</v>
      </c>
      <c r="T537" s="68"/>
      <c r="U537" s="68">
        <v>4442.78</v>
      </c>
      <c r="V537" s="68"/>
      <c r="W537" s="68">
        <v>4442.78</v>
      </c>
      <c r="X537" s="68"/>
    </row>
    <row r="538" spans="1:36" ht="35.1" customHeight="1" x14ac:dyDescent="0.2">
      <c r="A538" s="6" t="s">
        <v>124</v>
      </c>
      <c r="B538" s="33">
        <v>223</v>
      </c>
      <c r="C538" s="4" t="s">
        <v>47</v>
      </c>
      <c r="D538" s="4"/>
      <c r="E538" s="3">
        <v>11169.49</v>
      </c>
      <c r="F538" s="52">
        <f t="shared" si="209"/>
        <v>7818.6399999999994</v>
      </c>
      <c r="G538" s="52">
        <f t="shared" si="210"/>
        <v>11169.49</v>
      </c>
      <c r="H538" s="47">
        <f t="shared" si="211"/>
        <v>3350.8500000000004</v>
      </c>
      <c r="I538" s="47">
        <f t="shared" si="211"/>
        <v>0</v>
      </c>
      <c r="P538" s="68">
        <v>1116.95</v>
      </c>
      <c r="Q538" s="68"/>
      <c r="R538" s="68"/>
      <c r="S538" s="68">
        <v>1116.95</v>
      </c>
      <c r="T538" s="68"/>
      <c r="U538" s="68">
        <v>1116.95</v>
      </c>
      <c r="V538" s="68"/>
      <c r="W538" s="68">
        <v>1116.95</v>
      </c>
      <c r="X538" s="68"/>
    </row>
    <row r="539" spans="1:36" ht="23.1" customHeight="1" x14ac:dyDescent="0.2">
      <c r="A539" s="6" t="s">
        <v>124</v>
      </c>
      <c r="B539" s="33">
        <v>223</v>
      </c>
      <c r="C539" s="4" t="s">
        <v>100</v>
      </c>
      <c r="D539" s="4"/>
      <c r="E539" s="3">
        <v>124.41</v>
      </c>
      <c r="F539" s="52">
        <f t="shared" si="209"/>
        <v>-62.22</v>
      </c>
      <c r="G539" s="52">
        <f t="shared" si="210"/>
        <v>124.41</v>
      </c>
      <c r="H539" s="47">
        <f t="shared" si="211"/>
        <v>186.63</v>
      </c>
      <c r="I539" s="47">
        <f t="shared" si="211"/>
        <v>0</v>
      </c>
      <c r="P539" s="68">
        <v>62.21</v>
      </c>
      <c r="Q539" s="68"/>
      <c r="R539" s="68"/>
      <c r="S539" s="68">
        <v>62.21</v>
      </c>
      <c r="T539" s="68"/>
      <c r="U539" s="68">
        <v>62.21</v>
      </c>
      <c r="V539" s="68"/>
      <c r="W539" s="68">
        <v>62.21</v>
      </c>
      <c r="X539" s="68"/>
    </row>
    <row r="540" spans="1:36" ht="35.1" customHeight="1" x14ac:dyDescent="0.2">
      <c r="A540" s="6" t="s">
        <v>124</v>
      </c>
      <c r="B540" s="33">
        <v>223</v>
      </c>
      <c r="C540" s="4" t="s">
        <v>101</v>
      </c>
      <c r="D540" s="4"/>
      <c r="E540" s="3">
        <v>21738.61</v>
      </c>
      <c r="F540" s="52">
        <f t="shared" si="209"/>
        <v>13586.62</v>
      </c>
      <c r="G540" s="52">
        <f t="shared" si="210"/>
        <v>21738.61</v>
      </c>
      <c r="H540" s="47">
        <f t="shared" si="211"/>
        <v>8151.99</v>
      </c>
      <c r="I540" s="47">
        <f t="shared" si="211"/>
        <v>0</v>
      </c>
      <c r="P540" s="68">
        <v>2717.33</v>
      </c>
      <c r="Q540" s="68"/>
      <c r="R540" s="68"/>
      <c r="S540" s="68">
        <v>2717.33</v>
      </c>
      <c r="T540" s="68"/>
      <c r="U540" s="68">
        <v>2717.33</v>
      </c>
      <c r="V540" s="68"/>
      <c r="W540" s="68">
        <v>2717.33</v>
      </c>
      <c r="X540" s="68"/>
    </row>
    <row r="541" spans="1:36" ht="35.1" customHeight="1" x14ac:dyDescent="0.2">
      <c r="A541" s="6" t="s">
        <v>124</v>
      </c>
      <c r="B541" s="33">
        <v>223</v>
      </c>
      <c r="C541" s="4" t="s">
        <v>102</v>
      </c>
      <c r="D541" s="4"/>
      <c r="E541" s="3">
        <v>21411.93</v>
      </c>
      <c r="F541" s="52">
        <f t="shared" si="209"/>
        <v>13382.460000000001</v>
      </c>
      <c r="G541" s="52">
        <f t="shared" si="210"/>
        <v>21411.93</v>
      </c>
      <c r="H541" s="47">
        <f t="shared" si="211"/>
        <v>8029.4699999999993</v>
      </c>
      <c r="I541" s="47">
        <f t="shared" si="211"/>
        <v>0</v>
      </c>
      <c r="P541" s="68">
        <v>2676.49</v>
      </c>
      <c r="Q541" s="68"/>
      <c r="R541" s="68"/>
      <c r="S541" s="68">
        <v>2676.49</v>
      </c>
      <c r="T541" s="68"/>
      <c r="U541" s="68">
        <v>2676.49</v>
      </c>
      <c r="V541" s="68"/>
      <c r="W541" s="68">
        <v>2676.49</v>
      </c>
      <c r="X541" s="68"/>
    </row>
    <row r="542" spans="1:36" ht="35.1" customHeight="1" x14ac:dyDescent="0.2">
      <c r="A542" s="6" t="s">
        <v>124</v>
      </c>
      <c r="B542" s="33">
        <v>223</v>
      </c>
      <c r="C542" s="4" t="s">
        <v>48</v>
      </c>
      <c r="D542" s="4"/>
      <c r="E542" s="3">
        <v>784.57</v>
      </c>
      <c r="F542" s="52">
        <f t="shared" si="209"/>
        <v>490.2700000000001</v>
      </c>
      <c r="G542" s="52">
        <f t="shared" si="210"/>
        <v>784.57</v>
      </c>
      <c r="H542" s="47">
        <f t="shared" si="211"/>
        <v>294.29999999999995</v>
      </c>
      <c r="I542" s="47">
        <f t="shared" si="211"/>
        <v>0</v>
      </c>
      <c r="P542" s="72">
        <v>98.1</v>
      </c>
      <c r="Q542" s="68"/>
      <c r="R542" s="72">
        <v>98.1</v>
      </c>
      <c r="S542" s="68"/>
      <c r="T542" s="68"/>
      <c r="U542" s="68">
        <v>98.1</v>
      </c>
      <c r="V542" s="68"/>
      <c r="W542" s="68">
        <v>98.1</v>
      </c>
      <c r="X542" s="68"/>
    </row>
    <row r="543" spans="1:36" ht="35.1" customHeight="1" x14ac:dyDescent="0.2">
      <c r="A543" s="6" t="s">
        <v>124</v>
      </c>
      <c r="B543" s="33">
        <v>223</v>
      </c>
      <c r="C543" s="4"/>
      <c r="D543" s="4"/>
      <c r="E543" s="3"/>
      <c r="F543" s="52">
        <f t="shared" si="209"/>
        <v>0</v>
      </c>
      <c r="G543" s="52">
        <f t="shared" si="210"/>
        <v>0</v>
      </c>
      <c r="H543" s="47">
        <f t="shared" si="211"/>
        <v>0</v>
      </c>
      <c r="I543" s="47">
        <f t="shared" si="211"/>
        <v>0</v>
      </c>
      <c r="P543" s="68"/>
      <c r="Q543" s="68"/>
      <c r="R543" s="68"/>
      <c r="S543" s="68"/>
      <c r="T543" s="68"/>
      <c r="U543" s="68"/>
      <c r="V543" s="68"/>
      <c r="W543" s="68"/>
      <c r="X543" s="68"/>
    </row>
    <row r="544" spans="1:36" ht="35.1" customHeight="1" x14ac:dyDescent="0.2">
      <c r="A544" s="6" t="s">
        <v>124</v>
      </c>
      <c r="B544" s="33">
        <v>223</v>
      </c>
      <c r="C544" s="4"/>
      <c r="D544" s="4"/>
      <c r="E544" s="3"/>
      <c r="F544" s="52">
        <f t="shared" si="209"/>
        <v>0</v>
      </c>
      <c r="G544" s="52">
        <f t="shared" si="210"/>
        <v>0</v>
      </c>
      <c r="H544" s="47">
        <f t="shared" si="211"/>
        <v>0</v>
      </c>
      <c r="I544" s="47">
        <f t="shared" si="211"/>
        <v>0</v>
      </c>
      <c r="P544" s="68"/>
      <c r="Q544" s="68"/>
      <c r="R544" s="68"/>
      <c r="S544" s="68"/>
      <c r="T544" s="68"/>
      <c r="U544" s="68"/>
      <c r="V544" s="68"/>
      <c r="W544" s="68"/>
      <c r="X544" s="68"/>
    </row>
    <row r="545" spans="1:36" ht="35.1" customHeight="1" x14ac:dyDescent="0.2">
      <c r="A545" s="16" t="s">
        <v>124</v>
      </c>
      <c r="B545" s="33">
        <v>223</v>
      </c>
      <c r="C545" s="14"/>
      <c r="D545" s="14"/>
      <c r="E545" s="18"/>
      <c r="F545" s="52">
        <f t="shared" si="209"/>
        <v>0</v>
      </c>
      <c r="G545" s="52">
        <f t="shared" si="210"/>
        <v>0</v>
      </c>
      <c r="H545" s="48">
        <f t="shared" si="211"/>
        <v>0</v>
      </c>
      <c r="I545" s="48">
        <f t="shared" si="211"/>
        <v>0</v>
      </c>
      <c r="P545" s="68"/>
      <c r="Q545" s="68"/>
      <c r="R545" s="68"/>
      <c r="S545" s="68"/>
      <c r="T545" s="68"/>
      <c r="U545" s="68"/>
      <c r="V545" s="68"/>
      <c r="W545" s="68"/>
      <c r="X545" s="68"/>
    </row>
    <row r="546" spans="1:36" s="27" customFormat="1" ht="11.1" customHeight="1" x14ac:dyDescent="0.2">
      <c r="A546" s="24" t="s">
        <v>124</v>
      </c>
      <c r="B546" s="34">
        <v>225</v>
      </c>
      <c r="C546" s="25" t="s">
        <v>3</v>
      </c>
      <c r="D546" s="25"/>
      <c r="E546" s="26">
        <f>SUM(E547:E551)</f>
        <v>4474.4399999999996</v>
      </c>
      <c r="F546" s="154">
        <f t="shared" ref="F546:AJ546" si="212">SUM(F547:F551)</f>
        <v>-991.08000000000015</v>
      </c>
      <c r="G546" s="155">
        <f t="shared" si="212"/>
        <v>4474.4399999999996</v>
      </c>
      <c r="H546" s="136">
        <f t="shared" si="212"/>
        <v>5465.52</v>
      </c>
      <c r="I546" s="42">
        <f t="shared" si="212"/>
        <v>0</v>
      </c>
      <c r="J546" s="26">
        <f t="shared" si="212"/>
        <v>0</v>
      </c>
      <c r="K546" s="26">
        <f t="shared" si="212"/>
        <v>0</v>
      </c>
      <c r="L546" s="26">
        <f t="shared" si="212"/>
        <v>0</v>
      </c>
      <c r="M546" s="26">
        <f t="shared" si="212"/>
        <v>0</v>
      </c>
      <c r="N546" s="26">
        <f t="shared" si="212"/>
        <v>0</v>
      </c>
      <c r="O546" s="105">
        <f t="shared" si="212"/>
        <v>0</v>
      </c>
      <c r="P546" s="110">
        <f t="shared" si="212"/>
        <v>1821.84</v>
      </c>
      <c r="Q546" s="110">
        <f t="shared" si="212"/>
        <v>0</v>
      </c>
      <c r="R546" s="110">
        <f t="shared" si="212"/>
        <v>1821.84</v>
      </c>
      <c r="S546" s="110">
        <f t="shared" si="212"/>
        <v>0</v>
      </c>
      <c r="T546" s="110">
        <f t="shared" si="212"/>
        <v>0</v>
      </c>
      <c r="U546" s="110">
        <f t="shared" si="212"/>
        <v>1821.84</v>
      </c>
      <c r="V546" s="110">
        <f t="shared" si="212"/>
        <v>0</v>
      </c>
      <c r="W546" s="110">
        <f t="shared" si="212"/>
        <v>1821.84</v>
      </c>
      <c r="X546" s="110">
        <f t="shared" si="212"/>
        <v>0</v>
      </c>
      <c r="Y546" s="108">
        <f t="shared" si="212"/>
        <v>0</v>
      </c>
      <c r="Z546" s="26">
        <f t="shared" si="212"/>
        <v>0</v>
      </c>
      <c r="AA546" s="26">
        <f t="shared" si="212"/>
        <v>0</v>
      </c>
      <c r="AB546" s="26">
        <f t="shared" si="212"/>
        <v>0</v>
      </c>
      <c r="AC546" s="26">
        <f t="shared" si="212"/>
        <v>0</v>
      </c>
      <c r="AD546" s="26">
        <f t="shared" si="212"/>
        <v>0</v>
      </c>
      <c r="AE546" s="26">
        <f t="shared" si="212"/>
        <v>0</v>
      </c>
      <c r="AF546" s="26">
        <f t="shared" si="212"/>
        <v>0</v>
      </c>
      <c r="AG546" s="26">
        <f t="shared" si="212"/>
        <v>0</v>
      </c>
      <c r="AH546" s="26">
        <f t="shared" si="212"/>
        <v>0</v>
      </c>
      <c r="AI546" s="26">
        <f t="shared" si="212"/>
        <v>0</v>
      </c>
      <c r="AJ546" s="26">
        <f t="shared" si="212"/>
        <v>0</v>
      </c>
    </row>
    <row r="547" spans="1:36" ht="35.1" customHeight="1" x14ac:dyDescent="0.2">
      <c r="A547" s="13" t="s">
        <v>124</v>
      </c>
      <c r="B547" s="33">
        <v>225</v>
      </c>
      <c r="C547" s="22" t="s">
        <v>51</v>
      </c>
      <c r="D547" s="22"/>
      <c r="E547" s="23">
        <v>43.75</v>
      </c>
      <c r="F547" s="137">
        <f>E547-H547</f>
        <v>30.64</v>
      </c>
      <c r="G547" s="137">
        <f>E547-I547</f>
        <v>43.75</v>
      </c>
      <c r="H547" s="46">
        <f t="shared" ref="H547:I551" si="213">J547+L547+N547+P547+U547+W547+Y547+AA547+AC547+AE547+AG547+AI547</f>
        <v>13.11</v>
      </c>
      <c r="I547" s="46">
        <f t="shared" si="213"/>
        <v>0</v>
      </c>
      <c r="P547" s="68">
        <v>4.37</v>
      </c>
      <c r="Q547" s="68"/>
      <c r="R547" s="68">
        <v>4.37</v>
      </c>
      <c r="S547" s="68"/>
      <c r="T547" s="68"/>
      <c r="U547" s="68">
        <v>4.37</v>
      </c>
      <c r="V547" s="68"/>
      <c r="W547" s="68">
        <v>4.37</v>
      </c>
      <c r="X547" s="68"/>
    </row>
    <row r="548" spans="1:36" ht="35.1" customHeight="1" x14ac:dyDescent="0.2">
      <c r="A548" s="6" t="s">
        <v>124</v>
      </c>
      <c r="B548" s="33">
        <v>225</v>
      </c>
      <c r="C548" s="4" t="s">
        <v>55</v>
      </c>
      <c r="D548" s="4"/>
      <c r="E548" s="3">
        <v>1059.8</v>
      </c>
      <c r="F548" s="52">
        <f>E548-H548</f>
        <v>662.39</v>
      </c>
      <c r="G548" s="52">
        <f>E548-I548</f>
        <v>1059.8</v>
      </c>
      <c r="H548" s="47">
        <f t="shared" si="213"/>
        <v>397.40999999999997</v>
      </c>
      <c r="I548" s="47">
        <f t="shared" si="213"/>
        <v>0</v>
      </c>
      <c r="P548" s="68">
        <v>132.47</v>
      </c>
      <c r="Q548" s="68"/>
      <c r="R548" s="68">
        <v>132.47</v>
      </c>
      <c r="S548" s="68"/>
      <c r="T548" s="68"/>
      <c r="U548" s="68">
        <v>132.47</v>
      </c>
      <c r="V548" s="68"/>
      <c r="W548" s="68">
        <v>132.47</v>
      </c>
      <c r="X548" s="68"/>
    </row>
    <row r="549" spans="1:36" ht="35.1" customHeight="1" x14ac:dyDescent="0.2">
      <c r="A549" s="6" t="s">
        <v>124</v>
      </c>
      <c r="B549" s="33">
        <v>225</v>
      </c>
      <c r="C549" s="4" t="s">
        <v>56</v>
      </c>
      <c r="D549" s="4"/>
      <c r="E549" s="3">
        <v>3370.89</v>
      </c>
      <c r="F549" s="52">
        <f>E549-H549</f>
        <v>-1684.1100000000001</v>
      </c>
      <c r="G549" s="52">
        <f>E549-I549</f>
        <v>3370.89</v>
      </c>
      <c r="H549" s="47">
        <f t="shared" si="213"/>
        <v>5055</v>
      </c>
      <c r="I549" s="47">
        <f t="shared" si="213"/>
        <v>0</v>
      </c>
      <c r="P549" s="68">
        <v>1685</v>
      </c>
      <c r="Q549" s="68"/>
      <c r="R549" s="68">
        <v>1685</v>
      </c>
      <c r="S549" s="68"/>
      <c r="T549" s="68"/>
      <c r="U549" s="68">
        <v>1685</v>
      </c>
      <c r="V549" s="68"/>
      <c r="W549" s="68">
        <v>1685</v>
      </c>
      <c r="X549" s="68"/>
    </row>
    <row r="550" spans="1:36" ht="35.1" customHeight="1" x14ac:dyDescent="0.2">
      <c r="A550" s="6" t="s">
        <v>124</v>
      </c>
      <c r="B550" s="33">
        <v>225</v>
      </c>
      <c r="C550" s="4"/>
      <c r="D550" s="4"/>
      <c r="E550" s="3"/>
      <c r="F550" s="52">
        <f>E550-H550</f>
        <v>0</v>
      </c>
      <c r="G550" s="52">
        <f>E550-I550</f>
        <v>0</v>
      </c>
      <c r="H550" s="47">
        <f t="shared" si="213"/>
        <v>0</v>
      </c>
      <c r="I550" s="47">
        <f t="shared" si="213"/>
        <v>0</v>
      </c>
      <c r="P550" s="68"/>
      <c r="Q550" s="68"/>
      <c r="R550" s="68"/>
      <c r="S550" s="68"/>
      <c r="T550" s="68"/>
      <c r="U550" s="68"/>
      <c r="V550" s="68"/>
      <c r="W550" s="68"/>
      <c r="X550" s="68"/>
    </row>
    <row r="551" spans="1:36" ht="35.1" customHeight="1" x14ac:dyDescent="0.2">
      <c r="A551" s="16" t="s">
        <v>124</v>
      </c>
      <c r="B551" s="33">
        <v>225</v>
      </c>
      <c r="C551" s="14"/>
      <c r="D551" s="14"/>
      <c r="E551" s="18"/>
      <c r="F551" s="52">
        <f>E551-H551</f>
        <v>0</v>
      </c>
      <c r="G551" s="52">
        <f>E551-I551</f>
        <v>0</v>
      </c>
      <c r="H551" s="48">
        <f t="shared" si="213"/>
        <v>0</v>
      </c>
      <c r="I551" s="48">
        <f t="shared" si="213"/>
        <v>0</v>
      </c>
      <c r="P551" s="68"/>
      <c r="Q551" s="68"/>
      <c r="R551" s="68"/>
      <c r="S551" s="68"/>
      <c r="T551" s="68"/>
      <c r="U551" s="68"/>
      <c r="V551" s="68"/>
      <c r="W551" s="68"/>
      <c r="X551" s="68"/>
    </row>
    <row r="552" spans="1:36" s="27" customFormat="1" ht="11.1" customHeight="1" x14ac:dyDescent="0.2">
      <c r="A552" s="24" t="s">
        <v>124</v>
      </c>
      <c r="B552" s="34">
        <v>226</v>
      </c>
      <c r="C552" s="25" t="s">
        <v>58</v>
      </c>
      <c r="D552" s="25"/>
      <c r="E552" s="26">
        <f>SUM(E553:E556)</f>
        <v>6533.21</v>
      </c>
      <c r="F552" s="154">
        <f t="shared" ref="F552:AJ552" si="214">SUM(F553:F556)</f>
        <v>1930.3999999999999</v>
      </c>
      <c r="G552" s="155">
        <f t="shared" si="214"/>
        <v>6533.21</v>
      </c>
      <c r="H552" s="136">
        <f t="shared" si="214"/>
        <v>4602.8100000000004</v>
      </c>
      <c r="I552" s="42">
        <f t="shared" si="214"/>
        <v>0</v>
      </c>
      <c r="J552" s="26">
        <f t="shared" si="214"/>
        <v>0</v>
      </c>
      <c r="K552" s="26">
        <f t="shared" si="214"/>
        <v>0</v>
      </c>
      <c r="L552" s="26">
        <f t="shared" si="214"/>
        <v>0</v>
      </c>
      <c r="M552" s="26">
        <f t="shared" si="214"/>
        <v>0</v>
      </c>
      <c r="N552" s="26">
        <f t="shared" si="214"/>
        <v>0</v>
      </c>
      <c r="O552" s="105">
        <f t="shared" si="214"/>
        <v>0</v>
      </c>
      <c r="P552" s="110">
        <f t="shared" si="214"/>
        <v>1534.27</v>
      </c>
      <c r="Q552" s="110">
        <f t="shared" si="214"/>
        <v>0</v>
      </c>
      <c r="R552" s="110">
        <f t="shared" si="214"/>
        <v>1534.27</v>
      </c>
      <c r="S552" s="110">
        <f t="shared" si="214"/>
        <v>0</v>
      </c>
      <c r="T552" s="110">
        <f t="shared" si="214"/>
        <v>0</v>
      </c>
      <c r="U552" s="110">
        <f t="shared" si="214"/>
        <v>1534.27</v>
      </c>
      <c r="V552" s="110">
        <f t="shared" si="214"/>
        <v>0</v>
      </c>
      <c r="W552" s="110">
        <f t="shared" si="214"/>
        <v>1534.27</v>
      </c>
      <c r="X552" s="110">
        <f t="shared" si="214"/>
        <v>0</v>
      </c>
      <c r="Y552" s="108">
        <f t="shared" si="214"/>
        <v>0</v>
      </c>
      <c r="Z552" s="26">
        <f t="shared" si="214"/>
        <v>0</v>
      </c>
      <c r="AA552" s="26">
        <f t="shared" si="214"/>
        <v>0</v>
      </c>
      <c r="AB552" s="26">
        <f t="shared" si="214"/>
        <v>0</v>
      </c>
      <c r="AC552" s="26">
        <f t="shared" si="214"/>
        <v>0</v>
      </c>
      <c r="AD552" s="26">
        <f t="shared" si="214"/>
        <v>0</v>
      </c>
      <c r="AE552" s="26">
        <f t="shared" si="214"/>
        <v>0</v>
      </c>
      <c r="AF552" s="26">
        <f t="shared" si="214"/>
        <v>0</v>
      </c>
      <c r="AG552" s="26">
        <f t="shared" si="214"/>
        <v>0</v>
      </c>
      <c r="AH552" s="26">
        <f t="shared" si="214"/>
        <v>0</v>
      </c>
      <c r="AI552" s="26">
        <f t="shared" si="214"/>
        <v>0</v>
      </c>
      <c r="AJ552" s="26">
        <f t="shared" si="214"/>
        <v>0</v>
      </c>
    </row>
    <row r="553" spans="1:36" ht="35.1" customHeight="1" x14ac:dyDescent="0.2">
      <c r="A553" s="13" t="s">
        <v>124</v>
      </c>
      <c r="B553" s="33">
        <v>226</v>
      </c>
      <c r="C553" s="22" t="s">
        <v>59</v>
      </c>
      <c r="D553" s="22"/>
      <c r="E553" s="23">
        <v>591.29999999999995</v>
      </c>
      <c r="F553" s="137">
        <f>E553-H553</f>
        <v>443.48999999999995</v>
      </c>
      <c r="G553" s="137">
        <f>E553-I553</f>
        <v>591.29999999999995</v>
      </c>
      <c r="H553" s="46">
        <f t="shared" ref="H553:I556" si="215">J553+L553+N553+P553+U553+W553+Y553+AA553+AC553+AE553+AG553+AI553</f>
        <v>147.81</v>
      </c>
      <c r="I553" s="46">
        <f t="shared" si="215"/>
        <v>0</v>
      </c>
      <c r="P553" s="68">
        <v>49.27</v>
      </c>
      <c r="Q553" s="68"/>
      <c r="R553" s="68">
        <v>49.27</v>
      </c>
      <c r="S553" s="68"/>
      <c r="T553" s="68"/>
      <c r="U553" s="68">
        <v>49.27</v>
      </c>
      <c r="V553" s="68"/>
      <c r="W553" s="68">
        <v>49.27</v>
      </c>
      <c r="X553" s="68"/>
    </row>
    <row r="554" spans="1:36" ht="35.1" customHeight="1" x14ac:dyDescent="0.2">
      <c r="A554" s="6" t="s">
        <v>124</v>
      </c>
      <c r="B554" s="33">
        <v>226</v>
      </c>
      <c r="C554" s="4" t="s">
        <v>60</v>
      </c>
      <c r="D554" s="4"/>
      <c r="E554" s="3">
        <v>5941.91</v>
      </c>
      <c r="F554" s="52">
        <f>E554-H554</f>
        <v>1486.9099999999999</v>
      </c>
      <c r="G554" s="52">
        <f>E554-I554</f>
        <v>5941.91</v>
      </c>
      <c r="H554" s="47">
        <f t="shared" si="215"/>
        <v>4455</v>
      </c>
      <c r="I554" s="47">
        <f t="shared" si="215"/>
        <v>0</v>
      </c>
      <c r="P554" s="68">
        <v>1485</v>
      </c>
      <c r="Q554" s="68"/>
      <c r="R554" s="68">
        <v>1485</v>
      </c>
      <c r="S554" s="68"/>
      <c r="T554" s="68"/>
      <c r="U554" s="68">
        <v>1485</v>
      </c>
      <c r="V554" s="68"/>
      <c r="W554" s="68">
        <v>1485</v>
      </c>
      <c r="X554" s="68"/>
    </row>
    <row r="555" spans="1:36" ht="35.1" customHeight="1" x14ac:dyDescent="0.2">
      <c r="A555" s="6" t="s">
        <v>124</v>
      </c>
      <c r="B555" s="33">
        <v>226</v>
      </c>
      <c r="C555" s="4"/>
      <c r="D555" s="4"/>
      <c r="E555" s="3"/>
      <c r="F555" s="52">
        <f>E555-H555</f>
        <v>0</v>
      </c>
      <c r="G555" s="52">
        <f>E555-I555</f>
        <v>0</v>
      </c>
      <c r="H555" s="47">
        <f t="shared" si="215"/>
        <v>0</v>
      </c>
      <c r="I555" s="47">
        <f t="shared" si="215"/>
        <v>0</v>
      </c>
      <c r="P555" s="68"/>
      <c r="Q555" s="68"/>
      <c r="R555" s="68"/>
      <c r="S555" s="68"/>
      <c r="T555" s="68"/>
      <c r="U555" s="68"/>
      <c r="V555" s="68"/>
      <c r="W555" s="68"/>
      <c r="X555" s="68"/>
    </row>
    <row r="556" spans="1:36" ht="35.1" customHeight="1" x14ac:dyDescent="0.2">
      <c r="A556" s="16" t="s">
        <v>124</v>
      </c>
      <c r="B556" s="33">
        <v>226</v>
      </c>
      <c r="C556" s="14"/>
      <c r="D556" s="14"/>
      <c r="E556" s="18"/>
      <c r="F556" s="52">
        <f>E556-H556</f>
        <v>0</v>
      </c>
      <c r="G556" s="52">
        <f>E556-I556</f>
        <v>0</v>
      </c>
      <c r="H556" s="48">
        <f t="shared" si="215"/>
        <v>0</v>
      </c>
      <c r="I556" s="48">
        <f t="shared" si="215"/>
        <v>0</v>
      </c>
      <c r="P556" s="68"/>
      <c r="Q556" s="68"/>
      <c r="R556" s="68"/>
      <c r="S556" s="68"/>
      <c r="T556" s="68"/>
      <c r="U556" s="68"/>
      <c r="V556" s="68"/>
      <c r="W556" s="68"/>
      <c r="X556" s="68"/>
    </row>
    <row r="557" spans="1:36" s="27" customFormat="1" ht="11.1" customHeight="1" x14ac:dyDescent="0.2">
      <c r="A557" s="24" t="s">
        <v>124</v>
      </c>
      <c r="B557" s="34">
        <v>346</v>
      </c>
      <c r="C557" s="25" t="s">
        <v>8</v>
      </c>
      <c r="D557" s="85"/>
      <c r="E557" s="26">
        <f>SUM(E558:E559)</f>
        <v>978.94</v>
      </c>
      <c r="F557" s="154">
        <f t="shared" ref="F557:AJ557" si="216">SUM(F558:F559)</f>
        <v>0</v>
      </c>
      <c r="G557" s="155">
        <f t="shared" si="216"/>
        <v>0</v>
      </c>
      <c r="H557" s="136">
        <f t="shared" si="216"/>
        <v>978.94</v>
      </c>
      <c r="I557" s="42">
        <f t="shared" si="216"/>
        <v>978.94</v>
      </c>
      <c r="J557" s="26">
        <f t="shared" si="216"/>
        <v>0</v>
      </c>
      <c r="K557" s="26">
        <f t="shared" si="216"/>
        <v>0</v>
      </c>
      <c r="L557" s="26">
        <f t="shared" si="216"/>
        <v>0</v>
      </c>
      <c r="M557" s="26">
        <f t="shared" si="216"/>
        <v>0</v>
      </c>
      <c r="N557" s="26">
        <f t="shared" si="216"/>
        <v>978.94</v>
      </c>
      <c r="O557" s="105">
        <f t="shared" si="216"/>
        <v>978.94</v>
      </c>
      <c r="P557" s="110">
        <f t="shared" si="216"/>
        <v>0</v>
      </c>
      <c r="Q557" s="110">
        <f t="shared" si="216"/>
        <v>0</v>
      </c>
      <c r="R557" s="110">
        <f t="shared" si="216"/>
        <v>0</v>
      </c>
      <c r="S557" s="110">
        <f t="shared" si="216"/>
        <v>0</v>
      </c>
      <c r="T557" s="110">
        <f t="shared" si="216"/>
        <v>0</v>
      </c>
      <c r="U557" s="110">
        <f t="shared" si="216"/>
        <v>0</v>
      </c>
      <c r="V557" s="110">
        <f t="shared" si="216"/>
        <v>0</v>
      </c>
      <c r="W557" s="110">
        <f t="shared" si="216"/>
        <v>0</v>
      </c>
      <c r="X557" s="110">
        <f t="shared" si="216"/>
        <v>0</v>
      </c>
      <c r="Y557" s="108">
        <f t="shared" si="216"/>
        <v>0</v>
      </c>
      <c r="Z557" s="26">
        <f t="shared" si="216"/>
        <v>0</v>
      </c>
      <c r="AA557" s="26">
        <f t="shared" si="216"/>
        <v>0</v>
      </c>
      <c r="AB557" s="26">
        <f t="shared" si="216"/>
        <v>0</v>
      </c>
      <c r="AC557" s="26">
        <f t="shared" si="216"/>
        <v>0</v>
      </c>
      <c r="AD557" s="26">
        <f t="shared" si="216"/>
        <v>0</v>
      </c>
      <c r="AE557" s="26">
        <f t="shared" si="216"/>
        <v>0</v>
      </c>
      <c r="AF557" s="26">
        <f t="shared" si="216"/>
        <v>0</v>
      </c>
      <c r="AG557" s="26">
        <f t="shared" si="216"/>
        <v>0</v>
      </c>
      <c r="AH557" s="26">
        <f t="shared" si="216"/>
        <v>0</v>
      </c>
      <c r="AI557" s="26">
        <f t="shared" si="216"/>
        <v>0</v>
      </c>
      <c r="AJ557" s="26">
        <f t="shared" si="216"/>
        <v>0</v>
      </c>
    </row>
    <row r="558" spans="1:36" s="92" customFormat="1" ht="47.1" customHeight="1" x14ac:dyDescent="0.2">
      <c r="A558" s="93" t="s">
        <v>124</v>
      </c>
      <c r="B558" s="87">
        <v>346</v>
      </c>
      <c r="C558" s="94" t="s">
        <v>7</v>
      </c>
      <c r="D558" s="93" t="s">
        <v>152</v>
      </c>
      <c r="E558" s="95">
        <v>978.94</v>
      </c>
      <c r="F558" s="138">
        <f>E558-H558</f>
        <v>0</v>
      </c>
      <c r="G558" s="138">
        <f>E558-I558</f>
        <v>0</v>
      </c>
      <c r="H558" s="96">
        <f t="shared" ref="H558:I559" si="217">J558+L558+N558+P558+U558+W558+Y558+AA558+AC558+AE558+AG558+AI558</f>
        <v>978.94</v>
      </c>
      <c r="I558" s="96">
        <f t="shared" si="217"/>
        <v>978.94</v>
      </c>
      <c r="N558" s="92">
        <v>978.94</v>
      </c>
      <c r="O558" s="92">
        <v>978.94</v>
      </c>
      <c r="P558" s="111"/>
      <c r="Q558" s="111"/>
      <c r="R558" s="111"/>
      <c r="S558" s="111"/>
      <c r="T558" s="111"/>
      <c r="U558" s="111"/>
      <c r="V558" s="111"/>
      <c r="W558" s="111"/>
      <c r="X558" s="111"/>
    </row>
    <row r="559" spans="1:36" ht="11.1" customHeight="1" x14ac:dyDescent="0.2">
      <c r="A559" s="16" t="s">
        <v>124</v>
      </c>
      <c r="B559" s="33">
        <v>346</v>
      </c>
      <c r="C559" s="17"/>
      <c r="D559" s="16"/>
      <c r="E559" s="18"/>
      <c r="F559" s="52">
        <f>E559-H559</f>
        <v>0</v>
      </c>
      <c r="G559" s="52">
        <f>E559-I559</f>
        <v>0</v>
      </c>
      <c r="H559" s="48">
        <f t="shared" si="217"/>
        <v>0</v>
      </c>
      <c r="I559" s="48">
        <f t="shared" si="217"/>
        <v>0</v>
      </c>
      <c r="P559" s="68"/>
      <c r="Q559" s="68"/>
      <c r="R559" s="68"/>
      <c r="S559" s="68"/>
      <c r="T559" s="68"/>
      <c r="U559" s="68"/>
      <c r="V559" s="68"/>
      <c r="W559" s="68"/>
      <c r="X559" s="68"/>
    </row>
    <row r="560" spans="1:36" s="27" customFormat="1" ht="11.1" customHeight="1" x14ac:dyDescent="0.2">
      <c r="A560" s="24" t="s">
        <v>124</v>
      </c>
      <c r="B560" s="34">
        <v>341</v>
      </c>
      <c r="C560" s="25">
        <v>341</v>
      </c>
      <c r="D560" s="25"/>
      <c r="E560" s="26">
        <f>SUM(E561:E574)</f>
        <v>331197</v>
      </c>
      <c r="F560" s="154">
        <f t="shared" ref="F560:AJ560" si="218">SUM(F561:F574)</f>
        <v>274245</v>
      </c>
      <c r="G560" s="155">
        <f t="shared" si="218"/>
        <v>331197</v>
      </c>
      <c r="H560" s="136">
        <f t="shared" si="218"/>
        <v>56952</v>
      </c>
      <c r="I560" s="42">
        <f t="shared" si="218"/>
        <v>0</v>
      </c>
      <c r="J560" s="26">
        <f t="shared" si="218"/>
        <v>0</v>
      </c>
      <c r="K560" s="26">
        <f t="shared" si="218"/>
        <v>0</v>
      </c>
      <c r="L560" s="26">
        <f t="shared" si="218"/>
        <v>0</v>
      </c>
      <c r="M560" s="26">
        <f t="shared" si="218"/>
        <v>0</v>
      </c>
      <c r="N560" s="26">
        <f t="shared" si="218"/>
        <v>0</v>
      </c>
      <c r="O560" s="105">
        <f t="shared" si="218"/>
        <v>0</v>
      </c>
      <c r="P560" s="110">
        <f t="shared" si="218"/>
        <v>56952</v>
      </c>
      <c r="Q560" s="110">
        <f t="shared" si="218"/>
        <v>0</v>
      </c>
      <c r="R560" s="110">
        <f t="shared" si="218"/>
        <v>0</v>
      </c>
      <c r="S560" s="110">
        <f t="shared" si="218"/>
        <v>56952</v>
      </c>
      <c r="T560" s="110">
        <f t="shared" si="218"/>
        <v>0</v>
      </c>
      <c r="U560" s="110">
        <f t="shared" si="218"/>
        <v>0</v>
      </c>
      <c r="V560" s="110">
        <f t="shared" si="218"/>
        <v>0</v>
      </c>
      <c r="W560" s="110">
        <f t="shared" si="218"/>
        <v>0</v>
      </c>
      <c r="X560" s="110">
        <f t="shared" si="218"/>
        <v>0</v>
      </c>
      <c r="Y560" s="108">
        <f t="shared" si="218"/>
        <v>0</v>
      </c>
      <c r="Z560" s="26">
        <f t="shared" si="218"/>
        <v>0</v>
      </c>
      <c r="AA560" s="26">
        <f t="shared" si="218"/>
        <v>0</v>
      </c>
      <c r="AB560" s="26">
        <f t="shared" si="218"/>
        <v>0</v>
      </c>
      <c r="AC560" s="26">
        <f t="shared" si="218"/>
        <v>0</v>
      </c>
      <c r="AD560" s="26">
        <f t="shared" si="218"/>
        <v>0</v>
      </c>
      <c r="AE560" s="26">
        <f t="shared" si="218"/>
        <v>0</v>
      </c>
      <c r="AF560" s="26">
        <f t="shared" si="218"/>
        <v>0</v>
      </c>
      <c r="AG560" s="26">
        <f t="shared" si="218"/>
        <v>0</v>
      </c>
      <c r="AH560" s="26">
        <f t="shared" si="218"/>
        <v>0</v>
      </c>
      <c r="AI560" s="26">
        <f t="shared" si="218"/>
        <v>0</v>
      </c>
      <c r="AJ560" s="26">
        <f t="shared" si="218"/>
        <v>0</v>
      </c>
    </row>
    <row r="561" spans="1:24" ht="35.1" customHeight="1" x14ac:dyDescent="0.2">
      <c r="A561" s="13" t="s">
        <v>124</v>
      </c>
      <c r="B561" s="33">
        <v>341</v>
      </c>
      <c r="C561" s="22" t="s">
        <v>67</v>
      </c>
      <c r="D561" s="22"/>
      <c r="E561" s="23">
        <v>13408</v>
      </c>
      <c r="F561" s="137">
        <f t="shared" ref="F561:F574" si="219">E561-H561</f>
        <v>-43544</v>
      </c>
      <c r="G561" s="137">
        <f t="shared" ref="G561:G574" si="220">E561-I561</f>
        <v>13408</v>
      </c>
      <c r="H561" s="46">
        <f t="shared" ref="H561:I574" si="221">J561+L561+N561+P561+U561+W561+Y561+AA561+AC561+AE561+AG561+AI561</f>
        <v>56952</v>
      </c>
      <c r="I561" s="46">
        <f t="shared" si="221"/>
        <v>0</v>
      </c>
      <c r="P561" s="68">
        <v>56952</v>
      </c>
      <c r="Q561" s="68"/>
      <c r="R561" s="68"/>
      <c r="S561" s="68">
        <v>56952</v>
      </c>
      <c r="T561" s="68"/>
      <c r="U561" s="68">
        <v>0</v>
      </c>
      <c r="V561" s="68"/>
      <c r="W561" s="68">
        <v>0</v>
      </c>
      <c r="X561" s="68"/>
    </row>
    <row r="562" spans="1:24" ht="35.1" customHeight="1" x14ac:dyDescent="0.2">
      <c r="A562" s="6" t="s">
        <v>124</v>
      </c>
      <c r="B562" s="33">
        <v>341</v>
      </c>
      <c r="C562" s="4" t="s">
        <v>69</v>
      </c>
      <c r="D562" s="4"/>
      <c r="E562" s="3">
        <v>57000</v>
      </c>
      <c r="F562" s="52">
        <f t="shared" si="219"/>
        <v>57000</v>
      </c>
      <c r="G562" s="52">
        <f t="shared" si="220"/>
        <v>57000</v>
      </c>
      <c r="H562" s="47">
        <f t="shared" si="221"/>
        <v>0</v>
      </c>
      <c r="I562" s="47">
        <f t="shared" si="221"/>
        <v>0</v>
      </c>
      <c r="P562" s="68"/>
      <c r="Q562" s="68"/>
      <c r="R562" s="68"/>
      <c r="S562" s="68"/>
      <c r="T562" s="68"/>
      <c r="U562" s="68"/>
      <c r="V562" s="68"/>
      <c r="W562" s="68"/>
      <c r="X562" s="68"/>
    </row>
    <row r="563" spans="1:24" ht="35.1" customHeight="1" x14ac:dyDescent="0.2">
      <c r="A563" s="6" t="s">
        <v>124</v>
      </c>
      <c r="B563" s="33">
        <v>341</v>
      </c>
      <c r="C563" s="4" t="s">
        <v>70</v>
      </c>
      <c r="D563" s="4"/>
      <c r="E563" s="3">
        <v>15684</v>
      </c>
      <c r="F563" s="52">
        <f t="shared" si="219"/>
        <v>15684</v>
      </c>
      <c r="G563" s="52">
        <f t="shared" si="220"/>
        <v>15684</v>
      </c>
      <c r="H563" s="47">
        <f t="shared" si="221"/>
        <v>0</v>
      </c>
      <c r="I563" s="47">
        <f t="shared" si="221"/>
        <v>0</v>
      </c>
      <c r="P563" s="68"/>
      <c r="Q563" s="68"/>
      <c r="R563" s="68"/>
      <c r="S563" s="68"/>
      <c r="T563" s="68"/>
      <c r="U563" s="68"/>
      <c r="V563" s="68"/>
      <c r="W563" s="68"/>
      <c r="X563" s="68"/>
    </row>
    <row r="564" spans="1:24" ht="35.1" customHeight="1" x14ac:dyDescent="0.2">
      <c r="A564" s="6" t="s">
        <v>124</v>
      </c>
      <c r="B564" s="33">
        <v>341</v>
      </c>
      <c r="C564" s="4" t="s">
        <v>71</v>
      </c>
      <c r="D564" s="4"/>
      <c r="E564" s="3">
        <v>34102</v>
      </c>
      <c r="F564" s="52">
        <f t="shared" si="219"/>
        <v>34102</v>
      </c>
      <c r="G564" s="52">
        <f t="shared" si="220"/>
        <v>34102</v>
      </c>
      <c r="H564" s="47">
        <f t="shared" si="221"/>
        <v>0</v>
      </c>
      <c r="I564" s="47">
        <f t="shared" si="221"/>
        <v>0</v>
      </c>
      <c r="P564" s="68"/>
      <c r="Q564" s="68"/>
      <c r="R564" s="68"/>
      <c r="S564" s="68"/>
      <c r="T564" s="68"/>
      <c r="U564" s="68"/>
      <c r="V564" s="68"/>
      <c r="W564" s="68"/>
      <c r="X564" s="68"/>
    </row>
    <row r="565" spans="1:24" ht="35.1" customHeight="1" x14ac:dyDescent="0.2">
      <c r="A565" s="6" t="s">
        <v>124</v>
      </c>
      <c r="B565" s="33">
        <v>341</v>
      </c>
      <c r="C565" s="4" t="s">
        <v>72</v>
      </c>
      <c r="D565" s="4"/>
      <c r="E565" s="3">
        <v>28657</v>
      </c>
      <c r="F565" s="52">
        <f t="shared" si="219"/>
        <v>28657</v>
      </c>
      <c r="G565" s="52">
        <f t="shared" si="220"/>
        <v>28657</v>
      </c>
      <c r="H565" s="47">
        <f t="shared" si="221"/>
        <v>0</v>
      </c>
      <c r="I565" s="47">
        <f t="shared" si="221"/>
        <v>0</v>
      </c>
      <c r="P565" s="68"/>
      <c r="Q565" s="68"/>
      <c r="R565" s="68"/>
      <c r="S565" s="68"/>
      <c r="T565" s="68"/>
      <c r="U565" s="68"/>
      <c r="V565" s="68"/>
      <c r="W565" s="68"/>
      <c r="X565" s="68"/>
    </row>
    <row r="566" spans="1:24" ht="35.1" customHeight="1" x14ac:dyDescent="0.2">
      <c r="A566" s="6" t="s">
        <v>124</v>
      </c>
      <c r="B566" s="33">
        <v>341</v>
      </c>
      <c r="C566" s="4" t="s">
        <v>73</v>
      </c>
      <c r="D566" s="4"/>
      <c r="E566" s="3">
        <v>16394</v>
      </c>
      <c r="F566" s="52">
        <f t="shared" si="219"/>
        <v>16394</v>
      </c>
      <c r="G566" s="52">
        <f t="shared" si="220"/>
        <v>16394</v>
      </c>
      <c r="H566" s="47">
        <f t="shared" si="221"/>
        <v>0</v>
      </c>
      <c r="I566" s="47">
        <f t="shared" si="221"/>
        <v>0</v>
      </c>
      <c r="P566" s="68"/>
      <c r="Q566" s="68"/>
      <c r="R566" s="68"/>
      <c r="S566" s="68"/>
      <c r="T566" s="68"/>
      <c r="U566" s="68"/>
      <c r="V566" s="68"/>
      <c r="W566" s="68"/>
      <c r="X566" s="68"/>
    </row>
    <row r="567" spans="1:24" ht="35.1" customHeight="1" x14ac:dyDescent="0.2">
      <c r="A567" s="6" t="s">
        <v>124</v>
      </c>
      <c r="B567" s="33">
        <v>341</v>
      </c>
      <c r="C567" s="4" t="s">
        <v>98</v>
      </c>
      <c r="D567" s="4"/>
      <c r="E567" s="3">
        <v>56952</v>
      </c>
      <c r="F567" s="52">
        <f t="shared" si="219"/>
        <v>56952</v>
      </c>
      <c r="G567" s="52">
        <f t="shared" si="220"/>
        <v>56952</v>
      </c>
      <c r="H567" s="47">
        <f t="shared" si="221"/>
        <v>0</v>
      </c>
      <c r="I567" s="47">
        <f t="shared" si="221"/>
        <v>0</v>
      </c>
      <c r="P567" s="68"/>
      <c r="Q567" s="68"/>
      <c r="R567" s="68"/>
      <c r="S567" s="68"/>
      <c r="T567" s="68"/>
      <c r="U567" s="68"/>
      <c r="V567" s="68"/>
      <c r="W567" s="68"/>
      <c r="X567" s="68"/>
    </row>
    <row r="568" spans="1:24" ht="35.1" customHeight="1" x14ac:dyDescent="0.2">
      <c r="A568" s="6" t="s">
        <v>124</v>
      </c>
      <c r="B568" s="33">
        <v>341</v>
      </c>
      <c r="C568" s="4" t="s">
        <v>74</v>
      </c>
      <c r="D568" s="4"/>
      <c r="E568" s="3">
        <v>69000</v>
      </c>
      <c r="F568" s="52">
        <f t="shared" si="219"/>
        <v>69000</v>
      </c>
      <c r="G568" s="52">
        <f t="shared" si="220"/>
        <v>69000</v>
      </c>
      <c r="H568" s="47">
        <f t="shared" si="221"/>
        <v>0</v>
      </c>
      <c r="I568" s="47">
        <f t="shared" si="221"/>
        <v>0</v>
      </c>
      <c r="P568" s="68"/>
      <c r="Q568" s="68"/>
      <c r="R568" s="68"/>
      <c r="S568" s="68"/>
      <c r="T568" s="68"/>
      <c r="U568" s="68"/>
      <c r="V568" s="68"/>
      <c r="W568" s="68"/>
      <c r="X568" s="68"/>
    </row>
    <row r="569" spans="1:24" ht="35.1" customHeight="1" x14ac:dyDescent="0.2">
      <c r="A569" s="6" t="s">
        <v>124</v>
      </c>
      <c r="B569" s="33">
        <v>341</v>
      </c>
      <c r="C569" s="4" t="s">
        <v>99</v>
      </c>
      <c r="D569" s="4"/>
      <c r="E569" s="3">
        <v>40000</v>
      </c>
      <c r="F569" s="52">
        <f t="shared" si="219"/>
        <v>40000</v>
      </c>
      <c r="G569" s="52">
        <f t="shared" si="220"/>
        <v>40000</v>
      </c>
      <c r="H569" s="47">
        <f t="shared" si="221"/>
        <v>0</v>
      </c>
      <c r="I569" s="47">
        <f t="shared" si="221"/>
        <v>0</v>
      </c>
      <c r="P569" s="68"/>
      <c r="Q569" s="68"/>
      <c r="R569" s="68"/>
      <c r="S569" s="68"/>
      <c r="T569" s="68"/>
      <c r="U569" s="68"/>
      <c r="V569" s="68"/>
      <c r="W569" s="68"/>
      <c r="X569" s="68"/>
    </row>
    <row r="570" spans="1:24" ht="35.1" customHeight="1" x14ac:dyDescent="0.2">
      <c r="A570" s="6" t="s">
        <v>124</v>
      </c>
      <c r="B570" s="33">
        <v>341</v>
      </c>
      <c r="C570" s="4"/>
      <c r="D570" s="4"/>
      <c r="E570" s="3"/>
      <c r="F570" s="52">
        <f t="shared" si="219"/>
        <v>0</v>
      </c>
      <c r="G570" s="52">
        <f t="shared" si="220"/>
        <v>0</v>
      </c>
      <c r="H570" s="47">
        <f t="shared" si="221"/>
        <v>0</v>
      </c>
      <c r="I570" s="47">
        <f t="shared" si="221"/>
        <v>0</v>
      </c>
      <c r="P570" s="68"/>
      <c r="Q570" s="68"/>
      <c r="R570" s="68"/>
      <c r="S570" s="68"/>
      <c r="T570" s="68"/>
      <c r="U570" s="68"/>
      <c r="V570" s="68"/>
      <c r="W570" s="68"/>
      <c r="X570" s="68"/>
    </row>
    <row r="571" spans="1:24" ht="35.1" customHeight="1" x14ac:dyDescent="0.2">
      <c r="A571" s="6" t="s">
        <v>124</v>
      </c>
      <c r="B571" s="33">
        <v>341</v>
      </c>
      <c r="C571" s="4"/>
      <c r="D571" s="4"/>
      <c r="E571" s="3"/>
      <c r="F571" s="52">
        <f t="shared" si="219"/>
        <v>0</v>
      </c>
      <c r="G571" s="52">
        <f t="shared" si="220"/>
        <v>0</v>
      </c>
      <c r="H571" s="47">
        <f t="shared" si="221"/>
        <v>0</v>
      </c>
      <c r="I571" s="47">
        <f t="shared" si="221"/>
        <v>0</v>
      </c>
      <c r="P571" s="68"/>
      <c r="Q571" s="68"/>
      <c r="R571" s="68"/>
      <c r="S571" s="68"/>
      <c r="T571" s="68"/>
      <c r="U571" s="68"/>
      <c r="V571" s="68"/>
      <c r="W571" s="68"/>
      <c r="X571" s="68"/>
    </row>
    <row r="572" spans="1:24" ht="35.1" customHeight="1" x14ac:dyDescent="0.2">
      <c r="A572" s="6" t="s">
        <v>124</v>
      </c>
      <c r="B572" s="33">
        <v>341</v>
      </c>
      <c r="C572" s="4"/>
      <c r="D572" s="4"/>
      <c r="E572" s="3"/>
      <c r="F572" s="52">
        <f t="shared" si="219"/>
        <v>0</v>
      </c>
      <c r="G572" s="52">
        <f t="shared" si="220"/>
        <v>0</v>
      </c>
      <c r="H572" s="47">
        <f t="shared" si="221"/>
        <v>0</v>
      </c>
      <c r="I572" s="47">
        <f t="shared" si="221"/>
        <v>0</v>
      </c>
      <c r="P572" s="68"/>
      <c r="Q572" s="68"/>
      <c r="R572" s="68"/>
      <c r="S572" s="68"/>
      <c r="T572" s="68"/>
      <c r="U572" s="68"/>
      <c r="V572" s="68"/>
      <c r="W572" s="68"/>
      <c r="X572" s="68"/>
    </row>
    <row r="573" spans="1:24" ht="35.1" customHeight="1" x14ac:dyDescent="0.2">
      <c r="A573" s="6" t="s">
        <v>124</v>
      </c>
      <c r="B573" s="33">
        <v>341</v>
      </c>
      <c r="C573" s="4"/>
      <c r="D573" s="4"/>
      <c r="E573" s="3"/>
      <c r="F573" s="52">
        <f t="shared" si="219"/>
        <v>0</v>
      </c>
      <c r="G573" s="52">
        <f t="shared" si="220"/>
        <v>0</v>
      </c>
      <c r="H573" s="47">
        <f t="shared" si="221"/>
        <v>0</v>
      </c>
      <c r="I573" s="47">
        <f t="shared" si="221"/>
        <v>0</v>
      </c>
      <c r="P573" s="68"/>
      <c r="Q573" s="68"/>
      <c r="R573" s="68"/>
      <c r="S573" s="68"/>
      <c r="T573" s="68"/>
      <c r="U573" s="68"/>
      <c r="V573" s="68"/>
      <c r="W573" s="68"/>
      <c r="X573" s="68"/>
    </row>
    <row r="574" spans="1:24" ht="35.1" customHeight="1" x14ac:dyDescent="0.2">
      <c r="A574" s="6" t="s">
        <v>124</v>
      </c>
      <c r="B574" s="33">
        <v>341</v>
      </c>
      <c r="C574" s="4"/>
      <c r="D574" s="4"/>
      <c r="E574" s="3"/>
      <c r="F574" s="52">
        <f t="shared" si="219"/>
        <v>0</v>
      </c>
      <c r="G574" s="52">
        <f t="shared" si="220"/>
        <v>0</v>
      </c>
      <c r="H574" s="48">
        <f t="shared" si="221"/>
        <v>0</v>
      </c>
      <c r="I574" s="48">
        <f t="shared" si="221"/>
        <v>0</v>
      </c>
      <c r="P574" s="68"/>
      <c r="Q574" s="68"/>
      <c r="R574" s="68"/>
      <c r="S574" s="68"/>
      <c r="T574" s="68"/>
      <c r="U574" s="68"/>
      <c r="V574" s="68"/>
      <c r="W574" s="68"/>
      <c r="X574" s="68"/>
    </row>
    <row r="575" spans="1:24" s="1" customFormat="1" ht="11.1" customHeight="1" x14ac:dyDescent="0.2">
      <c r="A575"/>
      <c r="B575" s="33"/>
      <c r="E575" s="9"/>
    </row>
    <row r="576" spans="1:24" ht="11.45" customHeight="1" x14ac:dyDescent="0.2">
      <c r="H576" s="54">
        <f>H560+H483+H290+H175+H40</f>
        <v>3636139.55</v>
      </c>
      <c r="I576" s="54">
        <f t="shared" ref="I576:P576" si="222">I560+I483+I290+I175+I40</f>
        <v>0</v>
      </c>
      <c r="J576" s="54">
        <f t="shared" si="222"/>
        <v>0</v>
      </c>
      <c r="K576" s="54">
        <f t="shared" si="222"/>
        <v>0</v>
      </c>
      <c r="L576" s="54">
        <f t="shared" si="222"/>
        <v>0</v>
      </c>
      <c r="M576" s="54">
        <f t="shared" si="222"/>
        <v>0</v>
      </c>
      <c r="N576" s="54">
        <f t="shared" si="222"/>
        <v>0</v>
      </c>
      <c r="O576" s="54">
        <f t="shared" si="222"/>
        <v>0</v>
      </c>
      <c r="P576" s="54">
        <f t="shared" si="222"/>
        <v>497034.85</v>
      </c>
    </row>
    <row r="578" spans="1:36" ht="11.45" customHeight="1" thickBot="1" x14ac:dyDescent="0.25">
      <c r="G578" s="79" t="s">
        <v>143</v>
      </c>
      <c r="H578" s="68"/>
      <c r="I578" s="68"/>
      <c r="J578" s="173" t="s">
        <v>126</v>
      </c>
      <c r="K578" s="174"/>
      <c r="L578" s="173" t="s">
        <v>129</v>
      </c>
      <c r="M578" s="174"/>
      <c r="N578" s="173" t="s">
        <v>130</v>
      </c>
      <c r="O578" s="174"/>
      <c r="P578" s="173" t="s">
        <v>131</v>
      </c>
      <c r="Q578" s="174"/>
      <c r="R578" s="40" t="s">
        <v>147</v>
      </c>
      <c r="S578" s="40" t="s">
        <v>148</v>
      </c>
      <c r="T578" s="40" t="s">
        <v>149</v>
      </c>
      <c r="U578" s="173" t="s">
        <v>132</v>
      </c>
      <c r="V578" s="174"/>
      <c r="W578" s="173" t="s">
        <v>133</v>
      </c>
      <c r="X578" s="174"/>
      <c r="Y578" s="173" t="s">
        <v>134</v>
      </c>
      <c r="Z578" s="174"/>
      <c r="AA578" s="173" t="s">
        <v>135</v>
      </c>
      <c r="AB578" s="174"/>
      <c r="AC578" s="173" t="s">
        <v>136</v>
      </c>
      <c r="AD578" s="174"/>
      <c r="AE578" s="173" t="s">
        <v>137</v>
      </c>
      <c r="AF578" s="174"/>
      <c r="AG578" s="173" t="s">
        <v>138</v>
      </c>
      <c r="AH578" s="174"/>
      <c r="AI578" s="173" t="s">
        <v>139</v>
      </c>
      <c r="AJ578" s="174"/>
    </row>
    <row r="579" spans="1:36" ht="11.45" customHeight="1" x14ac:dyDescent="0.2">
      <c r="C579" s="53"/>
      <c r="D579" s="79"/>
      <c r="H579" s="68"/>
      <c r="I579" s="68"/>
      <c r="J579" s="69" t="s">
        <v>127</v>
      </c>
      <c r="K579" s="69" t="s">
        <v>128</v>
      </c>
      <c r="L579" s="69" t="s">
        <v>127</v>
      </c>
      <c r="M579" s="69" t="s">
        <v>128</v>
      </c>
      <c r="N579" s="69" t="s">
        <v>127</v>
      </c>
      <c r="O579" s="69" t="s">
        <v>128</v>
      </c>
      <c r="P579" s="69" t="s">
        <v>127</v>
      </c>
      <c r="Q579" s="69" t="s">
        <v>128</v>
      </c>
      <c r="R579" s="69"/>
      <c r="S579" s="69"/>
      <c r="T579" s="69"/>
      <c r="U579" s="69" t="s">
        <v>127</v>
      </c>
      <c r="V579" s="69" t="s">
        <v>128</v>
      </c>
      <c r="W579" s="69" t="s">
        <v>127</v>
      </c>
      <c r="X579" s="69" t="s">
        <v>128</v>
      </c>
      <c r="Y579" s="69" t="s">
        <v>127</v>
      </c>
      <c r="Z579" s="69" t="s">
        <v>128</v>
      </c>
      <c r="AA579" s="69" t="s">
        <v>127</v>
      </c>
      <c r="AB579" s="69" t="s">
        <v>128</v>
      </c>
      <c r="AC579" s="69" t="s">
        <v>127</v>
      </c>
      <c r="AD579" s="69" t="s">
        <v>128</v>
      </c>
      <c r="AE579" s="69" t="s">
        <v>127</v>
      </c>
      <c r="AF579" s="69" t="s">
        <v>128</v>
      </c>
      <c r="AG579" s="69" t="s">
        <v>127</v>
      </c>
      <c r="AH579" s="69" t="s">
        <v>128</v>
      </c>
      <c r="AI579" s="69" t="s">
        <v>127</v>
      </c>
      <c r="AJ579" s="69" t="s">
        <v>128</v>
      </c>
    </row>
    <row r="580" spans="1:36" ht="11.45" customHeight="1" x14ac:dyDescent="0.2">
      <c r="E580" s="54"/>
      <c r="H580" s="76" t="s">
        <v>141</v>
      </c>
      <c r="I580" s="76"/>
      <c r="J580" s="77">
        <f t="shared" ref="J580:AJ580" si="223">J581+J588+J595+J597+J599+J610+J619+J629+J637+J643+J653+J662+J669</f>
        <v>0</v>
      </c>
      <c r="K580" s="77">
        <f t="shared" si="223"/>
        <v>0</v>
      </c>
      <c r="L580" s="77">
        <f t="shared" si="223"/>
        <v>0</v>
      </c>
      <c r="M580" s="77">
        <f t="shared" si="223"/>
        <v>0</v>
      </c>
      <c r="N580" s="77">
        <f t="shared" si="223"/>
        <v>18494.43</v>
      </c>
      <c r="O580" s="77">
        <f t="shared" si="223"/>
        <v>18494.43</v>
      </c>
      <c r="P580" s="77">
        <f t="shared" si="223"/>
        <v>2251056.6700000004</v>
      </c>
      <c r="Q580" s="77">
        <f t="shared" si="223"/>
        <v>0</v>
      </c>
      <c r="R580" s="77">
        <f t="shared" si="223"/>
        <v>290190.47000000003</v>
      </c>
      <c r="S580" s="77">
        <f t="shared" si="223"/>
        <v>1490866.2</v>
      </c>
      <c r="T580" s="77">
        <f t="shared" si="223"/>
        <v>150000</v>
      </c>
      <c r="U580" s="77">
        <f t="shared" si="223"/>
        <v>3589869.72</v>
      </c>
      <c r="V580" s="77">
        <f t="shared" si="223"/>
        <v>0</v>
      </c>
      <c r="W580" s="77">
        <f t="shared" si="223"/>
        <v>3586640.72</v>
      </c>
      <c r="X580" s="77">
        <f t="shared" si="223"/>
        <v>0</v>
      </c>
      <c r="Y580" s="77">
        <f t="shared" si="223"/>
        <v>0</v>
      </c>
      <c r="Z580" s="77">
        <f t="shared" si="223"/>
        <v>0</v>
      </c>
      <c r="AA580" s="77">
        <f t="shared" si="223"/>
        <v>0</v>
      </c>
      <c r="AB580" s="77">
        <f t="shared" si="223"/>
        <v>0</v>
      </c>
      <c r="AC580" s="77">
        <f t="shared" si="223"/>
        <v>0</v>
      </c>
      <c r="AD580" s="77">
        <f t="shared" si="223"/>
        <v>0</v>
      </c>
      <c r="AE580" s="77">
        <f t="shared" si="223"/>
        <v>0</v>
      </c>
      <c r="AF580" s="77">
        <f t="shared" si="223"/>
        <v>0</v>
      </c>
      <c r="AG580" s="77">
        <f t="shared" si="223"/>
        <v>0</v>
      </c>
      <c r="AH580" s="77">
        <f t="shared" si="223"/>
        <v>0</v>
      </c>
      <c r="AI580" s="77">
        <f t="shared" si="223"/>
        <v>0</v>
      </c>
      <c r="AJ580" s="77">
        <f t="shared" si="223"/>
        <v>0</v>
      </c>
    </row>
    <row r="581" spans="1:36" ht="11.25" customHeight="1" x14ac:dyDescent="0.2">
      <c r="A581" s="24"/>
      <c r="E581" s="57"/>
      <c r="H581" s="71" t="s">
        <v>112</v>
      </c>
      <c r="I581" s="72"/>
      <c r="J581" s="73">
        <f>SUM(J582:J586)</f>
        <v>0</v>
      </c>
      <c r="K581" s="73">
        <f t="shared" ref="K581:AJ581" si="224">SUM(K582:K586)</f>
        <v>0</v>
      </c>
      <c r="L581" s="73">
        <f t="shared" si="224"/>
        <v>0</v>
      </c>
      <c r="M581" s="73">
        <f t="shared" si="224"/>
        <v>0</v>
      </c>
      <c r="N581" s="73">
        <f t="shared" si="224"/>
        <v>652.63</v>
      </c>
      <c r="O581" s="73">
        <f t="shared" si="224"/>
        <v>652.63</v>
      </c>
      <c r="P581" s="73">
        <f>P582+P583+P584+P585+P586+P587</f>
        <v>366121.47</v>
      </c>
      <c r="Q581" s="73">
        <f t="shared" ref="Q581:T581" si="225">Q582+Q583+Q584+Q585+Q586+Q587</f>
        <v>0</v>
      </c>
      <c r="R581" s="73">
        <f t="shared" si="225"/>
        <v>2900.47</v>
      </c>
      <c r="S581" s="73">
        <f t="shared" si="225"/>
        <v>363221</v>
      </c>
      <c r="T581" s="73">
        <f t="shared" si="225"/>
        <v>0</v>
      </c>
      <c r="U581" s="73">
        <f t="shared" si="224"/>
        <v>2900.47</v>
      </c>
      <c r="V581" s="73">
        <f t="shared" si="224"/>
        <v>0</v>
      </c>
      <c r="W581" s="73">
        <f t="shared" si="224"/>
        <v>2900.47</v>
      </c>
      <c r="X581" s="73">
        <f t="shared" si="224"/>
        <v>0</v>
      </c>
      <c r="Y581" s="73">
        <f t="shared" si="224"/>
        <v>0</v>
      </c>
      <c r="Z581" s="73">
        <f t="shared" si="224"/>
        <v>0</v>
      </c>
      <c r="AA581" s="73">
        <f t="shared" si="224"/>
        <v>0</v>
      </c>
      <c r="AB581" s="73">
        <f t="shared" si="224"/>
        <v>0</v>
      </c>
      <c r="AC581" s="73">
        <f t="shared" si="224"/>
        <v>0</v>
      </c>
      <c r="AD581" s="73">
        <f t="shared" si="224"/>
        <v>0</v>
      </c>
      <c r="AE581" s="73">
        <f t="shared" si="224"/>
        <v>0</v>
      </c>
      <c r="AF581" s="73">
        <f t="shared" si="224"/>
        <v>0</v>
      </c>
      <c r="AG581" s="73">
        <f t="shared" si="224"/>
        <v>0</v>
      </c>
      <c r="AH581" s="73">
        <f t="shared" si="224"/>
        <v>0</v>
      </c>
      <c r="AI581" s="73">
        <f t="shared" si="224"/>
        <v>0</v>
      </c>
      <c r="AJ581" s="73">
        <f t="shared" si="224"/>
        <v>0</v>
      </c>
    </row>
    <row r="582" spans="1:36" ht="11.45" customHeight="1" x14ac:dyDescent="0.2">
      <c r="A582" s="8"/>
      <c r="E582" s="54"/>
      <c r="H582" s="68"/>
      <c r="I582" s="74">
        <v>221</v>
      </c>
      <c r="J582" s="70">
        <f>J5</f>
        <v>0</v>
      </c>
      <c r="K582" s="70">
        <f t="shared" ref="K582:AJ582" si="226">K5</f>
        <v>0</v>
      </c>
      <c r="L582" s="70">
        <f t="shared" si="226"/>
        <v>0</v>
      </c>
      <c r="M582" s="70">
        <f t="shared" si="226"/>
        <v>0</v>
      </c>
      <c r="N582" s="70">
        <f t="shared" si="226"/>
        <v>0</v>
      </c>
      <c r="O582" s="70">
        <f t="shared" si="226"/>
        <v>0</v>
      </c>
      <c r="P582" s="70">
        <f t="shared" si="226"/>
        <v>73.87</v>
      </c>
      <c r="Q582" s="70">
        <f t="shared" si="226"/>
        <v>0</v>
      </c>
      <c r="R582" s="70">
        <f t="shared" si="226"/>
        <v>73.87</v>
      </c>
      <c r="S582" s="70">
        <f t="shared" si="226"/>
        <v>0</v>
      </c>
      <c r="T582" s="70">
        <f t="shared" si="226"/>
        <v>0</v>
      </c>
      <c r="U582" s="70">
        <f t="shared" si="226"/>
        <v>73.87</v>
      </c>
      <c r="V582" s="70">
        <f t="shared" si="226"/>
        <v>0</v>
      </c>
      <c r="W582" s="70">
        <f t="shared" si="226"/>
        <v>73.87</v>
      </c>
      <c r="X582" s="70">
        <f t="shared" si="226"/>
        <v>0</v>
      </c>
      <c r="Y582" s="70">
        <f t="shared" si="226"/>
        <v>0</v>
      </c>
      <c r="Z582" s="70">
        <f t="shared" si="226"/>
        <v>0</v>
      </c>
      <c r="AA582" s="70">
        <f t="shared" si="226"/>
        <v>0</v>
      </c>
      <c r="AB582" s="70">
        <f t="shared" si="226"/>
        <v>0</v>
      </c>
      <c r="AC582" s="70">
        <f t="shared" si="226"/>
        <v>0</v>
      </c>
      <c r="AD582" s="70">
        <f t="shared" si="226"/>
        <v>0</v>
      </c>
      <c r="AE582" s="70">
        <f t="shared" si="226"/>
        <v>0</v>
      </c>
      <c r="AF582" s="70">
        <f t="shared" si="226"/>
        <v>0</v>
      </c>
      <c r="AG582" s="70">
        <f t="shared" si="226"/>
        <v>0</v>
      </c>
      <c r="AH582" s="70">
        <f t="shared" si="226"/>
        <v>0</v>
      </c>
      <c r="AI582" s="70">
        <f t="shared" si="226"/>
        <v>0</v>
      </c>
      <c r="AJ582" s="70">
        <f t="shared" si="226"/>
        <v>0</v>
      </c>
    </row>
    <row r="583" spans="1:36" ht="11.45" customHeight="1" x14ac:dyDescent="0.2">
      <c r="A583" s="8"/>
      <c r="E583" s="54"/>
      <c r="H583" s="68"/>
      <c r="I583" s="74">
        <v>225</v>
      </c>
      <c r="J583" s="70">
        <f>J10</f>
        <v>0</v>
      </c>
      <c r="K583" s="70">
        <f t="shared" ref="K583:AJ583" si="227">K10</f>
        <v>0</v>
      </c>
      <c r="L583" s="70">
        <f t="shared" si="227"/>
        <v>0</v>
      </c>
      <c r="M583" s="70">
        <f t="shared" si="227"/>
        <v>0</v>
      </c>
      <c r="N583" s="70">
        <f t="shared" si="227"/>
        <v>0</v>
      </c>
      <c r="O583" s="70">
        <f t="shared" si="227"/>
        <v>0</v>
      </c>
      <c r="P583" s="70">
        <f t="shared" si="227"/>
        <v>0</v>
      </c>
      <c r="Q583" s="70">
        <f t="shared" si="227"/>
        <v>0</v>
      </c>
      <c r="R583" s="70">
        <f t="shared" si="227"/>
        <v>0</v>
      </c>
      <c r="S583" s="70">
        <f t="shared" si="227"/>
        <v>0</v>
      </c>
      <c r="T583" s="70">
        <f t="shared" si="227"/>
        <v>0</v>
      </c>
      <c r="U583" s="70">
        <f t="shared" si="227"/>
        <v>0</v>
      </c>
      <c r="V583" s="70">
        <f t="shared" si="227"/>
        <v>0</v>
      </c>
      <c r="W583" s="70">
        <f t="shared" si="227"/>
        <v>0</v>
      </c>
      <c r="X583" s="70">
        <f t="shared" si="227"/>
        <v>0</v>
      </c>
      <c r="Y583" s="70">
        <f t="shared" si="227"/>
        <v>0</v>
      </c>
      <c r="Z583" s="70">
        <f t="shared" si="227"/>
        <v>0</v>
      </c>
      <c r="AA583" s="70">
        <f t="shared" si="227"/>
        <v>0</v>
      </c>
      <c r="AB583" s="70">
        <f t="shared" si="227"/>
        <v>0</v>
      </c>
      <c r="AC583" s="70">
        <f t="shared" si="227"/>
        <v>0</v>
      </c>
      <c r="AD583" s="70">
        <f t="shared" si="227"/>
        <v>0</v>
      </c>
      <c r="AE583" s="70">
        <f t="shared" si="227"/>
        <v>0</v>
      </c>
      <c r="AF583" s="70">
        <f t="shared" si="227"/>
        <v>0</v>
      </c>
      <c r="AG583" s="70">
        <f t="shared" si="227"/>
        <v>0</v>
      </c>
      <c r="AH583" s="70">
        <f t="shared" si="227"/>
        <v>0</v>
      </c>
      <c r="AI583" s="70">
        <f t="shared" si="227"/>
        <v>0</v>
      </c>
      <c r="AJ583" s="70">
        <f t="shared" si="227"/>
        <v>0</v>
      </c>
    </row>
    <row r="584" spans="1:36" ht="11.45" customHeight="1" x14ac:dyDescent="0.2">
      <c r="A584" s="8"/>
      <c r="E584" s="54"/>
      <c r="H584" s="68"/>
      <c r="I584" s="74">
        <v>227</v>
      </c>
      <c r="J584" s="70">
        <f>J14</f>
        <v>0</v>
      </c>
      <c r="K584" s="70">
        <f t="shared" ref="K584:AJ584" si="228">K14</f>
        <v>0</v>
      </c>
      <c r="L584" s="70">
        <f t="shared" si="228"/>
        <v>0</v>
      </c>
      <c r="M584" s="70">
        <f t="shared" si="228"/>
        <v>0</v>
      </c>
      <c r="N584" s="70">
        <f t="shared" si="228"/>
        <v>0</v>
      </c>
      <c r="O584" s="70">
        <f t="shared" si="228"/>
        <v>0</v>
      </c>
      <c r="P584" s="70">
        <f t="shared" si="228"/>
        <v>0</v>
      </c>
      <c r="Q584" s="70">
        <f t="shared" si="228"/>
        <v>0</v>
      </c>
      <c r="R584" s="70">
        <f t="shared" si="228"/>
        <v>0</v>
      </c>
      <c r="S584" s="70">
        <f t="shared" si="228"/>
        <v>0</v>
      </c>
      <c r="T584" s="70">
        <f t="shared" si="228"/>
        <v>0</v>
      </c>
      <c r="U584" s="70">
        <f t="shared" si="228"/>
        <v>0</v>
      </c>
      <c r="V584" s="70">
        <f t="shared" si="228"/>
        <v>0</v>
      </c>
      <c r="W584" s="70">
        <f t="shared" si="228"/>
        <v>0</v>
      </c>
      <c r="X584" s="70">
        <f t="shared" si="228"/>
        <v>0</v>
      </c>
      <c r="Y584" s="70">
        <f t="shared" si="228"/>
        <v>0</v>
      </c>
      <c r="Z584" s="70">
        <f t="shared" si="228"/>
        <v>0</v>
      </c>
      <c r="AA584" s="70">
        <f t="shared" si="228"/>
        <v>0</v>
      </c>
      <c r="AB584" s="70">
        <f t="shared" si="228"/>
        <v>0</v>
      </c>
      <c r="AC584" s="70">
        <f t="shared" si="228"/>
        <v>0</v>
      </c>
      <c r="AD584" s="70">
        <f t="shared" si="228"/>
        <v>0</v>
      </c>
      <c r="AE584" s="70">
        <f t="shared" si="228"/>
        <v>0</v>
      </c>
      <c r="AF584" s="70">
        <f t="shared" si="228"/>
        <v>0</v>
      </c>
      <c r="AG584" s="70">
        <f t="shared" si="228"/>
        <v>0</v>
      </c>
      <c r="AH584" s="70">
        <f t="shared" si="228"/>
        <v>0</v>
      </c>
      <c r="AI584" s="70">
        <f t="shared" si="228"/>
        <v>0</v>
      </c>
      <c r="AJ584" s="70">
        <f t="shared" si="228"/>
        <v>0</v>
      </c>
    </row>
    <row r="585" spans="1:36" ht="11.45" customHeight="1" x14ac:dyDescent="0.2">
      <c r="A585" s="8"/>
      <c r="E585" s="54"/>
      <c r="G585">
        <v>341</v>
      </c>
      <c r="H585" s="68"/>
      <c r="I585" s="74">
        <v>343</v>
      </c>
      <c r="J585" s="70">
        <f>J22</f>
        <v>0</v>
      </c>
      <c r="K585" s="70">
        <f t="shared" ref="K585:AJ585" si="229">K22</f>
        <v>0</v>
      </c>
      <c r="L585" s="70">
        <f t="shared" si="229"/>
        <v>0</v>
      </c>
      <c r="M585" s="70">
        <f t="shared" si="229"/>
        <v>0</v>
      </c>
      <c r="N585" s="70">
        <f t="shared" si="229"/>
        <v>0</v>
      </c>
      <c r="O585" s="70">
        <f t="shared" si="229"/>
        <v>0</v>
      </c>
      <c r="P585" s="70">
        <f t="shared" si="229"/>
        <v>2826.6</v>
      </c>
      <c r="Q585" s="70">
        <f t="shared" si="229"/>
        <v>0</v>
      </c>
      <c r="R585" s="70">
        <f t="shared" si="229"/>
        <v>2826.6</v>
      </c>
      <c r="S585" s="70">
        <f t="shared" si="229"/>
        <v>0</v>
      </c>
      <c r="T585" s="70">
        <f t="shared" si="229"/>
        <v>0</v>
      </c>
      <c r="U585" s="70">
        <f t="shared" si="229"/>
        <v>2826.6</v>
      </c>
      <c r="V585" s="70">
        <f t="shared" si="229"/>
        <v>0</v>
      </c>
      <c r="W585" s="70">
        <f t="shared" si="229"/>
        <v>2826.6</v>
      </c>
      <c r="X585" s="70">
        <f t="shared" si="229"/>
        <v>0</v>
      </c>
      <c r="Y585" s="70">
        <f t="shared" si="229"/>
        <v>0</v>
      </c>
      <c r="Z585" s="70">
        <f t="shared" si="229"/>
        <v>0</v>
      </c>
      <c r="AA585" s="70">
        <f t="shared" si="229"/>
        <v>0</v>
      </c>
      <c r="AB585" s="70">
        <f t="shared" si="229"/>
        <v>0</v>
      </c>
      <c r="AC585" s="70">
        <f t="shared" si="229"/>
        <v>0</v>
      </c>
      <c r="AD585" s="70">
        <f t="shared" si="229"/>
        <v>0</v>
      </c>
      <c r="AE585" s="70">
        <f t="shared" si="229"/>
        <v>0</v>
      </c>
      <c r="AF585" s="70">
        <f t="shared" si="229"/>
        <v>0</v>
      </c>
      <c r="AG585" s="70">
        <f t="shared" si="229"/>
        <v>0</v>
      </c>
      <c r="AH585" s="70">
        <f t="shared" si="229"/>
        <v>0</v>
      </c>
      <c r="AI585" s="70">
        <f t="shared" si="229"/>
        <v>0</v>
      </c>
      <c r="AJ585" s="70">
        <f t="shared" si="229"/>
        <v>0</v>
      </c>
    </row>
    <row r="586" spans="1:36" ht="11.45" customHeight="1" x14ac:dyDescent="0.2">
      <c r="A586" s="8"/>
      <c r="E586" s="54"/>
      <c r="H586" s="68"/>
      <c r="I586" s="74">
        <v>346</v>
      </c>
      <c r="J586" s="70">
        <f>J18</f>
        <v>0</v>
      </c>
      <c r="K586" s="70">
        <f t="shared" ref="K586:AJ586" si="230">K18</f>
        <v>0</v>
      </c>
      <c r="L586" s="70">
        <f t="shared" si="230"/>
        <v>0</v>
      </c>
      <c r="M586" s="70">
        <f t="shared" si="230"/>
        <v>0</v>
      </c>
      <c r="N586" s="70">
        <f t="shared" si="230"/>
        <v>652.63</v>
      </c>
      <c r="O586" s="70">
        <f t="shared" si="230"/>
        <v>652.63</v>
      </c>
      <c r="P586" s="70">
        <f t="shared" si="230"/>
        <v>0</v>
      </c>
      <c r="Q586" s="70">
        <f t="shared" si="230"/>
        <v>0</v>
      </c>
      <c r="R586" s="70">
        <f t="shared" si="230"/>
        <v>0</v>
      </c>
      <c r="S586" s="70">
        <f t="shared" si="230"/>
        <v>0</v>
      </c>
      <c r="T586" s="70">
        <f t="shared" si="230"/>
        <v>0</v>
      </c>
      <c r="U586" s="70">
        <f t="shared" si="230"/>
        <v>0</v>
      </c>
      <c r="V586" s="70">
        <f t="shared" si="230"/>
        <v>0</v>
      </c>
      <c r="W586" s="70">
        <f t="shared" si="230"/>
        <v>0</v>
      </c>
      <c r="X586" s="70">
        <f t="shared" si="230"/>
        <v>0</v>
      </c>
      <c r="Y586" s="70">
        <f t="shared" si="230"/>
        <v>0</v>
      </c>
      <c r="Z586" s="70">
        <f t="shared" si="230"/>
        <v>0</v>
      </c>
      <c r="AA586" s="70">
        <f t="shared" si="230"/>
        <v>0</v>
      </c>
      <c r="AB586" s="70">
        <f t="shared" si="230"/>
        <v>0</v>
      </c>
      <c r="AC586" s="70">
        <f t="shared" si="230"/>
        <v>0</v>
      </c>
      <c r="AD586" s="70">
        <f t="shared" si="230"/>
        <v>0</v>
      </c>
      <c r="AE586" s="70">
        <f t="shared" si="230"/>
        <v>0</v>
      </c>
      <c r="AF586" s="70">
        <f t="shared" si="230"/>
        <v>0</v>
      </c>
      <c r="AG586" s="70">
        <f t="shared" si="230"/>
        <v>0</v>
      </c>
      <c r="AH586" s="70">
        <f t="shared" si="230"/>
        <v>0</v>
      </c>
      <c r="AI586" s="70">
        <f t="shared" si="230"/>
        <v>0</v>
      </c>
      <c r="AJ586" s="70">
        <f t="shared" si="230"/>
        <v>0</v>
      </c>
    </row>
    <row r="587" spans="1:36" ht="11.45" customHeight="1" x14ac:dyDescent="0.2">
      <c r="A587" s="8">
        <v>341</v>
      </c>
      <c r="E587" s="54"/>
      <c r="H587" s="68"/>
      <c r="I587" s="74">
        <v>341</v>
      </c>
      <c r="J587" s="70"/>
      <c r="K587" s="70"/>
      <c r="L587" s="70"/>
      <c r="M587" s="70"/>
      <c r="N587" s="70"/>
      <c r="O587" s="70"/>
      <c r="P587" s="70">
        <v>363221</v>
      </c>
      <c r="Q587" s="70"/>
      <c r="R587" s="70"/>
      <c r="S587" s="70">
        <f>P587</f>
        <v>363221</v>
      </c>
      <c r="T587" s="70"/>
      <c r="U587" s="70">
        <v>200000</v>
      </c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</row>
    <row r="588" spans="1:36" ht="11.25" customHeight="1" x14ac:dyDescent="0.2">
      <c r="A588" s="8"/>
      <c r="E588" s="57"/>
      <c r="H588" s="71" t="s">
        <v>113</v>
      </c>
      <c r="I588" s="72"/>
      <c r="J588" s="73">
        <f>SUM(J589:J594)</f>
        <v>0</v>
      </c>
      <c r="K588" s="73">
        <f t="shared" ref="K588:AJ588" si="231">SUM(K589:K594)</f>
        <v>0</v>
      </c>
      <c r="L588" s="73">
        <f t="shared" si="231"/>
        <v>0</v>
      </c>
      <c r="M588" s="73">
        <f t="shared" si="231"/>
        <v>0</v>
      </c>
      <c r="N588" s="73">
        <f t="shared" si="231"/>
        <v>652.63</v>
      </c>
      <c r="O588" s="73">
        <f t="shared" si="231"/>
        <v>652.63</v>
      </c>
      <c r="P588" s="73">
        <f t="shared" si="231"/>
        <v>367208.37</v>
      </c>
      <c r="Q588" s="73">
        <f t="shared" si="231"/>
        <v>0</v>
      </c>
      <c r="R588" s="73">
        <f t="shared" si="231"/>
        <v>610.37</v>
      </c>
      <c r="S588" s="73">
        <f t="shared" si="231"/>
        <v>366598</v>
      </c>
      <c r="T588" s="73">
        <f t="shared" si="231"/>
        <v>0</v>
      </c>
      <c r="U588" s="73">
        <f t="shared" si="231"/>
        <v>610.37</v>
      </c>
      <c r="V588" s="73">
        <f t="shared" si="231"/>
        <v>0</v>
      </c>
      <c r="W588" s="73">
        <f t="shared" si="231"/>
        <v>610.37</v>
      </c>
      <c r="X588" s="73">
        <f t="shared" si="231"/>
        <v>0</v>
      </c>
      <c r="Y588" s="73">
        <f t="shared" si="231"/>
        <v>0</v>
      </c>
      <c r="Z588" s="73">
        <f t="shared" si="231"/>
        <v>0</v>
      </c>
      <c r="AA588" s="73">
        <f t="shared" si="231"/>
        <v>0</v>
      </c>
      <c r="AB588" s="73">
        <f t="shared" si="231"/>
        <v>0</v>
      </c>
      <c r="AC588" s="73">
        <f t="shared" si="231"/>
        <v>0</v>
      </c>
      <c r="AD588" s="73">
        <f t="shared" si="231"/>
        <v>0</v>
      </c>
      <c r="AE588" s="73">
        <f t="shared" si="231"/>
        <v>0</v>
      </c>
      <c r="AF588" s="73">
        <f t="shared" si="231"/>
        <v>0</v>
      </c>
      <c r="AG588" s="73">
        <f t="shared" si="231"/>
        <v>0</v>
      </c>
      <c r="AH588" s="73">
        <f t="shared" si="231"/>
        <v>0</v>
      </c>
      <c r="AI588" s="73">
        <f t="shared" si="231"/>
        <v>0</v>
      </c>
      <c r="AJ588" s="73">
        <f t="shared" si="231"/>
        <v>0</v>
      </c>
    </row>
    <row r="589" spans="1:36" ht="11.45" customHeight="1" x14ac:dyDescent="0.2">
      <c r="A589" s="8"/>
      <c r="E589" s="54"/>
      <c r="H589" s="68"/>
      <c r="I589" s="74">
        <v>221</v>
      </c>
      <c r="J589" s="70">
        <f>J26</f>
        <v>0</v>
      </c>
      <c r="K589" s="70">
        <f t="shared" ref="K589:AJ589" si="232">K26</f>
        <v>0</v>
      </c>
      <c r="L589" s="70">
        <f t="shared" si="232"/>
        <v>0</v>
      </c>
      <c r="M589" s="70">
        <f t="shared" si="232"/>
        <v>0</v>
      </c>
      <c r="N589" s="70">
        <f t="shared" si="232"/>
        <v>0</v>
      </c>
      <c r="O589" s="70">
        <f t="shared" si="232"/>
        <v>0</v>
      </c>
      <c r="P589" s="70">
        <f t="shared" si="232"/>
        <v>73.87</v>
      </c>
      <c r="Q589" s="70">
        <f t="shared" si="232"/>
        <v>0</v>
      </c>
      <c r="R589" s="70">
        <f t="shared" si="232"/>
        <v>73.87</v>
      </c>
      <c r="S589" s="70">
        <f t="shared" si="232"/>
        <v>0</v>
      </c>
      <c r="T589" s="70">
        <f t="shared" si="232"/>
        <v>0</v>
      </c>
      <c r="U589" s="70">
        <f t="shared" si="232"/>
        <v>73.87</v>
      </c>
      <c r="V589" s="70">
        <f t="shared" si="232"/>
        <v>0</v>
      </c>
      <c r="W589" s="70">
        <f t="shared" si="232"/>
        <v>73.87</v>
      </c>
      <c r="X589" s="70">
        <f t="shared" si="232"/>
        <v>0</v>
      </c>
      <c r="Y589" s="70">
        <f t="shared" si="232"/>
        <v>0</v>
      </c>
      <c r="Z589" s="70">
        <f t="shared" si="232"/>
        <v>0</v>
      </c>
      <c r="AA589" s="70">
        <f t="shared" si="232"/>
        <v>0</v>
      </c>
      <c r="AB589" s="70">
        <f t="shared" si="232"/>
        <v>0</v>
      </c>
      <c r="AC589" s="70">
        <f t="shared" si="232"/>
        <v>0</v>
      </c>
      <c r="AD589" s="70">
        <f t="shared" si="232"/>
        <v>0</v>
      </c>
      <c r="AE589" s="70">
        <f t="shared" si="232"/>
        <v>0</v>
      </c>
      <c r="AF589" s="70">
        <f t="shared" si="232"/>
        <v>0</v>
      </c>
      <c r="AG589" s="70">
        <f t="shared" si="232"/>
        <v>0</v>
      </c>
      <c r="AH589" s="70">
        <f t="shared" si="232"/>
        <v>0</v>
      </c>
      <c r="AI589" s="70">
        <f t="shared" si="232"/>
        <v>0</v>
      </c>
      <c r="AJ589" s="70">
        <f t="shared" si="232"/>
        <v>0</v>
      </c>
    </row>
    <row r="590" spans="1:36" ht="11.45" customHeight="1" x14ac:dyDescent="0.2">
      <c r="A590" s="8"/>
      <c r="E590" s="54"/>
      <c r="H590" s="68"/>
      <c r="I590" s="74">
        <v>225</v>
      </c>
      <c r="J590" s="70">
        <f>J31</f>
        <v>0</v>
      </c>
      <c r="K590" s="70">
        <f t="shared" ref="K590:AJ590" si="233">K31</f>
        <v>0</v>
      </c>
      <c r="L590" s="70">
        <f t="shared" si="233"/>
        <v>0</v>
      </c>
      <c r="M590" s="70">
        <f t="shared" si="233"/>
        <v>0</v>
      </c>
      <c r="N590" s="70">
        <f t="shared" si="233"/>
        <v>0</v>
      </c>
      <c r="O590" s="70">
        <f t="shared" si="233"/>
        <v>0</v>
      </c>
      <c r="P590" s="70">
        <f t="shared" si="233"/>
        <v>0</v>
      </c>
      <c r="Q590" s="70">
        <f t="shared" si="233"/>
        <v>0</v>
      </c>
      <c r="R590" s="70">
        <f t="shared" si="233"/>
        <v>0</v>
      </c>
      <c r="S590" s="70">
        <f t="shared" si="233"/>
        <v>0</v>
      </c>
      <c r="T590" s="70">
        <f t="shared" si="233"/>
        <v>0</v>
      </c>
      <c r="U590" s="70">
        <f t="shared" si="233"/>
        <v>0</v>
      </c>
      <c r="V590" s="70">
        <f t="shared" si="233"/>
        <v>0</v>
      </c>
      <c r="W590" s="70">
        <f t="shared" si="233"/>
        <v>0</v>
      </c>
      <c r="X590" s="70">
        <f t="shared" si="233"/>
        <v>0</v>
      </c>
      <c r="Y590" s="70">
        <f t="shared" si="233"/>
        <v>0</v>
      </c>
      <c r="Z590" s="70">
        <f t="shared" si="233"/>
        <v>0</v>
      </c>
      <c r="AA590" s="70">
        <f t="shared" si="233"/>
        <v>0</v>
      </c>
      <c r="AB590" s="70">
        <f t="shared" si="233"/>
        <v>0</v>
      </c>
      <c r="AC590" s="70">
        <f t="shared" si="233"/>
        <v>0</v>
      </c>
      <c r="AD590" s="70">
        <f t="shared" si="233"/>
        <v>0</v>
      </c>
      <c r="AE590" s="70">
        <f t="shared" si="233"/>
        <v>0</v>
      </c>
      <c r="AF590" s="70">
        <f t="shared" si="233"/>
        <v>0</v>
      </c>
      <c r="AG590" s="70">
        <f t="shared" si="233"/>
        <v>0</v>
      </c>
      <c r="AH590" s="70">
        <f t="shared" si="233"/>
        <v>0</v>
      </c>
      <c r="AI590" s="70">
        <f t="shared" si="233"/>
        <v>0</v>
      </c>
      <c r="AJ590" s="70">
        <f t="shared" si="233"/>
        <v>0</v>
      </c>
    </row>
    <row r="591" spans="1:36" ht="11.45" customHeight="1" x14ac:dyDescent="0.2">
      <c r="A591" s="8"/>
      <c r="E591" s="54"/>
      <c r="H591" s="68"/>
      <c r="I591" s="74">
        <v>346</v>
      </c>
      <c r="J591" s="70">
        <f>J35</f>
        <v>0</v>
      </c>
      <c r="K591" s="70">
        <f t="shared" ref="K591:AJ591" si="234">K35</f>
        <v>0</v>
      </c>
      <c r="L591" s="70">
        <f t="shared" si="234"/>
        <v>0</v>
      </c>
      <c r="M591" s="70">
        <f t="shared" si="234"/>
        <v>0</v>
      </c>
      <c r="N591" s="70">
        <f t="shared" si="234"/>
        <v>652.63</v>
      </c>
      <c r="O591" s="70">
        <f t="shared" si="234"/>
        <v>652.63</v>
      </c>
      <c r="P591" s="70">
        <f t="shared" si="234"/>
        <v>0</v>
      </c>
      <c r="Q591" s="70">
        <f t="shared" si="234"/>
        <v>0</v>
      </c>
      <c r="R591" s="70">
        <f t="shared" si="234"/>
        <v>0</v>
      </c>
      <c r="S591" s="70">
        <f t="shared" si="234"/>
        <v>0</v>
      </c>
      <c r="T591" s="70">
        <f t="shared" si="234"/>
        <v>0</v>
      </c>
      <c r="U591" s="70">
        <f t="shared" si="234"/>
        <v>0</v>
      </c>
      <c r="V591" s="70">
        <f t="shared" si="234"/>
        <v>0</v>
      </c>
      <c r="W591" s="70">
        <f t="shared" si="234"/>
        <v>0</v>
      </c>
      <c r="X591" s="70">
        <f t="shared" si="234"/>
        <v>0</v>
      </c>
      <c r="Y591" s="70">
        <f t="shared" si="234"/>
        <v>0</v>
      </c>
      <c r="Z591" s="70">
        <f t="shared" si="234"/>
        <v>0</v>
      </c>
      <c r="AA591" s="70">
        <f t="shared" si="234"/>
        <v>0</v>
      </c>
      <c r="AB591" s="70">
        <f t="shared" si="234"/>
        <v>0</v>
      </c>
      <c r="AC591" s="70">
        <f t="shared" si="234"/>
        <v>0</v>
      </c>
      <c r="AD591" s="70">
        <f t="shared" si="234"/>
        <v>0</v>
      </c>
      <c r="AE591" s="70">
        <f t="shared" si="234"/>
        <v>0</v>
      </c>
      <c r="AF591" s="70">
        <f t="shared" si="234"/>
        <v>0</v>
      </c>
      <c r="AG591" s="70">
        <f t="shared" si="234"/>
        <v>0</v>
      </c>
      <c r="AH591" s="70">
        <f t="shared" si="234"/>
        <v>0</v>
      </c>
      <c r="AI591" s="70">
        <f t="shared" si="234"/>
        <v>0</v>
      </c>
      <c r="AJ591" s="70">
        <f t="shared" si="234"/>
        <v>0</v>
      </c>
    </row>
    <row r="592" spans="1:36" ht="11.45" customHeight="1" x14ac:dyDescent="0.2">
      <c r="A592" s="8"/>
      <c r="E592" s="54"/>
      <c r="H592" s="68"/>
      <c r="I592" s="74">
        <v>341</v>
      </c>
      <c r="J592" s="70">
        <f>J40</f>
        <v>0</v>
      </c>
      <c r="K592" s="70">
        <f t="shared" ref="K592:AJ592" si="235">K40</f>
        <v>0</v>
      </c>
      <c r="L592" s="70">
        <f t="shared" si="235"/>
        <v>0</v>
      </c>
      <c r="M592" s="70">
        <f t="shared" si="235"/>
        <v>0</v>
      </c>
      <c r="N592" s="70">
        <f t="shared" si="235"/>
        <v>0</v>
      </c>
      <c r="O592" s="70">
        <f t="shared" si="235"/>
        <v>0</v>
      </c>
      <c r="P592" s="70">
        <f t="shared" si="235"/>
        <v>366598</v>
      </c>
      <c r="Q592" s="70">
        <f t="shared" si="235"/>
        <v>0</v>
      </c>
      <c r="R592" s="70"/>
      <c r="S592" s="70">
        <v>366598</v>
      </c>
      <c r="T592" s="70"/>
      <c r="U592" s="70">
        <f t="shared" si="235"/>
        <v>0</v>
      </c>
      <c r="V592" s="70">
        <f t="shared" si="235"/>
        <v>0</v>
      </c>
      <c r="W592" s="70">
        <f t="shared" si="235"/>
        <v>0</v>
      </c>
      <c r="X592" s="70">
        <f t="shared" si="235"/>
        <v>0</v>
      </c>
      <c r="Y592" s="70">
        <f t="shared" si="235"/>
        <v>0</v>
      </c>
      <c r="Z592" s="70">
        <f t="shared" si="235"/>
        <v>0</v>
      </c>
      <c r="AA592" s="70">
        <f t="shared" si="235"/>
        <v>0</v>
      </c>
      <c r="AB592" s="70">
        <f t="shared" si="235"/>
        <v>0</v>
      </c>
      <c r="AC592" s="70">
        <f t="shared" si="235"/>
        <v>0</v>
      </c>
      <c r="AD592" s="70">
        <f t="shared" si="235"/>
        <v>0</v>
      </c>
      <c r="AE592" s="70">
        <f t="shared" si="235"/>
        <v>0</v>
      </c>
      <c r="AF592" s="70">
        <f t="shared" si="235"/>
        <v>0</v>
      </c>
      <c r="AG592" s="70">
        <f t="shared" si="235"/>
        <v>0</v>
      </c>
      <c r="AH592" s="70">
        <f t="shared" si="235"/>
        <v>0</v>
      </c>
      <c r="AI592" s="70">
        <f t="shared" si="235"/>
        <v>0</v>
      </c>
      <c r="AJ592" s="70">
        <f t="shared" si="235"/>
        <v>0</v>
      </c>
    </row>
    <row r="593" spans="1:36" ht="11.45" customHeight="1" x14ac:dyDescent="0.2">
      <c r="A593" s="8"/>
      <c r="E593" s="54"/>
      <c r="H593" s="68"/>
      <c r="I593" s="74">
        <v>342</v>
      </c>
      <c r="J593" s="70">
        <f>J96</f>
        <v>0</v>
      </c>
      <c r="K593" s="70">
        <f t="shared" ref="K593:AJ593" si="236">K96</f>
        <v>0</v>
      </c>
      <c r="L593" s="70">
        <f t="shared" si="236"/>
        <v>0</v>
      </c>
      <c r="M593" s="70">
        <f t="shared" si="236"/>
        <v>0</v>
      </c>
      <c r="N593" s="70">
        <f t="shared" si="236"/>
        <v>0</v>
      </c>
      <c r="O593" s="70">
        <f t="shared" si="236"/>
        <v>0</v>
      </c>
      <c r="P593" s="70">
        <f t="shared" si="236"/>
        <v>0</v>
      </c>
      <c r="Q593" s="70">
        <f t="shared" si="236"/>
        <v>0</v>
      </c>
      <c r="R593" s="70">
        <f t="shared" si="236"/>
        <v>0</v>
      </c>
      <c r="S593" s="70">
        <f t="shared" si="236"/>
        <v>0</v>
      </c>
      <c r="T593" s="70">
        <f t="shared" si="236"/>
        <v>0</v>
      </c>
      <c r="U593" s="70">
        <f t="shared" si="236"/>
        <v>0</v>
      </c>
      <c r="V593" s="70">
        <f t="shared" si="236"/>
        <v>0</v>
      </c>
      <c r="W593" s="70">
        <f t="shared" si="236"/>
        <v>0</v>
      </c>
      <c r="X593" s="70">
        <f t="shared" si="236"/>
        <v>0</v>
      </c>
      <c r="Y593" s="70">
        <f t="shared" si="236"/>
        <v>0</v>
      </c>
      <c r="Z593" s="70">
        <f t="shared" si="236"/>
        <v>0</v>
      </c>
      <c r="AA593" s="70">
        <f t="shared" si="236"/>
        <v>0</v>
      </c>
      <c r="AB593" s="70">
        <f t="shared" si="236"/>
        <v>0</v>
      </c>
      <c r="AC593" s="70">
        <f t="shared" si="236"/>
        <v>0</v>
      </c>
      <c r="AD593" s="70">
        <f t="shared" si="236"/>
        <v>0</v>
      </c>
      <c r="AE593" s="70">
        <f t="shared" si="236"/>
        <v>0</v>
      </c>
      <c r="AF593" s="70">
        <f t="shared" si="236"/>
        <v>0</v>
      </c>
      <c r="AG593" s="70">
        <f t="shared" si="236"/>
        <v>0</v>
      </c>
      <c r="AH593" s="70">
        <f t="shared" si="236"/>
        <v>0</v>
      </c>
      <c r="AI593" s="70">
        <f t="shared" si="236"/>
        <v>0</v>
      </c>
      <c r="AJ593" s="70">
        <f t="shared" si="236"/>
        <v>0</v>
      </c>
    </row>
    <row r="594" spans="1:36" ht="11.45" customHeight="1" x14ac:dyDescent="0.2">
      <c r="A594" s="8"/>
      <c r="E594" s="54"/>
      <c r="H594" s="68"/>
      <c r="I594" s="74">
        <v>343</v>
      </c>
      <c r="J594" s="70">
        <f>J100</f>
        <v>0</v>
      </c>
      <c r="K594" s="70">
        <f t="shared" ref="K594:AJ594" si="237">K100</f>
        <v>0</v>
      </c>
      <c r="L594" s="70">
        <f t="shared" si="237"/>
        <v>0</v>
      </c>
      <c r="M594" s="70">
        <f t="shared" si="237"/>
        <v>0</v>
      </c>
      <c r="N594" s="70">
        <f t="shared" si="237"/>
        <v>0</v>
      </c>
      <c r="O594" s="70">
        <f t="shared" si="237"/>
        <v>0</v>
      </c>
      <c r="P594" s="70">
        <f t="shared" si="237"/>
        <v>536.5</v>
      </c>
      <c r="Q594" s="70">
        <f t="shared" si="237"/>
        <v>0</v>
      </c>
      <c r="R594" s="70">
        <f>R101</f>
        <v>536.5</v>
      </c>
      <c r="S594" s="70">
        <f t="shared" ref="S594:T594" si="238">S101</f>
        <v>0</v>
      </c>
      <c r="T594" s="70">
        <f t="shared" si="238"/>
        <v>0</v>
      </c>
      <c r="U594" s="70">
        <f t="shared" si="237"/>
        <v>536.5</v>
      </c>
      <c r="V594" s="70">
        <f t="shared" si="237"/>
        <v>0</v>
      </c>
      <c r="W594" s="70">
        <f t="shared" si="237"/>
        <v>536.5</v>
      </c>
      <c r="X594" s="70">
        <f t="shared" si="237"/>
        <v>0</v>
      </c>
      <c r="Y594" s="70">
        <f t="shared" si="237"/>
        <v>0</v>
      </c>
      <c r="Z594" s="70">
        <f t="shared" si="237"/>
        <v>0</v>
      </c>
      <c r="AA594" s="70">
        <f t="shared" si="237"/>
        <v>0</v>
      </c>
      <c r="AB594" s="70">
        <f t="shared" si="237"/>
        <v>0</v>
      </c>
      <c r="AC594" s="70">
        <f t="shared" si="237"/>
        <v>0</v>
      </c>
      <c r="AD594" s="70">
        <f t="shared" si="237"/>
        <v>0</v>
      </c>
      <c r="AE594" s="70">
        <f t="shared" si="237"/>
        <v>0</v>
      </c>
      <c r="AF594" s="70">
        <f t="shared" si="237"/>
        <v>0</v>
      </c>
      <c r="AG594" s="70">
        <f t="shared" si="237"/>
        <v>0</v>
      </c>
      <c r="AH594" s="70">
        <f t="shared" si="237"/>
        <v>0</v>
      </c>
      <c r="AI594" s="70">
        <f t="shared" si="237"/>
        <v>0</v>
      </c>
      <c r="AJ594" s="70">
        <f t="shared" si="237"/>
        <v>0</v>
      </c>
    </row>
    <row r="595" spans="1:36" ht="11.25" customHeight="1" x14ac:dyDescent="0.2">
      <c r="A595" s="8"/>
      <c r="E595" s="57"/>
      <c r="F595" s="56"/>
      <c r="G595" s="56"/>
      <c r="H595" s="71" t="s">
        <v>114</v>
      </c>
      <c r="I595" s="72"/>
      <c r="J595" s="73">
        <f>SUM(J596)</f>
        <v>0</v>
      </c>
      <c r="K595" s="73">
        <f t="shared" ref="K595:AJ595" si="239">SUM(K596)</f>
        <v>0</v>
      </c>
      <c r="L595" s="73">
        <f t="shared" si="239"/>
        <v>0</v>
      </c>
      <c r="M595" s="73">
        <f t="shared" si="239"/>
        <v>0</v>
      </c>
      <c r="N595" s="73">
        <f t="shared" si="239"/>
        <v>0</v>
      </c>
      <c r="O595" s="73">
        <f t="shared" si="239"/>
        <v>0</v>
      </c>
      <c r="P595" s="73">
        <f t="shared" si="239"/>
        <v>7242.75</v>
      </c>
      <c r="Q595" s="73">
        <f t="shared" si="239"/>
        <v>0</v>
      </c>
      <c r="R595" s="73">
        <f t="shared" si="239"/>
        <v>7242.75</v>
      </c>
      <c r="S595" s="73">
        <f t="shared" si="239"/>
        <v>0</v>
      </c>
      <c r="T595" s="73">
        <f t="shared" si="239"/>
        <v>0</v>
      </c>
      <c r="U595" s="73">
        <f t="shared" si="239"/>
        <v>7242.75</v>
      </c>
      <c r="V595" s="73">
        <f t="shared" si="239"/>
        <v>0</v>
      </c>
      <c r="W595" s="73">
        <f t="shared" si="239"/>
        <v>7242.75</v>
      </c>
      <c r="X595" s="73">
        <f t="shared" si="239"/>
        <v>0</v>
      </c>
      <c r="Y595" s="73">
        <f t="shared" si="239"/>
        <v>0</v>
      </c>
      <c r="Z595" s="73">
        <f t="shared" si="239"/>
        <v>0</v>
      </c>
      <c r="AA595" s="73">
        <f t="shared" si="239"/>
        <v>0</v>
      </c>
      <c r="AB595" s="73">
        <f t="shared" si="239"/>
        <v>0</v>
      </c>
      <c r="AC595" s="73">
        <f t="shared" si="239"/>
        <v>0</v>
      </c>
      <c r="AD595" s="73">
        <f t="shared" si="239"/>
        <v>0</v>
      </c>
      <c r="AE595" s="73">
        <f t="shared" si="239"/>
        <v>0</v>
      </c>
      <c r="AF595" s="73">
        <f t="shared" si="239"/>
        <v>0</v>
      </c>
      <c r="AG595" s="73">
        <f t="shared" si="239"/>
        <v>0</v>
      </c>
      <c r="AH595" s="73">
        <f t="shared" si="239"/>
        <v>0</v>
      </c>
      <c r="AI595" s="73">
        <f t="shared" si="239"/>
        <v>0</v>
      </c>
      <c r="AJ595" s="73">
        <f t="shared" si="239"/>
        <v>0</v>
      </c>
    </row>
    <row r="596" spans="1:36" ht="11.45" customHeight="1" x14ac:dyDescent="0.2">
      <c r="A596" s="8"/>
      <c r="E596" s="54"/>
      <c r="H596" s="74"/>
      <c r="I596" s="74">
        <v>343</v>
      </c>
      <c r="J596" s="70">
        <f t="shared" ref="J596:AJ596" si="240">J104</f>
        <v>0</v>
      </c>
      <c r="K596" s="70">
        <f t="shared" si="240"/>
        <v>0</v>
      </c>
      <c r="L596" s="70">
        <f t="shared" si="240"/>
        <v>0</v>
      </c>
      <c r="M596" s="70">
        <f t="shared" si="240"/>
        <v>0</v>
      </c>
      <c r="N596" s="70">
        <f t="shared" si="240"/>
        <v>0</v>
      </c>
      <c r="O596" s="70">
        <f t="shared" si="240"/>
        <v>0</v>
      </c>
      <c r="P596" s="70">
        <f t="shared" si="240"/>
        <v>7242.75</v>
      </c>
      <c r="Q596" s="70">
        <f t="shared" si="240"/>
        <v>0</v>
      </c>
      <c r="R596" s="70">
        <f>R104</f>
        <v>7242.75</v>
      </c>
      <c r="S596" s="70">
        <f t="shared" ref="S596:T596" si="241">S104</f>
        <v>0</v>
      </c>
      <c r="T596" s="70">
        <f t="shared" si="241"/>
        <v>0</v>
      </c>
      <c r="U596" s="70">
        <f t="shared" si="240"/>
        <v>7242.75</v>
      </c>
      <c r="V596" s="70">
        <f t="shared" si="240"/>
        <v>0</v>
      </c>
      <c r="W596" s="70">
        <f t="shared" si="240"/>
        <v>7242.75</v>
      </c>
      <c r="X596" s="70">
        <f t="shared" si="240"/>
        <v>0</v>
      </c>
      <c r="Y596" s="70">
        <f t="shared" si="240"/>
        <v>0</v>
      </c>
      <c r="Z596" s="70">
        <f t="shared" si="240"/>
        <v>0</v>
      </c>
      <c r="AA596" s="70">
        <f t="shared" si="240"/>
        <v>0</v>
      </c>
      <c r="AB596" s="70">
        <f t="shared" si="240"/>
        <v>0</v>
      </c>
      <c r="AC596" s="70">
        <f t="shared" si="240"/>
        <v>0</v>
      </c>
      <c r="AD596" s="70">
        <f t="shared" si="240"/>
        <v>0</v>
      </c>
      <c r="AE596" s="70">
        <f t="shared" si="240"/>
        <v>0</v>
      </c>
      <c r="AF596" s="70">
        <f t="shared" si="240"/>
        <v>0</v>
      </c>
      <c r="AG596" s="70">
        <f t="shared" si="240"/>
        <v>0</v>
      </c>
      <c r="AH596" s="70">
        <f t="shared" si="240"/>
        <v>0</v>
      </c>
      <c r="AI596" s="70">
        <f t="shared" si="240"/>
        <v>0</v>
      </c>
      <c r="AJ596" s="70">
        <f t="shared" si="240"/>
        <v>0</v>
      </c>
    </row>
    <row r="597" spans="1:36" ht="11.25" customHeight="1" x14ac:dyDescent="0.2">
      <c r="A597" s="8"/>
      <c r="E597" s="57"/>
      <c r="F597" s="56"/>
      <c r="G597" s="56"/>
      <c r="H597" s="71" t="s">
        <v>115</v>
      </c>
      <c r="I597" s="71"/>
      <c r="J597" s="73">
        <f>J598</f>
        <v>0</v>
      </c>
      <c r="K597" s="73">
        <f t="shared" ref="K597:AJ597" si="242">K598</f>
        <v>0</v>
      </c>
      <c r="L597" s="73">
        <f t="shared" si="242"/>
        <v>0</v>
      </c>
      <c r="M597" s="73">
        <f t="shared" si="242"/>
        <v>0</v>
      </c>
      <c r="N597" s="73">
        <f t="shared" si="242"/>
        <v>0</v>
      </c>
      <c r="O597" s="73">
        <f t="shared" si="242"/>
        <v>0</v>
      </c>
      <c r="P597" s="73">
        <f t="shared" si="242"/>
        <v>32941.1</v>
      </c>
      <c r="Q597" s="73">
        <f t="shared" si="242"/>
        <v>0</v>
      </c>
      <c r="R597" s="73">
        <f t="shared" si="242"/>
        <v>32941.1</v>
      </c>
      <c r="S597" s="73">
        <f t="shared" si="242"/>
        <v>0</v>
      </c>
      <c r="T597" s="73">
        <f t="shared" si="242"/>
        <v>0</v>
      </c>
      <c r="U597" s="73">
        <f t="shared" si="242"/>
        <v>16380</v>
      </c>
      <c r="V597" s="73">
        <f t="shared" si="242"/>
        <v>0</v>
      </c>
      <c r="W597" s="73">
        <f t="shared" si="242"/>
        <v>16380</v>
      </c>
      <c r="X597" s="73">
        <f t="shared" si="242"/>
        <v>0</v>
      </c>
      <c r="Y597" s="73">
        <f t="shared" si="242"/>
        <v>0</v>
      </c>
      <c r="Z597" s="73">
        <f t="shared" si="242"/>
        <v>0</v>
      </c>
      <c r="AA597" s="73">
        <f t="shared" si="242"/>
        <v>0</v>
      </c>
      <c r="AB597" s="73">
        <f t="shared" si="242"/>
        <v>0</v>
      </c>
      <c r="AC597" s="73">
        <f t="shared" si="242"/>
        <v>0</v>
      </c>
      <c r="AD597" s="73">
        <f t="shared" si="242"/>
        <v>0</v>
      </c>
      <c r="AE597" s="73">
        <f t="shared" si="242"/>
        <v>0</v>
      </c>
      <c r="AF597" s="73">
        <f t="shared" si="242"/>
        <v>0</v>
      </c>
      <c r="AG597" s="73">
        <f t="shared" si="242"/>
        <v>0</v>
      </c>
      <c r="AH597" s="73">
        <f t="shared" si="242"/>
        <v>0</v>
      </c>
      <c r="AI597" s="73">
        <f t="shared" si="242"/>
        <v>0</v>
      </c>
      <c r="AJ597" s="73">
        <f t="shared" si="242"/>
        <v>0</v>
      </c>
    </row>
    <row r="598" spans="1:36" ht="11.45" customHeight="1" x14ac:dyDescent="0.2">
      <c r="A598" s="13"/>
      <c r="E598" s="54"/>
      <c r="H598" s="68"/>
      <c r="I598" s="74">
        <v>343</v>
      </c>
      <c r="J598" s="70">
        <f t="shared" ref="J598:AJ598" si="243">J108</f>
        <v>0</v>
      </c>
      <c r="K598" s="70">
        <f t="shared" si="243"/>
        <v>0</v>
      </c>
      <c r="L598" s="70">
        <f t="shared" si="243"/>
        <v>0</v>
      </c>
      <c r="M598" s="70">
        <f t="shared" si="243"/>
        <v>0</v>
      </c>
      <c r="N598" s="70">
        <f t="shared" si="243"/>
        <v>0</v>
      </c>
      <c r="O598" s="70">
        <f t="shared" si="243"/>
        <v>0</v>
      </c>
      <c r="P598" s="70">
        <f t="shared" si="243"/>
        <v>32941.1</v>
      </c>
      <c r="Q598" s="70">
        <f t="shared" si="243"/>
        <v>0</v>
      </c>
      <c r="R598" s="70">
        <f>R108</f>
        <v>32941.1</v>
      </c>
      <c r="S598" s="70">
        <f t="shared" ref="S598:T598" si="244">S108</f>
        <v>0</v>
      </c>
      <c r="T598" s="70">
        <f t="shared" si="244"/>
        <v>0</v>
      </c>
      <c r="U598" s="70">
        <f t="shared" si="243"/>
        <v>16380</v>
      </c>
      <c r="V598" s="70">
        <f t="shared" si="243"/>
        <v>0</v>
      </c>
      <c r="W598" s="70">
        <f t="shared" si="243"/>
        <v>16380</v>
      </c>
      <c r="X598" s="70">
        <f t="shared" si="243"/>
        <v>0</v>
      </c>
      <c r="Y598" s="70">
        <f t="shared" si="243"/>
        <v>0</v>
      </c>
      <c r="Z598" s="70">
        <f t="shared" si="243"/>
        <v>0</v>
      </c>
      <c r="AA598" s="70">
        <f t="shared" si="243"/>
        <v>0</v>
      </c>
      <c r="AB598" s="70">
        <f t="shared" si="243"/>
        <v>0</v>
      </c>
      <c r="AC598" s="70">
        <f t="shared" si="243"/>
        <v>0</v>
      </c>
      <c r="AD598" s="70">
        <f t="shared" si="243"/>
        <v>0</v>
      </c>
      <c r="AE598" s="70">
        <f t="shared" si="243"/>
        <v>0</v>
      </c>
      <c r="AF598" s="70">
        <f t="shared" si="243"/>
        <v>0</v>
      </c>
      <c r="AG598" s="70">
        <f t="shared" si="243"/>
        <v>0</v>
      </c>
      <c r="AH598" s="70">
        <f t="shared" si="243"/>
        <v>0</v>
      </c>
      <c r="AI598" s="70">
        <f t="shared" si="243"/>
        <v>0</v>
      </c>
      <c r="AJ598" s="70">
        <f t="shared" si="243"/>
        <v>0</v>
      </c>
    </row>
    <row r="599" spans="1:36" ht="11.25" customHeight="1" x14ac:dyDescent="0.2">
      <c r="A599" s="24"/>
      <c r="E599" s="57"/>
      <c r="F599" s="56"/>
      <c r="G599" s="56"/>
      <c r="H599" s="71" t="s">
        <v>116</v>
      </c>
      <c r="I599" s="72"/>
      <c r="J599" s="73">
        <f>SUM(J600:J609)</f>
        <v>0</v>
      </c>
      <c r="K599" s="73">
        <f t="shared" ref="K599:AJ599" si="245">SUM(K600:K609)</f>
        <v>0</v>
      </c>
      <c r="L599" s="73">
        <f t="shared" si="245"/>
        <v>0</v>
      </c>
      <c r="M599" s="73">
        <f t="shared" si="245"/>
        <v>0</v>
      </c>
      <c r="N599" s="73">
        <f t="shared" si="245"/>
        <v>3915.78</v>
      </c>
      <c r="O599" s="73">
        <f t="shared" si="245"/>
        <v>3915.78</v>
      </c>
      <c r="P599" s="73">
        <f t="shared" si="245"/>
        <v>848211.42999999993</v>
      </c>
      <c r="Q599" s="73">
        <f t="shared" si="245"/>
        <v>0</v>
      </c>
      <c r="R599" s="73">
        <f t="shared" si="245"/>
        <v>153638.75</v>
      </c>
      <c r="S599" s="73">
        <f t="shared" si="245"/>
        <v>374572.68</v>
      </c>
      <c r="T599" s="73">
        <f t="shared" si="245"/>
        <v>0</v>
      </c>
      <c r="U599" s="73">
        <f t="shared" si="245"/>
        <v>2076992.43</v>
      </c>
      <c r="V599" s="73">
        <f t="shared" si="245"/>
        <v>0</v>
      </c>
      <c r="W599" s="73">
        <f t="shared" si="245"/>
        <v>1823763.43</v>
      </c>
      <c r="X599" s="73">
        <f t="shared" si="245"/>
        <v>0</v>
      </c>
      <c r="Y599" s="73">
        <f t="shared" si="245"/>
        <v>0</v>
      </c>
      <c r="Z599" s="73">
        <f t="shared" si="245"/>
        <v>0</v>
      </c>
      <c r="AA599" s="73">
        <f t="shared" si="245"/>
        <v>0</v>
      </c>
      <c r="AB599" s="73">
        <f t="shared" si="245"/>
        <v>0</v>
      </c>
      <c r="AC599" s="73">
        <f t="shared" si="245"/>
        <v>0</v>
      </c>
      <c r="AD599" s="73">
        <f t="shared" si="245"/>
        <v>0</v>
      </c>
      <c r="AE599" s="73">
        <f t="shared" si="245"/>
        <v>0</v>
      </c>
      <c r="AF599" s="73">
        <f t="shared" si="245"/>
        <v>0</v>
      </c>
      <c r="AG599" s="73">
        <f t="shared" si="245"/>
        <v>0</v>
      </c>
      <c r="AH599" s="73">
        <f t="shared" si="245"/>
        <v>0</v>
      </c>
      <c r="AI599" s="73">
        <f t="shared" si="245"/>
        <v>0</v>
      </c>
      <c r="AJ599" s="73">
        <f t="shared" si="245"/>
        <v>0</v>
      </c>
    </row>
    <row r="600" spans="1:36" ht="11.45" customHeight="1" x14ac:dyDescent="0.2">
      <c r="A600" s="24"/>
      <c r="E600" s="54"/>
      <c r="H600" s="68"/>
      <c r="I600" s="68">
        <v>221</v>
      </c>
      <c r="J600" s="70">
        <f t="shared" ref="J600:AJ600" si="246">J112</f>
        <v>0</v>
      </c>
      <c r="K600" s="70">
        <f t="shared" si="246"/>
        <v>0</v>
      </c>
      <c r="L600" s="70">
        <f t="shared" si="246"/>
        <v>0</v>
      </c>
      <c r="M600" s="70">
        <f t="shared" si="246"/>
        <v>0</v>
      </c>
      <c r="N600" s="70">
        <f t="shared" si="246"/>
        <v>0</v>
      </c>
      <c r="O600" s="70">
        <f t="shared" si="246"/>
        <v>0</v>
      </c>
      <c r="P600" s="70">
        <f t="shared" si="246"/>
        <v>6868.87</v>
      </c>
      <c r="Q600" s="70">
        <f t="shared" si="246"/>
        <v>0</v>
      </c>
      <c r="R600" s="70">
        <f t="shared" si="246"/>
        <v>6868.87</v>
      </c>
      <c r="S600" s="70">
        <f t="shared" si="246"/>
        <v>0</v>
      </c>
      <c r="T600" s="70">
        <f t="shared" si="246"/>
        <v>0</v>
      </c>
      <c r="U600" s="70">
        <f t="shared" si="246"/>
        <v>6868.87</v>
      </c>
      <c r="V600" s="70">
        <f t="shared" si="246"/>
        <v>0</v>
      </c>
      <c r="W600" s="70">
        <f t="shared" si="246"/>
        <v>6868.87</v>
      </c>
      <c r="X600" s="70">
        <f t="shared" si="246"/>
        <v>0</v>
      </c>
      <c r="Y600" s="70">
        <f t="shared" si="246"/>
        <v>0</v>
      </c>
      <c r="Z600" s="70">
        <f t="shared" si="246"/>
        <v>0</v>
      </c>
      <c r="AA600" s="70">
        <f t="shared" si="246"/>
        <v>0</v>
      </c>
      <c r="AB600" s="70">
        <f t="shared" si="246"/>
        <v>0</v>
      </c>
      <c r="AC600" s="70">
        <f t="shared" si="246"/>
        <v>0</v>
      </c>
      <c r="AD600" s="70">
        <f t="shared" si="246"/>
        <v>0</v>
      </c>
      <c r="AE600" s="70">
        <f t="shared" si="246"/>
        <v>0</v>
      </c>
      <c r="AF600" s="70">
        <f t="shared" si="246"/>
        <v>0</v>
      </c>
      <c r="AG600" s="70">
        <f t="shared" si="246"/>
        <v>0</v>
      </c>
      <c r="AH600" s="70">
        <f t="shared" si="246"/>
        <v>0</v>
      </c>
      <c r="AI600" s="70">
        <f t="shared" si="246"/>
        <v>0</v>
      </c>
      <c r="AJ600" s="70">
        <f t="shared" si="246"/>
        <v>0</v>
      </c>
    </row>
    <row r="601" spans="1:36" ht="11.45" customHeight="1" x14ac:dyDescent="0.2">
      <c r="A601" s="24"/>
      <c r="E601" s="54"/>
      <c r="H601" s="68"/>
      <c r="I601" s="74">
        <v>223</v>
      </c>
      <c r="J601" s="70">
        <f t="shared" ref="J601:AJ601" si="247">J119</f>
        <v>0</v>
      </c>
      <c r="K601" s="70">
        <f t="shared" si="247"/>
        <v>0</v>
      </c>
      <c r="L601" s="70">
        <f t="shared" si="247"/>
        <v>0</v>
      </c>
      <c r="M601" s="70">
        <f t="shared" si="247"/>
        <v>0</v>
      </c>
      <c r="N601" s="70">
        <f t="shared" si="247"/>
        <v>0</v>
      </c>
      <c r="O601" s="70">
        <f t="shared" si="247"/>
        <v>0</v>
      </c>
      <c r="P601" s="70">
        <f t="shared" si="247"/>
        <v>264530.75</v>
      </c>
      <c r="Q601" s="70">
        <f t="shared" si="247"/>
        <v>0</v>
      </c>
      <c r="R601" s="70">
        <f t="shared" si="247"/>
        <v>38517.4</v>
      </c>
      <c r="S601" s="70">
        <f t="shared" si="247"/>
        <v>226013.34999999998</v>
      </c>
      <c r="T601" s="70">
        <f t="shared" si="247"/>
        <v>0</v>
      </c>
      <c r="U601" s="70">
        <f t="shared" si="247"/>
        <v>264530.75</v>
      </c>
      <c r="V601" s="70">
        <f t="shared" si="247"/>
        <v>0</v>
      </c>
      <c r="W601" s="70">
        <f t="shared" si="247"/>
        <v>264530.75</v>
      </c>
      <c r="X601" s="70">
        <f t="shared" si="247"/>
        <v>0</v>
      </c>
      <c r="Y601" s="70">
        <f t="shared" si="247"/>
        <v>0</v>
      </c>
      <c r="Z601" s="70">
        <f t="shared" si="247"/>
        <v>0</v>
      </c>
      <c r="AA601" s="70">
        <f t="shared" si="247"/>
        <v>0</v>
      </c>
      <c r="AB601" s="70">
        <f t="shared" si="247"/>
        <v>0</v>
      </c>
      <c r="AC601" s="70">
        <f t="shared" si="247"/>
        <v>0</v>
      </c>
      <c r="AD601" s="70">
        <f t="shared" si="247"/>
        <v>0</v>
      </c>
      <c r="AE601" s="70">
        <f t="shared" si="247"/>
        <v>0</v>
      </c>
      <c r="AF601" s="70">
        <f t="shared" si="247"/>
        <v>0</v>
      </c>
      <c r="AG601" s="70">
        <f t="shared" si="247"/>
        <v>0</v>
      </c>
      <c r="AH601" s="70">
        <f t="shared" si="247"/>
        <v>0</v>
      </c>
      <c r="AI601" s="70">
        <f t="shared" si="247"/>
        <v>0</v>
      </c>
      <c r="AJ601" s="70">
        <f t="shared" si="247"/>
        <v>0</v>
      </c>
    </row>
    <row r="602" spans="1:36" ht="11.45" customHeight="1" x14ac:dyDescent="0.2">
      <c r="A602" s="13"/>
      <c r="E602" s="54"/>
      <c r="H602" s="68"/>
      <c r="I602" s="74">
        <v>225</v>
      </c>
      <c r="J602" s="70">
        <f t="shared" ref="J602:AJ602" si="248">J126</f>
        <v>0</v>
      </c>
      <c r="K602" s="70">
        <f t="shared" si="248"/>
        <v>0</v>
      </c>
      <c r="L602" s="70">
        <f t="shared" si="248"/>
        <v>0</v>
      </c>
      <c r="M602" s="70">
        <f t="shared" si="248"/>
        <v>0</v>
      </c>
      <c r="N602" s="70">
        <f t="shared" si="248"/>
        <v>0</v>
      </c>
      <c r="O602" s="70">
        <f t="shared" si="248"/>
        <v>0</v>
      </c>
      <c r="P602" s="70">
        <f t="shared" si="248"/>
        <v>78741.81</v>
      </c>
      <c r="Q602" s="70">
        <f t="shared" si="248"/>
        <v>0</v>
      </c>
      <c r="R602" s="70">
        <f t="shared" si="248"/>
        <v>14630.48</v>
      </c>
      <c r="S602" s="70">
        <f t="shared" si="248"/>
        <v>64111.33</v>
      </c>
      <c r="T602" s="70">
        <f t="shared" si="248"/>
        <v>0</v>
      </c>
      <c r="U602" s="70">
        <f t="shared" si="248"/>
        <v>78741.81</v>
      </c>
      <c r="V602" s="70">
        <f t="shared" si="248"/>
        <v>0</v>
      </c>
      <c r="W602" s="70">
        <f t="shared" si="248"/>
        <v>78741.81</v>
      </c>
      <c r="X602" s="70">
        <f t="shared" si="248"/>
        <v>0</v>
      </c>
      <c r="Y602" s="70">
        <f t="shared" si="248"/>
        <v>0</v>
      </c>
      <c r="Z602" s="70">
        <f t="shared" si="248"/>
        <v>0</v>
      </c>
      <c r="AA602" s="70">
        <f t="shared" si="248"/>
        <v>0</v>
      </c>
      <c r="AB602" s="70">
        <f t="shared" si="248"/>
        <v>0</v>
      </c>
      <c r="AC602" s="70">
        <f t="shared" si="248"/>
        <v>0</v>
      </c>
      <c r="AD602" s="70">
        <f t="shared" si="248"/>
        <v>0</v>
      </c>
      <c r="AE602" s="70">
        <f t="shared" si="248"/>
        <v>0</v>
      </c>
      <c r="AF602" s="70">
        <f t="shared" si="248"/>
        <v>0</v>
      </c>
      <c r="AG602" s="70">
        <f t="shared" si="248"/>
        <v>0</v>
      </c>
      <c r="AH602" s="70">
        <f t="shared" si="248"/>
        <v>0</v>
      </c>
      <c r="AI602" s="70">
        <f t="shared" si="248"/>
        <v>0</v>
      </c>
      <c r="AJ602" s="70">
        <f t="shared" si="248"/>
        <v>0</v>
      </c>
    </row>
    <row r="603" spans="1:36" ht="11.45" customHeight="1" x14ac:dyDescent="0.2">
      <c r="A603" s="6"/>
      <c r="E603" s="54"/>
      <c r="H603" s="68"/>
      <c r="I603" s="74">
        <v>226</v>
      </c>
      <c r="J603" s="70">
        <f t="shared" ref="J603:AJ603" si="249">J139</f>
        <v>0</v>
      </c>
      <c r="K603" s="70">
        <f t="shared" si="249"/>
        <v>0</v>
      </c>
      <c r="L603" s="70">
        <f t="shared" si="249"/>
        <v>0</v>
      </c>
      <c r="M603" s="70">
        <f t="shared" si="249"/>
        <v>0</v>
      </c>
      <c r="N603" s="70">
        <f t="shared" si="249"/>
        <v>0</v>
      </c>
      <c r="O603" s="70">
        <f t="shared" si="249"/>
        <v>0</v>
      </c>
      <c r="P603" s="70">
        <f t="shared" si="249"/>
        <v>85546</v>
      </c>
      <c r="Q603" s="70">
        <f t="shared" si="249"/>
        <v>0</v>
      </c>
      <c r="R603" s="70">
        <f t="shared" si="249"/>
        <v>85546</v>
      </c>
      <c r="S603" s="70">
        <f t="shared" si="249"/>
        <v>0</v>
      </c>
      <c r="T603" s="70">
        <f t="shared" si="249"/>
        <v>0</v>
      </c>
      <c r="U603" s="70">
        <f t="shared" si="249"/>
        <v>85546</v>
      </c>
      <c r="V603" s="70">
        <f t="shared" si="249"/>
        <v>0</v>
      </c>
      <c r="W603" s="70">
        <f t="shared" si="249"/>
        <v>85546</v>
      </c>
      <c r="X603" s="70">
        <f t="shared" si="249"/>
        <v>0</v>
      </c>
      <c r="Y603" s="70">
        <f t="shared" si="249"/>
        <v>0</v>
      </c>
      <c r="Z603" s="70">
        <f t="shared" si="249"/>
        <v>0</v>
      </c>
      <c r="AA603" s="70">
        <f t="shared" si="249"/>
        <v>0</v>
      </c>
      <c r="AB603" s="70">
        <f t="shared" si="249"/>
        <v>0</v>
      </c>
      <c r="AC603" s="70">
        <f t="shared" si="249"/>
        <v>0</v>
      </c>
      <c r="AD603" s="70">
        <f t="shared" si="249"/>
        <v>0</v>
      </c>
      <c r="AE603" s="70">
        <f t="shared" si="249"/>
        <v>0</v>
      </c>
      <c r="AF603" s="70">
        <f t="shared" si="249"/>
        <v>0</v>
      </c>
      <c r="AG603" s="70">
        <f t="shared" si="249"/>
        <v>0</v>
      </c>
      <c r="AH603" s="70">
        <f t="shared" si="249"/>
        <v>0</v>
      </c>
      <c r="AI603" s="70">
        <f t="shared" si="249"/>
        <v>0</v>
      </c>
      <c r="AJ603" s="70">
        <f t="shared" si="249"/>
        <v>0</v>
      </c>
    </row>
    <row r="604" spans="1:36" ht="11.45" customHeight="1" x14ac:dyDescent="0.2">
      <c r="A604" s="13"/>
      <c r="E604" s="54"/>
      <c r="H604" s="68"/>
      <c r="I604" s="74">
        <v>227</v>
      </c>
      <c r="J604" s="70">
        <f t="shared" ref="J604:AJ604" si="250">J144</f>
        <v>0</v>
      </c>
      <c r="K604" s="70">
        <f t="shared" si="250"/>
        <v>0</v>
      </c>
      <c r="L604" s="70">
        <f t="shared" si="250"/>
        <v>0</v>
      </c>
      <c r="M604" s="70">
        <f t="shared" si="250"/>
        <v>0</v>
      </c>
      <c r="N604" s="70">
        <f t="shared" si="250"/>
        <v>0</v>
      </c>
      <c r="O604" s="70">
        <f t="shared" si="250"/>
        <v>0</v>
      </c>
      <c r="P604" s="70">
        <f t="shared" si="250"/>
        <v>0</v>
      </c>
      <c r="Q604" s="70">
        <f t="shared" si="250"/>
        <v>0</v>
      </c>
      <c r="R604" s="70">
        <f t="shared" si="250"/>
        <v>0</v>
      </c>
      <c r="S604" s="70">
        <f t="shared" si="250"/>
        <v>0</v>
      </c>
      <c r="T604" s="70">
        <f t="shared" si="250"/>
        <v>0</v>
      </c>
      <c r="U604" s="70">
        <f t="shared" si="250"/>
        <v>0</v>
      </c>
      <c r="V604" s="70">
        <f t="shared" si="250"/>
        <v>0</v>
      </c>
      <c r="W604" s="70">
        <f t="shared" si="250"/>
        <v>0</v>
      </c>
      <c r="X604" s="70">
        <f t="shared" si="250"/>
        <v>0</v>
      </c>
      <c r="Y604" s="70">
        <f t="shared" si="250"/>
        <v>0</v>
      </c>
      <c r="Z604" s="70">
        <f t="shared" si="250"/>
        <v>0</v>
      </c>
      <c r="AA604" s="70">
        <f t="shared" si="250"/>
        <v>0</v>
      </c>
      <c r="AB604" s="70">
        <f t="shared" si="250"/>
        <v>0</v>
      </c>
      <c r="AC604" s="70">
        <f t="shared" si="250"/>
        <v>0</v>
      </c>
      <c r="AD604" s="70">
        <f t="shared" si="250"/>
        <v>0</v>
      </c>
      <c r="AE604" s="70">
        <f t="shared" si="250"/>
        <v>0</v>
      </c>
      <c r="AF604" s="70">
        <f t="shared" si="250"/>
        <v>0</v>
      </c>
      <c r="AG604" s="70">
        <f t="shared" si="250"/>
        <v>0</v>
      </c>
      <c r="AH604" s="70">
        <f t="shared" si="250"/>
        <v>0</v>
      </c>
      <c r="AI604" s="70">
        <f t="shared" si="250"/>
        <v>0</v>
      </c>
      <c r="AJ604" s="70">
        <f t="shared" si="250"/>
        <v>0</v>
      </c>
    </row>
    <row r="605" spans="1:36" ht="11.45" customHeight="1" x14ac:dyDescent="0.2">
      <c r="A605" s="13"/>
      <c r="E605" s="54"/>
      <c r="H605" s="68"/>
      <c r="I605" s="74">
        <v>290</v>
      </c>
      <c r="J605" s="70"/>
      <c r="K605" s="70"/>
      <c r="L605" s="70"/>
      <c r="M605" s="70"/>
      <c r="N605" s="70"/>
      <c r="O605" s="70"/>
      <c r="P605" s="70">
        <v>28901</v>
      </c>
      <c r="Q605" s="70"/>
      <c r="R605" s="70"/>
      <c r="S605" s="70">
        <v>28901</v>
      </c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</row>
    <row r="606" spans="1:36" ht="11.45" customHeight="1" x14ac:dyDescent="0.2">
      <c r="A606" s="13"/>
      <c r="E606" s="54"/>
      <c r="H606" s="68"/>
      <c r="I606" s="74">
        <v>346</v>
      </c>
      <c r="J606" s="70">
        <f t="shared" ref="J606:AJ606" si="251">J150</f>
        <v>0</v>
      </c>
      <c r="K606" s="70">
        <f t="shared" si="251"/>
        <v>0</v>
      </c>
      <c r="L606" s="70">
        <f t="shared" si="251"/>
        <v>0</v>
      </c>
      <c r="M606" s="70">
        <f t="shared" si="251"/>
        <v>0</v>
      </c>
      <c r="N606" s="70">
        <f t="shared" si="251"/>
        <v>3915.78</v>
      </c>
      <c r="O606" s="70">
        <f t="shared" si="251"/>
        <v>3915.78</v>
      </c>
      <c r="P606" s="70">
        <f t="shared" si="251"/>
        <v>0</v>
      </c>
      <c r="Q606" s="70">
        <f t="shared" si="251"/>
        <v>0</v>
      </c>
      <c r="R606" s="70">
        <f t="shared" si="251"/>
        <v>0</v>
      </c>
      <c r="S606" s="70">
        <f t="shared" si="251"/>
        <v>0</v>
      </c>
      <c r="T606" s="70">
        <f t="shared" si="251"/>
        <v>0</v>
      </c>
      <c r="U606" s="70">
        <f t="shared" si="251"/>
        <v>0</v>
      </c>
      <c r="V606" s="70">
        <f t="shared" si="251"/>
        <v>0</v>
      </c>
      <c r="W606" s="70">
        <f t="shared" si="251"/>
        <v>0</v>
      </c>
      <c r="X606" s="70">
        <f t="shared" si="251"/>
        <v>0</v>
      </c>
      <c r="Y606" s="70">
        <f t="shared" si="251"/>
        <v>0</v>
      </c>
      <c r="Z606" s="70">
        <f t="shared" si="251"/>
        <v>0</v>
      </c>
      <c r="AA606" s="70">
        <f t="shared" si="251"/>
        <v>0</v>
      </c>
      <c r="AB606" s="70">
        <f t="shared" si="251"/>
        <v>0</v>
      </c>
      <c r="AC606" s="70">
        <f t="shared" si="251"/>
        <v>0</v>
      </c>
      <c r="AD606" s="70">
        <f t="shared" si="251"/>
        <v>0</v>
      </c>
      <c r="AE606" s="70">
        <f t="shared" si="251"/>
        <v>0</v>
      </c>
      <c r="AF606" s="70">
        <f t="shared" si="251"/>
        <v>0</v>
      </c>
      <c r="AG606" s="70">
        <f t="shared" si="251"/>
        <v>0</v>
      </c>
      <c r="AH606" s="70">
        <f t="shared" si="251"/>
        <v>0</v>
      </c>
      <c r="AI606" s="70">
        <f t="shared" si="251"/>
        <v>0</v>
      </c>
      <c r="AJ606" s="70">
        <f t="shared" si="251"/>
        <v>0</v>
      </c>
    </row>
    <row r="607" spans="1:36" ht="11.45" customHeight="1" x14ac:dyDescent="0.2">
      <c r="A607" s="13"/>
      <c r="E607" s="54"/>
      <c r="H607" s="68"/>
      <c r="I607" s="74">
        <v>341</v>
      </c>
      <c r="J607" s="70">
        <f t="shared" ref="J607:AJ607" si="252">J175</f>
        <v>0</v>
      </c>
      <c r="K607" s="70">
        <f t="shared" si="252"/>
        <v>0</v>
      </c>
      <c r="L607" s="70">
        <f t="shared" si="252"/>
        <v>0</v>
      </c>
      <c r="M607" s="70">
        <f t="shared" si="252"/>
        <v>0</v>
      </c>
      <c r="N607" s="70">
        <f t="shared" si="252"/>
        <v>0</v>
      </c>
      <c r="O607" s="70">
        <f t="shared" si="252"/>
        <v>0</v>
      </c>
      <c r="P607" s="70">
        <f>P175</f>
        <v>55547</v>
      </c>
      <c r="Q607" s="70">
        <f t="shared" si="252"/>
        <v>0</v>
      </c>
      <c r="R607" s="70"/>
      <c r="S607" s="70">
        <v>55547</v>
      </c>
      <c r="T607" s="70"/>
      <c r="U607" s="70">
        <f t="shared" si="252"/>
        <v>1203229</v>
      </c>
      <c r="V607" s="70">
        <f t="shared" si="252"/>
        <v>0</v>
      </c>
      <c r="W607" s="70">
        <f t="shared" si="252"/>
        <v>1000000</v>
      </c>
      <c r="X607" s="70">
        <f t="shared" si="252"/>
        <v>0</v>
      </c>
      <c r="Y607" s="70">
        <f t="shared" si="252"/>
        <v>0</v>
      </c>
      <c r="Z607" s="70">
        <f t="shared" si="252"/>
        <v>0</v>
      </c>
      <c r="AA607" s="70">
        <f t="shared" si="252"/>
        <v>0</v>
      </c>
      <c r="AB607" s="70">
        <f t="shared" si="252"/>
        <v>0</v>
      </c>
      <c r="AC607" s="70">
        <f t="shared" si="252"/>
        <v>0</v>
      </c>
      <c r="AD607" s="70">
        <f t="shared" si="252"/>
        <v>0</v>
      </c>
      <c r="AE607" s="70">
        <f t="shared" si="252"/>
        <v>0</v>
      </c>
      <c r="AF607" s="70">
        <f t="shared" si="252"/>
        <v>0</v>
      </c>
      <c r="AG607" s="70">
        <f t="shared" si="252"/>
        <v>0</v>
      </c>
      <c r="AH607" s="70">
        <f t="shared" si="252"/>
        <v>0</v>
      </c>
      <c r="AI607" s="70">
        <f t="shared" si="252"/>
        <v>0</v>
      </c>
      <c r="AJ607" s="70">
        <f t="shared" si="252"/>
        <v>0</v>
      </c>
    </row>
    <row r="608" spans="1:36" ht="11.45" customHeight="1" x14ac:dyDescent="0.2">
      <c r="A608" s="13"/>
      <c r="E608" s="54"/>
      <c r="H608" s="68"/>
      <c r="I608" s="74">
        <v>342</v>
      </c>
      <c r="J608" s="70">
        <f t="shared" ref="J608:AJ608" si="253">J153</f>
        <v>0</v>
      </c>
      <c r="K608" s="70">
        <f t="shared" si="253"/>
        <v>0</v>
      </c>
      <c r="L608" s="70">
        <f t="shared" si="253"/>
        <v>0</v>
      </c>
      <c r="M608" s="70">
        <f t="shared" si="253"/>
        <v>0</v>
      </c>
      <c r="N608" s="70">
        <f t="shared" si="253"/>
        <v>0</v>
      </c>
      <c r="O608" s="70">
        <f t="shared" si="253"/>
        <v>0</v>
      </c>
      <c r="P608" s="132">
        <f t="shared" si="253"/>
        <v>320000</v>
      </c>
      <c r="Q608" s="70">
        <f t="shared" si="253"/>
        <v>0</v>
      </c>
      <c r="R608" s="70">
        <f t="shared" si="253"/>
        <v>0</v>
      </c>
      <c r="S608" s="70">
        <f t="shared" si="253"/>
        <v>0</v>
      </c>
      <c r="T608" s="70">
        <f t="shared" si="253"/>
        <v>0</v>
      </c>
      <c r="U608" s="70">
        <f t="shared" si="253"/>
        <v>430000</v>
      </c>
      <c r="V608" s="70">
        <f t="shared" si="253"/>
        <v>0</v>
      </c>
      <c r="W608" s="70">
        <f t="shared" si="253"/>
        <v>380000</v>
      </c>
      <c r="X608" s="70">
        <f t="shared" si="253"/>
        <v>0</v>
      </c>
      <c r="Y608" s="70">
        <f t="shared" si="253"/>
        <v>0</v>
      </c>
      <c r="Z608" s="70">
        <f t="shared" si="253"/>
        <v>0</v>
      </c>
      <c r="AA608" s="70">
        <f t="shared" si="253"/>
        <v>0</v>
      </c>
      <c r="AB608" s="70">
        <f t="shared" si="253"/>
        <v>0</v>
      </c>
      <c r="AC608" s="70">
        <f t="shared" si="253"/>
        <v>0</v>
      </c>
      <c r="AD608" s="70">
        <f t="shared" si="253"/>
        <v>0</v>
      </c>
      <c r="AE608" s="70">
        <f t="shared" si="253"/>
        <v>0</v>
      </c>
      <c r="AF608" s="70">
        <f t="shared" si="253"/>
        <v>0</v>
      </c>
      <c r="AG608" s="70">
        <f t="shared" si="253"/>
        <v>0</v>
      </c>
      <c r="AH608" s="70">
        <f t="shared" si="253"/>
        <v>0</v>
      </c>
      <c r="AI608" s="70">
        <f t="shared" si="253"/>
        <v>0</v>
      </c>
      <c r="AJ608" s="70">
        <f t="shared" si="253"/>
        <v>0</v>
      </c>
    </row>
    <row r="609" spans="1:36" ht="11.45" customHeight="1" x14ac:dyDescent="0.2">
      <c r="A609" s="6"/>
      <c r="E609" s="54"/>
      <c r="H609" s="68"/>
      <c r="I609" s="74">
        <v>343</v>
      </c>
      <c r="J609" s="70">
        <f t="shared" ref="J609:AJ609" si="254">J192</f>
        <v>0</v>
      </c>
      <c r="K609" s="70">
        <f t="shared" si="254"/>
        <v>0</v>
      </c>
      <c r="L609" s="70">
        <f t="shared" si="254"/>
        <v>0</v>
      </c>
      <c r="M609" s="70">
        <f t="shared" si="254"/>
        <v>0</v>
      </c>
      <c r="N609" s="70">
        <f t="shared" si="254"/>
        <v>0</v>
      </c>
      <c r="O609" s="70">
        <f t="shared" si="254"/>
        <v>0</v>
      </c>
      <c r="P609" s="70">
        <f t="shared" si="254"/>
        <v>8076</v>
      </c>
      <c r="Q609" s="70">
        <f t="shared" si="254"/>
        <v>0</v>
      </c>
      <c r="R609" s="70">
        <f>R192</f>
        <v>8076</v>
      </c>
      <c r="S609" s="70">
        <f t="shared" ref="S609:T609" si="255">S192</f>
        <v>0</v>
      </c>
      <c r="T609" s="70">
        <f t="shared" si="255"/>
        <v>0</v>
      </c>
      <c r="U609" s="70">
        <f t="shared" si="254"/>
        <v>8076</v>
      </c>
      <c r="V609" s="70">
        <f t="shared" si="254"/>
        <v>0</v>
      </c>
      <c r="W609" s="70">
        <f t="shared" si="254"/>
        <v>8076</v>
      </c>
      <c r="X609" s="70">
        <f t="shared" si="254"/>
        <v>0</v>
      </c>
      <c r="Y609" s="70">
        <f t="shared" si="254"/>
        <v>0</v>
      </c>
      <c r="Z609" s="70">
        <f t="shared" si="254"/>
        <v>0</v>
      </c>
      <c r="AA609" s="70">
        <f t="shared" si="254"/>
        <v>0</v>
      </c>
      <c r="AB609" s="70">
        <f t="shared" si="254"/>
        <v>0</v>
      </c>
      <c r="AC609" s="70">
        <f t="shared" si="254"/>
        <v>0</v>
      </c>
      <c r="AD609" s="70">
        <f t="shared" si="254"/>
        <v>0</v>
      </c>
      <c r="AE609" s="70">
        <f t="shared" si="254"/>
        <v>0</v>
      </c>
      <c r="AF609" s="70">
        <f t="shared" si="254"/>
        <v>0</v>
      </c>
      <c r="AG609" s="70">
        <f t="shared" si="254"/>
        <v>0</v>
      </c>
      <c r="AH609" s="70">
        <f t="shared" si="254"/>
        <v>0</v>
      </c>
      <c r="AI609" s="70">
        <f t="shared" si="254"/>
        <v>0</v>
      </c>
      <c r="AJ609" s="70">
        <f t="shared" si="254"/>
        <v>0</v>
      </c>
    </row>
    <row r="610" spans="1:36" ht="11.25" customHeight="1" x14ac:dyDescent="0.2">
      <c r="A610" s="13"/>
      <c r="E610" s="57"/>
      <c r="F610" s="56"/>
      <c r="G610" s="56"/>
      <c r="H610" s="71" t="s">
        <v>117</v>
      </c>
      <c r="I610" s="72"/>
      <c r="J610" s="73">
        <f>SUM(J611:J618)</f>
        <v>0</v>
      </c>
      <c r="K610" s="73">
        <f t="shared" ref="K610:AJ610" si="256">SUM(K611:K618)</f>
        <v>0</v>
      </c>
      <c r="L610" s="73">
        <f t="shared" si="256"/>
        <v>0</v>
      </c>
      <c r="M610" s="73">
        <f t="shared" si="256"/>
        <v>0</v>
      </c>
      <c r="N610" s="73">
        <f t="shared" si="256"/>
        <v>1305.26</v>
      </c>
      <c r="O610" s="73">
        <f t="shared" si="256"/>
        <v>1305.26</v>
      </c>
      <c r="P610" s="73">
        <f t="shared" si="256"/>
        <v>48188.53</v>
      </c>
      <c r="Q610" s="73">
        <f t="shared" si="256"/>
        <v>0</v>
      </c>
      <c r="R610" s="73">
        <f t="shared" si="256"/>
        <v>37949.269999999997</v>
      </c>
      <c r="S610" s="73">
        <f t="shared" si="256"/>
        <v>10239.26</v>
      </c>
      <c r="T610" s="73">
        <f t="shared" si="256"/>
        <v>0</v>
      </c>
      <c r="U610" s="73">
        <f t="shared" si="256"/>
        <v>248188.53</v>
      </c>
      <c r="V610" s="73">
        <f t="shared" si="256"/>
        <v>0</v>
      </c>
      <c r="W610" s="73">
        <f t="shared" si="256"/>
        <v>248188.53</v>
      </c>
      <c r="X610" s="73">
        <f t="shared" si="256"/>
        <v>0</v>
      </c>
      <c r="Y610" s="73">
        <f t="shared" si="256"/>
        <v>0</v>
      </c>
      <c r="Z610" s="73">
        <f t="shared" si="256"/>
        <v>0</v>
      </c>
      <c r="AA610" s="73">
        <f t="shared" si="256"/>
        <v>0</v>
      </c>
      <c r="AB610" s="73">
        <f t="shared" si="256"/>
        <v>0</v>
      </c>
      <c r="AC610" s="73">
        <f t="shared" si="256"/>
        <v>0</v>
      </c>
      <c r="AD610" s="73">
        <f t="shared" si="256"/>
        <v>0</v>
      </c>
      <c r="AE610" s="73">
        <f t="shared" si="256"/>
        <v>0</v>
      </c>
      <c r="AF610" s="73">
        <f t="shared" si="256"/>
        <v>0</v>
      </c>
      <c r="AG610" s="73">
        <f t="shared" si="256"/>
        <v>0</v>
      </c>
      <c r="AH610" s="73">
        <f t="shared" si="256"/>
        <v>0</v>
      </c>
      <c r="AI610" s="73">
        <f t="shared" si="256"/>
        <v>0</v>
      </c>
      <c r="AJ610" s="73">
        <f t="shared" si="256"/>
        <v>0</v>
      </c>
    </row>
    <row r="611" spans="1:36" ht="11.45" customHeight="1" x14ac:dyDescent="0.2">
      <c r="A611" s="6"/>
      <c r="E611" s="54"/>
      <c r="H611" s="68"/>
      <c r="I611" s="74">
        <v>221</v>
      </c>
      <c r="J611" s="70">
        <f t="shared" ref="J611:AJ611" si="257">J196</f>
        <v>0</v>
      </c>
      <c r="K611" s="70">
        <f t="shared" si="257"/>
        <v>0</v>
      </c>
      <c r="L611" s="70">
        <f t="shared" si="257"/>
        <v>0</v>
      </c>
      <c r="M611" s="70">
        <f t="shared" si="257"/>
        <v>0</v>
      </c>
      <c r="N611" s="70">
        <f t="shared" si="257"/>
        <v>0</v>
      </c>
      <c r="O611" s="70">
        <f t="shared" si="257"/>
        <v>0</v>
      </c>
      <c r="P611" s="70">
        <f t="shared" si="257"/>
        <v>241.48</v>
      </c>
      <c r="Q611" s="70">
        <f t="shared" si="257"/>
        <v>0</v>
      </c>
      <c r="R611" s="70">
        <f t="shared" si="257"/>
        <v>241.48</v>
      </c>
      <c r="S611" s="70">
        <f t="shared" si="257"/>
        <v>0</v>
      </c>
      <c r="T611" s="70">
        <f t="shared" si="257"/>
        <v>0</v>
      </c>
      <c r="U611" s="70">
        <f t="shared" si="257"/>
        <v>241.48</v>
      </c>
      <c r="V611" s="70">
        <f t="shared" si="257"/>
        <v>0</v>
      </c>
      <c r="W611" s="70">
        <f t="shared" si="257"/>
        <v>241.48</v>
      </c>
      <c r="X611" s="70">
        <f t="shared" si="257"/>
        <v>0</v>
      </c>
      <c r="Y611" s="70">
        <f t="shared" si="257"/>
        <v>0</v>
      </c>
      <c r="Z611" s="70">
        <f t="shared" si="257"/>
        <v>0</v>
      </c>
      <c r="AA611" s="70">
        <f t="shared" si="257"/>
        <v>0</v>
      </c>
      <c r="AB611" s="70">
        <f t="shared" si="257"/>
        <v>0</v>
      </c>
      <c r="AC611" s="70">
        <f t="shared" si="257"/>
        <v>0</v>
      </c>
      <c r="AD611" s="70">
        <f t="shared" si="257"/>
        <v>0</v>
      </c>
      <c r="AE611" s="70">
        <f t="shared" si="257"/>
        <v>0</v>
      </c>
      <c r="AF611" s="70">
        <f t="shared" si="257"/>
        <v>0</v>
      </c>
      <c r="AG611" s="70">
        <f t="shared" si="257"/>
        <v>0</v>
      </c>
      <c r="AH611" s="70">
        <f t="shared" si="257"/>
        <v>0</v>
      </c>
      <c r="AI611" s="70">
        <f t="shared" si="257"/>
        <v>0</v>
      </c>
      <c r="AJ611" s="70">
        <f t="shared" si="257"/>
        <v>0</v>
      </c>
    </row>
    <row r="612" spans="1:36" ht="11.45" customHeight="1" x14ac:dyDescent="0.2">
      <c r="E612" s="54"/>
      <c r="H612" s="68"/>
      <c r="I612" s="74">
        <v>223</v>
      </c>
      <c r="J612" s="70">
        <f t="shared" ref="J612:AJ612" si="258">J201</f>
        <v>0</v>
      </c>
      <c r="K612" s="70">
        <f t="shared" si="258"/>
        <v>0</v>
      </c>
      <c r="L612" s="70">
        <f t="shared" si="258"/>
        <v>0</v>
      </c>
      <c r="M612" s="70">
        <f t="shared" si="258"/>
        <v>0</v>
      </c>
      <c r="N612" s="70">
        <f t="shared" si="258"/>
        <v>0</v>
      </c>
      <c r="O612" s="70">
        <f t="shared" si="258"/>
        <v>0</v>
      </c>
      <c r="P612" s="70">
        <f t="shared" si="258"/>
        <v>9452.76</v>
      </c>
      <c r="Q612" s="70">
        <f t="shared" si="258"/>
        <v>0</v>
      </c>
      <c r="R612" s="70">
        <f t="shared" si="258"/>
        <v>326</v>
      </c>
      <c r="S612" s="70">
        <f t="shared" si="258"/>
        <v>9126.76</v>
      </c>
      <c r="T612" s="70">
        <f t="shared" si="258"/>
        <v>0</v>
      </c>
      <c r="U612" s="70">
        <f t="shared" si="258"/>
        <v>9452.76</v>
      </c>
      <c r="V612" s="70">
        <f t="shared" si="258"/>
        <v>0</v>
      </c>
      <c r="W612" s="70">
        <f t="shared" si="258"/>
        <v>9452.76</v>
      </c>
      <c r="X612" s="70">
        <f t="shared" si="258"/>
        <v>0</v>
      </c>
      <c r="Y612" s="70">
        <f t="shared" si="258"/>
        <v>0</v>
      </c>
      <c r="Z612" s="70">
        <f t="shared" si="258"/>
        <v>0</v>
      </c>
      <c r="AA612" s="70">
        <f t="shared" si="258"/>
        <v>0</v>
      </c>
      <c r="AB612" s="70">
        <f t="shared" si="258"/>
        <v>0</v>
      </c>
      <c r="AC612" s="70">
        <f t="shared" si="258"/>
        <v>0</v>
      </c>
      <c r="AD612" s="70">
        <f t="shared" si="258"/>
        <v>0</v>
      </c>
      <c r="AE612" s="70">
        <f t="shared" si="258"/>
        <v>0</v>
      </c>
      <c r="AF612" s="70">
        <f t="shared" si="258"/>
        <v>0</v>
      </c>
      <c r="AG612" s="70">
        <f t="shared" si="258"/>
        <v>0</v>
      </c>
      <c r="AH612" s="70">
        <f t="shared" si="258"/>
        <v>0</v>
      </c>
      <c r="AI612" s="70">
        <f t="shared" si="258"/>
        <v>0</v>
      </c>
      <c r="AJ612" s="70">
        <f t="shared" si="258"/>
        <v>0</v>
      </c>
    </row>
    <row r="613" spans="1:36" ht="11.45" customHeight="1" x14ac:dyDescent="0.2">
      <c r="E613" s="54"/>
      <c r="H613" s="68"/>
      <c r="I613" s="74">
        <v>225</v>
      </c>
      <c r="J613" s="70">
        <f t="shared" ref="J613:AJ613" si="259">J209</f>
        <v>0</v>
      </c>
      <c r="K613" s="70">
        <f t="shared" si="259"/>
        <v>0</v>
      </c>
      <c r="L613" s="70">
        <f t="shared" si="259"/>
        <v>0</v>
      </c>
      <c r="M613" s="70">
        <f t="shared" si="259"/>
        <v>0</v>
      </c>
      <c r="N613" s="70">
        <f t="shared" si="259"/>
        <v>0</v>
      </c>
      <c r="O613" s="70">
        <f t="shared" si="259"/>
        <v>0</v>
      </c>
      <c r="P613" s="70">
        <f t="shared" si="259"/>
        <v>2152.29</v>
      </c>
      <c r="Q613" s="70">
        <f t="shared" si="259"/>
        <v>0</v>
      </c>
      <c r="R613" s="70">
        <f t="shared" si="259"/>
        <v>1039.79</v>
      </c>
      <c r="S613" s="70">
        <f t="shared" si="259"/>
        <v>1112.5</v>
      </c>
      <c r="T613" s="70">
        <f t="shared" si="259"/>
        <v>0</v>
      </c>
      <c r="U613" s="70">
        <f t="shared" si="259"/>
        <v>2152.29</v>
      </c>
      <c r="V613" s="70">
        <f t="shared" si="259"/>
        <v>0</v>
      </c>
      <c r="W613" s="70">
        <f t="shared" si="259"/>
        <v>2152.29</v>
      </c>
      <c r="X613" s="70">
        <f t="shared" si="259"/>
        <v>0</v>
      </c>
      <c r="Y613" s="70">
        <f t="shared" si="259"/>
        <v>0</v>
      </c>
      <c r="Z613" s="70">
        <f t="shared" si="259"/>
        <v>0</v>
      </c>
      <c r="AA613" s="70">
        <f t="shared" si="259"/>
        <v>0</v>
      </c>
      <c r="AB613" s="70">
        <f t="shared" si="259"/>
        <v>0</v>
      </c>
      <c r="AC613" s="70">
        <f t="shared" si="259"/>
        <v>0</v>
      </c>
      <c r="AD613" s="70">
        <f t="shared" si="259"/>
        <v>0</v>
      </c>
      <c r="AE613" s="70">
        <f t="shared" si="259"/>
        <v>0</v>
      </c>
      <c r="AF613" s="70">
        <f t="shared" si="259"/>
        <v>0</v>
      </c>
      <c r="AG613" s="70">
        <f t="shared" si="259"/>
        <v>0</v>
      </c>
      <c r="AH613" s="70">
        <f t="shared" si="259"/>
        <v>0</v>
      </c>
      <c r="AI613" s="70">
        <f t="shared" si="259"/>
        <v>0</v>
      </c>
      <c r="AJ613" s="70">
        <f t="shared" si="259"/>
        <v>0</v>
      </c>
    </row>
    <row r="614" spans="1:36" ht="11.45" customHeight="1" x14ac:dyDescent="0.2">
      <c r="E614" s="54"/>
      <c r="H614" s="68"/>
      <c r="I614" s="74">
        <v>226</v>
      </c>
      <c r="J614" s="70">
        <f t="shared" ref="J614:AJ614" si="260">J218</f>
        <v>0</v>
      </c>
      <c r="K614" s="70">
        <f t="shared" si="260"/>
        <v>0</v>
      </c>
      <c r="L614" s="70">
        <f t="shared" si="260"/>
        <v>0</v>
      </c>
      <c r="M614" s="70">
        <f t="shared" si="260"/>
        <v>0</v>
      </c>
      <c r="N614" s="70">
        <f t="shared" si="260"/>
        <v>0</v>
      </c>
      <c r="O614" s="70">
        <f t="shared" si="260"/>
        <v>0</v>
      </c>
      <c r="P614" s="70">
        <f t="shared" si="260"/>
        <v>0</v>
      </c>
      <c r="Q614" s="70">
        <f t="shared" si="260"/>
        <v>0</v>
      </c>
      <c r="R614" s="70">
        <f t="shared" si="260"/>
        <v>0</v>
      </c>
      <c r="S614" s="70">
        <f t="shared" si="260"/>
        <v>0</v>
      </c>
      <c r="T614" s="70">
        <f t="shared" si="260"/>
        <v>0</v>
      </c>
      <c r="U614" s="70">
        <f t="shared" si="260"/>
        <v>0</v>
      </c>
      <c r="V614" s="70">
        <f t="shared" si="260"/>
        <v>0</v>
      </c>
      <c r="W614" s="70">
        <f t="shared" si="260"/>
        <v>0</v>
      </c>
      <c r="X614" s="70">
        <f t="shared" si="260"/>
        <v>0</v>
      </c>
      <c r="Y614" s="70">
        <f t="shared" si="260"/>
        <v>0</v>
      </c>
      <c r="Z614" s="70">
        <f t="shared" si="260"/>
        <v>0</v>
      </c>
      <c r="AA614" s="70">
        <f t="shared" si="260"/>
        <v>0</v>
      </c>
      <c r="AB614" s="70">
        <f t="shared" si="260"/>
        <v>0</v>
      </c>
      <c r="AC614" s="70">
        <f t="shared" si="260"/>
        <v>0</v>
      </c>
      <c r="AD614" s="70">
        <f t="shared" si="260"/>
        <v>0</v>
      </c>
      <c r="AE614" s="70">
        <f t="shared" si="260"/>
        <v>0</v>
      </c>
      <c r="AF614" s="70">
        <f t="shared" si="260"/>
        <v>0</v>
      </c>
      <c r="AG614" s="70">
        <f t="shared" si="260"/>
        <v>0</v>
      </c>
      <c r="AH614" s="70">
        <f t="shared" si="260"/>
        <v>0</v>
      </c>
      <c r="AI614" s="70">
        <f t="shared" si="260"/>
        <v>0</v>
      </c>
      <c r="AJ614" s="70">
        <f t="shared" si="260"/>
        <v>0</v>
      </c>
    </row>
    <row r="615" spans="1:36" ht="11.45" customHeight="1" x14ac:dyDescent="0.2">
      <c r="E615" s="54"/>
      <c r="H615" s="68"/>
      <c r="I615" s="74">
        <v>227</v>
      </c>
      <c r="J615" s="70">
        <f t="shared" ref="J615:AJ615" si="261">J221</f>
        <v>0</v>
      </c>
      <c r="K615" s="70">
        <f t="shared" si="261"/>
        <v>0</v>
      </c>
      <c r="L615" s="70">
        <f t="shared" si="261"/>
        <v>0</v>
      </c>
      <c r="M615" s="70">
        <f t="shared" si="261"/>
        <v>0</v>
      </c>
      <c r="N615" s="70">
        <f t="shared" si="261"/>
        <v>0</v>
      </c>
      <c r="O615" s="70">
        <f t="shared" si="261"/>
        <v>0</v>
      </c>
      <c r="P615" s="70">
        <f t="shared" si="261"/>
        <v>0</v>
      </c>
      <c r="Q615" s="70">
        <f t="shared" si="261"/>
        <v>0</v>
      </c>
      <c r="R615" s="70">
        <f t="shared" si="261"/>
        <v>0</v>
      </c>
      <c r="S615" s="70">
        <f t="shared" si="261"/>
        <v>0</v>
      </c>
      <c r="T615" s="70">
        <f t="shared" si="261"/>
        <v>0</v>
      </c>
      <c r="U615" s="70">
        <f t="shared" si="261"/>
        <v>0</v>
      </c>
      <c r="V615" s="70">
        <f t="shared" si="261"/>
        <v>0</v>
      </c>
      <c r="W615" s="70">
        <f t="shared" si="261"/>
        <v>0</v>
      </c>
      <c r="X615" s="70">
        <f t="shared" si="261"/>
        <v>0</v>
      </c>
      <c r="Y615" s="70">
        <f t="shared" si="261"/>
        <v>0</v>
      </c>
      <c r="Z615" s="70">
        <f t="shared" si="261"/>
        <v>0</v>
      </c>
      <c r="AA615" s="70">
        <f t="shared" si="261"/>
        <v>0</v>
      </c>
      <c r="AB615" s="70">
        <f t="shared" si="261"/>
        <v>0</v>
      </c>
      <c r="AC615" s="70">
        <f t="shared" si="261"/>
        <v>0</v>
      </c>
      <c r="AD615" s="70">
        <f t="shared" si="261"/>
        <v>0</v>
      </c>
      <c r="AE615" s="70">
        <f t="shared" si="261"/>
        <v>0</v>
      </c>
      <c r="AF615" s="70">
        <f t="shared" si="261"/>
        <v>0</v>
      </c>
      <c r="AG615" s="70">
        <f t="shared" si="261"/>
        <v>0</v>
      </c>
      <c r="AH615" s="70">
        <f t="shared" si="261"/>
        <v>0</v>
      </c>
      <c r="AI615" s="70">
        <f t="shared" si="261"/>
        <v>0</v>
      </c>
      <c r="AJ615" s="70">
        <f t="shared" si="261"/>
        <v>0</v>
      </c>
    </row>
    <row r="616" spans="1:36" ht="11.45" customHeight="1" x14ac:dyDescent="0.2">
      <c r="E616" s="54"/>
      <c r="G616">
        <v>341</v>
      </c>
      <c r="H616" s="68"/>
      <c r="I616" s="74">
        <v>346</v>
      </c>
      <c r="J616" s="70">
        <f t="shared" ref="J616:AJ616" si="262">J226</f>
        <v>0</v>
      </c>
      <c r="K616" s="70">
        <f t="shared" si="262"/>
        <v>0</v>
      </c>
      <c r="L616" s="70">
        <f t="shared" si="262"/>
        <v>0</v>
      </c>
      <c r="M616" s="70">
        <f t="shared" si="262"/>
        <v>0</v>
      </c>
      <c r="N616" s="70">
        <f t="shared" si="262"/>
        <v>1305.26</v>
      </c>
      <c r="O616" s="70">
        <f t="shared" si="262"/>
        <v>1305.26</v>
      </c>
      <c r="P616" s="70">
        <f t="shared" si="262"/>
        <v>0</v>
      </c>
      <c r="Q616" s="70">
        <f t="shared" si="262"/>
        <v>0</v>
      </c>
      <c r="R616" s="70">
        <f t="shared" si="262"/>
        <v>0</v>
      </c>
      <c r="S616" s="70">
        <f t="shared" si="262"/>
        <v>0</v>
      </c>
      <c r="T616" s="70">
        <f t="shared" si="262"/>
        <v>0</v>
      </c>
      <c r="U616" s="70">
        <f t="shared" si="262"/>
        <v>0</v>
      </c>
      <c r="V616" s="70">
        <f t="shared" si="262"/>
        <v>0</v>
      </c>
      <c r="W616" s="70">
        <f t="shared" si="262"/>
        <v>0</v>
      </c>
      <c r="X616" s="70">
        <f t="shared" si="262"/>
        <v>0</v>
      </c>
      <c r="Y616" s="70">
        <f t="shared" si="262"/>
        <v>0</v>
      </c>
      <c r="Z616" s="70">
        <f t="shared" si="262"/>
        <v>0</v>
      </c>
      <c r="AA616" s="70">
        <f t="shared" si="262"/>
        <v>0</v>
      </c>
      <c r="AB616" s="70">
        <f t="shared" si="262"/>
        <v>0</v>
      </c>
      <c r="AC616" s="70">
        <f t="shared" si="262"/>
        <v>0</v>
      </c>
      <c r="AD616" s="70">
        <f t="shared" si="262"/>
        <v>0</v>
      </c>
      <c r="AE616" s="70">
        <f t="shared" si="262"/>
        <v>0</v>
      </c>
      <c r="AF616" s="70">
        <f t="shared" si="262"/>
        <v>0</v>
      </c>
      <c r="AG616" s="70">
        <f t="shared" si="262"/>
        <v>0</v>
      </c>
      <c r="AH616" s="70">
        <f t="shared" si="262"/>
        <v>0</v>
      </c>
      <c r="AI616" s="70">
        <f t="shared" si="262"/>
        <v>0</v>
      </c>
      <c r="AJ616" s="70">
        <f t="shared" si="262"/>
        <v>0</v>
      </c>
    </row>
    <row r="617" spans="1:36" ht="11.45" customHeight="1" x14ac:dyDescent="0.2">
      <c r="E617" s="54"/>
      <c r="H617" s="68"/>
      <c r="I617" s="74">
        <v>341</v>
      </c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>
        <v>200000</v>
      </c>
      <c r="V617" s="70"/>
      <c r="W617" s="70">
        <v>200000</v>
      </c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</row>
    <row r="618" spans="1:36" ht="11.45" customHeight="1" x14ac:dyDescent="0.2">
      <c r="E618" s="54"/>
      <c r="H618" s="68"/>
      <c r="I618" s="74">
        <v>343</v>
      </c>
      <c r="J618" s="70">
        <f t="shared" ref="J618:AJ618" si="263">J228</f>
        <v>0</v>
      </c>
      <c r="K618" s="70">
        <f t="shared" si="263"/>
        <v>0</v>
      </c>
      <c r="L618" s="70">
        <f t="shared" si="263"/>
        <v>0</v>
      </c>
      <c r="M618" s="70">
        <f t="shared" si="263"/>
        <v>0</v>
      </c>
      <c r="N618" s="70">
        <f t="shared" si="263"/>
        <v>0</v>
      </c>
      <c r="O618" s="70">
        <f t="shared" si="263"/>
        <v>0</v>
      </c>
      <c r="P618" s="70">
        <f t="shared" si="263"/>
        <v>36342</v>
      </c>
      <c r="Q618" s="70">
        <f t="shared" si="263"/>
        <v>0</v>
      </c>
      <c r="R618" s="70">
        <f>R228</f>
        <v>36342</v>
      </c>
      <c r="S618" s="70">
        <f t="shared" ref="S618:T618" si="264">S228</f>
        <v>0</v>
      </c>
      <c r="T618" s="70">
        <f t="shared" si="264"/>
        <v>0</v>
      </c>
      <c r="U618" s="70">
        <f t="shared" si="263"/>
        <v>36342</v>
      </c>
      <c r="V618" s="70">
        <f t="shared" si="263"/>
        <v>0</v>
      </c>
      <c r="W618" s="70">
        <f t="shared" si="263"/>
        <v>36342</v>
      </c>
      <c r="X618" s="70">
        <f t="shared" si="263"/>
        <v>0</v>
      </c>
      <c r="Y618" s="70">
        <f t="shared" si="263"/>
        <v>0</v>
      </c>
      <c r="Z618" s="70">
        <f t="shared" si="263"/>
        <v>0</v>
      </c>
      <c r="AA618" s="70">
        <f t="shared" si="263"/>
        <v>0</v>
      </c>
      <c r="AB618" s="70">
        <f t="shared" si="263"/>
        <v>0</v>
      </c>
      <c r="AC618" s="70">
        <f t="shared" si="263"/>
        <v>0</v>
      </c>
      <c r="AD618" s="70">
        <f t="shared" si="263"/>
        <v>0</v>
      </c>
      <c r="AE618" s="70">
        <f t="shared" si="263"/>
        <v>0</v>
      </c>
      <c r="AF618" s="70">
        <f t="shared" si="263"/>
        <v>0</v>
      </c>
      <c r="AG618" s="70">
        <f t="shared" si="263"/>
        <v>0</v>
      </c>
      <c r="AH618" s="70">
        <f t="shared" si="263"/>
        <v>0</v>
      </c>
      <c r="AI618" s="70">
        <f t="shared" si="263"/>
        <v>0</v>
      </c>
      <c r="AJ618" s="70">
        <f t="shared" si="263"/>
        <v>0</v>
      </c>
    </row>
    <row r="619" spans="1:36" ht="11.25" customHeight="1" x14ac:dyDescent="0.2">
      <c r="E619" s="57"/>
      <c r="F619" s="56"/>
      <c r="G619" s="56"/>
      <c r="H619" s="71" t="s">
        <v>118</v>
      </c>
      <c r="I619" s="72"/>
      <c r="J619" s="73">
        <f>SUM(J620:J628)</f>
        <v>0</v>
      </c>
      <c r="K619" s="73">
        <f t="shared" ref="K619:AJ619" si="265">SUM(K620:K628)</f>
        <v>0</v>
      </c>
      <c r="L619" s="73">
        <f t="shared" si="265"/>
        <v>0</v>
      </c>
      <c r="M619" s="73">
        <f t="shared" si="265"/>
        <v>0</v>
      </c>
      <c r="N619" s="73">
        <f t="shared" si="265"/>
        <v>3263.15</v>
      </c>
      <c r="O619" s="73">
        <f t="shared" si="265"/>
        <v>3263.15</v>
      </c>
      <c r="P619" s="73">
        <f t="shared" si="265"/>
        <v>183384.36000000004</v>
      </c>
      <c r="Q619" s="73">
        <f t="shared" si="265"/>
        <v>0</v>
      </c>
      <c r="R619" s="73">
        <f t="shared" si="265"/>
        <v>23729.14</v>
      </c>
      <c r="S619" s="73">
        <f t="shared" si="265"/>
        <v>159655.22000000003</v>
      </c>
      <c r="T619" s="73">
        <f t="shared" si="265"/>
        <v>0</v>
      </c>
      <c r="U619" s="73">
        <f t="shared" si="265"/>
        <v>578626.3600000001</v>
      </c>
      <c r="V619" s="73">
        <f t="shared" si="265"/>
        <v>0</v>
      </c>
      <c r="W619" s="73">
        <f t="shared" si="265"/>
        <v>678626.3600000001</v>
      </c>
      <c r="X619" s="73">
        <f t="shared" si="265"/>
        <v>0</v>
      </c>
      <c r="Y619" s="73">
        <f t="shared" si="265"/>
        <v>0</v>
      </c>
      <c r="Z619" s="73">
        <f t="shared" si="265"/>
        <v>0</v>
      </c>
      <c r="AA619" s="73">
        <f t="shared" si="265"/>
        <v>0</v>
      </c>
      <c r="AB619" s="73">
        <f t="shared" si="265"/>
        <v>0</v>
      </c>
      <c r="AC619" s="73">
        <f t="shared" si="265"/>
        <v>0</v>
      </c>
      <c r="AD619" s="73">
        <f t="shared" si="265"/>
        <v>0</v>
      </c>
      <c r="AE619" s="73">
        <f t="shared" si="265"/>
        <v>0</v>
      </c>
      <c r="AF619" s="73">
        <f t="shared" si="265"/>
        <v>0</v>
      </c>
      <c r="AG619" s="73">
        <f t="shared" si="265"/>
        <v>0</v>
      </c>
      <c r="AH619" s="73">
        <f t="shared" si="265"/>
        <v>0</v>
      </c>
      <c r="AI619" s="73">
        <f t="shared" si="265"/>
        <v>0</v>
      </c>
      <c r="AJ619" s="73">
        <f t="shared" si="265"/>
        <v>0</v>
      </c>
    </row>
    <row r="620" spans="1:36" ht="11.45" customHeight="1" x14ac:dyDescent="0.2">
      <c r="E620" s="54"/>
      <c r="H620" s="68"/>
      <c r="I620" s="74">
        <v>221</v>
      </c>
      <c r="J620" s="70">
        <f t="shared" ref="J620:AJ620" si="266">J232</f>
        <v>0</v>
      </c>
      <c r="K620" s="70">
        <f t="shared" si="266"/>
        <v>0</v>
      </c>
      <c r="L620" s="70">
        <f t="shared" si="266"/>
        <v>0</v>
      </c>
      <c r="M620" s="70">
        <f t="shared" si="266"/>
        <v>0</v>
      </c>
      <c r="N620" s="70">
        <f t="shared" si="266"/>
        <v>0</v>
      </c>
      <c r="O620" s="70">
        <f t="shared" si="266"/>
        <v>0</v>
      </c>
      <c r="P620" s="70">
        <f t="shared" si="266"/>
        <v>3493.7</v>
      </c>
      <c r="Q620" s="70">
        <f t="shared" si="266"/>
        <v>0</v>
      </c>
      <c r="R620" s="70">
        <f t="shared" si="266"/>
        <v>0</v>
      </c>
      <c r="S620" s="70">
        <f t="shared" si="266"/>
        <v>3493.7</v>
      </c>
      <c r="T620" s="70">
        <f t="shared" si="266"/>
        <v>0</v>
      </c>
      <c r="U620" s="70">
        <f t="shared" si="266"/>
        <v>3493.7</v>
      </c>
      <c r="V620" s="70">
        <f t="shared" si="266"/>
        <v>0</v>
      </c>
      <c r="W620" s="70">
        <f t="shared" si="266"/>
        <v>3493.7</v>
      </c>
      <c r="X620" s="70">
        <f t="shared" si="266"/>
        <v>0</v>
      </c>
      <c r="Y620" s="70">
        <f t="shared" si="266"/>
        <v>0</v>
      </c>
      <c r="Z620" s="70">
        <f t="shared" si="266"/>
        <v>0</v>
      </c>
      <c r="AA620" s="70">
        <f t="shared" si="266"/>
        <v>0</v>
      </c>
      <c r="AB620" s="70">
        <f t="shared" si="266"/>
        <v>0</v>
      </c>
      <c r="AC620" s="70">
        <f t="shared" si="266"/>
        <v>0</v>
      </c>
      <c r="AD620" s="70">
        <f t="shared" si="266"/>
        <v>0</v>
      </c>
      <c r="AE620" s="70">
        <f t="shared" si="266"/>
        <v>0</v>
      </c>
      <c r="AF620" s="70">
        <f t="shared" si="266"/>
        <v>0</v>
      </c>
      <c r="AG620" s="70">
        <f t="shared" si="266"/>
        <v>0</v>
      </c>
      <c r="AH620" s="70">
        <f t="shared" si="266"/>
        <v>0</v>
      </c>
      <c r="AI620" s="70">
        <f t="shared" si="266"/>
        <v>0</v>
      </c>
      <c r="AJ620" s="70">
        <f t="shared" si="266"/>
        <v>0</v>
      </c>
    </row>
    <row r="621" spans="1:36" ht="11.45" customHeight="1" x14ac:dyDescent="0.2">
      <c r="E621" s="54"/>
      <c r="H621" s="68"/>
      <c r="I621" s="74">
        <v>223</v>
      </c>
      <c r="J621" s="70">
        <f t="shared" ref="J621:AJ621" si="267">J238</f>
        <v>0</v>
      </c>
      <c r="K621" s="70">
        <f t="shared" si="267"/>
        <v>0</v>
      </c>
      <c r="L621" s="70">
        <f t="shared" si="267"/>
        <v>0</v>
      </c>
      <c r="M621" s="70">
        <f t="shared" si="267"/>
        <v>0</v>
      </c>
      <c r="N621" s="70">
        <f t="shared" si="267"/>
        <v>0</v>
      </c>
      <c r="O621" s="70">
        <f t="shared" si="267"/>
        <v>0</v>
      </c>
      <c r="P621" s="70">
        <f t="shared" si="267"/>
        <v>153164.27000000002</v>
      </c>
      <c r="Q621" s="70">
        <f t="shared" si="267"/>
        <v>0</v>
      </c>
      <c r="R621" s="70">
        <f t="shared" si="267"/>
        <v>9094.35</v>
      </c>
      <c r="S621" s="70">
        <f t="shared" si="267"/>
        <v>144069.92000000001</v>
      </c>
      <c r="T621" s="70">
        <f t="shared" si="267"/>
        <v>0</v>
      </c>
      <c r="U621" s="70">
        <f t="shared" si="267"/>
        <v>153164.27000000002</v>
      </c>
      <c r="V621" s="70">
        <f t="shared" si="267"/>
        <v>0</v>
      </c>
      <c r="W621" s="70">
        <f t="shared" si="267"/>
        <v>153164.27000000002</v>
      </c>
      <c r="X621" s="70">
        <f t="shared" si="267"/>
        <v>0</v>
      </c>
      <c r="Y621" s="70">
        <f t="shared" si="267"/>
        <v>0</v>
      </c>
      <c r="Z621" s="70">
        <f t="shared" si="267"/>
        <v>0</v>
      </c>
      <c r="AA621" s="70">
        <f t="shared" si="267"/>
        <v>0</v>
      </c>
      <c r="AB621" s="70">
        <f t="shared" si="267"/>
        <v>0</v>
      </c>
      <c r="AC621" s="70">
        <f t="shared" si="267"/>
        <v>0</v>
      </c>
      <c r="AD621" s="70">
        <f t="shared" si="267"/>
        <v>0</v>
      </c>
      <c r="AE621" s="70">
        <f t="shared" si="267"/>
        <v>0</v>
      </c>
      <c r="AF621" s="70">
        <f t="shared" si="267"/>
        <v>0</v>
      </c>
      <c r="AG621" s="70">
        <f t="shared" si="267"/>
        <v>0</v>
      </c>
      <c r="AH621" s="70">
        <f t="shared" si="267"/>
        <v>0</v>
      </c>
      <c r="AI621" s="70">
        <f t="shared" si="267"/>
        <v>0</v>
      </c>
      <c r="AJ621" s="70">
        <f t="shared" si="267"/>
        <v>0</v>
      </c>
    </row>
    <row r="622" spans="1:36" ht="11.45" customHeight="1" x14ac:dyDescent="0.2">
      <c r="E622" s="54"/>
      <c r="H622" s="68"/>
      <c r="I622" s="74">
        <v>225</v>
      </c>
      <c r="J622" s="70">
        <f t="shared" ref="J622:AJ622" si="268">J246</f>
        <v>0</v>
      </c>
      <c r="K622" s="70">
        <f t="shared" si="268"/>
        <v>0</v>
      </c>
      <c r="L622" s="70">
        <f t="shared" si="268"/>
        <v>0</v>
      </c>
      <c r="M622" s="70">
        <f t="shared" si="268"/>
        <v>0</v>
      </c>
      <c r="N622" s="70">
        <f t="shared" si="268"/>
        <v>0</v>
      </c>
      <c r="O622" s="70">
        <f t="shared" si="268"/>
        <v>0</v>
      </c>
      <c r="P622" s="70">
        <f t="shared" si="268"/>
        <v>18212.89</v>
      </c>
      <c r="Q622" s="70">
        <f t="shared" si="268"/>
        <v>0</v>
      </c>
      <c r="R622" s="70">
        <f t="shared" si="268"/>
        <v>10879.29</v>
      </c>
      <c r="S622" s="70">
        <f t="shared" si="268"/>
        <v>7333.6</v>
      </c>
      <c r="T622" s="70">
        <f t="shared" si="268"/>
        <v>0</v>
      </c>
      <c r="U622" s="70">
        <f t="shared" si="268"/>
        <v>18212.89</v>
      </c>
      <c r="V622" s="70">
        <f t="shared" si="268"/>
        <v>0</v>
      </c>
      <c r="W622" s="70">
        <f t="shared" si="268"/>
        <v>18212.89</v>
      </c>
      <c r="X622" s="70">
        <f t="shared" si="268"/>
        <v>0</v>
      </c>
      <c r="Y622" s="70">
        <f t="shared" si="268"/>
        <v>0</v>
      </c>
      <c r="Z622" s="70">
        <f t="shared" si="268"/>
        <v>0</v>
      </c>
      <c r="AA622" s="70">
        <f t="shared" si="268"/>
        <v>0</v>
      </c>
      <c r="AB622" s="70">
        <f t="shared" si="268"/>
        <v>0</v>
      </c>
      <c r="AC622" s="70">
        <f t="shared" si="268"/>
        <v>0</v>
      </c>
      <c r="AD622" s="70">
        <f t="shared" si="268"/>
        <v>0</v>
      </c>
      <c r="AE622" s="70">
        <f t="shared" si="268"/>
        <v>0</v>
      </c>
      <c r="AF622" s="70">
        <f t="shared" si="268"/>
        <v>0</v>
      </c>
      <c r="AG622" s="70">
        <f t="shared" si="268"/>
        <v>0</v>
      </c>
      <c r="AH622" s="70">
        <f t="shared" si="268"/>
        <v>0</v>
      </c>
      <c r="AI622" s="70">
        <f t="shared" si="268"/>
        <v>0</v>
      </c>
      <c r="AJ622" s="70">
        <f t="shared" si="268"/>
        <v>0</v>
      </c>
    </row>
    <row r="623" spans="1:36" ht="11.45" customHeight="1" x14ac:dyDescent="0.2">
      <c r="E623" s="54"/>
      <c r="H623" s="68"/>
      <c r="I623" s="74">
        <v>227</v>
      </c>
      <c r="J623" s="70">
        <f t="shared" ref="J623:AJ623" si="269">J256</f>
        <v>0</v>
      </c>
      <c r="K623" s="70">
        <f t="shared" si="269"/>
        <v>0</v>
      </c>
      <c r="L623" s="70">
        <f t="shared" si="269"/>
        <v>0</v>
      </c>
      <c r="M623" s="70">
        <f t="shared" si="269"/>
        <v>0</v>
      </c>
      <c r="N623" s="70">
        <f t="shared" si="269"/>
        <v>0</v>
      </c>
      <c r="O623" s="70">
        <f t="shared" si="269"/>
        <v>0</v>
      </c>
      <c r="P623" s="70">
        <f t="shared" si="269"/>
        <v>0</v>
      </c>
      <c r="Q623" s="70">
        <f t="shared" si="269"/>
        <v>0</v>
      </c>
      <c r="R623" s="70">
        <f t="shared" si="269"/>
        <v>0</v>
      </c>
      <c r="S623" s="70">
        <f t="shared" si="269"/>
        <v>0</v>
      </c>
      <c r="T623" s="70">
        <f t="shared" si="269"/>
        <v>0</v>
      </c>
      <c r="U623" s="70">
        <f t="shared" si="269"/>
        <v>0</v>
      </c>
      <c r="V623" s="70">
        <f t="shared" si="269"/>
        <v>0</v>
      </c>
      <c r="W623" s="70">
        <f t="shared" si="269"/>
        <v>0</v>
      </c>
      <c r="X623" s="70">
        <f t="shared" si="269"/>
        <v>0</v>
      </c>
      <c r="Y623" s="70">
        <f t="shared" si="269"/>
        <v>0</v>
      </c>
      <c r="Z623" s="70">
        <f t="shared" si="269"/>
        <v>0</v>
      </c>
      <c r="AA623" s="70">
        <f t="shared" si="269"/>
        <v>0</v>
      </c>
      <c r="AB623" s="70">
        <f t="shared" si="269"/>
        <v>0</v>
      </c>
      <c r="AC623" s="70">
        <f t="shared" si="269"/>
        <v>0</v>
      </c>
      <c r="AD623" s="70">
        <f t="shared" si="269"/>
        <v>0</v>
      </c>
      <c r="AE623" s="70">
        <f t="shared" si="269"/>
        <v>0</v>
      </c>
      <c r="AF623" s="70">
        <f t="shared" si="269"/>
        <v>0</v>
      </c>
      <c r="AG623" s="70">
        <f t="shared" si="269"/>
        <v>0</v>
      </c>
      <c r="AH623" s="70">
        <f t="shared" si="269"/>
        <v>0</v>
      </c>
      <c r="AI623" s="70">
        <f t="shared" si="269"/>
        <v>0</v>
      </c>
      <c r="AJ623" s="70">
        <f t="shared" si="269"/>
        <v>0</v>
      </c>
    </row>
    <row r="624" spans="1:36" ht="11.45" customHeight="1" x14ac:dyDescent="0.2">
      <c r="E624" s="54"/>
      <c r="H624" s="68"/>
      <c r="I624" s="74">
        <v>290</v>
      </c>
      <c r="J624" s="70"/>
      <c r="K624" s="70"/>
      <c r="L624" s="70"/>
      <c r="M624" s="70"/>
      <c r="N624" s="70"/>
      <c r="O624" s="70"/>
      <c r="P624" s="70">
        <v>4758</v>
      </c>
      <c r="Q624" s="70"/>
      <c r="R624" s="70"/>
      <c r="S624" s="70">
        <v>4758</v>
      </c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</row>
    <row r="625" spans="5:36" ht="11.45" customHeight="1" x14ac:dyDescent="0.2">
      <c r="E625" s="54"/>
      <c r="H625" s="68"/>
      <c r="I625" s="74">
        <v>346</v>
      </c>
      <c r="J625" s="70">
        <f t="shared" ref="J625:AJ625" si="270">J261</f>
        <v>0</v>
      </c>
      <c r="K625" s="70">
        <f t="shared" si="270"/>
        <v>0</v>
      </c>
      <c r="L625" s="70">
        <f t="shared" si="270"/>
        <v>0</v>
      </c>
      <c r="M625" s="70">
        <f t="shared" si="270"/>
        <v>0</v>
      </c>
      <c r="N625" s="70">
        <f t="shared" si="270"/>
        <v>3263.15</v>
      </c>
      <c r="O625" s="70">
        <f t="shared" si="270"/>
        <v>3263.15</v>
      </c>
      <c r="P625" s="70">
        <f t="shared" si="270"/>
        <v>0</v>
      </c>
      <c r="Q625" s="70">
        <f t="shared" si="270"/>
        <v>0</v>
      </c>
      <c r="R625" s="70">
        <f t="shared" si="270"/>
        <v>0</v>
      </c>
      <c r="S625" s="70">
        <f t="shared" si="270"/>
        <v>0</v>
      </c>
      <c r="T625" s="70">
        <f t="shared" si="270"/>
        <v>0</v>
      </c>
      <c r="U625" s="70">
        <f t="shared" si="270"/>
        <v>0</v>
      </c>
      <c r="V625" s="70">
        <f t="shared" si="270"/>
        <v>0</v>
      </c>
      <c r="W625" s="70">
        <f t="shared" si="270"/>
        <v>0</v>
      </c>
      <c r="X625" s="70">
        <f t="shared" si="270"/>
        <v>0</v>
      </c>
      <c r="Y625" s="70">
        <f t="shared" si="270"/>
        <v>0</v>
      </c>
      <c r="Z625" s="70">
        <f t="shared" si="270"/>
        <v>0</v>
      </c>
      <c r="AA625" s="70">
        <f t="shared" si="270"/>
        <v>0</v>
      </c>
      <c r="AB625" s="70">
        <f t="shared" si="270"/>
        <v>0</v>
      </c>
      <c r="AC625" s="70">
        <f t="shared" si="270"/>
        <v>0</v>
      </c>
      <c r="AD625" s="70">
        <f t="shared" si="270"/>
        <v>0</v>
      </c>
      <c r="AE625" s="70">
        <f t="shared" si="270"/>
        <v>0</v>
      </c>
      <c r="AF625" s="70">
        <f t="shared" si="270"/>
        <v>0</v>
      </c>
      <c r="AG625" s="70">
        <f t="shared" si="270"/>
        <v>0</v>
      </c>
      <c r="AH625" s="70">
        <f t="shared" si="270"/>
        <v>0</v>
      </c>
      <c r="AI625" s="70">
        <f t="shared" si="270"/>
        <v>0</v>
      </c>
      <c r="AJ625" s="70">
        <f t="shared" si="270"/>
        <v>0</v>
      </c>
    </row>
    <row r="626" spans="5:36" ht="11.45" customHeight="1" x14ac:dyDescent="0.2">
      <c r="E626" s="54"/>
      <c r="H626" s="68"/>
      <c r="I626" s="74">
        <v>342</v>
      </c>
      <c r="J626" s="70">
        <f t="shared" ref="J626:AJ626" si="271">J265</f>
        <v>0</v>
      </c>
      <c r="K626" s="70">
        <f t="shared" si="271"/>
        <v>0</v>
      </c>
      <c r="L626" s="70">
        <f t="shared" si="271"/>
        <v>0</v>
      </c>
      <c r="M626" s="70">
        <f t="shared" si="271"/>
        <v>0</v>
      </c>
      <c r="N626" s="70">
        <f t="shared" si="271"/>
        <v>0</v>
      </c>
      <c r="O626" s="70">
        <f t="shared" si="271"/>
        <v>0</v>
      </c>
      <c r="P626" s="70">
        <f t="shared" si="271"/>
        <v>0</v>
      </c>
      <c r="Q626" s="70">
        <f t="shared" si="271"/>
        <v>0</v>
      </c>
      <c r="R626" s="70">
        <f t="shared" si="271"/>
        <v>0</v>
      </c>
      <c r="S626" s="70">
        <f t="shared" si="271"/>
        <v>0</v>
      </c>
      <c r="T626" s="70">
        <f t="shared" si="271"/>
        <v>0</v>
      </c>
      <c r="U626" s="70">
        <f t="shared" si="271"/>
        <v>0</v>
      </c>
      <c r="V626" s="70">
        <f t="shared" si="271"/>
        <v>0</v>
      </c>
      <c r="W626" s="70">
        <f t="shared" si="271"/>
        <v>0</v>
      </c>
      <c r="X626" s="70">
        <f t="shared" si="271"/>
        <v>0</v>
      </c>
      <c r="Y626" s="70">
        <f t="shared" si="271"/>
        <v>0</v>
      </c>
      <c r="Z626" s="70">
        <f t="shared" si="271"/>
        <v>0</v>
      </c>
      <c r="AA626" s="70">
        <f t="shared" si="271"/>
        <v>0</v>
      </c>
      <c r="AB626" s="70">
        <f t="shared" si="271"/>
        <v>0</v>
      </c>
      <c r="AC626" s="70">
        <f t="shared" si="271"/>
        <v>0</v>
      </c>
      <c r="AD626" s="70">
        <f t="shared" si="271"/>
        <v>0</v>
      </c>
      <c r="AE626" s="70">
        <f t="shared" si="271"/>
        <v>0</v>
      </c>
      <c r="AF626" s="70">
        <f t="shared" si="271"/>
        <v>0</v>
      </c>
      <c r="AG626" s="70">
        <f t="shared" si="271"/>
        <v>0</v>
      </c>
      <c r="AH626" s="70">
        <f t="shared" si="271"/>
        <v>0</v>
      </c>
      <c r="AI626" s="70">
        <f t="shared" si="271"/>
        <v>0</v>
      </c>
      <c r="AJ626" s="70">
        <f t="shared" si="271"/>
        <v>0</v>
      </c>
    </row>
    <row r="627" spans="5:36" ht="11.45" customHeight="1" x14ac:dyDescent="0.2">
      <c r="E627" s="54"/>
      <c r="H627" s="68"/>
      <c r="I627" s="74">
        <v>341</v>
      </c>
      <c r="J627" s="70">
        <f t="shared" ref="J627:AJ627" si="272">J290</f>
        <v>0</v>
      </c>
      <c r="K627" s="70">
        <f t="shared" si="272"/>
        <v>0</v>
      </c>
      <c r="L627" s="70">
        <f t="shared" si="272"/>
        <v>0</v>
      </c>
      <c r="M627" s="70">
        <f t="shared" si="272"/>
        <v>0</v>
      </c>
      <c r="N627" s="70">
        <f t="shared" si="272"/>
        <v>0</v>
      </c>
      <c r="O627" s="70">
        <f t="shared" si="272"/>
        <v>0</v>
      </c>
      <c r="P627" s="70">
        <f t="shared" si="272"/>
        <v>0</v>
      </c>
      <c r="Q627" s="70">
        <f t="shared" si="272"/>
        <v>0</v>
      </c>
      <c r="R627" s="70">
        <f t="shared" si="272"/>
        <v>0</v>
      </c>
      <c r="S627" s="70">
        <f t="shared" si="272"/>
        <v>0</v>
      </c>
      <c r="T627" s="70">
        <f t="shared" si="272"/>
        <v>0</v>
      </c>
      <c r="U627" s="70">
        <f t="shared" si="272"/>
        <v>400000</v>
      </c>
      <c r="V627" s="70">
        <f t="shared" si="272"/>
        <v>0</v>
      </c>
      <c r="W627" s="70">
        <f t="shared" si="272"/>
        <v>500000</v>
      </c>
      <c r="X627" s="70">
        <f t="shared" si="272"/>
        <v>0</v>
      </c>
      <c r="Y627" s="70">
        <f t="shared" si="272"/>
        <v>0</v>
      </c>
      <c r="Z627" s="70">
        <f t="shared" si="272"/>
        <v>0</v>
      </c>
      <c r="AA627" s="70">
        <f t="shared" si="272"/>
        <v>0</v>
      </c>
      <c r="AB627" s="70">
        <f t="shared" si="272"/>
        <v>0</v>
      </c>
      <c r="AC627" s="70">
        <f t="shared" si="272"/>
        <v>0</v>
      </c>
      <c r="AD627" s="70">
        <f t="shared" si="272"/>
        <v>0</v>
      </c>
      <c r="AE627" s="70">
        <f t="shared" si="272"/>
        <v>0</v>
      </c>
      <c r="AF627" s="70">
        <f t="shared" si="272"/>
        <v>0</v>
      </c>
      <c r="AG627" s="70">
        <f t="shared" si="272"/>
        <v>0</v>
      </c>
      <c r="AH627" s="70">
        <f t="shared" si="272"/>
        <v>0</v>
      </c>
      <c r="AI627" s="70">
        <f t="shared" si="272"/>
        <v>0</v>
      </c>
      <c r="AJ627" s="70">
        <f t="shared" si="272"/>
        <v>0</v>
      </c>
    </row>
    <row r="628" spans="5:36" ht="11.45" customHeight="1" x14ac:dyDescent="0.2">
      <c r="E628" s="54"/>
      <c r="H628" s="68"/>
      <c r="I628" s="74">
        <v>343</v>
      </c>
      <c r="J628" s="70">
        <f t="shared" ref="J628:AJ628" si="273">J307</f>
        <v>0</v>
      </c>
      <c r="K628" s="70">
        <f t="shared" si="273"/>
        <v>0</v>
      </c>
      <c r="L628" s="70">
        <f t="shared" si="273"/>
        <v>0</v>
      </c>
      <c r="M628" s="70">
        <f t="shared" si="273"/>
        <v>0</v>
      </c>
      <c r="N628" s="70">
        <f t="shared" si="273"/>
        <v>0</v>
      </c>
      <c r="O628" s="70">
        <f t="shared" si="273"/>
        <v>0</v>
      </c>
      <c r="P628" s="70">
        <f t="shared" si="273"/>
        <v>3755.5</v>
      </c>
      <c r="Q628" s="70">
        <f t="shared" si="273"/>
        <v>0</v>
      </c>
      <c r="R628" s="70">
        <f>R307</f>
        <v>3755.5</v>
      </c>
      <c r="S628" s="70">
        <f t="shared" ref="S628:T628" si="274">S307</f>
        <v>0</v>
      </c>
      <c r="T628" s="70">
        <f t="shared" si="274"/>
        <v>0</v>
      </c>
      <c r="U628" s="70">
        <f t="shared" si="273"/>
        <v>3755.5</v>
      </c>
      <c r="V628" s="70">
        <f t="shared" si="273"/>
        <v>0</v>
      </c>
      <c r="W628" s="70">
        <f t="shared" si="273"/>
        <v>3755.5</v>
      </c>
      <c r="X628" s="70">
        <f t="shared" si="273"/>
        <v>0</v>
      </c>
      <c r="Y628" s="70">
        <f t="shared" si="273"/>
        <v>0</v>
      </c>
      <c r="Z628" s="70">
        <f t="shared" si="273"/>
        <v>0</v>
      </c>
      <c r="AA628" s="70">
        <f t="shared" si="273"/>
        <v>0</v>
      </c>
      <c r="AB628" s="70">
        <f t="shared" si="273"/>
        <v>0</v>
      </c>
      <c r="AC628" s="70">
        <f t="shared" si="273"/>
        <v>0</v>
      </c>
      <c r="AD628" s="70">
        <f t="shared" si="273"/>
        <v>0</v>
      </c>
      <c r="AE628" s="70">
        <f t="shared" si="273"/>
        <v>0</v>
      </c>
      <c r="AF628" s="70">
        <f t="shared" si="273"/>
        <v>0</v>
      </c>
      <c r="AG628" s="70">
        <f t="shared" si="273"/>
        <v>0</v>
      </c>
      <c r="AH628" s="70">
        <f t="shared" si="273"/>
        <v>0</v>
      </c>
      <c r="AI628" s="70">
        <f t="shared" si="273"/>
        <v>0</v>
      </c>
      <c r="AJ628" s="70">
        <f t="shared" si="273"/>
        <v>0</v>
      </c>
    </row>
    <row r="629" spans="5:36" ht="11.45" customHeight="1" x14ac:dyDescent="0.2">
      <c r="E629" s="57"/>
      <c r="F629" s="56"/>
      <c r="G629" s="56"/>
      <c r="H629" s="71" t="s">
        <v>119</v>
      </c>
      <c r="I629" s="72"/>
      <c r="J629" s="73">
        <f>SUM(J630:J636)</f>
        <v>0</v>
      </c>
      <c r="K629" s="73">
        <f t="shared" ref="K629:AJ629" si="275">SUM(K630:K636)</f>
        <v>0</v>
      </c>
      <c r="L629" s="73">
        <f t="shared" si="275"/>
        <v>0</v>
      </c>
      <c r="M629" s="73">
        <f t="shared" si="275"/>
        <v>0</v>
      </c>
      <c r="N629" s="73">
        <f t="shared" si="275"/>
        <v>978.94</v>
      </c>
      <c r="O629" s="73">
        <f t="shared" si="275"/>
        <v>978.94</v>
      </c>
      <c r="P629" s="73">
        <f t="shared" si="275"/>
        <v>69567.91</v>
      </c>
      <c r="Q629" s="73">
        <f t="shared" si="275"/>
        <v>0</v>
      </c>
      <c r="R629" s="73">
        <f t="shared" si="275"/>
        <v>900.7</v>
      </c>
      <c r="S629" s="73">
        <f t="shared" si="275"/>
        <v>68667.210000000006</v>
      </c>
      <c r="T629" s="73">
        <f t="shared" si="275"/>
        <v>0</v>
      </c>
      <c r="U629" s="73">
        <f t="shared" si="275"/>
        <v>14567.91</v>
      </c>
      <c r="V629" s="73">
        <f t="shared" si="275"/>
        <v>0</v>
      </c>
      <c r="W629" s="73">
        <f t="shared" si="275"/>
        <v>4567.91</v>
      </c>
      <c r="X629" s="73">
        <f t="shared" si="275"/>
        <v>0</v>
      </c>
      <c r="Y629" s="73">
        <f t="shared" si="275"/>
        <v>0</v>
      </c>
      <c r="Z629" s="73">
        <f t="shared" si="275"/>
        <v>0</v>
      </c>
      <c r="AA629" s="73">
        <f t="shared" si="275"/>
        <v>0</v>
      </c>
      <c r="AB629" s="73">
        <f t="shared" si="275"/>
        <v>0</v>
      </c>
      <c r="AC629" s="73">
        <f t="shared" si="275"/>
        <v>0</v>
      </c>
      <c r="AD629" s="73">
        <f t="shared" si="275"/>
        <v>0</v>
      </c>
      <c r="AE629" s="73">
        <f t="shared" si="275"/>
        <v>0</v>
      </c>
      <c r="AF629" s="73">
        <f t="shared" si="275"/>
        <v>0</v>
      </c>
      <c r="AG629" s="73">
        <f t="shared" si="275"/>
        <v>0</v>
      </c>
      <c r="AH629" s="73">
        <f t="shared" si="275"/>
        <v>0</v>
      </c>
      <c r="AI629" s="73">
        <f t="shared" si="275"/>
        <v>0</v>
      </c>
      <c r="AJ629" s="73">
        <f t="shared" si="275"/>
        <v>0</v>
      </c>
    </row>
    <row r="630" spans="5:36" ht="11.45" customHeight="1" x14ac:dyDescent="0.2">
      <c r="E630" s="54"/>
      <c r="H630" s="68"/>
      <c r="I630" s="74">
        <v>221</v>
      </c>
      <c r="J630" s="70">
        <f t="shared" ref="J630:AJ630" si="276">J312</f>
        <v>0</v>
      </c>
      <c r="K630" s="70">
        <f t="shared" si="276"/>
        <v>0</v>
      </c>
      <c r="L630" s="70">
        <f t="shared" si="276"/>
        <v>0</v>
      </c>
      <c r="M630" s="70">
        <f t="shared" si="276"/>
        <v>0</v>
      </c>
      <c r="N630" s="70">
        <f t="shared" si="276"/>
        <v>0</v>
      </c>
      <c r="O630" s="70">
        <f t="shared" si="276"/>
        <v>0</v>
      </c>
      <c r="P630" s="70">
        <f t="shared" si="276"/>
        <v>600</v>
      </c>
      <c r="Q630" s="70">
        <f t="shared" si="276"/>
        <v>0</v>
      </c>
      <c r="R630" s="70">
        <f t="shared" si="276"/>
        <v>0</v>
      </c>
      <c r="S630" s="70">
        <f t="shared" si="276"/>
        <v>600</v>
      </c>
      <c r="T630" s="70">
        <f t="shared" si="276"/>
        <v>0</v>
      </c>
      <c r="U630" s="70">
        <f t="shared" si="276"/>
        <v>600</v>
      </c>
      <c r="V630" s="70">
        <f t="shared" si="276"/>
        <v>0</v>
      </c>
      <c r="W630" s="70">
        <f t="shared" si="276"/>
        <v>600</v>
      </c>
      <c r="X630" s="70">
        <f t="shared" si="276"/>
        <v>0</v>
      </c>
      <c r="Y630" s="70">
        <f t="shared" si="276"/>
        <v>0</v>
      </c>
      <c r="Z630" s="70">
        <f t="shared" si="276"/>
        <v>0</v>
      </c>
      <c r="AA630" s="70">
        <f t="shared" si="276"/>
        <v>0</v>
      </c>
      <c r="AB630" s="70">
        <f t="shared" si="276"/>
        <v>0</v>
      </c>
      <c r="AC630" s="70">
        <f t="shared" si="276"/>
        <v>0</v>
      </c>
      <c r="AD630" s="70">
        <f t="shared" si="276"/>
        <v>0</v>
      </c>
      <c r="AE630" s="70">
        <f t="shared" si="276"/>
        <v>0</v>
      </c>
      <c r="AF630" s="70">
        <f t="shared" si="276"/>
        <v>0</v>
      </c>
      <c r="AG630" s="70">
        <f t="shared" si="276"/>
        <v>0</v>
      </c>
      <c r="AH630" s="70">
        <f t="shared" si="276"/>
        <v>0</v>
      </c>
      <c r="AI630" s="70">
        <f t="shared" si="276"/>
        <v>0</v>
      </c>
      <c r="AJ630" s="70">
        <f t="shared" si="276"/>
        <v>0</v>
      </c>
    </row>
    <row r="631" spans="5:36" ht="11.45" customHeight="1" x14ac:dyDescent="0.2">
      <c r="E631" s="54"/>
      <c r="H631" s="68"/>
      <c r="I631" s="74">
        <v>223</v>
      </c>
      <c r="J631" s="70">
        <f t="shared" ref="J631:AJ631" si="277">J316</f>
        <v>0</v>
      </c>
      <c r="K631" s="70">
        <f t="shared" si="277"/>
        <v>0</v>
      </c>
      <c r="L631" s="70">
        <f t="shared" si="277"/>
        <v>0</v>
      </c>
      <c r="M631" s="70">
        <f t="shared" si="277"/>
        <v>0</v>
      </c>
      <c r="N631" s="70">
        <f t="shared" si="277"/>
        <v>0</v>
      </c>
      <c r="O631" s="70">
        <f t="shared" si="277"/>
        <v>0</v>
      </c>
      <c r="P631" s="70">
        <f t="shared" si="277"/>
        <v>3449.91</v>
      </c>
      <c r="Q631" s="70">
        <f t="shared" si="277"/>
        <v>0</v>
      </c>
      <c r="R631" s="70">
        <f t="shared" si="277"/>
        <v>382.7</v>
      </c>
      <c r="S631" s="70">
        <f t="shared" si="277"/>
        <v>3067.21</v>
      </c>
      <c r="T631" s="70">
        <f t="shared" si="277"/>
        <v>0</v>
      </c>
      <c r="U631" s="70">
        <f t="shared" si="277"/>
        <v>3449.91</v>
      </c>
      <c r="V631" s="70">
        <f t="shared" si="277"/>
        <v>0</v>
      </c>
      <c r="W631" s="70">
        <f t="shared" si="277"/>
        <v>3449.91</v>
      </c>
      <c r="X631" s="70">
        <f t="shared" si="277"/>
        <v>0</v>
      </c>
      <c r="Y631" s="70">
        <f t="shared" si="277"/>
        <v>0</v>
      </c>
      <c r="Z631" s="70">
        <f t="shared" si="277"/>
        <v>0</v>
      </c>
      <c r="AA631" s="70">
        <f t="shared" si="277"/>
        <v>0</v>
      </c>
      <c r="AB631" s="70">
        <f t="shared" si="277"/>
        <v>0</v>
      </c>
      <c r="AC631" s="70">
        <f t="shared" si="277"/>
        <v>0</v>
      </c>
      <c r="AD631" s="70">
        <f t="shared" si="277"/>
        <v>0</v>
      </c>
      <c r="AE631" s="70">
        <f t="shared" si="277"/>
        <v>0</v>
      </c>
      <c r="AF631" s="70">
        <f t="shared" si="277"/>
        <v>0</v>
      </c>
      <c r="AG631" s="70">
        <f t="shared" si="277"/>
        <v>0</v>
      </c>
      <c r="AH631" s="70">
        <f t="shared" si="277"/>
        <v>0</v>
      </c>
      <c r="AI631" s="70">
        <f t="shared" si="277"/>
        <v>0</v>
      </c>
      <c r="AJ631" s="70">
        <f t="shared" si="277"/>
        <v>0</v>
      </c>
    </row>
    <row r="632" spans="5:36" ht="11.45" customHeight="1" x14ac:dyDescent="0.2">
      <c r="E632" s="54"/>
      <c r="H632" s="68"/>
      <c r="I632" s="74">
        <v>225</v>
      </c>
      <c r="J632" s="70">
        <f t="shared" ref="J632:AJ632" si="278">J323</f>
        <v>0</v>
      </c>
      <c r="K632" s="70">
        <f t="shared" si="278"/>
        <v>0</v>
      </c>
      <c r="L632" s="70">
        <f t="shared" si="278"/>
        <v>0</v>
      </c>
      <c r="M632" s="70">
        <f t="shared" si="278"/>
        <v>0</v>
      </c>
      <c r="N632" s="70">
        <f t="shared" si="278"/>
        <v>0</v>
      </c>
      <c r="O632" s="70">
        <f t="shared" si="278"/>
        <v>0</v>
      </c>
      <c r="P632" s="70">
        <f t="shared" si="278"/>
        <v>357.04999999999995</v>
      </c>
      <c r="Q632" s="70">
        <f t="shared" si="278"/>
        <v>0</v>
      </c>
      <c r="R632" s="70">
        <f t="shared" si="278"/>
        <v>357.04999999999995</v>
      </c>
      <c r="S632" s="70">
        <f t="shared" si="278"/>
        <v>0</v>
      </c>
      <c r="T632" s="70">
        <f t="shared" si="278"/>
        <v>0</v>
      </c>
      <c r="U632" s="70">
        <f t="shared" si="278"/>
        <v>357.04999999999995</v>
      </c>
      <c r="V632" s="70">
        <f t="shared" si="278"/>
        <v>0</v>
      </c>
      <c r="W632" s="70">
        <f t="shared" si="278"/>
        <v>357.04999999999995</v>
      </c>
      <c r="X632" s="70">
        <f t="shared" si="278"/>
        <v>0</v>
      </c>
      <c r="Y632" s="70">
        <f t="shared" si="278"/>
        <v>0</v>
      </c>
      <c r="Z632" s="70">
        <f t="shared" si="278"/>
        <v>0</v>
      </c>
      <c r="AA632" s="70">
        <f t="shared" si="278"/>
        <v>0</v>
      </c>
      <c r="AB632" s="70">
        <f t="shared" si="278"/>
        <v>0</v>
      </c>
      <c r="AC632" s="70">
        <f t="shared" si="278"/>
        <v>0</v>
      </c>
      <c r="AD632" s="70">
        <f t="shared" si="278"/>
        <v>0</v>
      </c>
      <c r="AE632" s="70">
        <f t="shared" si="278"/>
        <v>0</v>
      </c>
      <c r="AF632" s="70">
        <f t="shared" si="278"/>
        <v>0</v>
      </c>
      <c r="AG632" s="70">
        <f t="shared" si="278"/>
        <v>0</v>
      </c>
      <c r="AH632" s="70">
        <f t="shared" si="278"/>
        <v>0</v>
      </c>
      <c r="AI632" s="70">
        <f t="shared" si="278"/>
        <v>0</v>
      </c>
      <c r="AJ632" s="70">
        <f t="shared" si="278"/>
        <v>0</v>
      </c>
    </row>
    <row r="633" spans="5:36" ht="11.45" customHeight="1" x14ac:dyDescent="0.2">
      <c r="E633" s="54"/>
      <c r="H633" s="68"/>
      <c r="I633" s="74">
        <v>226</v>
      </c>
      <c r="J633" s="70">
        <f t="shared" ref="J633:AJ633" si="279">J332</f>
        <v>0</v>
      </c>
      <c r="K633" s="70">
        <f t="shared" si="279"/>
        <v>0</v>
      </c>
      <c r="L633" s="70">
        <f t="shared" si="279"/>
        <v>0</v>
      </c>
      <c r="M633" s="70">
        <f t="shared" si="279"/>
        <v>0</v>
      </c>
      <c r="N633" s="70">
        <f t="shared" si="279"/>
        <v>0</v>
      </c>
      <c r="O633" s="70">
        <f t="shared" si="279"/>
        <v>0</v>
      </c>
      <c r="P633" s="70">
        <f t="shared" si="279"/>
        <v>0</v>
      </c>
      <c r="Q633" s="70">
        <f t="shared" si="279"/>
        <v>0</v>
      </c>
      <c r="R633" s="70">
        <f t="shared" si="279"/>
        <v>0</v>
      </c>
      <c r="S633" s="70">
        <f t="shared" si="279"/>
        <v>0</v>
      </c>
      <c r="T633" s="70">
        <f t="shared" si="279"/>
        <v>0</v>
      </c>
      <c r="U633" s="70">
        <f t="shared" si="279"/>
        <v>0</v>
      </c>
      <c r="V633" s="70">
        <f t="shared" si="279"/>
        <v>0</v>
      </c>
      <c r="W633" s="70">
        <f t="shared" si="279"/>
        <v>0</v>
      </c>
      <c r="X633" s="70">
        <f t="shared" si="279"/>
        <v>0</v>
      </c>
      <c r="Y633" s="70">
        <f t="shared" si="279"/>
        <v>0</v>
      </c>
      <c r="Z633" s="70">
        <f t="shared" si="279"/>
        <v>0</v>
      </c>
      <c r="AA633" s="70">
        <f t="shared" si="279"/>
        <v>0</v>
      </c>
      <c r="AB633" s="70">
        <f t="shared" si="279"/>
        <v>0</v>
      </c>
      <c r="AC633" s="70">
        <f t="shared" si="279"/>
        <v>0</v>
      </c>
      <c r="AD633" s="70">
        <f t="shared" si="279"/>
        <v>0</v>
      </c>
      <c r="AE633" s="70">
        <f t="shared" si="279"/>
        <v>0</v>
      </c>
      <c r="AF633" s="70">
        <f t="shared" si="279"/>
        <v>0</v>
      </c>
      <c r="AG633" s="70">
        <f t="shared" si="279"/>
        <v>0</v>
      </c>
      <c r="AH633" s="70">
        <f t="shared" si="279"/>
        <v>0</v>
      </c>
      <c r="AI633" s="70">
        <f t="shared" si="279"/>
        <v>0</v>
      </c>
      <c r="AJ633" s="70">
        <f t="shared" si="279"/>
        <v>0</v>
      </c>
    </row>
    <row r="634" spans="5:36" ht="11.45" customHeight="1" x14ac:dyDescent="0.2">
      <c r="E634" s="54"/>
      <c r="G634">
        <v>341</v>
      </c>
      <c r="H634" s="68"/>
      <c r="I634" s="74">
        <v>346</v>
      </c>
      <c r="J634" s="70">
        <f t="shared" ref="J634:AJ634" si="280">J337</f>
        <v>0</v>
      </c>
      <c r="K634" s="70">
        <f t="shared" si="280"/>
        <v>0</v>
      </c>
      <c r="L634" s="70">
        <f t="shared" si="280"/>
        <v>0</v>
      </c>
      <c r="M634" s="70">
        <f t="shared" si="280"/>
        <v>0</v>
      </c>
      <c r="N634" s="70">
        <f t="shared" si="280"/>
        <v>978.94</v>
      </c>
      <c r="O634" s="70">
        <f t="shared" si="280"/>
        <v>978.94</v>
      </c>
      <c r="P634" s="70">
        <f t="shared" si="280"/>
        <v>0</v>
      </c>
      <c r="Q634" s="70">
        <f t="shared" si="280"/>
        <v>0</v>
      </c>
      <c r="R634" s="70">
        <f t="shared" si="280"/>
        <v>0</v>
      </c>
      <c r="S634" s="70">
        <f t="shared" si="280"/>
        <v>0</v>
      </c>
      <c r="T634" s="70">
        <f t="shared" si="280"/>
        <v>0</v>
      </c>
      <c r="U634" s="70">
        <f t="shared" si="280"/>
        <v>0</v>
      </c>
      <c r="V634" s="70">
        <f t="shared" si="280"/>
        <v>0</v>
      </c>
      <c r="W634" s="70">
        <f t="shared" si="280"/>
        <v>0</v>
      </c>
      <c r="X634" s="70">
        <f t="shared" si="280"/>
        <v>0</v>
      </c>
      <c r="Y634" s="70">
        <f t="shared" si="280"/>
        <v>0</v>
      </c>
      <c r="Z634" s="70">
        <f t="shared" si="280"/>
        <v>0</v>
      </c>
      <c r="AA634" s="70">
        <f t="shared" si="280"/>
        <v>0</v>
      </c>
      <c r="AB634" s="70">
        <f t="shared" si="280"/>
        <v>0</v>
      </c>
      <c r="AC634" s="70">
        <f t="shared" si="280"/>
        <v>0</v>
      </c>
      <c r="AD634" s="70">
        <f t="shared" si="280"/>
        <v>0</v>
      </c>
      <c r="AE634" s="70">
        <f t="shared" si="280"/>
        <v>0</v>
      </c>
      <c r="AF634" s="70">
        <f t="shared" si="280"/>
        <v>0</v>
      </c>
      <c r="AG634" s="70">
        <f t="shared" si="280"/>
        <v>0</v>
      </c>
      <c r="AH634" s="70">
        <f t="shared" si="280"/>
        <v>0</v>
      </c>
      <c r="AI634" s="70">
        <f t="shared" si="280"/>
        <v>0</v>
      </c>
      <c r="AJ634" s="70">
        <f t="shared" si="280"/>
        <v>0</v>
      </c>
    </row>
    <row r="635" spans="5:36" ht="11.45" customHeight="1" x14ac:dyDescent="0.2">
      <c r="E635" s="54"/>
      <c r="H635" s="68"/>
      <c r="I635" s="74">
        <v>341</v>
      </c>
      <c r="J635" s="70"/>
      <c r="K635" s="70"/>
      <c r="L635" s="70"/>
      <c r="M635" s="70"/>
      <c r="N635" s="70"/>
      <c r="O635" s="70"/>
      <c r="P635" s="70">
        <v>65000</v>
      </c>
      <c r="Q635" s="70"/>
      <c r="R635" s="70"/>
      <c r="S635" s="70">
        <v>65000</v>
      </c>
      <c r="T635" s="70"/>
      <c r="U635" s="70">
        <v>10000</v>
      </c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</row>
    <row r="636" spans="5:36" ht="11.45" customHeight="1" x14ac:dyDescent="0.2">
      <c r="E636" s="54"/>
      <c r="H636" s="68"/>
      <c r="I636" s="74">
        <v>343</v>
      </c>
      <c r="J636" s="70">
        <f t="shared" ref="J636:AJ636" si="281">J342</f>
        <v>0</v>
      </c>
      <c r="K636" s="70">
        <f t="shared" si="281"/>
        <v>0</v>
      </c>
      <c r="L636" s="70">
        <f t="shared" si="281"/>
        <v>0</v>
      </c>
      <c r="M636" s="70">
        <f t="shared" si="281"/>
        <v>0</v>
      </c>
      <c r="N636" s="70">
        <f t="shared" si="281"/>
        <v>0</v>
      </c>
      <c r="O636" s="70">
        <f t="shared" si="281"/>
        <v>0</v>
      </c>
      <c r="P636" s="70">
        <f t="shared" si="281"/>
        <v>160.94999999999999</v>
      </c>
      <c r="Q636" s="70">
        <f t="shared" si="281"/>
        <v>0</v>
      </c>
      <c r="R636" s="70">
        <f>R342</f>
        <v>160.94999999999999</v>
      </c>
      <c r="S636" s="70">
        <f t="shared" ref="S636:T636" si="282">S342</f>
        <v>0</v>
      </c>
      <c r="T636" s="70">
        <f t="shared" si="282"/>
        <v>0</v>
      </c>
      <c r="U636" s="70">
        <f t="shared" si="281"/>
        <v>160.94999999999999</v>
      </c>
      <c r="V636" s="70">
        <f t="shared" si="281"/>
        <v>0</v>
      </c>
      <c r="W636" s="70">
        <f t="shared" si="281"/>
        <v>160.94999999999999</v>
      </c>
      <c r="X636" s="70">
        <f t="shared" si="281"/>
        <v>0</v>
      </c>
      <c r="Y636" s="70">
        <f t="shared" si="281"/>
        <v>0</v>
      </c>
      <c r="Z636" s="70">
        <f t="shared" si="281"/>
        <v>0</v>
      </c>
      <c r="AA636" s="70">
        <f t="shared" si="281"/>
        <v>0</v>
      </c>
      <c r="AB636" s="70">
        <f t="shared" si="281"/>
        <v>0</v>
      </c>
      <c r="AC636" s="70">
        <f t="shared" si="281"/>
        <v>0</v>
      </c>
      <c r="AD636" s="70">
        <f t="shared" si="281"/>
        <v>0</v>
      </c>
      <c r="AE636" s="70">
        <f t="shared" si="281"/>
        <v>0</v>
      </c>
      <c r="AF636" s="70">
        <f t="shared" si="281"/>
        <v>0</v>
      </c>
      <c r="AG636" s="70">
        <f t="shared" si="281"/>
        <v>0</v>
      </c>
      <c r="AH636" s="70">
        <f t="shared" si="281"/>
        <v>0</v>
      </c>
      <c r="AI636" s="70">
        <f t="shared" si="281"/>
        <v>0</v>
      </c>
      <c r="AJ636" s="70">
        <f t="shared" si="281"/>
        <v>0</v>
      </c>
    </row>
    <row r="637" spans="5:36" ht="11.45" customHeight="1" x14ac:dyDescent="0.2">
      <c r="E637" s="57"/>
      <c r="F637" s="56"/>
      <c r="G637" s="56"/>
      <c r="H637" s="71" t="s">
        <v>120</v>
      </c>
      <c r="I637" s="72"/>
      <c r="J637" s="73">
        <f>SUM(J638:J642)</f>
        <v>0</v>
      </c>
      <c r="K637" s="73">
        <f t="shared" ref="K637:AJ637" si="283">SUM(K638:K642)</f>
        <v>0</v>
      </c>
      <c r="L637" s="73">
        <f t="shared" si="283"/>
        <v>0</v>
      </c>
      <c r="M637" s="73">
        <f t="shared" si="283"/>
        <v>0</v>
      </c>
      <c r="N637" s="73">
        <f t="shared" si="283"/>
        <v>978.94</v>
      </c>
      <c r="O637" s="73">
        <f t="shared" si="283"/>
        <v>978.94</v>
      </c>
      <c r="P637" s="73">
        <f t="shared" si="283"/>
        <v>5581.6100000000006</v>
      </c>
      <c r="Q637" s="73">
        <f t="shared" si="283"/>
        <v>0</v>
      </c>
      <c r="R637" s="73">
        <f t="shared" si="283"/>
        <v>979.18000000000006</v>
      </c>
      <c r="S637" s="73">
        <f t="shared" si="283"/>
        <v>4602.43</v>
      </c>
      <c r="T637" s="73">
        <f t="shared" si="283"/>
        <v>0</v>
      </c>
      <c r="U637" s="73">
        <f t="shared" si="283"/>
        <v>5581.6100000000006</v>
      </c>
      <c r="V637" s="73">
        <f t="shared" si="283"/>
        <v>0</v>
      </c>
      <c r="W637" s="73">
        <f t="shared" si="283"/>
        <v>5581.6100000000006</v>
      </c>
      <c r="X637" s="73">
        <f t="shared" si="283"/>
        <v>0</v>
      </c>
      <c r="Y637" s="73">
        <f t="shared" si="283"/>
        <v>0</v>
      </c>
      <c r="Z637" s="73">
        <f t="shared" si="283"/>
        <v>0</v>
      </c>
      <c r="AA637" s="73">
        <f t="shared" si="283"/>
        <v>0</v>
      </c>
      <c r="AB637" s="73">
        <f t="shared" si="283"/>
        <v>0</v>
      </c>
      <c r="AC637" s="73">
        <f t="shared" si="283"/>
        <v>0</v>
      </c>
      <c r="AD637" s="73">
        <f t="shared" si="283"/>
        <v>0</v>
      </c>
      <c r="AE637" s="73">
        <f t="shared" si="283"/>
        <v>0</v>
      </c>
      <c r="AF637" s="73">
        <f t="shared" si="283"/>
        <v>0</v>
      </c>
      <c r="AG637" s="73">
        <f t="shared" si="283"/>
        <v>0</v>
      </c>
      <c r="AH637" s="73">
        <f t="shared" si="283"/>
        <v>0</v>
      </c>
      <c r="AI637" s="73">
        <f t="shared" si="283"/>
        <v>0</v>
      </c>
      <c r="AJ637" s="73">
        <f t="shared" si="283"/>
        <v>0</v>
      </c>
    </row>
    <row r="638" spans="5:36" ht="11.45" customHeight="1" x14ac:dyDescent="0.2">
      <c r="E638" s="54"/>
      <c r="H638" s="68"/>
      <c r="I638" s="74">
        <v>221</v>
      </c>
      <c r="J638" s="70">
        <f t="shared" ref="J638:AJ638" si="284">J347</f>
        <v>0</v>
      </c>
      <c r="K638" s="70">
        <f t="shared" si="284"/>
        <v>0</v>
      </c>
      <c r="L638" s="70">
        <f t="shared" si="284"/>
        <v>0</v>
      </c>
      <c r="M638" s="70">
        <f t="shared" si="284"/>
        <v>0</v>
      </c>
      <c r="N638" s="70">
        <f t="shared" si="284"/>
        <v>0</v>
      </c>
      <c r="O638" s="70">
        <f t="shared" si="284"/>
        <v>0</v>
      </c>
      <c r="P638" s="70">
        <f t="shared" si="284"/>
        <v>600</v>
      </c>
      <c r="Q638" s="70">
        <f t="shared" si="284"/>
        <v>0</v>
      </c>
      <c r="R638" s="70">
        <f t="shared" si="284"/>
        <v>0</v>
      </c>
      <c r="S638" s="70">
        <f t="shared" si="284"/>
        <v>600</v>
      </c>
      <c r="T638" s="70">
        <f t="shared" si="284"/>
        <v>0</v>
      </c>
      <c r="U638" s="70">
        <f t="shared" si="284"/>
        <v>600</v>
      </c>
      <c r="V638" s="70">
        <f t="shared" si="284"/>
        <v>0</v>
      </c>
      <c r="W638" s="70">
        <f t="shared" si="284"/>
        <v>600</v>
      </c>
      <c r="X638" s="70">
        <f t="shared" si="284"/>
        <v>0</v>
      </c>
      <c r="Y638" s="70">
        <f t="shared" si="284"/>
        <v>0</v>
      </c>
      <c r="Z638" s="70">
        <f t="shared" si="284"/>
        <v>0</v>
      </c>
      <c r="AA638" s="70">
        <f t="shared" si="284"/>
        <v>0</v>
      </c>
      <c r="AB638" s="70">
        <f t="shared" si="284"/>
        <v>0</v>
      </c>
      <c r="AC638" s="70">
        <f t="shared" si="284"/>
        <v>0</v>
      </c>
      <c r="AD638" s="70">
        <f t="shared" si="284"/>
        <v>0</v>
      </c>
      <c r="AE638" s="70">
        <f t="shared" si="284"/>
        <v>0</v>
      </c>
      <c r="AF638" s="70">
        <f t="shared" si="284"/>
        <v>0</v>
      </c>
      <c r="AG638" s="70">
        <f t="shared" si="284"/>
        <v>0</v>
      </c>
      <c r="AH638" s="70">
        <f t="shared" si="284"/>
        <v>0</v>
      </c>
      <c r="AI638" s="70">
        <f t="shared" si="284"/>
        <v>0</v>
      </c>
      <c r="AJ638" s="70">
        <f t="shared" si="284"/>
        <v>0</v>
      </c>
    </row>
    <row r="639" spans="5:36" ht="11.45" customHeight="1" x14ac:dyDescent="0.2">
      <c r="E639" s="54"/>
      <c r="H639" s="68"/>
      <c r="I639" s="74">
        <v>223</v>
      </c>
      <c r="J639" s="70">
        <f t="shared" ref="J639:AJ639" si="285">J350</f>
        <v>0</v>
      </c>
      <c r="K639" s="70">
        <f t="shared" si="285"/>
        <v>0</v>
      </c>
      <c r="L639" s="70">
        <f t="shared" si="285"/>
        <v>0</v>
      </c>
      <c r="M639" s="70">
        <f t="shared" si="285"/>
        <v>0</v>
      </c>
      <c r="N639" s="70">
        <f t="shared" si="285"/>
        <v>0</v>
      </c>
      <c r="O639" s="70">
        <f t="shared" si="285"/>
        <v>0</v>
      </c>
      <c r="P639" s="70">
        <f t="shared" si="285"/>
        <v>4466.6100000000006</v>
      </c>
      <c r="Q639" s="70">
        <f t="shared" si="285"/>
        <v>0</v>
      </c>
      <c r="R639" s="70">
        <f t="shared" si="285"/>
        <v>464.18</v>
      </c>
      <c r="S639" s="70">
        <f t="shared" si="285"/>
        <v>4002.4300000000003</v>
      </c>
      <c r="T639" s="70">
        <f t="shared" si="285"/>
        <v>0</v>
      </c>
      <c r="U639" s="70">
        <f t="shared" si="285"/>
        <v>4466.6100000000006</v>
      </c>
      <c r="V639" s="70">
        <f t="shared" si="285"/>
        <v>0</v>
      </c>
      <c r="W639" s="70">
        <f t="shared" si="285"/>
        <v>4466.6100000000006</v>
      </c>
      <c r="X639" s="70">
        <f t="shared" si="285"/>
        <v>0</v>
      </c>
      <c r="Y639" s="70">
        <f t="shared" si="285"/>
        <v>0</v>
      </c>
      <c r="Z639" s="70">
        <f t="shared" si="285"/>
        <v>0</v>
      </c>
      <c r="AA639" s="70">
        <f t="shared" si="285"/>
        <v>0</v>
      </c>
      <c r="AB639" s="70">
        <f t="shared" si="285"/>
        <v>0</v>
      </c>
      <c r="AC639" s="70">
        <f t="shared" si="285"/>
        <v>0</v>
      </c>
      <c r="AD639" s="70">
        <f t="shared" si="285"/>
        <v>0</v>
      </c>
      <c r="AE639" s="70">
        <f t="shared" si="285"/>
        <v>0</v>
      </c>
      <c r="AF639" s="70">
        <f t="shared" si="285"/>
        <v>0</v>
      </c>
      <c r="AG639" s="70">
        <f t="shared" si="285"/>
        <v>0</v>
      </c>
      <c r="AH639" s="70">
        <f t="shared" si="285"/>
        <v>0</v>
      </c>
      <c r="AI639" s="70">
        <f t="shared" si="285"/>
        <v>0</v>
      </c>
      <c r="AJ639" s="70">
        <f t="shared" si="285"/>
        <v>0</v>
      </c>
    </row>
    <row r="640" spans="5:36" ht="11.45" customHeight="1" x14ac:dyDescent="0.2">
      <c r="E640" s="54"/>
      <c r="H640" s="68"/>
      <c r="I640" s="74">
        <v>225</v>
      </c>
      <c r="J640" s="70">
        <f t="shared" ref="J640:AJ640" si="286">J357</f>
        <v>0</v>
      </c>
      <c r="K640" s="70">
        <f t="shared" si="286"/>
        <v>0</v>
      </c>
      <c r="L640" s="70">
        <f t="shared" si="286"/>
        <v>0</v>
      </c>
      <c r="M640" s="70">
        <f t="shared" si="286"/>
        <v>0</v>
      </c>
      <c r="N640" s="70">
        <f t="shared" si="286"/>
        <v>0</v>
      </c>
      <c r="O640" s="70">
        <f t="shared" si="286"/>
        <v>0</v>
      </c>
      <c r="P640" s="70">
        <f t="shared" si="286"/>
        <v>354.04999999999995</v>
      </c>
      <c r="Q640" s="70">
        <f t="shared" si="286"/>
        <v>0</v>
      </c>
      <c r="R640" s="70">
        <f t="shared" si="286"/>
        <v>354.04999999999995</v>
      </c>
      <c r="S640" s="70">
        <f t="shared" si="286"/>
        <v>0</v>
      </c>
      <c r="T640" s="70">
        <f t="shared" si="286"/>
        <v>0</v>
      </c>
      <c r="U640" s="70">
        <f t="shared" si="286"/>
        <v>354.04999999999995</v>
      </c>
      <c r="V640" s="70">
        <f t="shared" si="286"/>
        <v>0</v>
      </c>
      <c r="W640" s="70">
        <f t="shared" si="286"/>
        <v>354.04999999999995</v>
      </c>
      <c r="X640" s="70">
        <f t="shared" si="286"/>
        <v>0</v>
      </c>
      <c r="Y640" s="70">
        <f t="shared" si="286"/>
        <v>0</v>
      </c>
      <c r="Z640" s="70">
        <f t="shared" si="286"/>
        <v>0</v>
      </c>
      <c r="AA640" s="70">
        <f t="shared" si="286"/>
        <v>0</v>
      </c>
      <c r="AB640" s="70">
        <f t="shared" si="286"/>
        <v>0</v>
      </c>
      <c r="AC640" s="70">
        <f t="shared" si="286"/>
        <v>0</v>
      </c>
      <c r="AD640" s="70">
        <f t="shared" si="286"/>
        <v>0</v>
      </c>
      <c r="AE640" s="70">
        <f t="shared" si="286"/>
        <v>0</v>
      </c>
      <c r="AF640" s="70">
        <f t="shared" si="286"/>
        <v>0</v>
      </c>
      <c r="AG640" s="70">
        <f t="shared" si="286"/>
        <v>0</v>
      </c>
      <c r="AH640" s="70">
        <f t="shared" si="286"/>
        <v>0</v>
      </c>
      <c r="AI640" s="70">
        <f t="shared" si="286"/>
        <v>0</v>
      </c>
      <c r="AJ640" s="70">
        <f t="shared" si="286"/>
        <v>0</v>
      </c>
    </row>
    <row r="641" spans="5:36" ht="11.45" customHeight="1" x14ac:dyDescent="0.2">
      <c r="E641" s="54"/>
      <c r="H641" s="68"/>
      <c r="I641" s="74">
        <v>346</v>
      </c>
      <c r="J641" s="70">
        <f t="shared" ref="J641:AJ641" si="287">J366</f>
        <v>0</v>
      </c>
      <c r="K641" s="70">
        <f t="shared" si="287"/>
        <v>0</v>
      </c>
      <c r="L641" s="70">
        <f t="shared" si="287"/>
        <v>0</v>
      </c>
      <c r="M641" s="70">
        <f t="shared" si="287"/>
        <v>0</v>
      </c>
      <c r="N641" s="70">
        <f t="shared" si="287"/>
        <v>978.94</v>
      </c>
      <c r="O641" s="70">
        <f t="shared" si="287"/>
        <v>978.94</v>
      </c>
      <c r="P641" s="70">
        <f t="shared" si="287"/>
        <v>0</v>
      </c>
      <c r="Q641" s="70">
        <f t="shared" si="287"/>
        <v>0</v>
      </c>
      <c r="R641" s="70">
        <f t="shared" si="287"/>
        <v>0</v>
      </c>
      <c r="S641" s="70">
        <f t="shared" si="287"/>
        <v>0</v>
      </c>
      <c r="T641" s="70">
        <f t="shared" si="287"/>
        <v>0</v>
      </c>
      <c r="U641" s="70">
        <f t="shared" si="287"/>
        <v>0</v>
      </c>
      <c r="V641" s="70">
        <f t="shared" si="287"/>
        <v>0</v>
      </c>
      <c r="W641" s="70">
        <f t="shared" si="287"/>
        <v>0</v>
      </c>
      <c r="X641" s="70">
        <f t="shared" si="287"/>
        <v>0</v>
      </c>
      <c r="Y641" s="70">
        <f t="shared" si="287"/>
        <v>0</v>
      </c>
      <c r="Z641" s="70">
        <f t="shared" si="287"/>
        <v>0</v>
      </c>
      <c r="AA641" s="70">
        <f t="shared" si="287"/>
        <v>0</v>
      </c>
      <c r="AB641" s="70">
        <f t="shared" si="287"/>
        <v>0</v>
      </c>
      <c r="AC641" s="70">
        <f t="shared" si="287"/>
        <v>0</v>
      </c>
      <c r="AD641" s="70">
        <f t="shared" si="287"/>
        <v>0</v>
      </c>
      <c r="AE641" s="70">
        <f t="shared" si="287"/>
        <v>0</v>
      </c>
      <c r="AF641" s="70">
        <f t="shared" si="287"/>
        <v>0</v>
      </c>
      <c r="AG641" s="70">
        <f t="shared" si="287"/>
        <v>0</v>
      </c>
      <c r="AH641" s="70">
        <f t="shared" si="287"/>
        <v>0</v>
      </c>
      <c r="AI641" s="70">
        <f t="shared" si="287"/>
        <v>0</v>
      </c>
      <c r="AJ641" s="70">
        <f t="shared" si="287"/>
        <v>0</v>
      </c>
    </row>
    <row r="642" spans="5:36" ht="11.45" customHeight="1" x14ac:dyDescent="0.2">
      <c r="E642" s="54"/>
      <c r="G642">
        <v>341</v>
      </c>
      <c r="H642" s="68"/>
      <c r="I642" s="74">
        <v>343</v>
      </c>
      <c r="J642" s="70">
        <f t="shared" ref="J642:AJ642" si="288">J369</f>
        <v>0</v>
      </c>
      <c r="K642" s="70">
        <f t="shared" si="288"/>
        <v>0</v>
      </c>
      <c r="L642" s="70">
        <f t="shared" si="288"/>
        <v>0</v>
      </c>
      <c r="M642" s="70">
        <f t="shared" si="288"/>
        <v>0</v>
      </c>
      <c r="N642" s="70">
        <f t="shared" si="288"/>
        <v>0</v>
      </c>
      <c r="O642" s="70">
        <f t="shared" si="288"/>
        <v>0</v>
      </c>
      <c r="P642" s="70">
        <f t="shared" si="288"/>
        <v>160.94999999999999</v>
      </c>
      <c r="Q642" s="70">
        <f t="shared" si="288"/>
        <v>0</v>
      </c>
      <c r="R642" s="70">
        <f>R369</f>
        <v>160.94999999999999</v>
      </c>
      <c r="S642" s="70">
        <f t="shared" ref="S642:T642" si="289">S369</f>
        <v>0</v>
      </c>
      <c r="T642" s="70">
        <f t="shared" si="289"/>
        <v>0</v>
      </c>
      <c r="U642" s="70">
        <f t="shared" si="288"/>
        <v>160.94999999999999</v>
      </c>
      <c r="V642" s="70">
        <f t="shared" si="288"/>
        <v>0</v>
      </c>
      <c r="W642" s="70">
        <f t="shared" si="288"/>
        <v>160.94999999999999</v>
      </c>
      <c r="X642" s="70">
        <f t="shared" si="288"/>
        <v>0</v>
      </c>
      <c r="Y642" s="70">
        <f t="shared" si="288"/>
        <v>0</v>
      </c>
      <c r="Z642" s="70">
        <f t="shared" si="288"/>
        <v>0</v>
      </c>
      <c r="AA642" s="70">
        <f t="shared" si="288"/>
        <v>0</v>
      </c>
      <c r="AB642" s="70">
        <f t="shared" si="288"/>
        <v>0</v>
      </c>
      <c r="AC642" s="70">
        <f t="shared" si="288"/>
        <v>0</v>
      </c>
      <c r="AD642" s="70">
        <f t="shared" si="288"/>
        <v>0</v>
      </c>
      <c r="AE642" s="70">
        <f t="shared" si="288"/>
        <v>0</v>
      </c>
      <c r="AF642" s="70">
        <f t="shared" si="288"/>
        <v>0</v>
      </c>
      <c r="AG642" s="70">
        <f t="shared" si="288"/>
        <v>0</v>
      </c>
      <c r="AH642" s="70">
        <f t="shared" si="288"/>
        <v>0</v>
      </c>
      <c r="AI642" s="70">
        <f t="shared" si="288"/>
        <v>0</v>
      </c>
      <c r="AJ642" s="70">
        <f t="shared" si="288"/>
        <v>0</v>
      </c>
    </row>
    <row r="643" spans="5:36" ht="11.45" customHeight="1" x14ac:dyDescent="0.2">
      <c r="E643" s="54"/>
      <c r="H643" s="74" t="s">
        <v>121</v>
      </c>
      <c r="I643" s="68"/>
      <c r="J643" s="70">
        <f t="shared" ref="J643:AJ643" si="290">SUM(J644:J652)</f>
        <v>0</v>
      </c>
      <c r="K643" s="70">
        <f t="shared" si="290"/>
        <v>0</v>
      </c>
      <c r="L643" s="70">
        <f t="shared" si="290"/>
        <v>0</v>
      </c>
      <c r="M643" s="70">
        <f t="shared" si="290"/>
        <v>0</v>
      </c>
      <c r="N643" s="70">
        <f t="shared" si="290"/>
        <v>1957.89</v>
      </c>
      <c r="O643" s="70">
        <f t="shared" si="290"/>
        <v>1957.89</v>
      </c>
      <c r="P643" s="70">
        <f t="shared" si="290"/>
        <v>194330.59</v>
      </c>
      <c r="Q643" s="70">
        <f t="shared" si="290"/>
        <v>0</v>
      </c>
      <c r="R643" s="70">
        <f t="shared" si="290"/>
        <v>6088.52</v>
      </c>
      <c r="S643" s="70">
        <f t="shared" si="290"/>
        <v>38242.07</v>
      </c>
      <c r="T643" s="70">
        <f t="shared" si="290"/>
        <v>150000</v>
      </c>
      <c r="U643" s="70">
        <f t="shared" si="290"/>
        <v>191260.59</v>
      </c>
      <c r="V643" s="70">
        <f t="shared" si="290"/>
        <v>0</v>
      </c>
      <c r="W643" s="70">
        <f t="shared" si="290"/>
        <v>41260.590000000004</v>
      </c>
      <c r="X643" s="70">
        <f t="shared" si="290"/>
        <v>0</v>
      </c>
      <c r="Y643" s="70">
        <f t="shared" si="290"/>
        <v>0</v>
      </c>
      <c r="Z643" s="70">
        <f t="shared" si="290"/>
        <v>0</v>
      </c>
      <c r="AA643" s="70">
        <f t="shared" si="290"/>
        <v>0</v>
      </c>
      <c r="AB643" s="70">
        <f t="shared" si="290"/>
        <v>0</v>
      </c>
      <c r="AC643" s="70">
        <f t="shared" si="290"/>
        <v>0</v>
      </c>
      <c r="AD643" s="70">
        <f t="shared" si="290"/>
        <v>0</v>
      </c>
      <c r="AE643" s="70">
        <f t="shared" si="290"/>
        <v>0</v>
      </c>
      <c r="AF643" s="70">
        <f t="shared" si="290"/>
        <v>0</v>
      </c>
      <c r="AG643" s="70">
        <f t="shared" si="290"/>
        <v>0</v>
      </c>
      <c r="AH643" s="70">
        <f t="shared" si="290"/>
        <v>0</v>
      </c>
      <c r="AI643" s="70">
        <f t="shared" si="290"/>
        <v>0</v>
      </c>
      <c r="AJ643" s="70">
        <f t="shared" si="290"/>
        <v>0</v>
      </c>
    </row>
    <row r="644" spans="5:36" ht="11.45" customHeight="1" x14ac:dyDescent="0.2">
      <c r="E644" s="54"/>
      <c r="H644" s="68"/>
      <c r="I644" s="74">
        <v>221</v>
      </c>
      <c r="J644" s="70">
        <f t="shared" ref="J644:AJ644" si="291">J373</f>
        <v>0</v>
      </c>
      <c r="K644" s="70">
        <f t="shared" si="291"/>
        <v>0</v>
      </c>
      <c r="L644" s="70">
        <f t="shared" si="291"/>
        <v>0</v>
      </c>
      <c r="M644" s="70">
        <f t="shared" si="291"/>
        <v>0</v>
      </c>
      <c r="N644" s="70">
        <f t="shared" si="291"/>
        <v>0</v>
      </c>
      <c r="O644" s="70">
        <f t="shared" si="291"/>
        <v>0</v>
      </c>
      <c r="P644" s="70">
        <f t="shared" si="291"/>
        <v>515.82999999999993</v>
      </c>
      <c r="Q644" s="70">
        <f t="shared" si="291"/>
        <v>0</v>
      </c>
      <c r="R644" s="70">
        <f t="shared" si="291"/>
        <v>138.30000000000001</v>
      </c>
      <c r="S644" s="70">
        <f t="shared" si="291"/>
        <v>377.53</v>
      </c>
      <c r="T644" s="70">
        <f t="shared" si="291"/>
        <v>0</v>
      </c>
      <c r="U644" s="70">
        <f t="shared" si="291"/>
        <v>515.82999999999993</v>
      </c>
      <c r="V644" s="70">
        <f t="shared" si="291"/>
        <v>0</v>
      </c>
      <c r="W644" s="70">
        <f t="shared" si="291"/>
        <v>515.82999999999993</v>
      </c>
      <c r="X644" s="70">
        <f t="shared" si="291"/>
        <v>0</v>
      </c>
      <c r="Y644" s="70">
        <f t="shared" si="291"/>
        <v>0</v>
      </c>
      <c r="Z644" s="70">
        <f t="shared" si="291"/>
        <v>0</v>
      </c>
      <c r="AA644" s="70">
        <f t="shared" si="291"/>
        <v>0</v>
      </c>
      <c r="AB644" s="70">
        <f t="shared" si="291"/>
        <v>0</v>
      </c>
      <c r="AC644" s="70">
        <f t="shared" si="291"/>
        <v>0</v>
      </c>
      <c r="AD644" s="70">
        <f t="shared" si="291"/>
        <v>0</v>
      </c>
      <c r="AE644" s="70">
        <f t="shared" si="291"/>
        <v>0</v>
      </c>
      <c r="AF644" s="70">
        <f t="shared" si="291"/>
        <v>0</v>
      </c>
      <c r="AG644" s="70">
        <f t="shared" si="291"/>
        <v>0</v>
      </c>
      <c r="AH644" s="70">
        <f t="shared" si="291"/>
        <v>0</v>
      </c>
      <c r="AI644" s="70">
        <f t="shared" si="291"/>
        <v>0</v>
      </c>
      <c r="AJ644" s="70">
        <f t="shared" si="291"/>
        <v>0</v>
      </c>
    </row>
    <row r="645" spans="5:36" ht="11.45" customHeight="1" x14ac:dyDescent="0.2">
      <c r="E645" s="54"/>
      <c r="H645" s="68"/>
      <c r="I645" s="74">
        <v>223</v>
      </c>
      <c r="J645" s="70">
        <f t="shared" ref="J645:AJ645" si="292">J379</f>
        <v>0</v>
      </c>
      <c r="K645" s="70">
        <f t="shared" si="292"/>
        <v>0</v>
      </c>
      <c r="L645" s="70">
        <f t="shared" si="292"/>
        <v>0</v>
      </c>
      <c r="M645" s="70">
        <f t="shared" si="292"/>
        <v>0</v>
      </c>
      <c r="N645" s="70">
        <f t="shared" si="292"/>
        <v>0</v>
      </c>
      <c r="O645" s="70">
        <f t="shared" si="292"/>
        <v>0</v>
      </c>
      <c r="P645" s="70">
        <f t="shared" si="292"/>
        <v>34556.94</v>
      </c>
      <c r="Q645" s="70">
        <f t="shared" si="292"/>
        <v>0</v>
      </c>
      <c r="R645" s="70">
        <f t="shared" si="292"/>
        <v>814.3</v>
      </c>
      <c r="S645" s="70">
        <f t="shared" si="292"/>
        <v>33742.639999999999</v>
      </c>
      <c r="T645" s="70">
        <f t="shared" si="292"/>
        <v>0</v>
      </c>
      <c r="U645" s="70">
        <f t="shared" si="292"/>
        <v>34556.94</v>
      </c>
      <c r="V645" s="70">
        <f t="shared" si="292"/>
        <v>0</v>
      </c>
      <c r="W645" s="70">
        <f t="shared" si="292"/>
        <v>34556.94</v>
      </c>
      <c r="X645" s="70">
        <f t="shared" si="292"/>
        <v>0</v>
      </c>
      <c r="Y645" s="70">
        <f t="shared" si="292"/>
        <v>0</v>
      </c>
      <c r="Z645" s="70">
        <f t="shared" si="292"/>
        <v>0</v>
      </c>
      <c r="AA645" s="70">
        <f t="shared" si="292"/>
        <v>0</v>
      </c>
      <c r="AB645" s="70">
        <f t="shared" si="292"/>
        <v>0</v>
      </c>
      <c r="AC645" s="70">
        <f t="shared" si="292"/>
        <v>0</v>
      </c>
      <c r="AD645" s="70">
        <f t="shared" si="292"/>
        <v>0</v>
      </c>
      <c r="AE645" s="70">
        <f t="shared" si="292"/>
        <v>0</v>
      </c>
      <c r="AF645" s="70">
        <f t="shared" si="292"/>
        <v>0</v>
      </c>
      <c r="AG645" s="70">
        <f t="shared" si="292"/>
        <v>0</v>
      </c>
      <c r="AH645" s="70">
        <f t="shared" si="292"/>
        <v>0</v>
      </c>
      <c r="AI645" s="70">
        <f t="shared" si="292"/>
        <v>0</v>
      </c>
      <c r="AJ645" s="70">
        <f t="shared" si="292"/>
        <v>0</v>
      </c>
    </row>
    <row r="646" spans="5:36" ht="11.45" customHeight="1" x14ac:dyDescent="0.2">
      <c r="E646" s="54"/>
      <c r="H646" s="68"/>
      <c r="I646" s="74">
        <v>225</v>
      </c>
      <c r="J646" s="70">
        <f t="shared" ref="J646:AJ646" si="293">J388</f>
        <v>0</v>
      </c>
      <c r="K646" s="70">
        <f t="shared" si="293"/>
        <v>0</v>
      </c>
      <c r="L646" s="70">
        <f t="shared" si="293"/>
        <v>0</v>
      </c>
      <c r="M646" s="70">
        <f t="shared" si="293"/>
        <v>0</v>
      </c>
      <c r="N646" s="70">
        <f t="shared" si="293"/>
        <v>0</v>
      </c>
      <c r="O646" s="70">
        <f t="shared" si="293"/>
        <v>0</v>
      </c>
      <c r="P646" s="70">
        <f t="shared" si="293"/>
        <v>3223.5099999999998</v>
      </c>
      <c r="Q646" s="70">
        <f t="shared" si="293"/>
        <v>0</v>
      </c>
      <c r="R646" s="70">
        <f t="shared" si="293"/>
        <v>2171.61</v>
      </c>
      <c r="S646" s="70">
        <f t="shared" si="293"/>
        <v>1051.9000000000001</v>
      </c>
      <c r="T646" s="70">
        <f t="shared" si="293"/>
        <v>0</v>
      </c>
      <c r="U646" s="70">
        <f t="shared" si="293"/>
        <v>3223.5099999999998</v>
      </c>
      <c r="V646" s="70">
        <f t="shared" si="293"/>
        <v>0</v>
      </c>
      <c r="W646" s="70">
        <f t="shared" si="293"/>
        <v>3223.5099999999998</v>
      </c>
      <c r="X646" s="70">
        <f t="shared" si="293"/>
        <v>0</v>
      </c>
      <c r="Y646" s="70">
        <f t="shared" si="293"/>
        <v>0</v>
      </c>
      <c r="Z646" s="70">
        <f t="shared" si="293"/>
        <v>0</v>
      </c>
      <c r="AA646" s="70">
        <f t="shared" si="293"/>
        <v>0</v>
      </c>
      <c r="AB646" s="70">
        <f t="shared" si="293"/>
        <v>0</v>
      </c>
      <c r="AC646" s="70">
        <f t="shared" si="293"/>
        <v>0</v>
      </c>
      <c r="AD646" s="70">
        <f t="shared" si="293"/>
        <v>0</v>
      </c>
      <c r="AE646" s="70">
        <f t="shared" si="293"/>
        <v>0</v>
      </c>
      <c r="AF646" s="70">
        <f t="shared" si="293"/>
        <v>0</v>
      </c>
      <c r="AG646" s="70">
        <f t="shared" si="293"/>
        <v>0</v>
      </c>
      <c r="AH646" s="70">
        <f t="shared" si="293"/>
        <v>0</v>
      </c>
      <c r="AI646" s="70">
        <f t="shared" si="293"/>
        <v>0</v>
      </c>
      <c r="AJ646" s="70">
        <f t="shared" si="293"/>
        <v>0</v>
      </c>
    </row>
    <row r="647" spans="5:36" ht="11.45" customHeight="1" x14ac:dyDescent="0.2">
      <c r="E647" s="54"/>
      <c r="H647" s="68"/>
      <c r="I647" s="74">
        <v>226</v>
      </c>
      <c r="J647" s="70">
        <f t="shared" ref="J647:AJ647" si="294">J399</f>
        <v>0</v>
      </c>
      <c r="K647" s="70">
        <f t="shared" si="294"/>
        <v>0</v>
      </c>
      <c r="L647" s="70">
        <f t="shared" si="294"/>
        <v>0</v>
      </c>
      <c r="M647" s="70">
        <f t="shared" si="294"/>
        <v>0</v>
      </c>
      <c r="N647" s="70">
        <f t="shared" si="294"/>
        <v>0</v>
      </c>
      <c r="O647" s="70">
        <f t="shared" si="294"/>
        <v>0</v>
      </c>
      <c r="P647" s="70">
        <f t="shared" si="294"/>
        <v>2064.31</v>
      </c>
      <c r="Q647" s="70">
        <f t="shared" si="294"/>
        <v>0</v>
      </c>
      <c r="R647" s="70">
        <f t="shared" si="294"/>
        <v>2064.31</v>
      </c>
      <c r="S647" s="70">
        <f t="shared" si="294"/>
        <v>0</v>
      </c>
      <c r="T647" s="70">
        <f t="shared" si="294"/>
        <v>0</v>
      </c>
      <c r="U647" s="70">
        <f t="shared" si="294"/>
        <v>2064.31</v>
      </c>
      <c r="V647" s="70">
        <f t="shared" si="294"/>
        <v>0</v>
      </c>
      <c r="W647" s="70">
        <f t="shared" si="294"/>
        <v>2064.31</v>
      </c>
      <c r="X647" s="70">
        <f t="shared" si="294"/>
        <v>0</v>
      </c>
      <c r="Y647" s="70">
        <f t="shared" si="294"/>
        <v>0</v>
      </c>
      <c r="Z647" s="70">
        <f t="shared" si="294"/>
        <v>0</v>
      </c>
      <c r="AA647" s="70">
        <f t="shared" si="294"/>
        <v>0</v>
      </c>
      <c r="AB647" s="70">
        <f t="shared" si="294"/>
        <v>0</v>
      </c>
      <c r="AC647" s="70">
        <f t="shared" si="294"/>
        <v>0</v>
      </c>
      <c r="AD647" s="70">
        <f t="shared" si="294"/>
        <v>0</v>
      </c>
      <c r="AE647" s="70">
        <f t="shared" si="294"/>
        <v>0</v>
      </c>
      <c r="AF647" s="70">
        <f t="shared" si="294"/>
        <v>0</v>
      </c>
      <c r="AG647" s="70">
        <f t="shared" si="294"/>
        <v>0</v>
      </c>
      <c r="AH647" s="70">
        <f t="shared" si="294"/>
        <v>0</v>
      </c>
      <c r="AI647" s="70">
        <f t="shared" si="294"/>
        <v>0</v>
      </c>
      <c r="AJ647" s="70">
        <f t="shared" si="294"/>
        <v>0</v>
      </c>
    </row>
    <row r="648" spans="5:36" ht="11.45" customHeight="1" x14ac:dyDescent="0.2">
      <c r="E648" s="54"/>
      <c r="H648" s="68"/>
      <c r="I648" s="74">
        <v>227</v>
      </c>
      <c r="J648" s="70">
        <f t="shared" ref="J648:AJ648" si="295">J405</f>
        <v>0</v>
      </c>
      <c r="K648" s="70">
        <f t="shared" si="295"/>
        <v>0</v>
      </c>
      <c r="L648" s="70">
        <f t="shared" si="295"/>
        <v>0</v>
      </c>
      <c r="M648" s="70">
        <f t="shared" si="295"/>
        <v>0</v>
      </c>
      <c r="N648" s="70">
        <f t="shared" si="295"/>
        <v>0</v>
      </c>
      <c r="O648" s="70">
        <f t="shared" si="295"/>
        <v>0</v>
      </c>
      <c r="P648" s="70">
        <f t="shared" si="295"/>
        <v>0</v>
      </c>
      <c r="Q648" s="70">
        <f t="shared" si="295"/>
        <v>0</v>
      </c>
      <c r="R648" s="70">
        <f t="shared" si="295"/>
        <v>0</v>
      </c>
      <c r="S648" s="70">
        <f t="shared" si="295"/>
        <v>0</v>
      </c>
      <c r="T648" s="70">
        <f t="shared" si="295"/>
        <v>0</v>
      </c>
      <c r="U648" s="70">
        <f t="shared" si="295"/>
        <v>0</v>
      </c>
      <c r="V648" s="70">
        <f t="shared" si="295"/>
        <v>0</v>
      </c>
      <c r="W648" s="70">
        <f t="shared" si="295"/>
        <v>0</v>
      </c>
      <c r="X648" s="70">
        <f t="shared" si="295"/>
        <v>0</v>
      </c>
      <c r="Y648" s="70">
        <f t="shared" si="295"/>
        <v>0</v>
      </c>
      <c r="Z648" s="70">
        <f t="shared" si="295"/>
        <v>0</v>
      </c>
      <c r="AA648" s="70">
        <f t="shared" si="295"/>
        <v>0</v>
      </c>
      <c r="AB648" s="70">
        <f t="shared" si="295"/>
        <v>0</v>
      </c>
      <c r="AC648" s="70">
        <f t="shared" si="295"/>
        <v>0</v>
      </c>
      <c r="AD648" s="70">
        <f t="shared" si="295"/>
        <v>0</v>
      </c>
      <c r="AE648" s="70">
        <f t="shared" si="295"/>
        <v>0</v>
      </c>
      <c r="AF648" s="70">
        <f t="shared" si="295"/>
        <v>0</v>
      </c>
      <c r="AG648" s="70">
        <f t="shared" si="295"/>
        <v>0</v>
      </c>
      <c r="AH648" s="70">
        <f t="shared" si="295"/>
        <v>0</v>
      </c>
      <c r="AI648" s="70">
        <f t="shared" si="295"/>
        <v>0</v>
      </c>
      <c r="AJ648" s="70">
        <f t="shared" si="295"/>
        <v>0</v>
      </c>
    </row>
    <row r="649" spans="5:36" ht="11.45" customHeight="1" x14ac:dyDescent="0.2">
      <c r="E649" s="54"/>
      <c r="H649" s="68"/>
      <c r="I649" s="74">
        <v>290</v>
      </c>
      <c r="J649" s="70"/>
      <c r="K649" s="70"/>
      <c r="L649" s="70"/>
      <c r="M649" s="70"/>
      <c r="N649" s="70"/>
      <c r="O649" s="70"/>
      <c r="P649" s="70">
        <v>3070</v>
      </c>
      <c r="Q649" s="70"/>
      <c r="R649" s="70"/>
      <c r="S649" s="70">
        <v>3070</v>
      </c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</row>
    <row r="650" spans="5:36" ht="11.45" customHeight="1" x14ac:dyDescent="0.2">
      <c r="E650" s="54"/>
      <c r="H650" s="68"/>
      <c r="I650" s="74">
        <v>341</v>
      </c>
      <c r="J650" s="70"/>
      <c r="K650" s="70"/>
      <c r="L650" s="70"/>
      <c r="M650" s="70"/>
      <c r="N650" s="70"/>
      <c r="O650" s="70"/>
      <c r="P650" s="70">
        <v>150000</v>
      </c>
      <c r="Q650" s="70"/>
      <c r="R650" s="70"/>
      <c r="S650" s="70"/>
      <c r="T650" s="70">
        <v>150000</v>
      </c>
      <c r="U650" s="70">
        <v>150000</v>
      </c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</row>
    <row r="651" spans="5:36" ht="11.45" customHeight="1" x14ac:dyDescent="0.2">
      <c r="E651" s="54"/>
      <c r="G651">
        <v>341</v>
      </c>
      <c r="H651" s="68"/>
      <c r="I651" s="74">
        <v>346</v>
      </c>
      <c r="J651" s="70">
        <f t="shared" ref="J651:AJ651" si="296">J409</f>
        <v>0</v>
      </c>
      <c r="K651" s="70">
        <f t="shared" si="296"/>
        <v>0</v>
      </c>
      <c r="L651" s="70">
        <f t="shared" si="296"/>
        <v>0</v>
      </c>
      <c r="M651" s="70">
        <f t="shared" si="296"/>
        <v>0</v>
      </c>
      <c r="N651" s="70">
        <f t="shared" si="296"/>
        <v>1957.89</v>
      </c>
      <c r="O651" s="70">
        <f t="shared" si="296"/>
        <v>1957.89</v>
      </c>
      <c r="P651" s="70">
        <f t="shared" si="296"/>
        <v>0</v>
      </c>
      <c r="Q651" s="70">
        <f t="shared" si="296"/>
        <v>0</v>
      </c>
      <c r="R651" s="70">
        <f t="shared" si="296"/>
        <v>0</v>
      </c>
      <c r="S651" s="70">
        <f t="shared" si="296"/>
        <v>0</v>
      </c>
      <c r="T651" s="70">
        <f t="shared" si="296"/>
        <v>0</v>
      </c>
      <c r="U651" s="70">
        <f t="shared" si="296"/>
        <v>0</v>
      </c>
      <c r="V651" s="70">
        <f t="shared" si="296"/>
        <v>0</v>
      </c>
      <c r="W651" s="70">
        <f t="shared" si="296"/>
        <v>0</v>
      </c>
      <c r="X651" s="70">
        <f t="shared" si="296"/>
        <v>0</v>
      </c>
      <c r="Y651" s="70">
        <f t="shared" si="296"/>
        <v>0</v>
      </c>
      <c r="Z651" s="70">
        <f t="shared" si="296"/>
        <v>0</v>
      </c>
      <c r="AA651" s="70">
        <f t="shared" si="296"/>
        <v>0</v>
      </c>
      <c r="AB651" s="70">
        <f t="shared" si="296"/>
        <v>0</v>
      </c>
      <c r="AC651" s="70">
        <f t="shared" si="296"/>
        <v>0</v>
      </c>
      <c r="AD651" s="70">
        <f t="shared" si="296"/>
        <v>0</v>
      </c>
      <c r="AE651" s="70">
        <f t="shared" si="296"/>
        <v>0</v>
      </c>
      <c r="AF651" s="70">
        <f t="shared" si="296"/>
        <v>0</v>
      </c>
      <c r="AG651" s="70">
        <f t="shared" si="296"/>
        <v>0</v>
      </c>
      <c r="AH651" s="70">
        <f t="shared" si="296"/>
        <v>0</v>
      </c>
      <c r="AI651" s="70">
        <f t="shared" si="296"/>
        <v>0</v>
      </c>
      <c r="AJ651" s="70">
        <f t="shared" si="296"/>
        <v>0</v>
      </c>
    </row>
    <row r="652" spans="5:36" ht="11.45" customHeight="1" x14ac:dyDescent="0.2">
      <c r="E652" s="54"/>
      <c r="H652" s="68"/>
      <c r="I652" s="74">
        <v>343</v>
      </c>
      <c r="J652" s="70">
        <f t="shared" ref="J652:AJ652" si="297">J412</f>
        <v>0</v>
      </c>
      <c r="K652" s="70">
        <f t="shared" si="297"/>
        <v>0</v>
      </c>
      <c r="L652" s="70">
        <f t="shared" si="297"/>
        <v>0</v>
      </c>
      <c r="M652" s="70">
        <f t="shared" si="297"/>
        <v>0</v>
      </c>
      <c r="N652" s="70">
        <f t="shared" si="297"/>
        <v>0</v>
      </c>
      <c r="O652" s="70">
        <f t="shared" si="297"/>
        <v>0</v>
      </c>
      <c r="P652" s="70">
        <f t="shared" si="297"/>
        <v>900</v>
      </c>
      <c r="Q652" s="70">
        <f t="shared" si="297"/>
        <v>0</v>
      </c>
      <c r="R652" s="70">
        <f>R412</f>
        <v>900</v>
      </c>
      <c r="S652" s="70">
        <f t="shared" ref="S652:T652" si="298">S412</f>
        <v>0</v>
      </c>
      <c r="T652" s="70">
        <f t="shared" si="298"/>
        <v>0</v>
      </c>
      <c r="U652" s="70">
        <f t="shared" si="297"/>
        <v>900</v>
      </c>
      <c r="V652" s="70">
        <f t="shared" si="297"/>
        <v>0</v>
      </c>
      <c r="W652" s="70">
        <f t="shared" si="297"/>
        <v>900</v>
      </c>
      <c r="X652" s="70">
        <f t="shared" si="297"/>
        <v>0</v>
      </c>
      <c r="Y652" s="70">
        <f t="shared" si="297"/>
        <v>0</v>
      </c>
      <c r="Z652" s="70">
        <f t="shared" si="297"/>
        <v>0</v>
      </c>
      <c r="AA652" s="70">
        <f t="shared" si="297"/>
        <v>0</v>
      </c>
      <c r="AB652" s="70">
        <f t="shared" si="297"/>
        <v>0</v>
      </c>
      <c r="AC652" s="70">
        <f t="shared" si="297"/>
        <v>0</v>
      </c>
      <c r="AD652" s="70">
        <f t="shared" si="297"/>
        <v>0</v>
      </c>
      <c r="AE652" s="70">
        <f t="shared" si="297"/>
        <v>0</v>
      </c>
      <c r="AF652" s="70">
        <f t="shared" si="297"/>
        <v>0</v>
      </c>
      <c r="AG652" s="70">
        <f t="shared" si="297"/>
        <v>0</v>
      </c>
      <c r="AH652" s="70">
        <f t="shared" si="297"/>
        <v>0</v>
      </c>
      <c r="AI652" s="70">
        <f t="shared" si="297"/>
        <v>0</v>
      </c>
      <c r="AJ652" s="70">
        <f t="shared" si="297"/>
        <v>0</v>
      </c>
    </row>
    <row r="653" spans="5:36" ht="11.45" customHeight="1" x14ac:dyDescent="0.2">
      <c r="E653" s="54"/>
      <c r="H653" s="74" t="s">
        <v>122</v>
      </c>
      <c r="I653" s="68"/>
      <c r="J653" s="70">
        <f>SUM(J654:J661)</f>
        <v>0</v>
      </c>
      <c r="K653" s="70">
        <f t="shared" ref="K653:AJ653" si="299">SUM(K654:K661)</f>
        <v>0</v>
      </c>
      <c r="L653" s="70">
        <f t="shared" si="299"/>
        <v>0</v>
      </c>
      <c r="M653" s="70">
        <f t="shared" si="299"/>
        <v>0</v>
      </c>
      <c r="N653" s="70">
        <f t="shared" si="299"/>
        <v>2831.33</v>
      </c>
      <c r="O653" s="70">
        <f t="shared" si="299"/>
        <v>2831.33</v>
      </c>
      <c r="P653" s="73">
        <f t="shared" si="299"/>
        <v>38882.949999999997</v>
      </c>
      <c r="Q653" s="70">
        <f t="shared" si="299"/>
        <v>0</v>
      </c>
      <c r="R653" s="70">
        <f t="shared" si="299"/>
        <v>18979.39</v>
      </c>
      <c r="S653" s="70">
        <f t="shared" si="299"/>
        <v>19903.559999999998</v>
      </c>
      <c r="T653" s="70">
        <f t="shared" si="299"/>
        <v>0</v>
      </c>
      <c r="U653" s="70">
        <f t="shared" si="299"/>
        <v>415075.1</v>
      </c>
      <c r="V653" s="70">
        <f t="shared" si="299"/>
        <v>0</v>
      </c>
      <c r="W653" s="70">
        <f t="shared" si="299"/>
        <v>415075.1</v>
      </c>
      <c r="X653" s="70">
        <f t="shared" si="299"/>
        <v>0</v>
      </c>
      <c r="Y653" s="70">
        <f t="shared" si="299"/>
        <v>0</v>
      </c>
      <c r="Z653" s="70">
        <f t="shared" si="299"/>
        <v>0</v>
      </c>
      <c r="AA653" s="70">
        <f t="shared" si="299"/>
        <v>0</v>
      </c>
      <c r="AB653" s="70">
        <f t="shared" si="299"/>
        <v>0</v>
      </c>
      <c r="AC653" s="70">
        <f t="shared" si="299"/>
        <v>0</v>
      </c>
      <c r="AD653" s="70">
        <f t="shared" si="299"/>
        <v>0</v>
      </c>
      <c r="AE653" s="70">
        <f t="shared" si="299"/>
        <v>0</v>
      </c>
      <c r="AF653" s="70">
        <f t="shared" si="299"/>
        <v>0</v>
      </c>
      <c r="AG653" s="70">
        <f t="shared" si="299"/>
        <v>0</v>
      </c>
      <c r="AH653" s="70">
        <f t="shared" si="299"/>
        <v>0</v>
      </c>
      <c r="AI653" s="70">
        <f t="shared" si="299"/>
        <v>0</v>
      </c>
      <c r="AJ653" s="70">
        <f t="shared" si="299"/>
        <v>0</v>
      </c>
    </row>
    <row r="654" spans="5:36" ht="11.45" customHeight="1" x14ac:dyDescent="0.2">
      <c r="E654" s="54"/>
      <c r="H654" s="74"/>
      <c r="I654" s="74">
        <v>221</v>
      </c>
      <c r="J654" s="70">
        <f t="shared" ref="J654:AJ654" si="300">J416</f>
        <v>0</v>
      </c>
      <c r="K654" s="70">
        <f t="shared" si="300"/>
        <v>0</v>
      </c>
      <c r="L654" s="70">
        <f t="shared" si="300"/>
        <v>0</v>
      </c>
      <c r="M654" s="70">
        <f t="shared" si="300"/>
        <v>0</v>
      </c>
      <c r="N654" s="70">
        <f t="shared" si="300"/>
        <v>0</v>
      </c>
      <c r="O654" s="70">
        <f t="shared" si="300"/>
        <v>0</v>
      </c>
      <c r="P654" s="70">
        <f t="shared" si="300"/>
        <v>742.1</v>
      </c>
      <c r="Q654" s="70">
        <f t="shared" si="300"/>
        <v>0</v>
      </c>
      <c r="R654" s="70">
        <f t="shared" si="300"/>
        <v>92.2</v>
      </c>
      <c r="S654" s="70">
        <f t="shared" si="300"/>
        <v>649.9</v>
      </c>
      <c r="T654" s="70">
        <f t="shared" si="300"/>
        <v>0</v>
      </c>
      <c r="U654" s="70">
        <f t="shared" si="300"/>
        <v>742.1</v>
      </c>
      <c r="V654" s="70">
        <f t="shared" si="300"/>
        <v>0</v>
      </c>
      <c r="W654" s="70">
        <f t="shared" si="300"/>
        <v>742.1</v>
      </c>
      <c r="X654" s="70">
        <f t="shared" si="300"/>
        <v>0</v>
      </c>
      <c r="Y654" s="70">
        <f t="shared" si="300"/>
        <v>0</v>
      </c>
      <c r="Z654" s="70">
        <f t="shared" si="300"/>
        <v>0</v>
      </c>
      <c r="AA654" s="70">
        <f t="shared" si="300"/>
        <v>0</v>
      </c>
      <c r="AB654" s="70">
        <f t="shared" si="300"/>
        <v>0</v>
      </c>
      <c r="AC654" s="70">
        <f t="shared" si="300"/>
        <v>0</v>
      </c>
      <c r="AD654" s="70">
        <f t="shared" si="300"/>
        <v>0</v>
      </c>
      <c r="AE654" s="70">
        <f t="shared" si="300"/>
        <v>0</v>
      </c>
      <c r="AF654" s="70">
        <f t="shared" si="300"/>
        <v>0</v>
      </c>
      <c r="AG654" s="70">
        <f t="shared" si="300"/>
        <v>0</v>
      </c>
      <c r="AH654" s="70">
        <f t="shared" si="300"/>
        <v>0</v>
      </c>
      <c r="AI654" s="70">
        <f t="shared" si="300"/>
        <v>0</v>
      </c>
      <c r="AJ654" s="70">
        <f t="shared" si="300"/>
        <v>0</v>
      </c>
    </row>
    <row r="655" spans="5:36" ht="11.45" customHeight="1" x14ac:dyDescent="0.2">
      <c r="E655" s="54"/>
      <c r="H655" s="74"/>
      <c r="I655" s="74">
        <v>223</v>
      </c>
      <c r="J655" s="70">
        <f t="shared" ref="J655:AJ655" si="301">J422</f>
        <v>0</v>
      </c>
      <c r="K655" s="70">
        <f t="shared" si="301"/>
        <v>0</v>
      </c>
      <c r="L655" s="70">
        <f t="shared" si="301"/>
        <v>0</v>
      </c>
      <c r="M655" s="70">
        <f t="shared" si="301"/>
        <v>0</v>
      </c>
      <c r="N655" s="70">
        <f t="shared" si="301"/>
        <v>0</v>
      </c>
      <c r="O655" s="70">
        <f t="shared" si="301"/>
        <v>0</v>
      </c>
      <c r="P655" s="70">
        <f t="shared" si="301"/>
        <v>8556.32</v>
      </c>
      <c r="Q655" s="70">
        <f t="shared" si="301"/>
        <v>0</v>
      </c>
      <c r="R655" s="70">
        <f t="shared" si="301"/>
        <v>607</v>
      </c>
      <c r="S655" s="70">
        <f t="shared" si="301"/>
        <v>7949.32</v>
      </c>
      <c r="T655" s="70">
        <f t="shared" si="301"/>
        <v>0</v>
      </c>
      <c r="U655" s="70">
        <f t="shared" si="301"/>
        <v>8556.32</v>
      </c>
      <c r="V655" s="70">
        <f t="shared" si="301"/>
        <v>0</v>
      </c>
      <c r="W655" s="70">
        <f t="shared" si="301"/>
        <v>8556.32</v>
      </c>
      <c r="X655" s="70">
        <f t="shared" si="301"/>
        <v>0</v>
      </c>
      <c r="Y655" s="70">
        <f t="shared" si="301"/>
        <v>0</v>
      </c>
      <c r="Z655" s="70">
        <f t="shared" si="301"/>
        <v>0</v>
      </c>
      <c r="AA655" s="70">
        <f t="shared" si="301"/>
        <v>0</v>
      </c>
      <c r="AB655" s="70">
        <f t="shared" si="301"/>
        <v>0</v>
      </c>
      <c r="AC655" s="70">
        <f t="shared" si="301"/>
        <v>0</v>
      </c>
      <c r="AD655" s="70">
        <f t="shared" si="301"/>
        <v>0</v>
      </c>
      <c r="AE655" s="70">
        <f t="shared" si="301"/>
        <v>0</v>
      </c>
      <c r="AF655" s="70">
        <f t="shared" si="301"/>
        <v>0</v>
      </c>
      <c r="AG655" s="70">
        <f t="shared" si="301"/>
        <v>0</v>
      </c>
      <c r="AH655" s="70">
        <f t="shared" si="301"/>
        <v>0</v>
      </c>
      <c r="AI655" s="70">
        <f t="shared" si="301"/>
        <v>0</v>
      </c>
      <c r="AJ655" s="70">
        <f t="shared" si="301"/>
        <v>0</v>
      </c>
    </row>
    <row r="656" spans="5:36" ht="11.45" customHeight="1" x14ac:dyDescent="0.2">
      <c r="E656" s="54"/>
      <c r="H656" s="74"/>
      <c r="I656" s="74">
        <v>225</v>
      </c>
      <c r="J656" s="70">
        <f t="shared" ref="J656:AJ656" si="302">J431</f>
        <v>0</v>
      </c>
      <c r="K656" s="70">
        <f t="shared" si="302"/>
        <v>0</v>
      </c>
      <c r="L656" s="70">
        <f t="shared" si="302"/>
        <v>0</v>
      </c>
      <c r="M656" s="70">
        <f t="shared" si="302"/>
        <v>0</v>
      </c>
      <c r="N656" s="70">
        <f t="shared" si="302"/>
        <v>0</v>
      </c>
      <c r="O656" s="70">
        <f t="shared" si="302"/>
        <v>0</v>
      </c>
      <c r="P656" s="70">
        <f t="shared" si="302"/>
        <v>5776.68</v>
      </c>
      <c r="Q656" s="70">
        <f t="shared" si="302"/>
        <v>0</v>
      </c>
      <c r="R656" s="70">
        <f t="shared" si="302"/>
        <v>342.34000000000003</v>
      </c>
      <c r="S656" s="70">
        <f t="shared" si="302"/>
        <v>5434.34</v>
      </c>
      <c r="T656" s="70">
        <f t="shared" si="302"/>
        <v>0</v>
      </c>
      <c r="U656" s="70">
        <f t="shared" si="302"/>
        <v>5776.68</v>
      </c>
      <c r="V656" s="70">
        <f t="shared" si="302"/>
        <v>0</v>
      </c>
      <c r="W656" s="70">
        <f t="shared" si="302"/>
        <v>5776.68</v>
      </c>
      <c r="X656" s="70">
        <f t="shared" si="302"/>
        <v>0</v>
      </c>
      <c r="Y656" s="70">
        <f t="shared" si="302"/>
        <v>0</v>
      </c>
      <c r="Z656" s="70">
        <f t="shared" si="302"/>
        <v>0</v>
      </c>
      <c r="AA656" s="70">
        <f t="shared" si="302"/>
        <v>0</v>
      </c>
      <c r="AB656" s="70">
        <f t="shared" si="302"/>
        <v>0</v>
      </c>
      <c r="AC656" s="70">
        <f t="shared" si="302"/>
        <v>0</v>
      </c>
      <c r="AD656" s="70">
        <f t="shared" si="302"/>
        <v>0</v>
      </c>
      <c r="AE656" s="70">
        <f t="shared" si="302"/>
        <v>0</v>
      </c>
      <c r="AF656" s="70">
        <f t="shared" si="302"/>
        <v>0</v>
      </c>
      <c r="AG656" s="70">
        <f t="shared" si="302"/>
        <v>0</v>
      </c>
      <c r="AH656" s="70">
        <f t="shared" si="302"/>
        <v>0</v>
      </c>
      <c r="AI656" s="70">
        <f t="shared" si="302"/>
        <v>0</v>
      </c>
      <c r="AJ656" s="70">
        <f t="shared" si="302"/>
        <v>0</v>
      </c>
    </row>
    <row r="657" spans="5:36" ht="11.45" customHeight="1" x14ac:dyDescent="0.2">
      <c r="E657" s="54"/>
      <c r="H657" s="74"/>
      <c r="I657" s="74">
        <v>226</v>
      </c>
      <c r="J657" s="70">
        <f t="shared" ref="J657:AJ657" si="303">J445</f>
        <v>0</v>
      </c>
      <c r="K657" s="70">
        <f t="shared" si="303"/>
        <v>0</v>
      </c>
      <c r="L657" s="70">
        <f t="shared" si="303"/>
        <v>0</v>
      </c>
      <c r="M657" s="70">
        <f t="shared" si="303"/>
        <v>0</v>
      </c>
      <c r="N657" s="70">
        <f t="shared" si="303"/>
        <v>0</v>
      </c>
      <c r="O657" s="70">
        <f t="shared" si="303"/>
        <v>0</v>
      </c>
      <c r="P657" s="70">
        <f t="shared" si="303"/>
        <v>0</v>
      </c>
      <c r="Q657" s="70">
        <f t="shared" si="303"/>
        <v>0</v>
      </c>
      <c r="R657" s="70">
        <f t="shared" si="303"/>
        <v>0</v>
      </c>
      <c r="S657" s="70">
        <f t="shared" si="303"/>
        <v>0</v>
      </c>
      <c r="T657" s="70">
        <f t="shared" si="303"/>
        <v>0</v>
      </c>
      <c r="U657" s="70">
        <f t="shared" si="303"/>
        <v>0</v>
      </c>
      <c r="V657" s="70">
        <f t="shared" si="303"/>
        <v>0</v>
      </c>
      <c r="W657" s="70">
        <f t="shared" si="303"/>
        <v>0</v>
      </c>
      <c r="X657" s="70">
        <f t="shared" si="303"/>
        <v>0</v>
      </c>
      <c r="Y657" s="70">
        <f t="shared" si="303"/>
        <v>0</v>
      </c>
      <c r="Z657" s="70">
        <f t="shared" si="303"/>
        <v>0</v>
      </c>
      <c r="AA657" s="70">
        <f t="shared" si="303"/>
        <v>0</v>
      </c>
      <c r="AB657" s="70">
        <f t="shared" si="303"/>
        <v>0</v>
      </c>
      <c r="AC657" s="70">
        <f t="shared" si="303"/>
        <v>0</v>
      </c>
      <c r="AD657" s="70">
        <f t="shared" si="303"/>
        <v>0</v>
      </c>
      <c r="AE657" s="70">
        <f t="shared" si="303"/>
        <v>0</v>
      </c>
      <c r="AF657" s="70">
        <f t="shared" si="303"/>
        <v>0</v>
      </c>
      <c r="AG657" s="70">
        <f t="shared" si="303"/>
        <v>0</v>
      </c>
      <c r="AH657" s="70">
        <f t="shared" si="303"/>
        <v>0</v>
      </c>
      <c r="AI657" s="70">
        <f t="shared" si="303"/>
        <v>0</v>
      </c>
      <c r="AJ657" s="70">
        <f t="shared" si="303"/>
        <v>0</v>
      </c>
    </row>
    <row r="658" spans="5:36" ht="11.45" customHeight="1" x14ac:dyDescent="0.2">
      <c r="E658" s="54"/>
      <c r="H658" s="74"/>
      <c r="I658" s="74">
        <v>290</v>
      </c>
      <c r="J658" s="70"/>
      <c r="K658" s="70"/>
      <c r="L658" s="70"/>
      <c r="M658" s="70"/>
      <c r="N658" s="70"/>
      <c r="O658" s="70"/>
      <c r="P658" s="70">
        <v>5870</v>
      </c>
      <c r="Q658" s="70"/>
      <c r="R658" s="70"/>
      <c r="S658" s="70">
        <v>5870</v>
      </c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</row>
    <row r="659" spans="5:36" ht="11.45" customHeight="1" x14ac:dyDescent="0.2">
      <c r="E659" s="54"/>
      <c r="H659" s="74"/>
      <c r="I659" s="74">
        <v>346</v>
      </c>
      <c r="J659" s="70">
        <f t="shared" ref="J659:AJ659" si="304">J452</f>
        <v>0</v>
      </c>
      <c r="K659" s="70">
        <f t="shared" si="304"/>
        <v>0</v>
      </c>
      <c r="L659" s="70">
        <f t="shared" si="304"/>
        <v>0</v>
      </c>
      <c r="M659" s="70">
        <f t="shared" si="304"/>
        <v>0</v>
      </c>
      <c r="N659" s="70">
        <f t="shared" si="304"/>
        <v>2831.33</v>
      </c>
      <c r="O659" s="70">
        <f t="shared" si="304"/>
        <v>2831.33</v>
      </c>
      <c r="P659" s="70">
        <f t="shared" si="304"/>
        <v>0</v>
      </c>
      <c r="Q659" s="70">
        <f t="shared" si="304"/>
        <v>0</v>
      </c>
      <c r="R659" s="70">
        <f t="shared" si="304"/>
        <v>0</v>
      </c>
      <c r="S659" s="70">
        <f t="shared" si="304"/>
        <v>0</v>
      </c>
      <c r="T659" s="70">
        <f t="shared" si="304"/>
        <v>0</v>
      </c>
      <c r="U659" s="70">
        <f t="shared" si="304"/>
        <v>0</v>
      </c>
      <c r="V659" s="70">
        <f t="shared" si="304"/>
        <v>0</v>
      </c>
      <c r="W659" s="70">
        <f t="shared" si="304"/>
        <v>0</v>
      </c>
      <c r="X659" s="70">
        <f t="shared" si="304"/>
        <v>0</v>
      </c>
      <c r="Y659" s="70">
        <f t="shared" si="304"/>
        <v>0</v>
      </c>
      <c r="Z659" s="70">
        <f t="shared" si="304"/>
        <v>0</v>
      </c>
      <c r="AA659" s="70">
        <f t="shared" si="304"/>
        <v>0</v>
      </c>
      <c r="AB659" s="70">
        <f t="shared" si="304"/>
        <v>0</v>
      </c>
      <c r="AC659" s="70">
        <f t="shared" si="304"/>
        <v>0</v>
      </c>
      <c r="AD659" s="70">
        <f t="shared" si="304"/>
        <v>0</v>
      </c>
      <c r="AE659" s="70">
        <f t="shared" si="304"/>
        <v>0</v>
      </c>
      <c r="AF659" s="70">
        <f t="shared" si="304"/>
        <v>0</v>
      </c>
      <c r="AG659" s="70">
        <f t="shared" si="304"/>
        <v>0</v>
      </c>
      <c r="AH659" s="70">
        <f t="shared" si="304"/>
        <v>0</v>
      </c>
      <c r="AI659" s="70">
        <f t="shared" si="304"/>
        <v>0</v>
      </c>
      <c r="AJ659" s="70">
        <f t="shared" si="304"/>
        <v>0</v>
      </c>
    </row>
    <row r="660" spans="5:36" ht="11.45" customHeight="1" x14ac:dyDescent="0.2">
      <c r="E660" s="55"/>
      <c r="H660" s="74"/>
      <c r="I660" s="74">
        <v>342</v>
      </c>
      <c r="J660" s="75">
        <f t="shared" ref="J660:AJ660" si="305">J459</f>
        <v>0</v>
      </c>
      <c r="K660" s="75">
        <f t="shared" si="305"/>
        <v>0</v>
      </c>
      <c r="L660" s="75">
        <f t="shared" si="305"/>
        <v>0</v>
      </c>
      <c r="M660" s="75">
        <f t="shared" si="305"/>
        <v>0</v>
      </c>
      <c r="N660" s="75">
        <f t="shared" si="305"/>
        <v>0</v>
      </c>
      <c r="O660" s="75">
        <f t="shared" si="305"/>
        <v>0</v>
      </c>
      <c r="P660" s="75">
        <f t="shared" si="305"/>
        <v>0</v>
      </c>
      <c r="Q660" s="75">
        <f t="shared" si="305"/>
        <v>0</v>
      </c>
      <c r="R660" s="75">
        <f t="shared" si="305"/>
        <v>0</v>
      </c>
      <c r="S660" s="75">
        <f t="shared" si="305"/>
        <v>0</v>
      </c>
      <c r="T660" s="75">
        <f t="shared" si="305"/>
        <v>0</v>
      </c>
      <c r="U660" s="75">
        <f t="shared" si="305"/>
        <v>0</v>
      </c>
      <c r="V660" s="75">
        <f t="shared" si="305"/>
        <v>0</v>
      </c>
      <c r="W660" s="75">
        <f t="shared" si="305"/>
        <v>0</v>
      </c>
      <c r="X660" s="75">
        <f t="shared" si="305"/>
        <v>0</v>
      </c>
      <c r="Y660" s="75">
        <f t="shared" si="305"/>
        <v>0</v>
      </c>
      <c r="Z660" s="75">
        <f t="shared" si="305"/>
        <v>0</v>
      </c>
      <c r="AA660" s="75">
        <f t="shared" si="305"/>
        <v>0</v>
      </c>
      <c r="AB660" s="75">
        <f t="shared" si="305"/>
        <v>0</v>
      </c>
      <c r="AC660" s="75">
        <f t="shared" si="305"/>
        <v>0</v>
      </c>
      <c r="AD660" s="75">
        <f t="shared" si="305"/>
        <v>0</v>
      </c>
      <c r="AE660" s="75">
        <f t="shared" si="305"/>
        <v>0</v>
      </c>
      <c r="AF660" s="75">
        <f t="shared" si="305"/>
        <v>0</v>
      </c>
      <c r="AG660" s="75">
        <f t="shared" si="305"/>
        <v>0</v>
      </c>
      <c r="AH660" s="75">
        <f t="shared" si="305"/>
        <v>0</v>
      </c>
      <c r="AI660" s="75">
        <f t="shared" si="305"/>
        <v>0</v>
      </c>
      <c r="AJ660" s="75">
        <f t="shared" si="305"/>
        <v>0</v>
      </c>
    </row>
    <row r="661" spans="5:36" ht="11.45" customHeight="1" x14ac:dyDescent="0.2">
      <c r="E661" s="54"/>
      <c r="H661" s="74"/>
      <c r="I661" s="74">
        <v>341</v>
      </c>
      <c r="J661" s="70">
        <f t="shared" ref="J661:AJ661" si="306">J483</f>
        <v>0</v>
      </c>
      <c r="K661" s="70">
        <f t="shared" si="306"/>
        <v>0</v>
      </c>
      <c r="L661" s="70">
        <f t="shared" si="306"/>
        <v>0</v>
      </c>
      <c r="M661" s="70">
        <f t="shared" si="306"/>
        <v>0</v>
      </c>
      <c r="N661" s="70">
        <f t="shared" si="306"/>
        <v>0</v>
      </c>
      <c r="O661" s="70">
        <f t="shared" si="306"/>
        <v>0</v>
      </c>
      <c r="P661" s="70">
        <f>P483</f>
        <v>17937.849999999999</v>
      </c>
      <c r="Q661" s="70">
        <f t="shared" si="306"/>
        <v>0</v>
      </c>
      <c r="R661" s="70">
        <f t="shared" si="306"/>
        <v>17937.849999999999</v>
      </c>
      <c r="S661" s="70">
        <f t="shared" si="306"/>
        <v>0</v>
      </c>
      <c r="T661" s="70">
        <f t="shared" si="306"/>
        <v>0</v>
      </c>
      <c r="U661" s="70">
        <v>400000</v>
      </c>
      <c r="V661" s="70">
        <f t="shared" si="306"/>
        <v>0</v>
      </c>
      <c r="W661" s="70">
        <v>400000</v>
      </c>
      <c r="X661" s="70">
        <f t="shared" si="306"/>
        <v>0</v>
      </c>
      <c r="Y661" s="70">
        <f t="shared" si="306"/>
        <v>0</v>
      </c>
      <c r="Z661" s="70">
        <f t="shared" si="306"/>
        <v>0</v>
      </c>
      <c r="AA661" s="70">
        <f t="shared" si="306"/>
        <v>0</v>
      </c>
      <c r="AB661" s="70">
        <f t="shared" si="306"/>
        <v>0</v>
      </c>
      <c r="AC661" s="70">
        <f t="shared" si="306"/>
        <v>0</v>
      </c>
      <c r="AD661" s="70">
        <f t="shared" si="306"/>
        <v>0</v>
      </c>
      <c r="AE661" s="70">
        <f t="shared" si="306"/>
        <v>0</v>
      </c>
      <c r="AF661" s="70">
        <f t="shared" si="306"/>
        <v>0</v>
      </c>
      <c r="AG661" s="70">
        <f t="shared" si="306"/>
        <v>0</v>
      </c>
      <c r="AH661" s="70">
        <f t="shared" si="306"/>
        <v>0</v>
      </c>
      <c r="AI661" s="70">
        <f t="shared" si="306"/>
        <v>0</v>
      </c>
      <c r="AJ661" s="70">
        <f t="shared" si="306"/>
        <v>0</v>
      </c>
    </row>
    <row r="662" spans="5:36" ht="11.45" customHeight="1" x14ac:dyDescent="0.2">
      <c r="E662" s="54"/>
      <c r="H662" s="74" t="s">
        <v>123</v>
      </c>
      <c r="I662" s="68"/>
      <c r="J662" s="70">
        <f>SUM(J663:J668)</f>
        <v>0</v>
      </c>
      <c r="K662" s="70">
        <f t="shared" ref="K662:AJ662" si="307">SUM(K663:K668)</f>
        <v>0</v>
      </c>
      <c r="L662" s="70">
        <f t="shared" si="307"/>
        <v>0</v>
      </c>
      <c r="M662" s="70">
        <f t="shared" si="307"/>
        <v>0</v>
      </c>
      <c r="N662" s="70">
        <f t="shared" si="307"/>
        <v>978.94</v>
      </c>
      <c r="O662" s="70">
        <f t="shared" si="307"/>
        <v>978.94</v>
      </c>
      <c r="P662" s="73">
        <f t="shared" si="307"/>
        <v>17771.040000000005</v>
      </c>
      <c r="Q662" s="70">
        <f t="shared" si="307"/>
        <v>0</v>
      </c>
      <c r="R662" s="70">
        <f t="shared" si="307"/>
        <v>776.62</v>
      </c>
      <c r="S662" s="70">
        <f t="shared" si="307"/>
        <v>16994.420000000002</v>
      </c>
      <c r="T662" s="70">
        <f t="shared" si="307"/>
        <v>0</v>
      </c>
      <c r="U662" s="70">
        <f t="shared" si="307"/>
        <v>17771.040000000005</v>
      </c>
      <c r="V662" s="70">
        <f t="shared" si="307"/>
        <v>0</v>
      </c>
      <c r="W662" s="70">
        <f t="shared" si="307"/>
        <v>317771.03999999998</v>
      </c>
      <c r="X662" s="70">
        <f t="shared" si="307"/>
        <v>0</v>
      </c>
      <c r="Y662" s="70">
        <f t="shared" si="307"/>
        <v>0</v>
      </c>
      <c r="Z662" s="70">
        <f t="shared" si="307"/>
        <v>0</v>
      </c>
      <c r="AA662" s="70">
        <f t="shared" si="307"/>
        <v>0</v>
      </c>
      <c r="AB662" s="70">
        <f t="shared" si="307"/>
        <v>0</v>
      </c>
      <c r="AC662" s="70">
        <f t="shared" si="307"/>
        <v>0</v>
      </c>
      <c r="AD662" s="70">
        <f t="shared" si="307"/>
        <v>0</v>
      </c>
      <c r="AE662" s="70">
        <f t="shared" si="307"/>
        <v>0</v>
      </c>
      <c r="AF662" s="70">
        <f t="shared" si="307"/>
        <v>0</v>
      </c>
      <c r="AG662" s="70">
        <f t="shared" si="307"/>
        <v>0</v>
      </c>
      <c r="AH662" s="70">
        <f t="shared" si="307"/>
        <v>0</v>
      </c>
      <c r="AI662" s="70">
        <f t="shared" si="307"/>
        <v>0</v>
      </c>
      <c r="AJ662" s="70">
        <f t="shared" si="307"/>
        <v>0</v>
      </c>
    </row>
    <row r="663" spans="5:36" ht="11.45" customHeight="1" x14ac:dyDescent="0.2">
      <c r="E663" s="54"/>
      <c r="H663" s="74"/>
      <c r="I663" s="74">
        <v>221</v>
      </c>
      <c r="J663" s="70">
        <f t="shared" ref="J663:AJ663" si="308">J493</f>
        <v>0</v>
      </c>
      <c r="K663" s="70">
        <f t="shared" si="308"/>
        <v>0</v>
      </c>
      <c r="L663" s="70">
        <f t="shared" si="308"/>
        <v>0</v>
      </c>
      <c r="M663" s="70">
        <f t="shared" si="308"/>
        <v>0</v>
      </c>
      <c r="N663" s="70">
        <f t="shared" si="308"/>
        <v>0</v>
      </c>
      <c r="O663" s="70">
        <f t="shared" si="308"/>
        <v>0</v>
      </c>
      <c r="P663" s="70">
        <f t="shared" si="308"/>
        <v>371.17</v>
      </c>
      <c r="Q663" s="70">
        <f t="shared" si="308"/>
        <v>0</v>
      </c>
      <c r="R663" s="70">
        <f t="shared" si="308"/>
        <v>189.95</v>
      </c>
      <c r="S663" s="70">
        <f t="shared" si="308"/>
        <v>181.22</v>
      </c>
      <c r="T663" s="70">
        <f t="shared" si="308"/>
        <v>0</v>
      </c>
      <c r="U663" s="70">
        <f t="shared" si="308"/>
        <v>371.17</v>
      </c>
      <c r="V663" s="70">
        <f t="shared" si="308"/>
        <v>0</v>
      </c>
      <c r="W663" s="70">
        <f t="shared" si="308"/>
        <v>371.17</v>
      </c>
      <c r="X663" s="70">
        <f t="shared" si="308"/>
        <v>0</v>
      </c>
      <c r="Y663" s="70">
        <f t="shared" si="308"/>
        <v>0</v>
      </c>
      <c r="Z663" s="70">
        <f t="shared" si="308"/>
        <v>0</v>
      </c>
      <c r="AA663" s="70">
        <f t="shared" si="308"/>
        <v>0</v>
      </c>
      <c r="AB663" s="70">
        <f t="shared" si="308"/>
        <v>0</v>
      </c>
      <c r="AC663" s="70">
        <f t="shared" si="308"/>
        <v>0</v>
      </c>
      <c r="AD663" s="70">
        <f t="shared" si="308"/>
        <v>0</v>
      </c>
      <c r="AE663" s="70">
        <f t="shared" si="308"/>
        <v>0</v>
      </c>
      <c r="AF663" s="70">
        <f t="shared" si="308"/>
        <v>0</v>
      </c>
      <c r="AG663" s="70">
        <f t="shared" si="308"/>
        <v>0</v>
      </c>
      <c r="AH663" s="70">
        <f t="shared" si="308"/>
        <v>0</v>
      </c>
      <c r="AI663" s="70">
        <f t="shared" si="308"/>
        <v>0</v>
      </c>
      <c r="AJ663" s="70">
        <f t="shared" si="308"/>
        <v>0</v>
      </c>
    </row>
    <row r="664" spans="5:36" ht="11.45" customHeight="1" x14ac:dyDescent="0.2">
      <c r="E664" s="54"/>
      <c r="H664" s="74"/>
      <c r="I664" s="74">
        <v>223</v>
      </c>
      <c r="J664" s="70">
        <f t="shared" ref="J664:AJ664" si="309">J501</f>
        <v>0</v>
      </c>
      <c r="K664" s="70">
        <f t="shared" si="309"/>
        <v>0</v>
      </c>
      <c r="L664" s="70">
        <f t="shared" si="309"/>
        <v>0</v>
      </c>
      <c r="M664" s="70">
        <f t="shared" si="309"/>
        <v>0</v>
      </c>
      <c r="N664" s="70">
        <f t="shared" si="309"/>
        <v>0</v>
      </c>
      <c r="O664" s="70">
        <f t="shared" si="309"/>
        <v>0</v>
      </c>
      <c r="P664" s="70">
        <f t="shared" si="309"/>
        <v>14238.190000000002</v>
      </c>
      <c r="Q664" s="70">
        <f t="shared" si="309"/>
        <v>0</v>
      </c>
      <c r="R664" s="70">
        <f t="shared" si="309"/>
        <v>280.60000000000002</v>
      </c>
      <c r="S664" s="70">
        <f t="shared" si="309"/>
        <v>13957.590000000002</v>
      </c>
      <c r="T664" s="70">
        <f t="shared" si="309"/>
        <v>0</v>
      </c>
      <c r="U664" s="70">
        <f t="shared" si="309"/>
        <v>14238.190000000002</v>
      </c>
      <c r="V664" s="70">
        <f t="shared" si="309"/>
        <v>0</v>
      </c>
      <c r="W664" s="70">
        <f t="shared" si="309"/>
        <v>14238.190000000002</v>
      </c>
      <c r="X664" s="70">
        <f t="shared" si="309"/>
        <v>0</v>
      </c>
      <c r="Y664" s="70">
        <f t="shared" si="309"/>
        <v>0</v>
      </c>
      <c r="Z664" s="70">
        <f t="shared" si="309"/>
        <v>0</v>
      </c>
      <c r="AA664" s="70">
        <f t="shared" si="309"/>
        <v>0</v>
      </c>
      <c r="AB664" s="70">
        <f t="shared" si="309"/>
        <v>0</v>
      </c>
      <c r="AC664" s="70">
        <f t="shared" si="309"/>
        <v>0</v>
      </c>
      <c r="AD664" s="70">
        <f t="shared" si="309"/>
        <v>0</v>
      </c>
      <c r="AE664" s="70">
        <f t="shared" si="309"/>
        <v>0</v>
      </c>
      <c r="AF664" s="70">
        <f t="shared" si="309"/>
        <v>0</v>
      </c>
      <c r="AG664" s="70">
        <f t="shared" si="309"/>
        <v>0</v>
      </c>
      <c r="AH664" s="70">
        <f t="shared" si="309"/>
        <v>0</v>
      </c>
      <c r="AI664" s="70">
        <f t="shared" si="309"/>
        <v>0</v>
      </c>
      <c r="AJ664" s="70">
        <f t="shared" si="309"/>
        <v>0</v>
      </c>
    </row>
    <row r="665" spans="5:36" ht="11.45" customHeight="1" x14ac:dyDescent="0.2">
      <c r="E665" s="54"/>
      <c r="H665" s="74"/>
      <c r="I665" s="74">
        <v>225</v>
      </c>
      <c r="J665" s="70">
        <f t="shared" ref="J665:AJ665" si="310">J510</f>
        <v>0</v>
      </c>
      <c r="K665" s="70">
        <f t="shared" si="310"/>
        <v>0</v>
      </c>
      <c r="L665" s="70">
        <f t="shared" si="310"/>
        <v>0</v>
      </c>
      <c r="M665" s="70">
        <f t="shared" si="310"/>
        <v>0</v>
      </c>
      <c r="N665" s="70">
        <f t="shared" si="310"/>
        <v>0</v>
      </c>
      <c r="O665" s="70">
        <f t="shared" si="310"/>
        <v>0</v>
      </c>
      <c r="P665" s="70">
        <f t="shared" si="310"/>
        <v>3112.41</v>
      </c>
      <c r="Q665" s="70">
        <f t="shared" si="310"/>
        <v>0</v>
      </c>
      <c r="R665" s="70">
        <f t="shared" si="310"/>
        <v>256.8</v>
      </c>
      <c r="S665" s="70">
        <f t="shared" si="310"/>
        <v>2855.6099999999997</v>
      </c>
      <c r="T665" s="70">
        <f t="shared" si="310"/>
        <v>0</v>
      </c>
      <c r="U665" s="70">
        <f t="shared" si="310"/>
        <v>3112.41</v>
      </c>
      <c r="V665" s="70">
        <f t="shared" si="310"/>
        <v>0</v>
      </c>
      <c r="W665" s="70">
        <f t="shared" si="310"/>
        <v>3112.41</v>
      </c>
      <c r="X665" s="70">
        <f t="shared" si="310"/>
        <v>0</v>
      </c>
      <c r="Y665" s="70">
        <f t="shared" si="310"/>
        <v>0</v>
      </c>
      <c r="Z665" s="70">
        <f t="shared" si="310"/>
        <v>0</v>
      </c>
      <c r="AA665" s="70">
        <f t="shared" si="310"/>
        <v>0</v>
      </c>
      <c r="AB665" s="70">
        <f t="shared" si="310"/>
        <v>0</v>
      </c>
      <c r="AC665" s="70">
        <f t="shared" si="310"/>
        <v>0</v>
      </c>
      <c r="AD665" s="70">
        <f t="shared" si="310"/>
        <v>0</v>
      </c>
      <c r="AE665" s="70">
        <f t="shared" si="310"/>
        <v>0</v>
      </c>
      <c r="AF665" s="70">
        <f t="shared" si="310"/>
        <v>0</v>
      </c>
      <c r="AG665" s="70">
        <f t="shared" si="310"/>
        <v>0</v>
      </c>
      <c r="AH665" s="70">
        <f t="shared" si="310"/>
        <v>0</v>
      </c>
      <c r="AI665" s="70">
        <f t="shared" si="310"/>
        <v>0</v>
      </c>
      <c r="AJ665" s="70">
        <f t="shared" si="310"/>
        <v>0</v>
      </c>
    </row>
    <row r="666" spans="5:36" ht="11.45" customHeight="1" x14ac:dyDescent="0.2">
      <c r="E666" s="54"/>
      <c r="H666" s="74"/>
      <c r="I666" s="74">
        <v>226</v>
      </c>
      <c r="J666" s="70">
        <f t="shared" ref="J666:AJ666" si="311">J521</f>
        <v>0</v>
      </c>
      <c r="K666" s="70">
        <f t="shared" si="311"/>
        <v>0</v>
      </c>
      <c r="L666" s="70">
        <f t="shared" si="311"/>
        <v>0</v>
      </c>
      <c r="M666" s="70">
        <f t="shared" si="311"/>
        <v>0</v>
      </c>
      <c r="N666" s="70">
        <f t="shared" si="311"/>
        <v>0</v>
      </c>
      <c r="O666" s="70">
        <f t="shared" si="311"/>
        <v>0</v>
      </c>
      <c r="P666" s="70">
        <f t="shared" si="311"/>
        <v>49.27</v>
      </c>
      <c r="Q666" s="70">
        <f t="shared" si="311"/>
        <v>0</v>
      </c>
      <c r="R666" s="70">
        <f t="shared" si="311"/>
        <v>49.27</v>
      </c>
      <c r="S666" s="70">
        <f t="shared" si="311"/>
        <v>0</v>
      </c>
      <c r="T666" s="70">
        <f t="shared" si="311"/>
        <v>0</v>
      </c>
      <c r="U666" s="70">
        <f t="shared" si="311"/>
        <v>49.27</v>
      </c>
      <c r="V666" s="70">
        <f t="shared" si="311"/>
        <v>0</v>
      </c>
      <c r="W666" s="70">
        <f t="shared" si="311"/>
        <v>49.27</v>
      </c>
      <c r="X666" s="70">
        <f t="shared" si="311"/>
        <v>0</v>
      </c>
      <c r="Y666" s="70">
        <f t="shared" si="311"/>
        <v>0</v>
      </c>
      <c r="Z666" s="70">
        <f t="shared" si="311"/>
        <v>0</v>
      </c>
      <c r="AA666" s="70">
        <f t="shared" si="311"/>
        <v>0</v>
      </c>
      <c r="AB666" s="70">
        <f t="shared" si="311"/>
        <v>0</v>
      </c>
      <c r="AC666" s="70">
        <f t="shared" si="311"/>
        <v>0</v>
      </c>
      <c r="AD666" s="70">
        <f t="shared" si="311"/>
        <v>0</v>
      </c>
      <c r="AE666" s="70">
        <f t="shared" si="311"/>
        <v>0</v>
      </c>
      <c r="AF666" s="70">
        <f t="shared" si="311"/>
        <v>0</v>
      </c>
      <c r="AG666" s="70">
        <f t="shared" si="311"/>
        <v>0</v>
      </c>
      <c r="AH666" s="70">
        <f t="shared" si="311"/>
        <v>0</v>
      </c>
      <c r="AI666" s="70">
        <f t="shared" si="311"/>
        <v>0</v>
      </c>
      <c r="AJ666" s="70">
        <f t="shared" si="311"/>
        <v>0</v>
      </c>
    </row>
    <row r="667" spans="5:36" ht="11.45" customHeight="1" x14ac:dyDescent="0.2">
      <c r="E667" s="54"/>
      <c r="H667" s="74"/>
      <c r="I667" s="74">
        <v>341</v>
      </c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>
        <v>300000</v>
      </c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</row>
    <row r="668" spans="5:36" ht="11.45" customHeight="1" x14ac:dyDescent="0.2">
      <c r="E668" s="54"/>
      <c r="G668">
        <v>341</v>
      </c>
      <c r="H668" s="74"/>
      <c r="I668" s="74">
        <v>346</v>
      </c>
      <c r="J668" s="70">
        <f t="shared" ref="J668:AJ668" si="312">J525</f>
        <v>0</v>
      </c>
      <c r="K668" s="70">
        <f t="shared" si="312"/>
        <v>0</v>
      </c>
      <c r="L668" s="70">
        <f t="shared" si="312"/>
        <v>0</v>
      </c>
      <c r="M668" s="70">
        <f t="shared" si="312"/>
        <v>0</v>
      </c>
      <c r="N668" s="70">
        <f t="shared" si="312"/>
        <v>978.94</v>
      </c>
      <c r="O668" s="70">
        <f t="shared" si="312"/>
        <v>978.94</v>
      </c>
      <c r="P668" s="70">
        <f t="shared" si="312"/>
        <v>0</v>
      </c>
      <c r="Q668" s="70">
        <f t="shared" si="312"/>
        <v>0</v>
      </c>
      <c r="R668" s="70">
        <f t="shared" si="312"/>
        <v>0</v>
      </c>
      <c r="S668" s="70">
        <f t="shared" si="312"/>
        <v>0</v>
      </c>
      <c r="T668" s="70">
        <f t="shared" si="312"/>
        <v>0</v>
      </c>
      <c r="U668" s="70">
        <f t="shared" si="312"/>
        <v>0</v>
      </c>
      <c r="V668" s="70">
        <f t="shared" si="312"/>
        <v>0</v>
      </c>
      <c r="W668" s="70">
        <f t="shared" si="312"/>
        <v>0</v>
      </c>
      <c r="X668" s="70">
        <f t="shared" si="312"/>
        <v>0</v>
      </c>
      <c r="Y668" s="70">
        <f t="shared" si="312"/>
        <v>0</v>
      </c>
      <c r="Z668" s="70">
        <f t="shared" si="312"/>
        <v>0</v>
      </c>
      <c r="AA668" s="70">
        <f t="shared" si="312"/>
        <v>0</v>
      </c>
      <c r="AB668" s="70">
        <f t="shared" si="312"/>
        <v>0</v>
      </c>
      <c r="AC668" s="70">
        <f t="shared" si="312"/>
        <v>0</v>
      </c>
      <c r="AD668" s="70">
        <f t="shared" si="312"/>
        <v>0</v>
      </c>
      <c r="AE668" s="70">
        <f t="shared" si="312"/>
        <v>0</v>
      </c>
      <c r="AF668" s="70">
        <f t="shared" si="312"/>
        <v>0</v>
      </c>
      <c r="AG668" s="70">
        <f t="shared" si="312"/>
        <v>0</v>
      </c>
      <c r="AH668" s="70">
        <f t="shared" si="312"/>
        <v>0</v>
      </c>
      <c r="AI668" s="70">
        <f t="shared" si="312"/>
        <v>0</v>
      </c>
      <c r="AJ668" s="70">
        <f t="shared" si="312"/>
        <v>0</v>
      </c>
    </row>
    <row r="669" spans="5:36" ht="11.45" customHeight="1" x14ac:dyDescent="0.2">
      <c r="E669" s="54"/>
      <c r="H669" s="74" t="s">
        <v>124</v>
      </c>
      <c r="I669" s="68"/>
      <c r="J669" s="70">
        <f>SUM(J670:J675)</f>
        <v>0</v>
      </c>
      <c r="K669" s="70">
        <f t="shared" ref="K669:AJ669" si="313">SUM(K670:K675)</f>
        <v>0</v>
      </c>
      <c r="L669" s="70">
        <f t="shared" si="313"/>
        <v>0</v>
      </c>
      <c r="M669" s="70">
        <f t="shared" si="313"/>
        <v>0</v>
      </c>
      <c r="N669" s="70">
        <f t="shared" si="313"/>
        <v>978.94</v>
      </c>
      <c r="O669" s="70">
        <f t="shared" si="313"/>
        <v>978.94</v>
      </c>
      <c r="P669" s="73">
        <f t="shared" si="313"/>
        <v>71624.56</v>
      </c>
      <c r="Q669" s="70">
        <f t="shared" si="313"/>
        <v>0</v>
      </c>
      <c r="R669" s="70">
        <f t="shared" si="313"/>
        <v>3454.21</v>
      </c>
      <c r="S669" s="70">
        <f t="shared" si="313"/>
        <v>68170.350000000006</v>
      </c>
      <c r="T669" s="70">
        <f t="shared" si="313"/>
        <v>0</v>
      </c>
      <c r="U669" s="70">
        <f t="shared" si="313"/>
        <v>14672.560000000001</v>
      </c>
      <c r="V669" s="70">
        <f t="shared" si="313"/>
        <v>0</v>
      </c>
      <c r="W669" s="70">
        <f t="shared" si="313"/>
        <v>24672.560000000001</v>
      </c>
      <c r="X669" s="70">
        <f t="shared" si="313"/>
        <v>0</v>
      </c>
      <c r="Y669" s="70">
        <f t="shared" si="313"/>
        <v>0</v>
      </c>
      <c r="Z669" s="70">
        <f t="shared" si="313"/>
        <v>0</v>
      </c>
      <c r="AA669" s="70">
        <f t="shared" si="313"/>
        <v>0</v>
      </c>
      <c r="AB669" s="70">
        <f t="shared" si="313"/>
        <v>0</v>
      </c>
      <c r="AC669" s="70">
        <f t="shared" si="313"/>
        <v>0</v>
      </c>
      <c r="AD669" s="70">
        <f t="shared" si="313"/>
        <v>0</v>
      </c>
      <c r="AE669" s="70">
        <f t="shared" si="313"/>
        <v>0</v>
      </c>
      <c r="AF669" s="70">
        <f t="shared" si="313"/>
        <v>0</v>
      </c>
      <c r="AG669" s="70">
        <f t="shared" si="313"/>
        <v>0</v>
      </c>
      <c r="AH669" s="70">
        <f t="shared" si="313"/>
        <v>0</v>
      </c>
      <c r="AI669" s="70">
        <f t="shared" si="313"/>
        <v>0</v>
      </c>
      <c r="AJ669" s="70">
        <f t="shared" si="313"/>
        <v>0</v>
      </c>
    </row>
    <row r="670" spans="5:36" ht="11.45" customHeight="1" x14ac:dyDescent="0.2">
      <c r="E670" s="54"/>
      <c r="H670" s="68"/>
      <c r="I670" s="74">
        <v>221</v>
      </c>
      <c r="J670" s="70">
        <f>J530</f>
        <v>0</v>
      </c>
      <c r="K670" s="70">
        <f t="shared" ref="K670:AJ670" si="314">K530</f>
        <v>0</v>
      </c>
      <c r="L670" s="70">
        <f t="shared" si="314"/>
        <v>0</v>
      </c>
      <c r="M670" s="70">
        <f t="shared" si="314"/>
        <v>0</v>
      </c>
      <c r="N670" s="70">
        <f t="shared" si="314"/>
        <v>0</v>
      </c>
      <c r="O670" s="70">
        <f t="shared" si="314"/>
        <v>0</v>
      </c>
      <c r="P670" s="70">
        <f t="shared" si="314"/>
        <v>202.59</v>
      </c>
      <c r="Q670" s="70">
        <f t="shared" si="314"/>
        <v>0</v>
      </c>
      <c r="R670" s="70">
        <f t="shared" si="314"/>
        <v>0</v>
      </c>
      <c r="S670" s="70">
        <f t="shared" si="314"/>
        <v>202.59</v>
      </c>
      <c r="T670" s="70">
        <f t="shared" si="314"/>
        <v>0</v>
      </c>
      <c r="U670" s="70">
        <f t="shared" si="314"/>
        <v>202.59</v>
      </c>
      <c r="V670" s="70">
        <f t="shared" si="314"/>
        <v>0</v>
      </c>
      <c r="W670" s="70">
        <f t="shared" si="314"/>
        <v>202.59</v>
      </c>
      <c r="X670" s="70">
        <f t="shared" si="314"/>
        <v>0</v>
      </c>
      <c r="Y670" s="70">
        <f t="shared" si="314"/>
        <v>0</v>
      </c>
      <c r="Z670" s="70">
        <f t="shared" si="314"/>
        <v>0</v>
      </c>
      <c r="AA670" s="70">
        <f t="shared" si="314"/>
        <v>0</v>
      </c>
      <c r="AB670" s="70">
        <f t="shared" si="314"/>
        <v>0</v>
      </c>
      <c r="AC670" s="70">
        <f t="shared" si="314"/>
        <v>0</v>
      </c>
      <c r="AD670" s="70">
        <f t="shared" si="314"/>
        <v>0</v>
      </c>
      <c r="AE670" s="70">
        <f t="shared" si="314"/>
        <v>0</v>
      </c>
      <c r="AF670" s="70">
        <f t="shared" si="314"/>
        <v>0</v>
      </c>
      <c r="AG670" s="70">
        <f t="shared" si="314"/>
        <v>0</v>
      </c>
      <c r="AH670" s="70">
        <f t="shared" si="314"/>
        <v>0</v>
      </c>
      <c r="AI670" s="70">
        <f t="shared" si="314"/>
        <v>0</v>
      </c>
      <c r="AJ670" s="70">
        <f t="shared" si="314"/>
        <v>0</v>
      </c>
    </row>
    <row r="671" spans="5:36" ht="11.45" customHeight="1" x14ac:dyDescent="0.2">
      <c r="E671" s="54"/>
      <c r="H671" s="68"/>
      <c r="I671" s="74">
        <v>223</v>
      </c>
      <c r="J671" s="70">
        <f>J536</f>
        <v>0</v>
      </c>
      <c r="K671" s="70">
        <f t="shared" ref="K671:AJ671" si="315">K536</f>
        <v>0</v>
      </c>
      <c r="L671" s="70">
        <f t="shared" si="315"/>
        <v>0</v>
      </c>
      <c r="M671" s="70">
        <f t="shared" si="315"/>
        <v>0</v>
      </c>
      <c r="N671" s="70">
        <f t="shared" si="315"/>
        <v>0</v>
      </c>
      <c r="O671" s="70">
        <f t="shared" si="315"/>
        <v>0</v>
      </c>
      <c r="P671" s="70">
        <f t="shared" si="315"/>
        <v>11113.86</v>
      </c>
      <c r="Q671" s="70">
        <f t="shared" si="315"/>
        <v>0</v>
      </c>
      <c r="R671" s="70">
        <f t="shared" si="315"/>
        <v>98.1</v>
      </c>
      <c r="S671" s="70">
        <f t="shared" si="315"/>
        <v>11015.76</v>
      </c>
      <c r="T671" s="70">
        <f t="shared" si="315"/>
        <v>0</v>
      </c>
      <c r="U671" s="70">
        <f t="shared" si="315"/>
        <v>11113.86</v>
      </c>
      <c r="V671" s="70">
        <f t="shared" si="315"/>
        <v>0</v>
      </c>
      <c r="W671" s="70">
        <f t="shared" si="315"/>
        <v>11113.86</v>
      </c>
      <c r="X671" s="70">
        <f t="shared" si="315"/>
        <v>0</v>
      </c>
      <c r="Y671" s="70">
        <f t="shared" si="315"/>
        <v>0</v>
      </c>
      <c r="Z671" s="70">
        <f t="shared" si="315"/>
        <v>0</v>
      </c>
      <c r="AA671" s="70">
        <f t="shared" si="315"/>
        <v>0</v>
      </c>
      <c r="AB671" s="70">
        <f t="shared" si="315"/>
        <v>0</v>
      </c>
      <c r="AC671" s="70">
        <f t="shared" si="315"/>
        <v>0</v>
      </c>
      <c r="AD671" s="70">
        <f t="shared" si="315"/>
        <v>0</v>
      </c>
      <c r="AE671" s="70">
        <f t="shared" si="315"/>
        <v>0</v>
      </c>
      <c r="AF671" s="70">
        <f t="shared" si="315"/>
        <v>0</v>
      </c>
      <c r="AG671" s="70">
        <f t="shared" si="315"/>
        <v>0</v>
      </c>
      <c r="AH671" s="70">
        <f t="shared" si="315"/>
        <v>0</v>
      </c>
      <c r="AI671" s="70">
        <f t="shared" si="315"/>
        <v>0</v>
      </c>
      <c r="AJ671" s="70">
        <f t="shared" si="315"/>
        <v>0</v>
      </c>
    </row>
    <row r="672" spans="5:36" ht="11.45" customHeight="1" x14ac:dyDescent="0.2">
      <c r="E672" s="54"/>
      <c r="H672" s="68"/>
      <c r="I672" s="74">
        <v>225</v>
      </c>
      <c r="J672" s="70">
        <f>J546</f>
        <v>0</v>
      </c>
      <c r="K672" s="70">
        <f t="shared" ref="K672:AJ672" si="316">K546</f>
        <v>0</v>
      </c>
      <c r="L672" s="70">
        <f t="shared" si="316"/>
        <v>0</v>
      </c>
      <c r="M672" s="70">
        <f t="shared" si="316"/>
        <v>0</v>
      </c>
      <c r="N672" s="70">
        <f t="shared" si="316"/>
        <v>0</v>
      </c>
      <c r="O672" s="70">
        <f t="shared" si="316"/>
        <v>0</v>
      </c>
      <c r="P672" s="70">
        <f t="shared" si="316"/>
        <v>1821.84</v>
      </c>
      <c r="Q672" s="70">
        <f t="shared" si="316"/>
        <v>0</v>
      </c>
      <c r="R672" s="70">
        <f t="shared" si="316"/>
        <v>1821.84</v>
      </c>
      <c r="S672" s="70">
        <f t="shared" si="316"/>
        <v>0</v>
      </c>
      <c r="T672" s="70">
        <f t="shared" si="316"/>
        <v>0</v>
      </c>
      <c r="U672" s="70">
        <f t="shared" si="316"/>
        <v>1821.84</v>
      </c>
      <c r="V672" s="70">
        <f t="shared" si="316"/>
        <v>0</v>
      </c>
      <c r="W672" s="70">
        <f t="shared" si="316"/>
        <v>1821.84</v>
      </c>
      <c r="X672" s="70">
        <f t="shared" si="316"/>
        <v>0</v>
      </c>
      <c r="Y672" s="70">
        <f t="shared" si="316"/>
        <v>0</v>
      </c>
      <c r="Z672" s="70">
        <f t="shared" si="316"/>
        <v>0</v>
      </c>
      <c r="AA672" s="70">
        <f t="shared" si="316"/>
        <v>0</v>
      </c>
      <c r="AB672" s="70">
        <f t="shared" si="316"/>
        <v>0</v>
      </c>
      <c r="AC672" s="70">
        <f t="shared" si="316"/>
        <v>0</v>
      </c>
      <c r="AD672" s="70">
        <f t="shared" si="316"/>
        <v>0</v>
      </c>
      <c r="AE672" s="70">
        <f t="shared" si="316"/>
        <v>0</v>
      </c>
      <c r="AF672" s="70">
        <f t="shared" si="316"/>
        <v>0</v>
      </c>
      <c r="AG672" s="70">
        <f t="shared" si="316"/>
        <v>0</v>
      </c>
      <c r="AH672" s="70">
        <f t="shared" si="316"/>
        <v>0</v>
      </c>
      <c r="AI672" s="70">
        <f t="shared" si="316"/>
        <v>0</v>
      </c>
      <c r="AJ672" s="70">
        <f t="shared" si="316"/>
        <v>0</v>
      </c>
    </row>
    <row r="673" spans="5:36" ht="11.45" customHeight="1" x14ac:dyDescent="0.2">
      <c r="E673" s="54"/>
      <c r="H673" s="68"/>
      <c r="I673" s="74">
        <v>226</v>
      </c>
      <c r="J673" s="70">
        <f>J552</f>
        <v>0</v>
      </c>
      <c r="K673" s="70">
        <f t="shared" ref="K673:AJ673" si="317">K552</f>
        <v>0</v>
      </c>
      <c r="L673" s="70">
        <f t="shared" si="317"/>
        <v>0</v>
      </c>
      <c r="M673" s="70">
        <f t="shared" si="317"/>
        <v>0</v>
      </c>
      <c r="N673" s="70">
        <f t="shared" si="317"/>
        <v>0</v>
      </c>
      <c r="O673" s="70">
        <f t="shared" si="317"/>
        <v>0</v>
      </c>
      <c r="P673" s="70">
        <f t="shared" si="317"/>
        <v>1534.27</v>
      </c>
      <c r="Q673" s="70">
        <f t="shared" si="317"/>
        <v>0</v>
      </c>
      <c r="R673" s="70">
        <f t="shared" si="317"/>
        <v>1534.27</v>
      </c>
      <c r="S673" s="70">
        <f t="shared" si="317"/>
        <v>0</v>
      </c>
      <c r="T673" s="70">
        <f t="shared" si="317"/>
        <v>0</v>
      </c>
      <c r="U673" s="70">
        <f t="shared" si="317"/>
        <v>1534.27</v>
      </c>
      <c r="V673" s="70">
        <f t="shared" si="317"/>
        <v>0</v>
      </c>
      <c r="W673" s="70">
        <f t="shared" si="317"/>
        <v>1534.27</v>
      </c>
      <c r="X673" s="70">
        <f t="shared" si="317"/>
        <v>0</v>
      </c>
      <c r="Y673" s="70">
        <f t="shared" si="317"/>
        <v>0</v>
      </c>
      <c r="Z673" s="70">
        <f t="shared" si="317"/>
        <v>0</v>
      </c>
      <c r="AA673" s="70">
        <f t="shared" si="317"/>
        <v>0</v>
      </c>
      <c r="AB673" s="70">
        <f t="shared" si="317"/>
        <v>0</v>
      </c>
      <c r="AC673" s="70">
        <f t="shared" si="317"/>
        <v>0</v>
      </c>
      <c r="AD673" s="70">
        <f t="shared" si="317"/>
        <v>0</v>
      </c>
      <c r="AE673" s="70">
        <f t="shared" si="317"/>
        <v>0</v>
      </c>
      <c r="AF673" s="70">
        <f t="shared" si="317"/>
        <v>0</v>
      </c>
      <c r="AG673" s="70">
        <f t="shared" si="317"/>
        <v>0</v>
      </c>
      <c r="AH673" s="70">
        <f t="shared" si="317"/>
        <v>0</v>
      </c>
      <c r="AI673" s="70">
        <f t="shared" si="317"/>
        <v>0</v>
      </c>
      <c r="AJ673" s="70">
        <f t="shared" si="317"/>
        <v>0</v>
      </c>
    </row>
    <row r="674" spans="5:36" ht="11.45" customHeight="1" x14ac:dyDescent="0.2">
      <c r="E674" s="54"/>
      <c r="H674" s="68"/>
      <c r="I674" s="74">
        <v>346</v>
      </c>
      <c r="J674" s="70">
        <f>J557</f>
        <v>0</v>
      </c>
      <c r="K674" s="70">
        <f t="shared" ref="K674:AJ674" si="318">K557</f>
        <v>0</v>
      </c>
      <c r="L674" s="70">
        <f t="shared" si="318"/>
        <v>0</v>
      </c>
      <c r="M674" s="70">
        <f t="shared" si="318"/>
        <v>0</v>
      </c>
      <c r="N674" s="70">
        <f t="shared" si="318"/>
        <v>978.94</v>
      </c>
      <c r="O674" s="70">
        <f t="shared" si="318"/>
        <v>978.94</v>
      </c>
      <c r="P674" s="70">
        <f t="shared" si="318"/>
        <v>0</v>
      </c>
      <c r="Q674" s="70">
        <f t="shared" si="318"/>
        <v>0</v>
      </c>
      <c r="R674" s="70">
        <f t="shared" si="318"/>
        <v>0</v>
      </c>
      <c r="S674" s="70">
        <f t="shared" si="318"/>
        <v>0</v>
      </c>
      <c r="T674" s="70">
        <f t="shared" si="318"/>
        <v>0</v>
      </c>
      <c r="U674" s="70">
        <f t="shared" si="318"/>
        <v>0</v>
      </c>
      <c r="V674" s="70">
        <f t="shared" si="318"/>
        <v>0</v>
      </c>
      <c r="W674" s="70">
        <f t="shared" si="318"/>
        <v>0</v>
      </c>
      <c r="X674" s="70">
        <f t="shared" si="318"/>
        <v>0</v>
      </c>
      <c r="Y674" s="70">
        <f t="shared" si="318"/>
        <v>0</v>
      </c>
      <c r="Z674" s="70">
        <f t="shared" si="318"/>
        <v>0</v>
      </c>
      <c r="AA674" s="70">
        <f t="shared" si="318"/>
        <v>0</v>
      </c>
      <c r="AB674" s="70">
        <f t="shared" si="318"/>
        <v>0</v>
      </c>
      <c r="AC674" s="70">
        <f t="shared" si="318"/>
        <v>0</v>
      </c>
      <c r="AD674" s="70">
        <f t="shared" si="318"/>
        <v>0</v>
      </c>
      <c r="AE674" s="70">
        <f t="shared" si="318"/>
        <v>0</v>
      </c>
      <c r="AF674" s="70">
        <f t="shared" si="318"/>
        <v>0</v>
      </c>
      <c r="AG674" s="70">
        <f t="shared" si="318"/>
        <v>0</v>
      </c>
      <c r="AH674" s="70">
        <f t="shared" si="318"/>
        <v>0</v>
      </c>
      <c r="AI674" s="70">
        <f t="shared" si="318"/>
        <v>0</v>
      </c>
      <c r="AJ674" s="70">
        <f t="shared" si="318"/>
        <v>0</v>
      </c>
    </row>
    <row r="675" spans="5:36" ht="11.45" customHeight="1" x14ac:dyDescent="0.2">
      <c r="E675" s="54"/>
      <c r="H675" s="68"/>
      <c r="I675" s="74">
        <v>341</v>
      </c>
      <c r="J675" s="70">
        <f t="shared" ref="J675:T675" si="319">J560</f>
        <v>0</v>
      </c>
      <c r="K675" s="70">
        <f t="shared" si="319"/>
        <v>0</v>
      </c>
      <c r="L675" s="70">
        <f t="shared" si="319"/>
        <v>0</v>
      </c>
      <c r="M675" s="70">
        <f t="shared" si="319"/>
        <v>0</v>
      </c>
      <c r="N675" s="70">
        <f t="shared" si="319"/>
        <v>0</v>
      </c>
      <c r="O675" s="70">
        <f t="shared" si="319"/>
        <v>0</v>
      </c>
      <c r="P675" s="70">
        <f t="shared" si="319"/>
        <v>56952</v>
      </c>
      <c r="Q675" s="70">
        <f t="shared" si="319"/>
        <v>0</v>
      </c>
      <c r="R675" s="70">
        <f t="shared" si="319"/>
        <v>0</v>
      </c>
      <c r="S675" s="70">
        <f>S560</f>
        <v>56952</v>
      </c>
      <c r="T675" s="70">
        <f t="shared" si="319"/>
        <v>0</v>
      </c>
      <c r="U675" s="70">
        <f>U560</f>
        <v>0</v>
      </c>
      <c r="V675" s="70">
        <f>V560</f>
        <v>0</v>
      </c>
      <c r="W675" s="70">
        <v>10000</v>
      </c>
      <c r="X675" s="70">
        <f t="shared" ref="X675:AJ675" si="320">X560</f>
        <v>0</v>
      </c>
      <c r="Y675" s="70">
        <f t="shared" si="320"/>
        <v>0</v>
      </c>
      <c r="Z675" s="70">
        <f t="shared" si="320"/>
        <v>0</v>
      </c>
      <c r="AA675" s="70">
        <f t="shared" si="320"/>
        <v>0</v>
      </c>
      <c r="AB675" s="70">
        <f t="shared" si="320"/>
        <v>0</v>
      </c>
      <c r="AC675" s="70">
        <f t="shared" si="320"/>
        <v>0</v>
      </c>
      <c r="AD675" s="70">
        <f t="shared" si="320"/>
        <v>0</v>
      </c>
      <c r="AE675" s="70">
        <f t="shared" si="320"/>
        <v>0</v>
      </c>
      <c r="AF675" s="70">
        <f t="shared" si="320"/>
        <v>0</v>
      </c>
      <c r="AG675" s="70">
        <f t="shared" si="320"/>
        <v>0</v>
      </c>
      <c r="AH675" s="70">
        <f t="shared" si="320"/>
        <v>0</v>
      </c>
      <c r="AI675" s="70">
        <f t="shared" si="320"/>
        <v>0</v>
      </c>
      <c r="AJ675" s="70">
        <f t="shared" si="320"/>
        <v>0</v>
      </c>
    </row>
    <row r="677" spans="5:36" ht="11.45" customHeight="1" x14ac:dyDescent="0.2">
      <c r="H677" t="s">
        <v>150</v>
      </c>
    </row>
    <row r="678" spans="5:36" ht="11.45" customHeight="1" x14ac:dyDescent="0.2">
      <c r="F678" s="54">
        <f>P678-G678</f>
        <v>0</v>
      </c>
      <c r="G678" s="54">
        <f>R678+S678+T678</f>
        <v>3364716.81</v>
      </c>
      <c r="H678" s="172">
        <v>901</v>
      </c>
      <c r="I678" s="74">
        <v>211</v>
      </c>
      <c r="J678" s="68"/>
      <c r="K678" s="68"/>
      <c r="L678" s="68"/>
      <c r="M678" s="68"/>
      <c r="N678" s="68"/>
      <c r="O678" s="68"/>
      <c r="P678" s="117">
        <v>3364716.81</v>
      </c>
      <c r="Q678" s="119"/>
      <c r="R678" s="117">
        <v>240839.29</v>
      </c>
      <c r="S678" s="117">
        <v>1613730.29</v>
      </c>
      <c r="T678" s="117">
        <v>1510147.23</v>
      </c>
      <c r="U678" s="117">
        <f>3364716.81+500000</f>
        <v>3864716.81</v>
      </c>
      <c r="V678" s="119"/>
      <c r="W678" s="117">
        <f>3364716.81+800000</f>
        <v>4164716.81</v>
      </c>
      <c r="X678" s="119"/>
      <c r="Y678" s="68"/>
    </row>
    <row r="679" spans="5:36" ht="11.45" customHeight="1" x14ac:dyDescent="0.2">
      <c r="F679" s="54">
        <f t="shared" ref="F679:F691" si="321">P679-G679</f>
        <v>0</v>
      </c>
      <c r="G679" s="54">
        <f t="shared" ref="G679:G691" si="322">R679+S679+T679</f>
        <v>1016144.46</v>
      </c>
      <c r="H679" s="172"/>
      <c r="I679" s="74">
        <v>213</v>
      </c>
      <c r="J679" s="68"/>
      <c r="K679" s="68"/>
      <c r="L679" s="68"/>
      <c r="M679" s="68"/>
      <c r="N679" s="68"/>
      <c r="O679" s="68"/>
      <c r="P679" s="117">
        <v>1016144.46</v>
      </c>
      <c r="Q679" s="119"/>
      <c r="R679" s="117"/>
      <c r="S679" s="117">
        <v>1016144.46</v>
      </c>
      <c r="T679" s="117"/>
      <c r="U679" s="117">
        <f>1016144.46+151000</f>
        <v>1167144.46</v>
      </c>
      <c r="V679" s="119"/>
      <c r="W679" s="117">
        <f>1016144.46+241600</f>
        <v>1257744.46</v>
      </c>
      <c r="X679" s="119"/>
      <c r="Y679" s="68"/>
    </row>
    <row r="680" spans="5:36" ht="11.45" customHeight="1" x14ac:dyDescent="0.2">
      <c r="F680" s="54">
        <f t="shared" si="321"/>
        <v>0</v>
      </c>
      <c r="G680" s="54">
        <f t="shared" si="322"/>
        <v>7981.32</v>
      </c>
      <c r="H680" s="172"/>
      <c r="I680" s="74">
        <v>266</v>
      </c>
      <c r="J680" s="68"/>
      <c r="K680" s="68"/>
      <c r="L680" s="68"/>
      <c r="M680" s="68"/>
      <c r="N680" s="68"/>
      <c r="O680" s="68"/>
      <c r="P680" s="117">
        <v>7981.32</v>
      </c>
      <c r="Q680" s="119"/>
      <c r="R680" s="117"/>
      <c r="S680" s="117">
        <v>3990.66</v>
      </c>
      <c r="T680" s="117">
        <v>3990.66</v>
      </c>
      <c r="U680" s="117">
        <v>7981.32</v>
      </c>
      <c r="V680" s="119"/>
      <c r="W680" s="117">
        <v>7981.32</v>
      </c>
      <c r="X680" s="119"/>
      <c r="Y680" s="68"/>
    </row>
    <row r="681" spans="5:36" ht="11.45" customHeight="1" x14ac:dyDescent="0.2">
      <c r="F681" s="54">
        <f t="shared" si="321"/>
        <v>0</v>
      </c>
      <c r="G681" s="54">
        <f t="shared" si="322"/>
        <v>23050.62</v>
      </c>
      <c r="H681" s="172"/>
      <c r="I681" s="74">
        <v>214</v>
      </c>
      <c r="J681" s="68"/>
      <c r="K681" s="68"/>
      <c r="L681" s="68"/>
      <c r="M681" s="68"/>
      <c r="N681" s="68"/>
      <c r="O681" s="68"/>
      <c r="P681" s="117">
        <v>23050.62</v>
      </c>
      <c r="Q681" s="119"/>
      <c r="R681" s="117"/>
      <c r="S681" s="117">
        <v>23050.62</v>
      </c>
      <c r="T681" s="117"/>
      <c r="U681" s="117">
        <v>23050.62</v>
      </c>
      <c r="V681" s="119"/>
      <c r="W681" s="117">
        <v>23050.62</v>
      </c>
      <c r="X681" s="119"/>
      <c r="Y681" s="68"/>
    </row>
    <row r="682" spans="5:36" ht="11.45" customHeight="1" x14ac:dyDescent="0.2">
      <c r="F682" s="54">
        <f t="shared" si="321"/>
        <v>0</v>
      </c>
      <c r="G682" s="54">
        <f t="shared" si="322"/>
        <v>11104.669999999998</v>
      </c>
      <c r="H682" s="172"/>
      <c r="I682" s="68">
        <v>221</v>
      </c>
      <c r="J682" s="68"/>
      <c r="K682" s="68"/>
      <c r="L682" s="68"/>
      <c r="M682" s="68"/>
      <c r="N682" s="68"/>
      <c r="O682" s="68"/>
      <c r="P682" s="117">
        <f>P600+P620+P654</f>
        <v>11104.67</v>
      </c>
      <c r="Q682" s="117">
        <f t="shared" ref="Q682:X684" si="323">Q600+Q620+Q654</f>
        <v>0</v>
      </c>
      <c r="R682" s="117">
        <f t="shared" si="323"/>
        <v>6961.07</v>
      </c>
      <c r="S682" s="117">
        <f t="shared" si="323"/>
        <v>4143.5999999999995</v>
      </c>
      <c r="T682" s="117">
        <f t="shared" si="323"/>
        <v>0</v>
      </c>
      <c r="U682" s="117">
        <f t="shared" si="323"/>
        <v>11104.67</v>
      </c>
      <c r="V682" s="117">
        <f t="shared" si="323"/>
        <v>0</v>
      </c>
      <c r="W682" s="117">
        <f t="shared" si="323"/>
        <v>11104.67</v>
      </c>
      <c r="X682" s="117">
        <f t="shared" si="323"/>
        <v>0</v>
      </c>
      <c r="Y682" s="68"/>
    </row>
    <row r="683" spans="5:36" ht="11.45" customHeight="1" x14ac:dyDescent="0.2">
      <c r="F683" s="54">
        <f t="shared" si="321"/>
        <v>0</v>
      </c>
      <c r="G683" s="54">
        <f t="shared" si="322"/>
        <v>426251.34</v>
      </c>
      <c r="H683" s="172"/>
      <c r="I683" s="74">
        <v>223</v>
      </c>
      <c r="J683" s="68"/>
      <c r="K683" s="68"/>
      <c r="L683" s="68"/>
      <c r="M683" s="68"/>
      <c r="N683" s="68"/>
      <c r="O683" s="68"/>
      <c r="P683" s="117">
        <f>P601+P621+P655</f>
        <v>426251.34</v>
      </c>
      <c r="Q683" s="117">
        <f t="shared" si="323"/>
        <v>0</v>
      </c>
      <c r="R683" s="117">
        <f t="shared" si="323"/>
        <v>48218.75</v>
      </c>
      <c r="S683" s="117">
        <f t="shared" si="323"/>
        <v>378032.59</v>
      </c>
      <c r="T683" s="117">
        <f t="shared" si="323"/>
        <v>0</v>
      </c>
      <c r="U683" s="117">
        <f t="shared" si="323"/>
        <v>426251.34</v>
      </c>
      <c r="V683" s="117">
        <f t="shared" si="323"/>
        <v>0</v>
      </c>
      <c r="W683" s="117">
        <f t="shared" si="323"/>
        <v>426251.34</v>
      </c>
      <c r="X683" s="117">
        <f t="shared" si="323"/>
        <v>0</v>
      </c>
      <c r="Y683" s="68"/>
    </row>
    <row r="684" spans="5:36" ht="11.45" customHeight="1" x14ac:dyDescent="0.2">
      <c r="F684" s="54">
        <f t="shared" si="321"/>
        <v>0</v>
      </c>
      <c r="G684" s="54">
        <f t="shared" si="322"/>
        <v>102731.38</v>
      </c>
      <c r="H684" s="172"/>
      <c r="I684" s="74">
        <v>225</v>
      </c>
      <c r="J684" s="68"/>
      <c r="K684" s="68"/>
      <c r="L684" s="68"/>
      <c r="M684" s="68"/>
      <c r="N684" s="68"/>
      <c r="O684" s="68"/>
      <c r="P684" s="117">
        <f>P602+P622+P656</f>
        <v>102731.38</v>
      </c>
      <c r="Q684" s="117">
        <f t="shared" si="323"/>
        <v>0</v>
      </c>
      <c r="R684" s="117">
        <f t="shared" si="323"/>
        <v>25852.11</v>
      </c>
      <c r="S684" s="117">
        <f t="shared" si="323"/>
        <v>76879.27</v>
      </c>
      <c r="T684" s="117">
        <f t="shared" si="323"/>
        <v>0</v>
      </c>
      <c r="U684" s="117">
        <f t="shared" si="323"/>
        <v>102731.38</v>
      </c>
      <c r="V684" s="117">
        <f t="shared" si="323"/>
        <v>0</v>
      </c>
      <c r="W684" s="117">
        <f t="shared" si="323"/>
        <v>102731.38</v>
      </c>
      <c r="X684" s="117">
        <f t="shared" si="323"/>
        <v>0</v>
      </c>
      <c r="Y684" s="68"/>
    </row>
    <row r="685" spans="5:36" ht="11.45" customHeight="1" x14ac:dyDescent="0.2">
      <c r="F685" s="54">
        <f t="shared" si="321"/>
        <v>0</v>
      </c>
      <c r="G685" s="54">
        <f t="shared" si="322"/>
        <v>85546</v>
      </c>
      <c r="H685" s="172"/>
      <c r="I685" s="74">
        <v>226</v>
      </c>
      <c r="J685" s="68"/>
      <c r="K685" s="68"/>
      <c r="L685" s="68"/>
      <c r="M685" s="68"/>
      <c r="N685" s="68"/>
      <c r="O685" s="68"/>
      <c r="P685" s="117">
        <f>P603+P657</f>
        <v>85546</v>
      </c>
      <c r="Q685" s="117">
        <f t="shared" ref="Q685:X685" si="324">Q603+Q657</f>
        <v>0</v>
      </c>
      <c r="R685" s="117">
        <f t="shared" si="324"/>
        <v>85546</v>
      </c>
      <c r="S685" s="117">
        <f t="shared" si="324"/>
        <v>0</v>
      </c>
      <c r="T685" s="117">
        <f t="shared" si="324"/>
        <v>0</v>
      </c>
      <c r="U685" s="117">
        <f t="shared" si="324"/>
        <v>85546</v>
      </c>
      <c r="V685" s="117">
        <f t="shared" si="324"/>
        <v>0</v>
      </c>
      <c r="W685" s="117">
        <f t="shared" si="324"/>
        <v>85546</v>
      </c>
      <c r="X685" s="117">
        <f t="shared" si="324"/>
        <v>0</v>
      </c>
      <c r="Y685" s="68"/>
    </row>
    <row r="686" spans="5:36" ht="11.45" customHeight="1" x14ac:dyDescent="0.2">
      <c r="F686" s="54">
        <f t="shared" si="321"/>
        <v>0</v>
      </c>
      <c r="G686" s="54">
        <f t="shared" si="322"/>
        <v>0</v>
      </c>
      <c r="H686" s="172"/>
      <c r="I686" s="74">
        <v>227</v>
      </c>
      <c r="J686" s="68"/>
      <c r="K686" s="68"/>
      <c r="L686" s="68"/>
      <c r="M686" s="68"/>
      <c r="N686" s="68"/>
      <c r="O686" s="68"/>
      <c r="P686" s="117">
        <f>P604</f>
        <v>0</v>
      </c>
      <c r="Q686" s="117">
        <f t="shared" ref="Q686:X686" si="325">Q604</f>
        <v>0</v>
      </c>
      <c r="R686" s="117">
        <f t="shared" si="325"/>
        <v>0</v>
      </c>
      <c r="S686" s="117">
        <f t="shared" si="325"/>
        <v>0</v>
      </c>
      <c r="T686" s="117">
        <f t="shared" si="325"/>
        <v>0</v>
      </c>
      <c r="U686" s="117">
        <f t="shared" si="325"/>
        <v>0</v>
      </c>
      <c r="V686" s="117">
        <f t="shared" si="325"/>
        <v>0</v>
      </c>
      <c r="W686" s="117">
        <f t="shared" si="325"/>
        <v>0</v>
      </c>
      <c r="X686" s="117">
        <f t="shared" si="325"/>
        <v>0</v>
      </c>
      <c r="Y686" s="68"/>
    </row>
    <row r="687" spans="5:36" ht="11.45" customHeight="1" x14ac:dyDescent="0.2">
      <c r="F687" s="54">
        <f t="shared" si="321"/>
        <v>0</v>
      </c>
      <c r="G687" s="54">
        <f t="shared" si="322"/>
        <v>39529</v>
      </c>
      <c r="H687" s="172"/>
      <c r="I687" s="74">
        <v>290</v>
      </c>
      <c r="J687" s="68"/>
      <c r="K687" s="68"/>
      <c r="L687" s="68"/>
      <c r="M687" s="68"/>
      <c r="N687" s="68"/>
      <c r="O687" s="68"/>
      <c r="P687" s="117">
        <f>P658+P624+P605</f>
        <v>39529</v>
      </c>
      <c r="Q687" s="117"/>
      <c r="R687" s="117"/>
      <c r="S687" s="117">
        <f>S658+S624+S605</f>
        <v>39529</v>
      </c>
      <c r="T687" s="117"/>
      <c r="U687" s="117"/>
      <c r="V687" s="117"/>
      <c r="W687" s="117"/>
      <c r="X687" s="117"/>
      <c r="Y687" s="68"/>
    </row>
    <row r="688" spans="5:36" ht="11.45" customHeight="1" x14ac:dyDescent="0.2">
      <c r="F688" s="54">
        <f t="shared" si="321"/>
        <v>0</v>
      </c>
      <c r="G688" s="54">
        <f t="shared" si="322"/>
        <v>0</v>
      </c>
      <c r="H688" s="172"/>
      <c r="I688" s="74">
        <v>346</v>
      </c>
      <c r="J688" s="68"/>
      <c r="K688" s="68"/>
      <c r="L688" s="68"/>
      <c r="M688" s="68"/>
      <c r="N688" s="68"/>
      <c r="O688" s="68"/>
      <c r="P688" s="117">
        <f>P606+P625+P659</f>
        <v>0</v>
      </c>
      <c r="Q688" s="117">
        <f t="shared" ref="Q688:X688" si="326">Q606+Q625+Q659</f>
        <v>0</v>
      </c>
      <c r="R688" s="117">
        <f t="shared" si="326"/>
        <v>0</v>
      </c>
      <c r="S688" s="117">
        <f t="shared" si="326"/>
        <v>0</v>
      </c>
      <c r="T688" s="117">
        <f t="shared" si="326"/>
        <v>0</v>
      </c>
      <c r="U688" s="117">
        <f t="shared" si="326"/>
        <v>0</v>
      </c>
      <c r="V688" s="117">
        <f t="shared" si="326"/>
        <v>0</v>
      </c>
      <c r="W688" s="117">
        <f t="shared" si="326"/>
        <v>0</v>
      </c>
      <c r="X688" s="117">
        <f t="shared" si="326"/>
        <v>0</v>
      </c>
      <c r="Y688" s="68"/>
    </row>
    <row r="689" spans="2:25" ht="11.45" customHeight="1" x14ac:dyDescent="0.2">
      <c r="F689" s="54">
        <f t="shared" si="321"/>
        <v>0</v>
      </c>
      <c r="G689" s="54">
        <f t="shared" si="322"/>
        <v>73484.850000000006</v>
      </c>
      <c r="H689" s="172"/>
      <c r="I689" s="74">
        <v>341</v>
      </c>
      <c r="J689" s="68"/>
      <c r="K689" s="68"/>
      <c r="L689" s="68"/>
      <c r="M689" s="68"/>
      <c r="N689" s="68"/>
      <c r="O689" s="68"/>
      <c r="P689" s="129">
        <f>P607+P627+P661</f>
        <v>73484.850000000006</v>
      </c>
      <c r="Q689" s="117">
        <f>Q607+Q627+Q661</f>
        <v>0</v>
      </c>
      <c r="R689" s="117"/>
      <c r="S689" s="129">
        <f>S607+S627+S661</f>
        <v>55547</v>
      </c>
      <c r="T689" s="129">
        <v>17937.849999999999</v>
      </c>
      <c r="U689" s="117">
        <f>U607+U627+U661</f>
        <v>2003229</v>
      </c>
      <c r="V689" s="117">
        <f>V607+V627+V661</f>
        <v>0</v>
      </c>
      <c r="W689" s="117">
        <f>W607+W627+W661</f>
        <v>1900000</v>
      </c>
      <c r="X689" s="117">
        <f>X607+X627+X661</f>
        <v>0</v>
      </c>
      <c r="Y689" s="68"/>
    </row>
    <row r="690" spans="2:25" ht="11.45" customHeight="1" x14ac:dyDescent="0.2">
      <c r="F690" s="54">
        <f t="shared" si="321"/>
        <v>0</v>
      </c>
      <c r="G690" s="54">
        <f t="shared" si="322"/>
        <v>320000</v>
      </c>
      <c r="H690" s="172"/>
      <c r="I690" s="74">
        <v>342</v>
      </c>
      <c r="J690" s="68"/>
      <c r="K690" s="68"/>
      <c r="L690" s="68"/>
      <c r="M690" s="68"/>
      <c r="N690" s="68"/>
      <c r="O690" s="68"/>
      <c r="P690" s="129">
        <f>P608+P626+P660</f>
        <v>320000</v>
      </c>
      <c r="Q690" s="117">
        <f>Q608+Q626+Q660</f>
        <v>0</v>
      </c>
      <c r="R690" s="129">
        <v>120000</v>
      </c>
      <c r="S690" s="129">
        <v>130000</v>
      </c>
      <c r="T690" s="129">
        <v>70000</v>
      </c>
      <c r="U690" s="117">
        <f>U608+U626+U660</f>
        <v>430000</v>
      </c>
      <c r="V690" s="117">
        <f>V608+V626+V660</f>
        <v>0</v>
      </c>
      <c r="W690" s="117">
        <f>W608+W626+W660</f>
        <v>380000</v>
      </c>
      <c r="X690" s="117">
        <f>X608+X626+X660</f>
        <v>0</v>
      </c>
      <c r="Y690" s="68"/>
    </row>
    <row r="691" spans="2:25" ht="11.45" customHeight="1" x14ac:dyDescent="0.2">
      <c r="F691" s="54">
        <f t="shared" si="321"/>
        <v>0</v>
      </c>
      <c r="G691" s="54">
        <f t="shared" si="322"/>
        <v>11831.5</v>
      </c>
      <c r="H691" s="172"/>
      <c r="I691" s="74">
        <v>343</v>
      </c>
      <c r="J691" s="68"/>
      <c r="K691" s="68"/>
      <c r="L691" s="68"/>
      <c r="M691" s="68"/>
      <c r="N691" s="68"/>
      <c r="O691" s="68"/>
      <c r="P691" s="117">
        <f>P609+P628</f>
        <v>11831.5</v>
      </c>
      <c r="Q691" s="117">
        <f t="shared" ref="Q691:X691" si="327">Q609+Q628</f>
        <v>0</v>
      </c>
      <c r="R691" s="117">
        <f t="shared" si="327"/>
        <v>11831.5</v>
      </c>
      <c r="S691" s="117">
        <f t="shared" si="327"/>
        <v>0</v>
      </c>
      <c r="T691" s="117">
        <f t="shared" si="327"/>
        <v>0</v>
      </c>
      <c r="U691" s="117">
        <f t="shared" si="327"/>
        <v>11831.5</v>
      </c>
      <c r="V691" s="117">
        <f t="shared" si="327"/>
        <v>0</v>
      </c>
      <c r="W691" s="117">
        <f t="shared" si="327"/>
        <v>11831.5</v>
      </c>
      <c r="X691" s="117">
        <f t="shared" si="327"/>
        <v>0</v>
      </c>
      <c r="Y691" s="68"/>
    </row>
    <row r="692" spans="2:25" s="56" customFormat="1" ht="11.45" customHeight="1" x14ac:dyDescent="0.2">
      <c r="B692" s="120"/>
      <c r="C692" s="121"/>
      <c r="E692" s="122"/>
      <c r="F692" s="57">
        <f>P692-G692</f>
        <v>0</v>
      </c>
      <c r="G692" s="57">
        <f>R692+S692+T692</f>
        <v>5482371.9500000002</v>
      </c>
      <c r="H692" s="72"/>
      <c r="I692" s="72" t="s">
        <v>142</v>
      </c>
      <c r="J692" s="72"/>
      <c r="K692" s="72"/>
      <c r="L692" s="72"/>
      <c r="M692" s="72"/>
      <c r="N692" s="72"/>
      <c r="O692" s="72"/>
      <c r="P692" s="116">
        <f>SUBTOTAL(9,P678:P691)</f>
        <v>5482371.9499999993</v>
      </c>
      <c r="Q692" s="116">
        <f t="shared" ref="Q692:X692" si="328">SUBTOTAL(9,Q678:Q691)</f>
        <v>0</v>
      </c>
      <c r="R692" s="116">
        <f t="shared" si="328"/>
        <v>539248.72</v>
      </c>
      <c r="S692" s="116">
        <f t="shared" si="328"/>
        <v>3341047.49</v>
      </c>
      <c r="T692" s="116">
        <f t="shared" si="328"/>
        <v>1602075.74</v>
      </c>
      <c r="U692" s="116">
        <f t="shared" si="328"/>
        <v>8133587.0999999996</v>
      </c>
      <c r="V692" s="116">
        <f t="shared" si="328"/>
        <v>0</v>
      </c>
      <c r="W692" s="116">
        <f t="shared" si="328"/>
        <v>8370958.0999999996</v>
      </c>
      <c r="X692" s="116">
        <f t="shared" si="328"/>
        <v>0</v>
      </c>
      <c r="Y692" s="72"/>
    </row>
    <row r="693" spans="2:25" ht="11.45" customHeight="1" x14ac:dyDescent="0.2">
      <c r="P693" s="54">
        <f>R692+S692+T692</f>
        <v>5482371.9500000002</v>
      </c>
      <c r="Q693" s="68"/>
      <c r="R693" s="68"/>
      <c r="S693" s="68"/>
      <c r="T693" s="68"/>
      <c r="U693" s="68"/>
      <c r="V693" s="68"/>
      <c r="W693" s="68"/>
      <c r="X693" s="68"/>
      <c r="Y693" s="68"/>
    </row>
    <row r="694" spans="2:25" ht="11.45" customHeight="1" x14ac:dyDescent="0.2">
      <c r="H694" s="172">
        <v>902</v>
      </c>
      <c r="I694" s="74">
        <v>211</v>
      </c>
      <c r="J694" s="68"/>
      <c r="K694" s="68"/>
      <c r="L694" s="68"/>
      <c r="M694" s="68"/>
      <c r="N694" s="68"/>
      <c r="O694" s="68"/>
      <c r="P694" s="117">
        <v>945078.97</v>
      </c>
      <c r="Q694" s="68"/>
      <c r="R694" s="70">
        <v>82093.320000000007</v>
      </c>
      <c r="S694" s="70">
        <v>490839.74</v>
      </c>
      <c r="T694" s="70">
        <v>372145.91</v>
      </c>
      <c r="U694" s="117">
        <f>945078.97+150000</f>
        <v>1095078.97</v>
      </c>
      <c r="V694" s="68"/>
      <c r="W694" s="117">
        <f>945078.97+250000</f>
        <v>1195078.97</v>
      </c>
      <c r="X694" s="68"/>
      <c r="Y694" s="68"/>
    </row>
    <row r="695" spans="2:25" ht="11.45" customHeight="1" x14ac:dyDescent="0.2">
      <c r="H695" s="172"/>
      <c r="I695" s="74">
        <v>213</v>
      </c>
      <c r="J695" s="68"/>
      <c r="K695" s="68"/>
      <c r="L695" s="68"/>
      <c r="M695" s="68"/>
      <c r="N695" s="68"/>
      <c r="O695" s="68"/>
      <c r="P695" s="119">
        <v>285413.84999999998</v>
      </c>
      <c r="Q695" s="68"/>
      <c r="R695" s="70"/>
      <c r="S695" s="70">
        <v>285413.84999999998</v>
      </c>
      <c r="T695" s="70"/>
      <c r="U695" s="119">
        <f>285413.85+45300</f>
        <v>330713.84999999998</v>
      </c>
      <c r="V695" s="68"/>
      <c r="W695" s="119">
        <f>285413.85+75500</f>
        <v>360913.85</v>
      </c>
      <c r="X695" s="68"/>
      <c r="Y695" s="68"/>
    </row>
    <row r="696" spans="2:25" ht="11.45" customHeight="1" x14ac:dyDescent="0.2">
      <c r="H696" s="172"/>
      <c r="I696" s="74">
        <v>214</v>
      </c>
      <c r="J696" s="68"/>
      <c r="K696" s="68"/>
      <c r="L696" s="68"/>
      <c r="M696" s="68"/>
      <c r="N696" s="68"/>
      <c r="O696" s="68"/>
      <c r="P696" s="119">
        <v>9955.82</v>
      </c>
      <c r="Q696" s="68"/>
      <c r="R696" s="70"/>
      <c r="S696" s="70">
        <v>9955.82</v>
      </c>
      <c r="T696" s="70"/>
      <c r="U696" s="119">
        <v>9955.82</v>
      </c>
      <c r="V696" s="68"/>
      <c r="W696" s="119">
        <v>9955.82</v>
      </c>
      <c r="X696" s="68"/>
      <c r="Y696" s="68"/>
    </row>
    <row r="697" spans="2:25" ht="11.45" customHeight="1" x14ac:dyDescent="0.2">
      <c r="H697" s="172"/>
      <c r="I697" s="74">
        <v>266</v>
      </c>
      <c r="J697" s="68"/>
      <c r="K697" s="68"/>
      <c r="L697" s="68"/>
      <c r="M697" s="68"/>
      <c r="N697" s="68"/>
      <c r="O697" s="68"/>
      <c r="P697" s="119">
        <v>2810.62</v>
      </c>
      <c r="Q697" s="119"/>
      <c r="R697" s="117"/>
      <c r="S697" s="117">
        <v>1405.31</v>
      </c>
      <c r="T697" s="117">
        <v>1405.31</v>
      </c>
      <c r="U697" s="119">
        <v>2810.62</v>
      </c>
      <c r="V697" s="119"/>
      <c r="W697" s="119">
        <v>2810.62</v>
      </c>
      <c r="X697" s="119"/>
      <c r="Y697" s="68"/>
    </row>
    <row r="698" spans="2:25" ht="11.45" customHeight="1" x14ac:dyDescent="0.2">
      <c r="H698" s="172"/>
      <c r="I698" s="68">
        <v>221</v>
      </c>
      <c r="J698" s="68"/>
      <c r="K698" s="68"/>
      <c r="L698" s="68"/>
      <c r="M698" s="68"/>
      <c r="N698" s="68"/>
      <c r="O698" s="68"/>
      <c r="P698" s="117">
        <f>P582+P589+P611+P630+P638+P663+P670</f>
        <v>2162.98</v>
      </c>
      <c r="Q698" s="117">
        <f t="shared" ref="Q698:T698" si="329">Q582+Q589+Q611+Q630+Q638+Q663+Q670</f>
        <v>0</v>
      </c>
      <c r="R698" s="117">
        <f t="shared" si="329"/>
        <v>579.17000000000007</v>
      </c>
      <c r="S698" s="117">
        <f t="shared" si="329"/>
        <v>1583.81</v>
      </c>
      <c r="T698" s="117">
        <f t="shared" si="329"/>
        <v>0</v>
      </c>
      <c r="U698" s="117">
        <f>U582+U589+U611+U630+U638+U663+U670</f>
        <v>2162.98</v>
      </c>
      <c r="V698" s="117">
        <f>V582+V589+V611+V630+V638+V663+V670</f>
        <v>0</v>
      </c>
      <c r="W698" s="117">
        <f>W582+W589+W611+W630+W638+W663+W670</f>
        <v>2162.98</v>
      </c>
      <c r="X698" s="117">
        <f>X582+X589+X611+X630+X638+X663+X670</f>
        <v>0</v>
      </c>
      <c r="Y698" s="68"/>
    </row>
    <row r="699" spans="2:25" ht="11.45" customHeight="1" x14ac:dyDescent="0.2">
      <c r="H699" s="172"/>
      <c r="I699" s="74">
        <v>223</v>
      </c>
      <c r="J699" s="68"/>
      <c r="K699" s="68"/>
      <c r="L699" s="68"/>
      <c r="M699" s="68"/>
      <c r="N699" s="68"/>
      <c r="O699" s="68"/>
      <c r="P699" s="117">
        <f>P612+P631+P639+P664+P671</f>
        <v>42721.33</v>
      </c>
      <c r="Q699" s="117">
        <f t="shared" ref="Q699:T699" si="330">Q612+Q631+Q639+Q664+Q671</f>
        <v>0</v>
      </c>
      <c r="R699" s="117">
        <f t="shared" si="330"/>
        <v>1551.58</v>
      </c>
      <c r="S699" s="117">
        <f t="shared" si="330"/>
        <v>41169.750000000007</v>
      </c>
      <c r="T699" s="117">
        <f t="shared" si="330"/>
        <v>0</v>
      </c>
      <c r="U699" s="117">
        <f>U612+U631+U639+U664+U671</f>
        <v>42721.33</v>
      </c>
      <c r="V699" s="117">
        <f>V612+V631+V639+V664+V671</f>
        <v>0</v>
      </c>
      <c r="W699" s="117">
        <f>W612+W631+W639+W664+W671</f>
        <v>42721.33</v>
      </c>
      <c r="X699" s="117">
        <f>X612+X631+X639+X664+X671</f>
        <v>0</v>
      </c>
      <c r="Y699" s="68"/>
    </row>
    <row r="700" spans="2:25" ht="11.45" customHeight="1" x14ac:dyDescent="0.2">
      <c r="H700" s="172"/>
      <c r="I700" s="74">
        <v>225</v>
      </c>
      <c r="J700" s="68"/>
      <c r="K700" s="68"/>
      <c r="L700" s="68"/>
      <c r="M700" s="68"/>
      <c r="N700" s="68"/>
      <c r="O700" s="68"/>
      <c r="P700" s="117">
        <f>P583+P590+P613+P632+P640+P665+P672</f>
        <v>7797.64</v>
      </c>
      <c r="Q700" s="117">
        <f t="shared" ref="Q700:T700" si="331">Q583+Q590+Q613+Q632+Q640+Q665+Q672</f>
        <v>0</v>
      </c>
      <c r="R700" s="117">
        <f t="shared" si="331"/>
        <v>3829.5299999999997</v>
      </c>
      <c r="S700" s="117">
        <f t="shared" si="331"/>
        <v>3968.1099999999997</v>
      </c>
      <c r="T700" s="117">
        <f t="shared" si="331"/>
        <v>0</v>
      </c>
      <c r="U700" s="117">
        <f>U583+U590+U613+U632+U640+U665+U672</f>
        <v>7797.64</v>
      </c>
      <c r="V700" s="117">
        <f>V583+V590+V613+V632+V640+V665+V672</f>
        <v>0</v>
      </c>
      <c r="W700" s="117">
        <f>W583+W590+W613+W632+W640+W665+W672</f>
        <v>7797.64</v>
      </c>
      <c r="X700" s="117">
        <f>X583+X590+X613+X632+X640+X665+X672</f>
        <v>0</v>
      </c>
      <c r="Y700" s="68"/>
    </row>
    <row r="701" spans="2:25" ht="11.45" customHeight="1" x14ac:dyDescent="0.2">
      <c r="H701" s="172"/>
      <c r="I701" s="74">
        <v>226</v>
      </c>
      <c r="J701" s="68"/>
      <c r="K701" s="68"/>
      <c r="L701" s="68"/>
      <c r="M701" s="68"/>
      <c r="N701" s="68"/>
      <c r="O701" s="68"/>
      <c r="P701" s="117">
        <f>P614+P633+P666+P673</f>
        <v>1583.54</v>
      </c>
      <c r="Q701" s="117">
        <f t="shared" ref="Q701:T701" si="332">Q614+Q633+Q666+Q673</f>
        <v>0</v>
      </c>
      <c r="R701" s="117">
        <f t="shared" si="332"/>
        <v>1583.54</v>
      </c>
      <c r="S701" s="117">
        <f t="shared" si="332"/>
        <v>0</v>
      </c>
      <c r="T701" s="117">
        <f t="shared" si="332"/>
        <v>0</v>
      </c>
      <c r="U701" s="117">
        <f>U614+U633+U666+U673</f>
        <v>1583.54</v>
      </c>
      <c r="V701" s="117">
        <f>V614+V633+V666+V673</f>
        <v>0</v>
      </c>
      <c r="W701" s="117">
        <f>W614+W633+W666+W673</f>
        <v>1583.54</v>
      </c>
      <c r="X701" s="117">
        <f>X614+X633+X666+X673</f>
        <v>0</v>
      </c>
      <c r="Y701" s="68"/>
    </row>
    <row r="702" spans="2:25" ht="11.45" customHeight="1" x14ac:dyDescent="0.2">
      <c r="H702" s="172"/>
      <c r="I702" s="74">
        <v>227</v>
      </c>
      <c r="J702" s="68"/>
      <c r="K702" s="68"/>
      <c r="L702" s="68"/>
      <c r="M702" s="68"/>
      <c r="N702" s="68"/>
      <c r="O702" s="68"/>
      <c r="P702" s="117">
        <f>P615</f>
        <v>0</v>
      </c>
      <c r="Q702" s="117">
        <f t="shared" ref="Q702:T702" si="333">Q615</f>
        <v>0</v>
      </c>
      <c r="R702" s="117">
        <f t="shared" si="333"/>
        <v>0</v>
      </c>
      <c r="S702" s="117">
        <f t="shared" si="333"/>
        <v>0</v>
      </c>
      <c r="T702" s="117">
        <f t="shared" si="333"/>
        <v>0</v>
      </c>
      <c r="U702" s="117">
        <f>U615</f>
        <v>0</v>
      </c>
      <c r="V702" s="117">
        <f>V615</f>
        <v>0</v>
      </c>
      <c r="W702" s="117">
        <f>W615</f>
        <v>0</v>
      </c>
      <c r="X702" s="117">
        <f>X615</f>
        <v>0</v>
      </c>
      <c r="Y702" s="68"/>
    </row>
    <row r="703" spans="2:25" ht="11.45" customHeight="1" x14ac:dyDescent="0.2">
      <c r="H703" s="172"/>
      <c r="I703" s="74">
        <v>346</v>
      </c>
      <c r="J703" s="68"/>
      <c r="K703" s="68"/>
      <c r="L703" s="68"/>
      <c r="M703" s="68"/>
      <c r="N703" s="68"/>
      <c r="O703" s="68"/>
      <c r="P703" s="117">
        <f>P586+P591+P616+P634+P641+P668+P674</f>
        <v>0</v>
      </c>
      <c r="Q703" s="117">
        <f t="shared" ref="Q703:T703" si="334">Q586+Q591+Q616+Q634+Q641+Q668+Q674</f>
        <v>0</v>
      </c>
      <c r="R703" s="117">
        <f t="shared" si="334"/>
        <v>0</v>
      </c>
      <c r="S703" s="117">
        <f t="shared" si="334"/>
        <v>0</v>
      </c>
      <c r="T703" s="117">
        <f t="shared" si="334"/>
        <v>0</v>
      </c>
      <c r="U703" s="117">
        <f>U586+U591+U616+U634+U641+U668+U674</f>
        <v>0</v>
      </c>
      <c r="V703" s="117">
        <f>V586+V591+V616+V634+V641+V668+V674</f>
        <v>0</v>
      </c>
      <c r="W703" s="117">
        <f>W586+W591+W616+W634+W641+W668+W674</f>
        <v>0</v>
      </c>
      <c r="X703" s="117">
        <f>X586+X591+X616+X634+X641+X668+X674</f>
        <v>0</v>
      </c>
      <c r="Y703" s="68"/>
    </row>
    <row r="704" spans="2:25" ht="11.45" customHeight="1" x14ac:dyDescent="0.2">
      <c r="H704" s="172"/>
      <c r="I704" s="80">
        <v>341</v>
      </c>
      <c r="J704" s="68"/>
      <c r="K704" s="68"/>
      <c r="L704" s="68"/>
      <c r="M704" s="68"/>
      <c r="N704" s="68"/>
      <c r="O704" s="68"/>
      <c r="P704" s="129">
        <f>P675+P667+P635+P617+P592+P587</f>
        <v>851771</v>
      </c>
      <c r="Q704" s="129">
        <f t="shared" ref="Q704:T704" si="335">Q675+Q667+Q635+Q617+Q592+Q587</f>
        <v>0</v>
      </c>
      <c r="R704" s="129">
        <f t="shared" si="335"/>
        <v>0</v>
      </c>
      <c r="S704" s="129">
        <f t="shared" si="335"/>
        <v>851771</v>
      </c>
      <c r="T704" s="117">
        <f t="shared" si="335"/>
        <v>0</v>
      </c>
      <c r="U704" s="117">
        <v>400000</v>
      </c>
      <c r="V704" s="117">
        <f>V675</f>
        <v>0</v>
      </c>
      <c r="W704" s="117">
        <f>W675</f>
        <v>10000</v>
      </c>
      <c r="X704" s="117">
        <f>X675</f>
        <v>0</v>
      </c>
      <c r="Y704" s="68"/>
    </row>
    <row r="705" spans="2:25" ht="11.45" customHeight="1" x14ac:dyDescent="0.2">
      <c r="H705" s="172"/>
      <c r="I705" s="74">
        <v>342</v>
      </c>
      <c r="J705" s="68"/>
      <c r="K705" s="68"/>
      <c r="L705" s="68"/>
      <c r="M705" s="68"/>
      <c r="N705" s="68"/>
      <c r="O705" s="68"/>
      <c r="P705" s="117">
        <f>P593</f>
        <v>0</v>
      </c>
      <c r="Q705" s="117">
        <f t="shared" ref="Q705:X705" si="336">Q593</f>
        <v>0</v>
      </c>
      <c r="R705" s="117">
        <f t="shared" si="336"/>
        <v>0</v>
      </c>
      <c r="S705" s="117">
        <f t="shared" si="336"/>
        <v>0</v>
      </c>
      <c r="T705" s="117">
        <f t="shared" si="336"/>
        <v>0</v>
      </c>
      <c r="U705" s="117">
        <f t="shared" si="336"/>
        <v>0</v>
      </c>
      <c r="V705" s="117">
        <f t="shared" si="336"/>
        <v>0</v>
      </c>
      <c r="W705" s="117">
        <f t="shared" si="336"/>
        <v>0</v>
      </c>
      <c r="X705" s="117">
        <f t="shared" si="336"/>
        <v>0</v>
      </c>
      <c r="Y705" s="68"/>
    </row>
    <row r="706" spans="2:25" ht="11.45" customHeight="1" x14ac:dyDescent="0.2">
      <c r="H706" s="172"/>
      <c r="I706" s="74">
        <v>343</v>
      </c>
      <c r="J706" s="68"/>
      <c r="K706" s="68"/>
      <c r="L706" s="68"/>
      <c r="M706" s="68"/>
      <c r="N706" s="68"/>
      <c r="O706" s="68"/>
      <c r="P706" s="117">
        <f>P585+P594+P618+P636+P642</f>
        <v>40026.999999999993</v>
      </c>
      <c r="Q706" s="117">
        <f t="shared" ref="Q706:X706" si="337">Q585+Q594+Q618+Q636+Q642</f>
        <v>0</v>
      </c>
      <c r="R706" s="117">
        <f t="shared" si="337"/>
        <v>40026.999999999993</v>
      </c>
      <c r="S706" s="117">
        <f t="shared" si="337"/>
        <v>0</v>
      </c>
      <c r="T706" s="117">
        <f t="shared" si="337"/>
        <v>0</v>
      </c>
      <c r="U706" s="117">
        <f t="shared" si="337"/>
        <v>40026.999999999993</v>
      </c>
      <c r="V706" s="117">
        <f t="shared" si="337"/>
        <v>0</v>
      </c>
      <c r="W706" s="117">
        <f t="shared" si="337"/>
        <v>40026.999999999993</v>
      </c>
      <c r="X706" s="117">
        <f t="shared" si="337"/>
        <v>0</v>
      </c>
      <c r="Y706" s="68"/>
    </row>
    <row r="707" spans="2:25" ht="11.45" customHeight="1" x14ac:dyDescent="0.2">
      <c r="H707" s="172"/>
      <c r="I707" s="74">
        <v>346</v>
      </c>
      <c r="J707" s="68"/>
      <c r="K707" s="68"/>
      <c r="L707" s="68"/>
      <c r="M707" s="68"/>
      <c r="N707" s="68"/>
      <c r="O707" s="68"/>
      <c r="P707" s="117">
        <f>P586+P591+P616+P634+P641+P668+P674</f>
        <v>0</v>
      </c>
      <c r="Q707" s="117">
        <f t="shared" ref="Q707:X707" si="338">Q586+Q591+Q616+Q634+Q641+Q668+Q674</f>
        <v>0</v>
      </c>
      <c r="R707" s="117">
        <f t="shared" si="338"/>
        <v>0</v>
      </c>
      <c r="S707" s="117">
        <f t="shared" si="338"/>
        <v>0</v>
      </c>
      <c r="T707" s="117">
        <f t="shared" si="338"/>
        <v>0</v>
      </c>
      <c r="U707" s="117">
        <f t="shared" si="338"/>
        <v>0</v>
      </c>
      <c r="V707" s="117">
        <f t="shared" si="338"/>
        <v>0</v>
      </c>
      <c r="W707" s="117">
        <f t="shared" si="338"/>
        <v>0</v>
      </c>
      <c r="X707" s="117">
        <f t="shared" si="338"/>
        <v>0</v>
      </c>
      <c r="Y707" s="68"/>
    </row>
    <row r="708" spans="2:25" s="56" customFormat="1" ht="11.45" customHeight="1" x14ac:dyDescent="0.2">
      <c r="B708" s="120"/>
      <c r="C708" s="121"/>
      <c r="E708" s="122"/>
      <c r="H708" s="172"/>
      <c r="I708" s="71" t="s">
        <v>142</v>
      </c>
      <c r="J708" s="72"/>
      <c r="K708" s="72"/>
      <c r="L708" s="72"/>
      <c r="M708" s="72"/>
      <c r="N708" s="72"/>
      <c r="O708" s="72"/>
      <c r="P708" s="116">
        <f>SUBTOTAL(9,P694:P707)</f>
        <v>2189322.75</v>
      </c>
      <c r="Q708" s="116">
        <f t="shared" ref="Q708:W708" si="339">SUBTOTAL(9,Q694:Q707)</f>
        <v>0</v>
      </c>
      <c r="R708" s="116">
        <f t="shared" si="339"/>
        <v>129664.13999999998</v>
      </c>
      <c r="S708" s="116">
        <f t="shared" si="339"/>
        <v>1686107.3900000001</v>
      </c>
      <c r="T708" s="116">
        <f t="shared" si="339"/>
        <v>373551.22</v>
      </c>
      <c r="U708" s="116">
        <f t="shared" si="339"/>
        <v>1932851.75</v>
      </c>
      <c r="V708" s="116">
        <f t="shared" si="339"/>
        <v>0</v>
      </c>
      <c r="W708" s="116">
        <f t="shared" si="339"/>
        <v>1673051.75</v>
      </c>
      <c r="X708" s="116">
        <f t="shared" ref="X708" si="340">SUBTOTAL(9,X698:X707)</f>
        <v>0</v>
      </c>
      <c r="Y708" s="72"/>
    </row>
    <row r="709" spans="2:25" ht="11.45" customHeight="1" x14ac:dyDescent="0.2">
      <c r="H709" s="81"/>
      <c r="I709" s="8"/>
      <c r="P709" s="54"/>
      <c r="Q709" s="68"/>
      <c r="R709" s="68"/>
      <c r="S709" s="68"/>
      <c r="T709" s="68"/>
      <c r="U709" s="68"/>
      <c r="V709" s="68"/>
      <c r="W709" s="68"/>
      <c r="X709" s="68"/>
      <c r="Y709" s="68"/>
    </row>
    <row r="710" spans="2:25" ht="11.45" customHeight="1" x14ac:dyDescent="0.2">
      <c r="H710" s="81"/>
      <c r="I710" s="8"/>
      <c r="P710" s="54"/>
      <c r="Q710" s="68"/>
      <c r="R710" s="68"/>
      <c r="S710" s="68"/>
      <c r="T710" s="68"/>
      <c r="U710" s="68"/>
      <c r="V710" s="68"/>
      <c r="W710" s="68"/>
      <c r="X710" s="68"/>
      <c r="Y710" s="68"/>
    </row>
    <row r="711" spans="2:25" ht="11.45" customHeight="1" x14ac:dyDescent="0.2">
      <c r="H711" s="172">
        <v>904</v>
      </c>
      <c r="I711" s="74">
        <v>211</v>
      </c>
      <c r="J711" s="68"/>
      <c r="K711" s="68"/>
      <c r="L711" s="68"/>
      <c r="M711" s="68"/>
      <c r="N711" s="68"/>
      <c r="O711" s="68"/>
      <c r="P711" s="117">
        <v>104602.97</v>
      </c>
      <c r="Q711" s="68"/>
      <c r="R711" s="68"/>
      <c r="S711" s="68">
        <v>91004.58</v>
      </c>
      <c r="T711" s="68">
        <v>13598.39</v>
      </c>
      <c r="U711" s="68">
        <v>49650</v>
      </c>
      <c r="V711" s="68"/>
      <c r="W711" s="68">
        <v>49650</v>
      </c>
      <c r="X711" s="68"/>
      <c r="Y711" s="68"/>
    </row>
    <row r="712" spans="2:25" ht="11.45" customHeight="1" x14ac:dyDescent="0.2">
      <c r="H712" s="172"/>
      <c r="I712" s="68">
        <v>213</v>
      </c>
      <c r="J712" s="68"/>
      <c r="K712" s="68"/>
      <c r="L712" s="68"/>
      <c r="M712" s="68"/>
      <c r="N712" s="68"/>
      <c r="O712" s="68"/>
      <c r="P712" s="119">
        <v>31590.1</v>
      </c>
      <c r="Q712" s="68"/>
      <c r="R712" s="68"/>
      <c r="S712" s="68">
        <v>31590.1</v>
      </c>
      <c r="T712" s="68"/>
      <c r="U712" s="68">
        <v>15000</v>
      </c>
      <c r="V712" s="68"/>
      <c r="W712" s="68">
        <v>15000</v>
      </c>
      <c r="X712" s="68"/>
      <c r="Y712" s="68"/>
    </row>
    <row r="713" spans="2:25" ht="11.45" customHeight="1" x14ac:dyDescent="0.2">
      <c r="H713" s="172"/>
      <c r="I713" s="68">
        <v>214</v>
      </c>
      <c r="J713" s="68"/>
      <c r="K713" s="68"/>
      <c r="L713" s="68"/>
      <c r="M713" s="68"/>
      <c r="N713" s="68"/>
      <c r="O713" s="68"/>
      <c r="P713" s="119"/>
      <c r="Q713" s="68"/>
      <c r="R713" s="68"/>
      <c r="S713" s="68"/>
      <c r="T713" s="68"/>
      <c r="U713" s="68"/>
      <c r="V713" s="68"/>
      <c r="W713" s="68"/>
      <c r="X713" s="68"/>
      <c r="Y713" s="68"/>
    </row>
    <row r="714" spans="2:25" ht="11.45" customHeight="1" x14ac:dyDescent="0.2">
      <c r="H714" s="172"/>
      <c r="I714" s="68">
        <v>221</v>
      </c>
      <c r="J714" s="68"/>
      <c r="K714" s="68"/>
      <c r="L714" s="68"/>
      <c r="M714" s="68"/>
      <c r="N714" s="68"/>
      <c r="O714" s="68"/>
      <c r="P714" s="119"/>
      <c r="Q714" s="68"/>
      <c r="R714" s="68"/>
      <c r="S714" s="68"/>
      <c r="T714" s="68"/>
      <c r="U714" s="68"/>
      <c r="V714" s="68"/>
      <c r="W714" s="68"/>
      <c r="X714" s="68"/>
      <c r="Y714" s="68"/>
    </row>
    <row r="715" spans="2:25" ht="11.45" customHeight="1" x14ac:dyDescent="0.2">
      <c r="H715" s="172"/>
      <c r="I715" s="74">
        <v>223</v>
      </c>
      <c r="J715" s="68"/>
      <c r="K715" s="68"/>
      <c r="L715" s="68"/>
      <c r="M715" s="68"/>
      <c r="N715" s="68"/>
      <c r="O715" s="68"/>
      <c r="P715" s="119"/>
      <c r="Q715" s="68"/>
      <c r="R715" s="68"/>
      <c r="S715" s="68"/>
      <c r="T715" s="68"/>
      <c r="U715" s="68"/>
      <c r="V715" s="68"/>
      <c r="W715" s="68"/>
      <c r="X715" s="68"/>
      <c r="Y715" s="68"/>
    </row>
    <row r="716" spans="2:25" ht="11.45" customHeight="1" x14ac:dyDescent="0.2">
      <c r="H716" s="172"/>
      <c r="I716" s="74">
        <v>225</v>
      </c>
      <c r="J716" s="68"/>
      <c r="K716" s="68"/>
      <c r="L716" s="68"/>
      <c r="M716" s="68"/>
      <c r="N716" s="68"/>
      <c r="O716" s="68"/>
      <c r="P716" s="119"/>
      <c r="Q716" s="68"/>
      <c r="R716" s="68"/>
      <c r="S716" s="68"/>
      <c r="T716" s="68"/>
      <c r="U716" s="68"/>
      <c r="V716" s="68"/>
      <c r="W716" s="68"/>
      <c r="X716" s="68"/>
      <c r="Y716" s="68"/>
    </row>
    <row r="717" spans="2:25" ht="11.45" customHeight="1" x14ac:dyDescent="0.2">
      <c r="H717" s="172"/>
      <c r="I717" s="74">
        <v>226</v>
      </c>
      <c r="J717" s="68"/>
      <c r="K717" s="68"/>
      <c r="L717" s="68"/>
      <c r="M717" s="68"/>
      <c r="N717" s="68"/>
      <c r="O717" s="68"/>
      <c r="P717" s="119"/>
      <c r="Q717" s="68"/>
      <c r="R717" s="68"/>
      <c r="S717" s="68"/>
      <c r="T717" s="68"/>
      <c r="U717" s="68"/>
      <c r="V717" s="68"/>
      <c r="W717" s="68"/>
      <c r="X717" s="68"/>
      <c r="Y717" s="68"/>
    </row>
    <row r="718" spans="2:25" ht="11.45" customHeight="1" x14ac:dyDescent="0.2">
      <c r="H718" s="172"/>
      <c r="I718" s="74">
        <v>227</v>
      </c>
      <c r="J718" s="68"/>
      <c r="K718" s="68"/>
      <c r="L718" s="68"/>
      <c r="M718" s="68"/>
      <c r="N718" s="68"/>
      <c r="O718" s="68"/>
      <c r="P718" s="119"/>
      <c r="Q718" s="68"/>
      <c r="R718" s="68"/>
      <c r="S718" s="68"/>
      <c r="T718" s="68"/>
      <c r="U718" s="68"/>
      <c r="V718" s="68"/>
      <c r="W718" s="68"/>
      <c r="X718" s="68"/>
      <c r="Y718" s="68"/>
    </row>
    <row r="719" spans="2:25" ht="11.45" customHeight="1" x14ac:dyDescent="0.2">
      <c r="H719" s="172"/>
      <c r="I719" s="74">
        <v>346</v>
      </c>
      <c r="J719" s="68"/>
      <c r="K719" s="68"/>
      <c r="L719" s="68"/>
      <c r="M719" s="68"/>
      <c r="N719" s="68"/>
      <c r="O719" s="68"/>
      <c r="P719" s="119"/>
      <c r="Q719" s="68"/>
      <c r="R719" s="68"/>
      <c r="S719" s="68"/>
      <c r="T719" s="68"/>
      <c r="U719" s="68"/>
      <c r="V719" s="68"/>
      <c r="W719" s="68"/>
      <c r="X719" s="68"/>
      <c r="Y719" s="68"/>
    </row>
    <row r="720" spans="2:25" ht="11.45" customHeight="1" x14ac:dyDescent="0.2">
      <c r="H720" s="172"/>
      <c r="I720" s="74">
        <v>341</v>
      </c>
      <c r="J720" s="68"/>
      <c r="K720" s="68"/>
      <c r="L720" s="68"/>
      <c r="M720" s="68"/>
      <c r="N720" s="68"/>
      <c r="O720" s="68"/>
      <c r="P720" s="119"/>
      <c r="Q720" s="68"/>
      <c r="R720" s="68"/>
      <c r="S720" s="68"/>
      <c r="T720" s="68"/>
      <c r="U720" s="68"/>
      <c r="V720" s="68"/>
      <c r="W720" s="68"/>
      <c r="X720" s="68"/>
      <c r="Y720" s="68"/>
    </row>
    <row r="721" spans="2:25" ht="11.45" customHeight="1" x14ac:dyDescent="0.2">
      <c r="H721" s="172"/>
      <c r="I721" s="74">
        <v>342</v>
      </c>
      <c r="J721" s="68"/>
      <c r="K721" s="68"/>
      <c r="L721" s="68"/>
      <c r="M721" s="68"/>
      <c r="N721" s="68"/>
      <c r="O721" s="68"/>
      <c r="P721" s="119"/>
      <c r="Q721" s="68"/>
      <c r="R721" s="68"/>
      <c r="S721" s="68"/>
      <c r="T721" s="68"/>
      <c r="U721" s="68"/>
      <c r="V721" s="68"/>
      <c r="W721" s="68"/>
      <c r="X721" s="68"/>
      <c r="Y721" s="68"/>
    </row>
    <row r="722" spans="2:25" ht="11.45" customHeight="1" x14ac:dyDescent="0.2">
      <c r="H722" s="172"/>
      <c r="I722" s="74">
        <v>343</v>
      </c>
      <c r="J722" s="68"/>
      <c r="K722" s="68"/>
      <c r="L722" s="68"/>
      <c r="M722" s="68"/>
      <c r="N722" s="68"/>
      <c r="O722" s="68"/>
      <c r="P722" s="117">
        <f>P598</f>
        <v>32941.1</v>
      </c>
      <c r="Q722" s="117">
        <f t="shared" ref="Q722:T722" si="341">Q598</f>
        <v>0</v>
      </c>
      <c r="R722" s="117">
        <f t="shared" si="341"/>
        <v>32941.1</v>
      </c>
      <c r="S722" s="117">
        <f t="shared" si="341"/>
        <v>0</v>
      </c>
      <c r="T722" s="117">
        <f t="shared" si="341"/>
        <v>0</v>
      </c>
      <c r="U722" s="117">
        <f>U598</f>
        <v>16380</v>
      </c>
      <c r="V722" s="117">
        <f>V598</f>
        <v>0</v>
      </c>
      <c r="W722" s="117">
        <f>W598</f>
        <v>16380</v>
      </c>
      <c r="X722" s="117">
        <f>X598</f>
        <v>0</v>
      </c>
      <c r="Y722" s="117">
        <f>Y598</f>
        <v>0</v>
      </c>
    </row>
    <row r="723" spans="2:25" s="56" customFormat="1" ht="11.45" customHeight="1" x14ac:dyDescent="0.2">
      <c r="B723" s="120"/>
      <c r="C723" s="121"/>
      <c r="E723" s="122"/>
      <c r="H723" s="172"/>
      <c r="I723" s="72" t="s">
        <v>142</v>
      </c>
      <c r="J723" s="72"/>
      <c r="K723" s="72"/>
      <c r="L723" s="72"/>
      <c r="M723" s="72"/>
      <c r="N723" s="72"/>
      <c r="O723" s="72"/>
      <c r="P723" s="116">
        <f>SUBTOTAL(9,P711:P722)</f>
        <v>169134.17</v>
      </c>
      <c r="Q723" s="116">
        <f t="shared" ref="Q723:Y723" si="342">SUBTOTAL(9,Q711:Q722)</f>
        <v>0</v>
      </c>
      <c r="R723" s="116">
        <f t="shared" si="342"/>
        <v>32941.1</v>
      </c>
      <c r="S723" s="116">
        <f t="shared" si="342"/>
        <v>122594.68</v>
      </c>
      <c r="T723" s="116">
        <f t="shared" si="342"/>
        <v>13598.39</v>
      </c>
      <c r="U723" s="116">
        <f t="shared" si="342"/>
        <v>81030</v>
      </c>
      <c r="V723" s="116">
        <f t="shared" si="342"/>
        <v>0</v>
      </c>
      <c r="W723" s="116">
        <f t="shared" si="342"/>
        <v>81030</v>
      </c>
      <c r="X723" s="116">
        <f t="shared" si="342"/>
        <v>0</v>
      </c>
      <c r="Y723" s="116">
        <f t="shared" si="342"/>
        <v>0</v>
      </c>
    </row>
    <row r="724" spans="2:25" ht="11.45" customHeight="1" x14ac:dyDescent="0.2">
      <c r="Q724" s="68"/>
      <c r="R724" s="68"/>
      <c r="S724" s="68"/>
      <c r="T724" s="68"/>
      <c r="U724" s="68"/>
      <c r="V724" s="68"/>
      <c r="W724" s="68"/>
      <c r="X724" s="68"/>
      <c r="Y724" s="68"/>
    </row>
    <row r="725" spans="2:25" ht="11.45" customHeight="1" x14ac:dyDescent="0.2">
      <c r="H725" s="172">
        <v>909</v>
      </c>
      <c r="I725" s="74">
        <v>211</v>
      </c>
      <c r="J725" s="68"/>
      <c r="K725" s="68"/>
      <c r="L725" s="68"/>
      <c r="M725" s="68"/>
      <c r="N725" s="68"/>
      <c r="O725" s="68"/>
      <c r="P725" s="119">
        <v>296815.39</v>
      </c>
      <c r="Q725" s="68"/>
      <c r="R725" s="130">
        <v>13076.54</v>
      </c>
      <c r="S725" s="130">
        <v>162957.48000000001</v>
      </c>
      <c r="T725" s="130">
        <v>120781.37</v>
      </c>
      <c r="U725" s="119">
        <f>296815.39+70000</f>
        <v>366815.39</v>
      </c>
      <c r="V725" s="68"/>
      <c r="W725" s="119">
        <f>296815.39+50000</f>
        <v>346815.39</v>
      </c>
      <c r="X725" s="68"/>
      <c r="Y725" s="68"/>
    </row>
    <row r="726" spans="2:25" ht="11.45" customHeight="1" x14ac:dyDescent="0.2">
      <c r="H726" s="172"/>
      <c r="I726" s="74">
        <v>213</v>
      </c>
      <c r="J726" s="68"/>
      <c r="K726" s="68"/>
      <c r="L726" s="68"/>
      <c r="M726" s="68"/>
      <c r="N726" s="68"/>
      <c r="O726" s="68"/>
      <c r="P726" s="119">
        <v>90692.2</v>
      </c>
      <c r="Q726" s="68"/>
      <c r="R726" s="130"/>
      <c r="S726" s="130">
        <v>90692.2</v>
      </c>
      <c r="T726" s="130"/>
      <c r="U726" s="119">
        <f>90692.2+21140</f>
        <v>111832.2</v>
      </c>
      <c r="V726" s="68"/>
      <c r="W726" s="119">
        <f>90692.2+15100</f>
        <v>105792.2</v>
      </c>
      <c r="X726" s="68"/>
      <c r="Y726" s="68"/>
    </row>
    <row r="727" spans="2:25" ht="11.45" customHeight="1" x14ac:dyDescent="0.2">
      <c r="H727" s="172"/>
      <c r="I727" s="74">
        <v>214</v>
      </c>
      <c r="J727" s="68"/>
      <c r="K727" s="68"/>
      <c r="L727" s="68"/>
      <c r="M727" s="68"/>
      <c r="N727" s="68"/>
      <c r="O727" s="68"/>
      <c r="P727" s="119">
        <v>1116.67</v>
      </c>
      <c r="Q727" s="68"/>
      <c r="R727" s="130"/>
      <c r="S727" s="130">
        <v>1116.67</v>
      </c>
      <c r="T727" s="130"/>
      <c r="U727" s="119">
        <v>1116.67</v>
      </c>
      <c r="V727" s="68"/>
      <c r="W727" s="119">
        <v>1116.67</v>
      </c>
      <c r="X727" s="68"/>
      <c r="Y727" s="68"/>
    </row>
    <row r="728" spans="2:25" ht="11.45" customHeight="1" x14ac:dyDescent="0.2">
      <c r="H728" s="172"/>
      <c r="I728" s="74">
        <v>266</v>
      </c>
      <c r="J728" s="68"/>
      <c r="K728" s="68"/>
      <c r="L728" s="68"/>
      <c r="M728" s="68"/>
      <c r="N728" s="68"/>
      <c r="O728" s="68"/>
      <c r="P728" s="119">
        <v>1250</v>
      </c>
      <c r="Q728" s="119"/>
      <c r="R728" s="131"/>
      <c r="S728" s="131">
        <v>625</v>
      </c>
      <c r="T728" s="131">
        <v>625</v>
      </c>
      <c r="U728" s="119">
        <v>1250</v>
      </c>
      <c r="V728" s="119"/>
      <c r="W728" s="119">
        <v>1250</v>
      </c>
      <c r="X728" s="119"/>
      <c r="Y728" s="119"/>
    </row>
    <row r="729" spans="2:25" ht="11.45" customHeight="1" x14ac:dyDescent="0.2">
      <c r="H729" s="172"/>
      <c r="I729" s="68">
        <v>221</v>
      </c>
      <c r="J729" s="68"/>
      <c r="K729" s="68"/>
      <c r="L729" s="68"/>
      <c r="M729" s="68"/>
      <c r="N729" s="68"/>
      <c r="O729" s="68"/>
      <c r="P729" s="117">
        <f t="shared" ref="P729:Y734" si="343">P644</f>
        <v>515.82999999999993</v>
      </c>
      <c r="Q729" s="117">
        <f t="shared" si="343"/>
        <v>0</v>
      </c>
      <c r="R729" s="117">
        <f t="shared" si="343"/>
        <v>138.30000000000001</v>
      </c>
      <c r="S729" s="117">
        <f t="shared" si="343"/>
        <v>377.53</v>
      </c>
      <c r="T729" s="117">
        <f t="shared" si="343"/>
        <v>0</v>
      </c>
      <c r="U729" s="117">
        <f t="shared" si="343"/>
        <v>515.82999999999993</v>
      </c>
      <c r="V729" s="117">
        <f t="shared" si="343"/>
        <v>0</v>
      </c>
      <c r="W729" s="117">
        <f t="shared" si="343"/>
        <v>515.82999999999993</v>
      </c>
      <c r="X729" s="117">
        <f t="shared" si="343"/>
        <v>0</v>
      </c>
      <c r="Y729" s="117">
        <f t="shared" si="343"/>
        <v>0</v>
      </c>
    </row>
    <row r="730" spans="2:25" ht="11.45" customHeight="1" x14ac:dyDescent="0.2">
      <c r="H730" s="172"/>
      <c r="I730" s="74">
        <v>223</v>
      </c>
      <c r="J730" s="68"/>
      <c r="K730" s="68"/>
      <c r="L730" s="68"/>
      <c r="M730" s="68"/>
      <c r="N730" s="68"/>
      <c r="O730" s="68"/>
      <c r="P730" s="117">
        <f t="shared" si="343"/>
        <v>34556.94</v>
      </c>
      <c r="Q730" s="117">
        <f t="shared" si="343"/>
        <v>0</v>
      </c>
      <c r="R730" s="117">
        <f t="shared" si="343"/>
        <v>814.3</v>
      </c>
      <c r="S730" s="117">
        <f t="shared" si="343"/>
        <v>33742.639999999999</v>
      </c>
      <c r="T730" s="117">
        <f t="shared" si="343"/>
        <v>0</v>
      </c>
      <c r="U730" s="117">
        <f t="shared" si="343"/>
        <v>34556.94</v>
      </c>
      <c r="V730" s="117">
        <f t="shared" si="343"/>
        <v>0</v>
      </c>
      <c r="W730" s="117">
        <f t="shared" si="343"/>
        <v>34556.94</v>
      </c>
      <c r="X730" s="117">
        <f t="shared" si="343"/>
        <v>0</v>
      </c>
      <c r="Y730" s="117">
        <f t="shared" si="343"/>
        <v>0</v>
      </c>
    </row>
    <row r="731" spans="2:25" ht="11.45" customHeight="1" x14ac:dyDescent="0.2">
      <c r="H731" s="172"/>
      <c r="I731" s="74">
        <v>225</v>
      </c>
      <c r="J731" s="68"/>
      <c r="K731" s="68"/>
      <c r="L731" s="68"/>
      <c r="M731" s="68"/>
      <c r="N731" s="68"/>
      <c r="O731" s="68"/>
      <c r="P731" s="117">
        <f t="shared" si="343"/>
        <v>3223.5099999999998</v>
      </c>
      <c r="Q731" s="117">
        <f t="shared" si="343"/>
        <v>0</v>
      </c>
      <c r="R731" s="117">
        <f t="shared" si="343"/>
        <v>2171.61</v>
      </c>
      <c r="S731" s="117">
        <f t="shared" si="343"/>
        <v>1051.9000000000001</v>
      </c>
      <c r="T731" s="117">
        <f t="shared" si="343"/>
        <v>0</v>
      </c>
      <c r="U731" s="117">
        <f t="shared" si="343"/>
        <v>3223.5099999999998</v>
      </c>
      <c r="V731" s="117">
        <f t="shared" si="343"/>
        <v>0</v>
      </c>
      <c r="W731" s="117">
        <f t="shared" si="343"/>
        <v>3223.5099999999998</v>
      </c>
      <c r="X731" s="117">
        <f t="shared" si="343"/>
        <v>0</v>
      </c>
      <c r="Y731" s="117">
        <f t="shared" si="343"/>
        <v>0</v>
      </c>
    </row>
    <row r="732" spans="2:25" ht="11.45" customHeight="1" x14ac:dyDescent="0.2">
      <c r="H732" s="172"/>
      <c r="I732" s="74">
        <v>226</v>
      </c>
      <c r="J732" s="68"/>
      <c r="K732" s="68"/>
      <c r="L732" s="68"/>
      <c r="M732" s="68"/>
      <c r="N732" s="68"/>
      <c r="O732" s="68"/>
      <c r="P732" s="117">
        <f t="shared" si="343"/>
        <v>2064.31</v>
      </c>
      <c r="Q732" s="117">
        <f t="shared" si="343"/>
        <v>0</v>
      </c>
      <c r="R732" s="117">
        <f t="shared" si="343"/>
        <v>2064.31</v>
      </c>
      <c r="S732" s="117">
        <f t="shared" si="343"/>
        <v>0</v>
      </c>
      <c r="T732" s="117">
        <f t="shared" si="343"/>
        <v>0</v>
      </c>
      <c r="U732" s="117">
        <f t="shared" si="343"/>
        <v>2064.31</v>
      </c>
      <c r="V732" s="117">
        <f t="shared" si="343"/>
        <v>0</v>
      </c>
      <c r="W732" s="117">
        <f t="shared" si="343"/>
        <v>2064.31</v>
      </c>
      <c r="X732" s="117">
        <f t="shared" si="343"/>
        <v>0</v>
      </c>
      <c r="Y732" s="117">
        <f t="shared" si="343"/>
        <v>0</v>
      </c>
    </row>
    <row r="733" spans="2:25" ht="11.45" customHeight="1" x14ac:dyDescent="0.2">
      <c r="H733" s="172"/>
      <c r="I733" s="74">
        <v>227</v>
      </c>
      <c r="J733" s="68"/>
      <c r="K733" s="68"/>
      <c r="L733" s="68"/>
      <c r="M733" s="68"/>
      <c r="N733" s="68"/>
      <c r="O733" s="68"/>
      <c r="P733" s="117">
        <f t="shared" si="343"/>
        <v>0</v>
      </c>
      <c r="Q733" s="117">
        <f t="shared" si="343"/>
        <v>0</v>
      </c>
      <c r="R733" s="117">
        <f t="shared" si="343"/>
        <v>0</v>
      </c>
      <c r="S733" s="117">
        <f t="shared" si="343"/>
        <v>0</v>
      </c>
      <c r="T733" s="117">
        <f t="shared" si="343"/>
        <v>0</v>
      </c>
      <c r="U733" s="117">
        <f t="shared" si="343"/>
        <v>0</v>
      </c>
      <c r="V733" s="117">
        <f t="shared" si="343"/>
        <v>0</v>
      </c>
      <c r="W733" s="117">
        <f t="shared" si="343"/>
        <v>0</v>
      </c>
      <c r="X733" s="117">
        <f t="shared" si="343"/>
        <v>0</v>
      </c>
      <c r="Y733" s="117">
        <f t="shared" si="343"/>
        <v>0</v>
      </c>
    </row>
    <row r="734" spans="2:25" ht="11.45" customHeight="1" x14ac:dyDescent="0.2">
      <c r="H734" s="172"/>
      <c r="I734" s="74">
        <v>290</v>
      </c>
      <c r="J734" s="68"/>
      <c r="K734" s="68"/>
      <c r="L734" s="68"/>
      <c r="M734" s="68"/>
      <c r="N734" s="68"/>
      <c r="O734" s="68"/>
      <c r="P734" s="117">
        <f t="shared" si="343"/>
        <v>3070</v>
      </c>
      <c r="Q734" s="117">
        <f t="shared" si="343"/>
        <v>0</v>
      </c>
      <c r="R734" s="117">
        <f t="shared" si="343"/>
        <v>0</v>
      </c>
      <c r="S734" s="117">
        <f t="shared" si="343"/>
        <v>3070</v>
      </c>
      <c r="T734" s="117">
        <f t="shared" si="343"/>
        <v>0</v>
      </c>
      <c r="U734" s="117"/>
      <c r="V734" s="117"/>
      <c r="W734" s="117"/>
      <c r="X734" s="117"/>
      <c r="Y734" s="117"/>
    </row>
    <row r="735" spans="2:25" ht="11.45" customHeight="1" x14ac:dyDescent="0.2">
      <c r="H735" s="172"/>
      <c r="I735" s="74">
        <v>346</v>
      </c>
      <c r="J735" s="68"/>
      <c r="K735" s="68"/>
      <c r="L735" s="68"/>
      <c r="M735" s="68"/>
      <c r="N735" s="68"/>
      <c r="O735" s="68"/>
      <c r="P735" s="117">
        <f t="shared" ref="P735:Y735" si="344">P651</f>
        <v>0</v>
      </c>
      <c r="Q735" s="117">
        <f t="shared" si="344"/>
        <v>0</v>
      </c>
      <c r="R735" s="117">
        <f t="shared" si="344"/>
        <v>0</v>
      </c>
      <c r="S735" s="117">
        <f t="shared" si="344"/>
        <v>0</v>
      </c>
      <c r="T735" s="117">
        <f t="shared" si="344"/>
        <v>0</v>
      </c>
      <c r="U735" s="117">
        <f t="shared" si="344"/>
        <v>0</v>
      </c>
      <c r="V735" s="117">
        <f t="shared" si="344"/>
        <v>0</v>
      </c>
      <c r="W735" s="117">
        <f t="shared" si="344"/>
        <v>0</v>
      </c>
      <c r="X735" s="117">
        <f t="shared" si="344"/>
        <v>0</v>
      </c>
      <c r="Y735" s="117">
        <f t="shared" si="344"/>
        <v>0</v>
      </c>
    </row>
    <row r="736" spans="2:25" ht="11.45" customHeight="1" x14ac:dyDescent="0.2">
      <c r="H736" s="172"/>
      <c r="I736" s="74">
        <v>341</v>
      </c>
      <c r="J736" s="68"/>
      <c r="K736" s="68"/>
      <c r="L736" s="68"/>
      <c r="M736" s="68"/>
      <c r="N736" s="68"/>
      <c r="O736" s="68"/>
      <c r="P736" s="117">
        <f>P650</f>
        <v>150000</v>
      </c>
      <c r="Q736" s="117">
        <f t="shared" ref="Q736:T736" si="345">Q650</f>
        <v>0</v>
      </c>
      <c r="R736" s="117">
        <f t="shared" si="345"/>
        <v>0</v>
      </c>
      <c r="S736" s="117">
        <f t="shared" si="345"/>
        <v>0</v>
      </c>
      <c r="T736" s="117">
        <f t="shared" si="345"/>
        <v>150000</v>
      </c>
      <c r="U736" s="68"/>
      <c r="V736" s="68"/>
      <c r="W736" s="68"/>
      <c r="X736" s="68"/>
      <c r="Y736" s="68"/>
    </row>
    <row r="737" spans="2:27" ht="11.45" customHeight="1" x14ac:dyDescent="0.2">
      <c r="H737" s="172"/>
      <c r="I737" s="74">
        <v>342</v>
      </c>
      <c r="J737" s="68"/>
      <c r="K737" s="68"/>
      <c r="L737" s="68"/>
      <c r="M737" s="68"/>
      <c r="N737" s="68"/>
      <c r="O737" s="68"/>
      <c r="P737" s="119"/>
      <c r="Q737" s="68"/>
      <c r="R737" s="68"/>
      <c r="S737" s="68"/>
      <c r="T737" s="68"/>
      <c r="U737" s="68"/>
      <c r="V737" s="68"/>
      <c r="W737" s="68"/>
      <c r="X737" s="68"/>
      <c r="Y737" s="68"/>
    </row>
    <row r="738" spans="2:27" ht="11.45" customHeight="1" x14ac:dyDescent="0.2">
      <c r="H738" s="172"/>
      <c r="I738" s="74">
        <v>343</v>
      </c>
      <c r="J738" s="68"/>
      <c r="K738" s="68"/>
      <c r="L738" s="68"/>
      <c r="M738" s="68"/>
      <c r="N738" s="68"/>
      <c r="O738" s="68"/>
      <c r="P738" s="117">
        <f>P652+P596</f>
        <v>8142.75</v>
      </c>
      <c r="Q738" s="117">
        <f t="shared" ref="Q738:Y738" si="346">Q652+Q596</f>
        <v>0</v>
      </c>
      <c r="R738" s="117">
        <f t="shared" si="346"/>
        <v>8142.75</v>
      </c>
      <c r="S738" s="117">
        <f t="shared" si="346"/>
        <v>0</v>
      </c>
      <c r="T738" s="117">
        <f t="shared" si="346"/>
        <v>0</v>
      </c>
      <c r="U738" s="117">
        <f t="shared" si="346"/>
        <v>8142.75</v>
      </c>
      <c r="V738" s="117">
        <f t="shared" si="346"/>
        <v>0</v>
      </c>
      <c r="W738" s="117">
        <f t="shared" si="346"/>
        <v>8142.75</v>
      </c>
      <c r="X738" s="117">
        <f t="shared" si="346"/>
        <v>0</v>
      </c>
      <c r="Y738" s="117">
        <f t="shared" si="346"/>
        <v>0</v>
      </c>
    </row>
    <row r="739" spans="2:27" s="56" customFormat="1" ht="11.45" customHeight="1" x14ac:dyDescent="0.2">
      <c r="B739" s="120"/>
      <c r="C739" s="121"/>
      <c r="E739" s="122"/>
      <c r="H739" s="172"/>
      <c r="I739" s="72" t="s">
        <v>142</v>
      </c>
      <c r="J739" s="72"/>
      <c r="K739" s="72"/>
      <c r="L739" s="72"/>
      <c r="M739" s="72"/>
      <c r="N739" s="72"/>
      <c r="O739" s="72"/>
      <c r="P739" s="116">
        <f>SUBTOTAL(9,P725:P738)</f>
        <v>591447.60000000009</v>
      </c>
      <c r="Q739" s="116">
        <f t="shared" ref="Q739:Y739" si="347">SUBTOTAL(9,Q725:Q738)</f>
        <v>0</v>
      </c>
      <c r="R739" s="116">
        <f t="shared" si="347"/>
        <v>26407.81</v>
      </c>
      <c r="S739" s="116">
        <f t="shared" si="347"/>
        <v>293633.42000000004</v>
      </c>
      <c r="T739" s="116">
        <f t="shared" si="347"/>
        <v>271406.37</v>
      </c>
      <c r="U739" s="116">
        <f t="shared" si="347"/>
        <v>529517.60000000009</v>
      </c>
      <c r="V739" s="116">
        <f t="shared" si="347"/>
        <v>0</v>
      </c>
      <c r="W739" s="116">
        <f t="shared" si="347"/>
        <v>503477.60000000003</v>
      </c>
      <c r="X739" s="124">
        <f t="shared" si="347"/>
        <v>0</v>
      </c>
      <c r="Y739" s="124">
        <f t="shared" si="347"/>
        <v>0</v>
      </c>
    </row>
    <row r="741" spans="2:27" ht="11.45" customHeight="1" x14ac:dyDescent="0.2">
      <c r="H741" s="79" t="s">
        <v>144</v>
      </c>
      <c r="P741" s="54">
        <f>P739+P723+P708+P692</f>
        <v>8432276.4699999988</v>
      </c>
      <c r="Q741" s="54">
        <f t="shared" ref="Q741:Y741" si="348">Q739+Q723+Q708+Q692</f>
        <v>0</v>
      </c>
      <c r="R741" s="54">
        <f t="shared" si="348"/>
        <v>728261.77</v>
      </c>
      <c r="S741" s="54">
        <f t="shared" si="348"/>
        <v>5443382.9800000004</v>
      </c>
      <c r="T741" s="54">
        <f t="shared" si="348"/>
        <v>2260631.7199999997</v>
      </c>
      <c r="U741" s="54">
        <f t="shared" si="348"/>
        <v>10676986.449999999</v>
      </c>
      <c r="V741" s="54">
        <f t="shared" si="348"/>
        <v>0</v>
      </c>
      <c r="W741" s="54">
        <f t="shared" si="348"/>
        <v>10628517.449999999</v>
      </c>
      <c r="X741" s="54">
        <f t="shared" si="348"/>
        <v>0</v>
      </c>
      <c r="Y741" s="54">
        <f t="shared" si="348"/>
        <v>0</v>
      </c>
      <c r="AA741" s="54">
        <f>P741+U741+W741</f>
        <v>29737780.369999997</v>
      </c>
    </row>
    <row r="742" spans="2:27" ht="11.45" customHeight="1" x14ac:dyDescent="0.2">
      <c r="H742" s="79" t="s">
        <v>146</v>
      </c>
      <c r="P742" s="54">
        <f>P580</f>
        <v>2251056.6700000004</v>
      </c>
      <c r="AA742" s="133" t="s">
        <v>155</v>
      </c>
    </row>
    <row r="743" spans="2:27" ht="11.45" customHeight="1" x14ac:dyDescent="0.2">
      <c r="H743" s="79" t="s">
        <v>145</v>
      </c>
      <c r="P743" s="54">
        <f>P742-P741</f>
        <v>-6181219.7999999989</v>
      </c>
      <c r="Q743" s="79" t="s">
        <v>154</v>
      </c>
    </row>
    <row r="745" spans="2:27" ht="11.45" customHeight="1" x14ac:dyDescent="0.2">
      <c r="P745" s="54"/>
    </row>
    <row r="750" spans="2:27" ht="11.45" customHeight="1" x14ac:dyDescent="0.2">
      <c r="C750" s="170" t="s">
        <v>156</v>
      </c>
      <c r="D750" s="68">
        <v>28599454</v>
      </c>
      <c r="G750" s="79"/>
    </row>
    <row r="751" spans="2:27" ht="11.45" customHeight="1" x14ac:dyDescent="0.2">
      <c r="C751" s="170" t="s">
        <v>176</v>
      </c>
      <c r="D751" s="68">
        <v>28599454</v>
      </c>
    </row>
    <row r="752" spans="2:27" ht="11.45" customHeight="1" x14ac:dyDescent="0.2">
      <c r="C752" s="170" t="s">
        <v>157</v>
      </c>
      <c r="D752" s="68">
        <v>131084.97</v>
      </c>
    </row>
    <row r="753" spans="3:4" ht="11.45" customHeight="1" x14ac:dyDescent="0.2">
      <c r="C753" s="170" t="s">
        <v>0</v>
      </c>
      <c r="D753" s="68">
        <v>738.72</v>
      </c>
    </row>
    <row r="754" spans="3:4" ht="11.45" customHeight="1" x14ac:dyDescent="0.2">
      <c r="C754" s="170" t="s">
        <v>1</v>
      </c>
      <c r="D754" s="68">
        <v>279.39</v>
      </c>
    </row>
    <row r="755" spans="3:4" ht="11.45" customHeight="1" x14ac:dyDescent="0.2">
      <c r="C755" s="170" t="s">
        <v>2</v>
      </c>
      <c r="D755" s="68">
        <v>459.33</v>
      </c>
    </row>
    <row r="756" spans="3:4" ht="11.45" customHeight="1" x14ac:dyDescent="0.2">
      <c r="C756" s="170" t="s">
        <v>3</v>
      </c>
      <c r="D756" s="68">
        <v>190.75</v>
      </c>
    </row>
    <row r="757" spans="3:4" ht="11.45" customHeight="1" x14ac:dyDescent="0.2">
      <c r="C757" s="170" t="s">
        <v>4</v>
      </c>
      <c r="D757" s="68">
        <v>190.75</v>
      </c>
    </row>
    <row r="758" spans="3:4" ht="11.45" customHeight="1" x14ac:dyDescent="0.2">
      <c r="C758" s="170" t="s">
        <v>5</v>
      </c>
      <c r="D758" s="68">
        <v>29.08</v>
      </c>
    </row>
    <row r="759" spans="3:4" ht="11.45" customHeight="1" x14ac:dyDescent="0.2">
      <c r="C759" s="170" t="s">
        <v>6</v>
      </c>
      <c r="D759" s="68">
        <v>29.08</v>
      </c>
    </row>
    <row r="760" spans="3:4" ht="11.45" customHeight="1" x14ac:dyDescent="0.2">
      <c r="C760" s="170" t="s">
        <v>158</v>
      </c>
      <c r="D760" s="68">
        <v>8163.63</v>
      </c>
    </row>
    <row r="761" spans="3:4" ht="11.45" customHeight="1" x14ac:dyDescent="0.2">
      <c r="C761" s="170" t="s">
        <v>7</v>
      </c>
      <c r="D761" s="68">
        <v>652.63</v>
      </c>
    </row>
    <row r="762" spans="3:4" ht="11.45" customHeight="1" x14ac:dyDescent="0.2">
      <c r="C762" s="170" t="s">
        <v>8</v>
      </c>
      <c r="D762" s="68">
        <v>652.63</v>
      </c>
    </row>
    <row r="763" spans="3:4" ht="11.45" customHeight="1" x14ac:dyDescent="0.2">
      <c r="C763" s="170" t="s">
        <v>9</v>
      </c>
      <c r="D763" s="68">
        <v>7511</v>
      </c>
    </row>
    <row r="764" spans="3:4" ht="11.45" customHeight="1" x14ac:dyDescent="0.2">
      <c r="C764" s="170" t="s">
        <v>10</v>
      </c>
      <c r="D764" s="68">
        <v>7511</v>
      </c>
    </row>
    <row r="765" spans="3:4" ht="11.45" customHeight="1" x14ac:dyDescent="0.2">
      <c r="C765" s="170" t="s">
        <v>159</v>
      </c>
      <c r="D765" s="68">
        <v>7626214.1699999999</v>
      </c>
    </row>
    <row r="766" spans="3:4" ht="11.45" customHeight="1" x14ac:dyDescent="0.2">
      <c r="C766" s="170" t="s">
        <v>0</v>
      </c>
      <c r="D766" s="68">
        <v>738.72</v>
      </c>
    </row>
    <row r="767" spans="3:4" ht="11.45" customHeight="1" x14ac:dyDescent="0.2">
      <c r="C767" s="170" t="s">
        <v>1</v>
      </c>
      <c r="D767" s="68">
        <v>279.39</v>
      </c>
    </row>
    <row r="768" spans="3:4" ht="11.45" customHeight="1" x14ac:dyDescent="0.2">
      <c r="C768" s="170" t="s">
        <v>2</v>
      </c>
      <c r="D768" s="68">
        <v>459.33</v>
      </c>
    </row>
    <row r="769" spans="3:4" ht="11.45" customHeight="1" x14ac:dyDescent="0.2">
      <c r="C769" s="170" t="s">
        <v>3</v>
      </c>
      <c r="D769" s="68">
        <v>190.75</v>
      </c>
    </row>
    <row r="770" spans="3:4" ht="11.45" customHeight="1" x14ac:dyDescent="0.2">
      <c r="C770" s="170" t="s">
        <v>4</v>
      </c>
      <c r="D770" s="68">
        <v>190.75</v>
      </c>
    </row>
    <row r="771" spans="3:4" ht="11.45" customHeight="1" x14ac:dyDescent="0.2">
      <c r="C771" s="170" t="s">
        <v>158</v>
      </c>
      <c r="D771" s="68">
        <v>7603722.7999999998</v>
      </c>
    </row>
    <row r="772" spans="3:4" ht="11.45" customHeight="1" x14ac:dyDescent="0.2">
      <c r="C772" s="170" t="s">
        <v>7</v>
      </c>
      <c r="D772" s="68">
        <v>652.63</v>
      </c>
    </row>
    <row r="773" spans="3:4" ht="11.45" customHeight="1" x14ac:dyDescent="0.2">
      <c r="C773" s="170" t="s">
        <v>8</v>
      </c>
      <c r="D773" s="68">
        <v>652.63</v>
      </c>
    </row>
    <row r="774" spans="3:4" ht="11.45" customHeight="1" x14ac:dyDescent="0.2">
      <c r="C774" s="170" t="s">
        <v>11</v>
      </c>
      <c r="D774" s="68">
        <v>36456</v>
      </c>
    </row>
    <row r="775" spans="3:4" ht="11.45" customHeight="1" x14ac:dyDescent="0.2">
      <c r="C775" s="170" t="s">
        <v>12</v>
      </c>
      <c r="D775" s="68">
        <v>36456</v>
      </c>
    </row>
    <row r="776" spans="3:4" ht="11.45" customHeight="1" x14ac:dyDescent="0.2">
      <c r="C776" s="170" t="s">
        <v>13</v>
      </c>
      <c r="D776" s="68">
        <v>85814.8</v>
      </c>
    </row>
    <row r="777" spans="3:4" ht="11.45" customHeight="1" x14ac:dyDescent="0.2">
      <c r="C777" s="170" t="s">
        <v>12</v>
      </c>
      <c r="D777" s="68">
        <v>85814.8</v>
      </c>
    </row>
    <row r="778" spans="3:4" ht="11.45" customHeight="1" x14ac:dyDescent="0.2">
      <c r="C778" s="170" t="s">
        <v>14</v>
      </c>
      <c r="D778" s="68">
        <v>1095655.7</v>
      </c>
    </row>
    <row r="779" spans="3:4" ht="11.45" customHeight="1" x14ac:dyDescent="0.2">
      <c r="C779" s="170" t="s">
        <v>12</v>
      </c>
      <c r="D779" s="68">
        <v>1095655.7</v>
      </c>
    </row>
    <row r="780" spans="3:4" ht="11.45" customHeight="1" x14ac:dyDescent="0.2">
      <c r="C780" s="170" t="s">
        <v>15</v>
      </c>
      <c r="D780" s="68">
        <v>642630</v>
      </c>
    </row>
    <row r="781" spans="3:4" ht="11.45" customHeight="1" x14ac:dyDescent="0.2">
      <c r="C781" s="170" t="s">
        <v>12</v>
      </c>
      <c r="D781" s="68">
        <v>642630</v>
      </c>
    </row>
    <row r="782" spans="3:4" ht="11.45" customHeight="1" x14ac:dyDescent="0.2">
      <c r="C782" s="170" t="s">
        <v>16</v>
      </c>
      <c r="D782" s="68">
        <v>35304</v>
      </c>
    </row>
    <row r="783" spans="3:4" ht="11.45" customHeight="1" x14ac:dyDescent="0.2">
      <c r="C783" s="170" t="s">
        <v>12</v>
      </c>
      <c r="D783" s="68">
        <v>35304</v>
      </c>
    </row>
    <row r="784" spans="3:4" ht="11.45" customHeight="1" x14ac:dyDescent="0.2">
      <c r="C784" s="170" t="s">
        <v>17</v>
      </c>
      <c r="D784" s="68">
        <v>9660</v>
      </c>
    </row>
    <row r="785" spans="3:4" ht="11.45" customHeight="1" x14ac:dyDescent="0.2">
      <c r="C785" s="170" t="s">
        <v>12</v>
      </c>
      <c r="D785" s="68">
        <v>9660</v>
      </c>
    </row>
    <row r="786" spans="3:4" ht="11.45" customHeight="1" x14ac:dyDescent="0.2">
      <c r="C786" s="170" t="s">
        <v>18</v>
      </c>
      <c r="D786" s="68">
        <v>33224</v>
      </c>
    </row>
    <row r="787" spans="3:4" ht="11.45" customHeight="1" x14ac:dyDescent="0.2">
      <c r="C787" s="170" t="s">
        <v>12</v>
      </c>
      <c r="D787" s="68">
        <v>33224</v>
      </c>
    </row>
    <row r="788" spans="3:4" ht="11.45" customHeight="1" x14ac:dyDescent="0.2">
      <c r="C788" s="170" t="s">
        <v>19</v>
      </c>
      <c r="D788" s="68">
        <v>794730</v>
      </c>
    </row>
    <row r="789" spans="3:4" ht="11.45" customHeight="1" x14ac:dyDescent="0.2">
      <c r="C789" s="170" t="s">
        <v>20</v>
      </c>
      <c r="D789" s="68">
        <v>794730</v>
      </c>
    </row>
    <row r="790" spans="3:4" ht="11.45" customHeight="1" x14ac:dyDescent="0.2">
      <c r="C790" s="170" t="s">
        <v>22</v>
      </c>
      <c r="D790" s="68">
        <v>66216</v>
      </c>
    </row>
    <row r="791" spans="3:4" ht="11.45" customHeight="1" x14ac:dyDescent="0.2">
      <c r="C791" s="170" t="s">
        <v>12</v>
      </c>
      <c r="D791" s="68">
        <v>66216</v>
      </c>
    </row>
    <row r="792" spans="3:4" ht="11.45" customHeight="1" x14ac:dyDescent="0.2">
      <c r="C792" s="170" t="s">
        <v>23</v>
      </c>
      <c r="D792" s="68">
        <v>7560</v>
      </c>
    </row>
    <row r="793" spans="3:4" ht="11.45" customHeight="1" x14ac:dyDescent="0.2">
      <c r="C793" s="170" t="s">
        <v>12</v>
      </c>
      <c r="D793" s="68">
        <v>7560</v>
      </c>
    </row>
    <row r="794" spans="3:4" ht="11.45" customHeight="1" x14ac:dyDescent="0.2">
      <c r="C794" s="170" t="s">
        <v>24</v>
      </c>
      <c r="D794" s="68">
        <v>14250</v>
      </c>
    </row>
    <row r="795" spans="3:4" ht="11.45" customHeight="1" x14ac:dyDescent="0.2">
      <c r="C795" s="170" t="s">
        <v>12</v>
      </c>
      <c r="D795" s="68">
        <v>14250</v>
      </c>
    </row>
    <row r="796" spans="3:4" ht="11.45" customHeight="1" x14ac:dyDescent="0.2">
      <c r="C796" s="170" t="s">
        <v>25</v>
      </c>
      <c r="D796" s="68">
        <v>146670</v>
      </c>
    </row>
    <row r="797" spans="3:4" ht="11.45" customHeight="1" x14ac:dyDescent="0.2">
      <c r="C797" s="170" t="s">
        <v>12</v>
      </c>
      <c r="D797" s="68">
        <v>146670</v>
      </c>
    </row>
    <row r="798" spans="3:4" ht="11.45" customHeight="1" x14ac:dyDescent="0.2">
      <c r="C798" s="170" t="s">
        <v>26</v>
      </c>
      <c r="D798" s="68">
        <v>24958</v>
      </c>
    </row>
    <row r="799" spans="3:4" ht="11.45" customHeight="1" x14ac:dyDescent="0.2">
      <c r="C799" s="170" t="s">
        <v>12</v>
      </c>
      <c r="D799" s="68">
        <v>24958</v>
      </c>
    </row>
    <row r="800" spans="3:4" ht="11.45" customHeight="1" x14ac:dyDescent="0.2">
      <c r="C800" s="170" t="s">
        <v>27</v>
      </c>
      <c r="D800" s="68">
        <v>413280</v>
      </c>
    </row>
    <row r="801" spans="3:4" ht="11.45" customHeight="1" x14ac:dyDescent="0.2">
      <c r="C801" s="170" t="s">
        <v>12</v>
      </c>
      <c r="D801" s="68">
        <v>413280</v>
      </c>
    </row>
    <row r="802" spans="3:4" ht="11.45" customHeight="1" x14ac:dyDescent="0.2">
      <c r="C802" s="170" t="s">
        <v>28</v>
      </c>
      <c r="D802" s="68">
        <v>774885</v>
      </c>
    </row>
    <row r="803" spans="3:4" ht="11.45" customHeight="1" x14ac:dyDescent="0.2">
      <c r="C803" s="170" t="s">
        <v>12</v>
      </c>
      <c r="D803" s="68">
        <v>774885</v>
      </c>
    </row>
    <row r="804" spans="3:4" ht="11.45" customHeight="1" x14ac:dyDescent="0.2">
      <c r="C804" s="170" t="s">
        <v>29</v>
      </c>
      <c r="D804" s="68">
        <v>194400</v>
      </c>
    </row>
    <row r="805" spans="3:4" ht="11.45" customHeight="1" x14ac:dyDescent="0.2">
      <c r="C805" s="170" t="s">
        <v>20</v>
      </c>
      <c r="D805" s="68">
        <v>194400</v>
      </c>
    </row>
    <row r="806" spans="3:4" ht="11.45" customHeight="1" x14ac:dyDescent="0.2">
      <c r="C806" s="170" t="s">
        <v>30</v>
      </c>
      <c r="D806" s="68">
        <v>142148.5</v>
      </c>
    </row>
    <row r="807" spans="3:4" ht="11.45" customHeight="1" x14ac:dyDescent="0.2">
      <c r="C807" s="170" t="s">
        <v>12</v>
      </c>
      <c r="D807" s="68">
        <v>142148.5</v>
      </c>
    </row>
    <row r="808" spans="3:4" ht="11.45" customHeight="1" x14ac:dyDescent="0.2">
      <c r="C808" s="170" t="s">
        <v>31</v>
      </c>
      <c r="D808" s="68">
        <v>75402</v>
      </c>
    </row>
    <row r="809" spans="3:4" ht="11.45" customHeight="1" x14ac:dyDescent="0.2">
      <c r="C809" s="170" t="s">
        <v>12</v>
      </c>
      <c r="D809" s="68">
        <v>75402</v>
      </c>
    </row>
    <row r="810" spans="3:4" ht="11.45" customHeight="1" x14ac:dyDescent="0.2">
      <c r="C810" s="170" t="s">
        <v>32</v>
      </c>
      <c r="D810" s="68">
        <v>9886</v>
      </c>
    </row>
    <row r="811" spans="3:4" ht="11.45" customHeight="1" x14ac:dyDescent="0.2">
      <c r="C811" s="170" t="s">
        <v>12</v>
      </c>
      <c r="D811" s="68">
        <v>9886</v>
      </c>
    </row>
    <row r="812" spans="3:4" ht="11.45" customHeight="1" x14ac:dyDescent="0.2">
      <c r="C812" s="170" t="s">
        <v>33</v>
      </c>
      <c r="D812" s="68">
        <v>16948.8</v>
      </c>
    </row>
    <row r="813" spans="3:4" ht="11.45" customHeight="1" x14ac:dyDescent="0.2">
      <c r="C813" s="170" t="s">
        <v>12</v>
      </c>
      <c r="D813" s="68">
        <v>16948.8</v>
      </c>
    </row>
    <row r="814" spans="3:4" ht="11.45" customHeight="1" x14ac:dyDescent="0.2">
      <c r="C814" s="170" t="s">
        <v>34</v>
      </c>
      <c r="D814" s="68">
        <v>2630.88</v>
      </c>
    </row>
    <row r="815" spans="3:4" ht="11.45" customHeight="1" x14ac:dyDescent="0.2">
      <c r="C815" s="170" t="s">
        <v>12</v>
      </c>
      <c r="D815" s="68">
        <v>2630.88</v>
      </c>
    </row>
    <row r="816" spans="3:4" ht="11.45" customHeight="1" x14ac:dyDescent="0.2">
      <c r="C816" s="170" t="s">
        <v>35</v>
      </c>
      <c r="D816" s="68">
        <v>17407.62</v>
      </c>
    </row>
    <row r="817" spans="3:4" ht="11.45" customHeight="1" x14ac:dyDescent="0.2">
      <c r="C817" s="170" t="s">
        <v>12</v>
      </c>
      <c r="D817" s="68">
        <v>17407.62</v>
      </c>
    </row>
    <row r="818" spans="3:4" ht="11.45" customHeight="1" x14ac:dyDescent="0.2">
      <c r="C818" s="170" t="s">
        <v>36</v>
      </c>
      <c r="D818" s="68">
        <v>10170</v>
      </c>
    </row>
    <row r="819" spans="3:4" ht="11.45" customHeight="1" x14ac:dyDescent="0.2">
      <c r="C819" s="170" t="s">
        <v>12</v>
      </c>
      <c r="D819" s="68">
        <v>10170</v>
      </c>
    </row>
    <row r="820" spans="3:4" ht="11.45" customHeight="1" x14ac:dyDescent="0.2">
      <c r="C820" s="170" t="s">
        <v>37</v>
      </c>
      <c r="D820" s="68">
        <v>24840</v>
      </c>
    </row>
    <row r="821" spans="3:4" ht="11.45" customHeight="1" x14ac:dyDescent="0.2">
      <c r="C821" s="170" t="s">
        <v>12</v>
      </c>
      <c r="D821" s="68">
        <v>24840</v>
      </c>
    </row>
    <row r="822" spans="3:4" ht="11.45" customHeight="1" x14ac:dyDescent="0.2">
      <c r="C822" s="170" t="s">
        <v>38</v>
      </c>
      <c r="D822" s="68">
        <v>8881.7999999999993</v>
      </c>
    </row>
    <row r="823" spans="3:4" ht="11.45" customHeight="1" x14ac:dyDescent="0.2">
      <c r="C823" s="170" t="s">
        <v>12</v>
      </c>
      <c r="D823" s="68">
        <v>8881.7999999999993</v>
      </c>
    </row>
    <row r="824" spans="3:4" ht="11.45" customHeight="1" x14ac:dyDescent="0.2">
      <c r="C824" s="170" t="s">
        <v>39</v>
      </c>
      <c r="D824" s="68">
        <v>7152</v>
      </c>
    </row>
    <row r="825" spans="3:4" ht="11.45" customHeight="1" x14ac:dyDescent="0.2">
      <c r="C825" s="170" t="s">
        <v>12</v>
      </c>
      <c r="D825" s="68">
        <v>7152</v>
      </c>
    </row>
    <row r="826" spans="3:4" ht="11.45" customHeight="1" x14ac:dyDescent="0.2">
      <c r="C826" s="170" t="s">
        <v>40</v>
      </c>
      <c r="D826" s="68">
        <v>1870514.8</v>
      </c>
    </row>
    <row r="827" spans="3:4" ht="11.45" customHeight="1" x14ac:dyDescent="0.2">
      <c r="C827" s="170" t="s">
        <v>12</v>
      </c>
      <c r="D827" s="68">
        <v>1870514.8</v>
      </c>
    </row>
    <row r="828" spans="3:4" ht="11.45" customHeight="1" x14ac:dyDescent="0.2">
      <c r="C828" s="170" t="s">
        <v>41</v>
      </c>
      <c r="D828" s="68">
        <v>1029409.92</v>
      </c>
    </row>
    <row r="829" spans="3:4" ht="11.45" customHeight="1" x14ac:dyDescent="0.2">
      <c r="C829" s="170" t="s">
        <v>12</v>
      </c>
      <c r="D829" s="68">
        <v>1029409.92</v>
      </c>
    </row>
    <row r="830" spans="3:4" ht="11.45" customHeight="1" x14ac:dyDescent="0.2">
      <c r="C830" s="170" t="s">
        <v>42</v>
      </c>
      <c r="D830" s="68">
        <v>11179.6</v>
      </c>
    </row>
    <row r="831" spans="3:4" ht="11.45" customHeight="1" x14ac:dyDescent="0.2">
      <c r="C831" s="170" t="s">
        <v>12</v>
      </c>
      <c r="D831" s="68">
        <v>11179.6</v>
      </c>
    </row>
    <row r="832" spans="3:4" ht="11.45" customHeight="1" x14ac:dyDescent="0.2">
      <c r="C832" s="170" t="s">
        <v>9</v>
      </c>
      <c r="D832" s="68">
        <v>804.75</v>
      </c>
    </row>
    <row r="833" spans="3:4" ht="11.45" customHeight="1" x14ac:dyDescent="0.2">
      <c r="C833" s="170" t="s">
        <v>10</v>
      </c>
      <c r="D833" s="68">
        <v>804.75</v>
      </c>
    </row>
    <row r="834" spans="3:4" ht="11.45" customHeight="1" x14ac:dyDescent="0.2">
      <c r="C834" s="170" t="s">
        <v>160</v>
      </c>
      <c r="D834" s="68">
        <v>28684.2</v>
      </c>
    </row>
    <row r="835" spans="3:4" ht="11.45" customHeight="1" x14ac:dyDescent="0.2">
      <c r="C835" s="170" t="s">
        <v>158</v>
      </c>
      <c r="D835" s="68">
        <v>24142.5</v>
      </c>
    </row>
    <row r="836" spans="3:4" ht="11.45" customHeight="1" x14ac:dyDescent="0.2">
      <c r="C836" s="170" t="s">
        <v>9</v>
      </c>
      <c r="D836" s="68">
        <v>24142.5</v>
      </c>
    </row>
    <row r="837" spans="3:4" ht="11.45" customHeight="1" x14ac:dyDescent="0.2">
      <c r="C837" s="170" t="s">
        <v>10</v>
      </c>
      <c r="D837" s="68">
        <v>24142.5</v>
      </c>
    </row>
    <row r="838" spans="3:4" ht="11.45" customHeight="1" x14ac:dyDescent="0.2">
      <c r="C838" s="170" t="s">
        <v>177</v>
      </c>
      <c r="D838" s="68">
        <v>74236.05</v>
      </c>
    </row>
    <row r="839" spans="3:4" ht="11.45" customHeight="1" x14ac:dyDescent="0.2">
      <c r="C839" s="170" t="s">
        <v>161</v>
      </c>
      <c r="D839" s="68">
        <v>32941.1</v>
      </c>
    </row>
    <row r="840" spans="3:4" ht="11.45" customHeight="1" x14ac:dyDescent="0.2">
      <c r="C840" s="170" t="s">
        <v>158</v>
      </c>
      <c r="D840" s="68">
        <v>32941.1</v>
      </c>
    </row>
    <row r="841" spans="3:4" ht="11.45" customHeight="1" x14ac:dyDescent="0.2">
      <c r="C841" s="170" t="s">
        <v>9</v>
      </c>
      <c r="D841" s="68">
        <v>32941.1</v>
      </c>
    </row>
    <row r="842" spans="3:4" ht="11.45" customHeight="1" x14ac:dyDescent="0.2">
      <c r="C842" s="170" t="s">
        <v>10</v>
      </c>
      <c r="D842" s="68">
        <v>32941.1</v>
      </c>
    </row>
    <row r="843" spans="3:4" ht="11.45" customHeight="1" x14ac:dyDescent="0.2">
      <c r="C843" s="170" t="s">
        <v>162</v>
      </c>
      <c r="D843" s="68">
        <v>13095570.630000001</v>
      </c>
    </row>
    <row r="844" spans="3:4" ht="11.45" customHeight="1" x14ac:dyDescent="0.2">
      <c r="C844" s="170" t="s">
        <v>0</v>
      </c>
      <c r="D844" s="68">
        <v>46431.46</v>
      </c>
    </row>
    <row r="845" spans="3:4" ht="11.45" customHeight="1" x14ac:dyDescent="0.2">
      <c r="C845" s="170" t="s">
        <v>43</v>
      </c>
      <c r="D845" s="68">
        <v>4200</v>
      </c>
    </row>
    <row r="846" spans="3:4" ht="11.45" customHeight="1" x14ac:dyDescent="0.2">
      <c r="C846" s="170" t="s">
        <v>1</v>
      </c>
      <c r="D846" s="68">
        <v>3352.66</v>
      </c>
    </row>
    <row r="847" spans="3:4" ht="11.45" customHeight="1" x14ac:dyDescent="0.2">
      <c r="C847" s="170" t="s">
        <v>2</v>
      </c>
      <c r="D847" s="68">
        <v>11136</v>
      </c>
    </row>
    <row r="848" spans="3:4" ht="11.45" customHeight="1" x14ac:dyDescent="0.2">
      <c r="C848" s="170" t="s">
        <v>44</v>
      </c>
      <c r="D848" s="68">
        <v>27742.799999999999</v>
      </c>
    </row>
    <row r="849" spans="3:4" ht="11.45" customHeight="1" x14ac:dyDescent="0.2">
      <c r="C849" s="170" t="s">
        <v>45</v>
      </c>
      <c r="D849" s="68">
        <v>1732407.33</v>
      </c>
    </row>
    <row r="850" spans="3:4" ht="11.45" customHeight="1" x14ac:dyDescent="0.2">
      <c r="C850" s="170" t="s">
        <v>46</v>
      </c>
      <c r="D850" s="68">
        <v>557243.49</v>
      </c>
    </row>
    <row r="851" spans="3:4" ht="11.45" customHeight="1" x14ac:dyDescent="0.2">
      <c r="C851" s="170" t="s">
        <v>47</v>
      </c>
      <c r="D851" s="68">
        <v>96549.93</v>
      </c>
    </row>
    <row r="852" spans="3:4" ht="11.45" customHeight="1" x14ac:dyDescent="0.2">
      <c r="C852" s="170" t="s">
        <v>48</v>
      </c>
      <c r="D852" s="68">
        <v>308139</v>
      </c>
    </row>
    <row r="853" spans="3:4" ht="11.45" customHeight="1" x14ac:dyDescent="0.2">
      <c r="C853" s="170" t="s">
        <v>49</v>
      </c>
      <c r="D853" s="68">
        <v>770474.91</v>
      </c>
    </row>
    <row r="854" spans="3:4" ht="11.45" customHeight="1" x14ac:dyDescent="0.2">
      <c r="C854" s="170" t="s">
        <v>3</v>
      </c>
      <c r="D854" s="68">
        <v>812210.17</v>
      </c>
    </row>
    <row r="855" spans="3:4" ht="11.45" customHeight="1" x14ac:dyDescent="0.2">
      <c r="C855" s="170" t="s">
        <v>50</v>
      </c>
      <c r="D855" s="68">
        <v>641113.28</v>
      </c>
    </row>
    <row r="856" spans="3:4" ht="11.45" customHeight="1" x14ac:dyDescent="0.2">
      <c r="C856" s="170" t="s">
        <v>51</v>
      </c>
      <c r="D856" s="68">
        <v>5075</v>
      </c>
    </row>
    <row r="857" spans="3:4" ht="11.45" customHeight="1" x14ac:dyDescent="0.2">
      <c r="C857" s="170" t="s">
        <v>52</v>
      </c>
      <c r="D857" s="68">
        <v>12289.1</v>
      </c>
    </row>
    <row r="858" spans="3:4" ht="11.45" customHeight="1" x14ac:dyDescent="0.2">
      <c r="C858" s="170" t="s">
        <v>53</v>
      </c>
      <c r="D858" s="68">
        <v>106.29</v>
      </c>
    </row>
    <row r="859" spans="3:4" ht="11.45" customHeight="1" x14ac:dyDescent="0.2">
      <c r="C859" s="170" t="s">
        <v>54</v>
      </c>
      <c r="D859" s="68">
        <v>34419.370000000003</v>
      </c>
    </row>
    <row r="860" spans="3:4" ht="11.45" customHeight="1" x14ac:dyDescent="0.2">
      <c r="C860" s="170" t="s">
        <v>55</v>
      </c>
      <c r="D860" s="68">
        <v>32429.88</v>
      </c>
    </row>
    <row r="861" spans="3:4" ht="11.45" customHeight="1" x14ac:dyDescent="0.2">
      <c r="C861" s="170" t="s">
        <v>56</v>
      </c>
      <c r="D861" s="68">
        <v>598.26</v>
      </c>
    </row>
    <row r="862" spans="3:4" ht="11.45" customHeight="1" x14ac:dyDescent="0.2">
      <c r="C862" s="170" t="s">
        <v>57</v>
      </c>
      <c r="D862" s="68">
        <v>74652.240000000005</v>
      </c>
    </row>
    <row r="863" spans="3:4" ht="11.45" customHeight="1" x14ac:dyDescent="0.2">
      <c r="C863" s="170" t="s">
        <v>4</v>
      </c>
      <c r="D863" s="68">
        <v>11526.75</v>
      </c>
    </row>
    <row r="864" spans="3:4" ht="11.45" customHeight="1" x14ac:dyDescent="0.2">
      <c r="C864" s="170" t="s">
        <v>58</v>
      </c>
      <c r="D864" s="68">
        <v>418105.99</v>
      </c>
    </row>
    <row r="865" spans="3:4" ht="11.45" customHeight="1" x14ac:dyDescent="0.2">
      <c r="C865" s="170" t="s">
        <v>59</v>
      </c>
      <c r="D865" s="68">
        <v>113880</v>
      </c>
    </row>
    <row r="866" spans="3:4" ht="11.45" customHeight="1" x14ac:dyDescent="0.2">
      <c r="C866" s="170" t="s">
        <v>60</v>
      </c>
      <c r="D866" s="68">
        <v>304225.99</v>
      </c>
    </row>
    <row r="867" spans="3:4" ht="11.45" customHeight="1" x14ac:dyDescent="0.2">
      <c r="C867" s="170" t="s">
        <v>5</v>
      </c>
      <c r="D867" s="68">
        <v>91.98</v>
      </c>
    </row>
    <row r="868" spans="3:4" ht="11.45" customHeight="1" x14ac:dyDescent="0.2">
      <c r="C868" s="170" t="s">
        <v>61</v>
      </c>
      <c r="D868" s="68">
        <v>62.9</v>
      </c>
    </row>
    <row r="869" spans="3:4" ht="11.45" customHeight="1" x14ac:dyDescent="0.2">
      <c r="C869" s="170" t="s">
        <v>6</v>
      </c>
      <c r="D869" s="68">
        <v>29.08</v>
      </c>
    </row>
    <row r="870" spans="3:4" ht="11.45" customHeight="1" x14ac:dyDescent="0.2">
      <c r="C870" s="170" t="s">
        <v>158</v>
      </c>
      <c r="D870" s="68">
        <v>3182535.21</v>
      </c>
    </row>
    <row r="871" spans="3:4" ht="11.45" customHeight="1" x14ac:dyDescent="0.2">
      <c r="C871" s="170" t="s">
        <v>7</v>
      </c>
      <c r="D871" s="68">
        <v>3915.78</v>
      </c>
    </row>
    <row r="872" spans="3:4" ht="11.45" customHeight="1" x14ac:dyDescent="0.2">
      <c r="C872" s="170" t="s">
        <v>8</v>
      </c>
      <c r="D872" s="68">
        <v>3915.78</v>
      </c>
    </row>
    <row r="873" spans="3:4" ht="11.45" customHeight="1" x14ac:dyDescent="0.2">
      <c r="C873" s="170" t="s">
        <v>163</v>
      </c>
      <c r="D873" s="68">
        <v>2279.4699999999998</v>
      </c>
    </row>
    <row r="874" spans="3:4" ht="11.45" customHeight="1" x14ac:dyDescent="0.2">
      <c r="C874" s="170" t="s">
        <v>8</v>
      </c>
      <c r="D874" s="68">
        <v>2279.4699999999998</v>
      </c>
    </row>
    <row r="875" spans="3:4" ht="11.45" customHeight="1" x14ac:dyDescent="0.2">
      <c r="C875" s="170" t="s">
        <v>164</v>
      </c>
      <c r="D875" s="68">
        <v>763.71</v>
      </c>
    </row>
    <row r="876" spans="3:4" ht="11.45" customHeight="1" x14ac:dyDescent="0.2">
      <c r="C876" s="170" t="s">
        <v>8</v>
      </c>
      <c r="D876" s="68">
        <v>763.71</v>
      </c>
    </row>
    <row r="877" spans="3:4" ht="11.45" customHeight="1" x14ac:dyDescent="0.2">
      <c r="C877" s="170" t="s">
        <v>62</v>
      </c>
      <c r="D877" s="68">
        <v>31575.5</v>
      </c>
    </row>
    <row r="878" spans="3:4" ht="11.45" customHeight="1" x14ac:dyDescent="0.2">
      <c r="C878" s="170" t="s">
        <v>20</v>
      </c>
      <c r="D878" s="68">
        <v>31575.5</v>
      </c>
    </row>
    <row r="879" spans="3:4" ht="11.45" customHeight="1" x14ac:dyDescent="0.2">
      <c r="C879" s="170" t="s">
        <v>63</v>
      </c>
      <c r="D879" s="68">
        <v>30217.5</v>
      </c>
    </row>
    <row r="880" spans="3:4" ht="11.45" customHeight="1" x14ac:dyDescent="0.2">
      <c r="C880" s="170" t="s">
        <v>20</v>
      </c>
      <c r="D880" s="68">
        <v>30217.5</v>
      </c>
    </row>
    <row r="881" spans="3:4" ht="11.45" customHeight="1" x14ac:dyDescent="0.2">
      <c r="C881" s="170" t="s">
        <v>64</v>
      </c>
      <c r="D881" s="68">
        <v>293500</v>
      </c>
    </row>
    <row r="882" spans="3:4" ht="11.45" customHeight="1" x14ac:dyDescent="0.2">
      <c r="C882" s="170" t="s">
        <v>20</v>
      </c>
      <c r="D882" s="68">
        <v>293500</v>
      </c>
    </row>
    <row r="883" spans="3:4" ht="11.45" customHeight="1" x14ac:dyDescent="0.2">
      <c r="C883" s="170" t="s">
        <v>65</v>
      </c>
      <c r="D883" s="68">
        <v>4760.3999999999996</v>
      </c>
    </row>
    <row r="884" spans="3:4" ht="11.45" customHeight="1" x14ac:dyDescent="0.2">
      <c r="C884" s="170" t="s">
        <v>12</v>
      </c>
      <c r="D884" s="68">
        <v>4760.3999999999996</v>
      </c>
    </row>
    <row r="885" spans="3:4" ht="11.45" customHeight="1" x14ac:dyDescent="0.2">
      <c r="C885" s="170" t="s">
        <v>66</v>
      </c>
      <c r="D885" s="68">
        <v>51391.5</v>
      </c>
    </row>
    <row r="886" spans="3:4" ht="11.45" customHeight="1" x14ac:dyDescent="0.2">
      <c r="C886" s="170" t="s">
        <v>12</v>
      </c>
      <c r="D886" s="68">
        <v>51391.5</v>
      </c>
    </row>
    <row r="887" spans="3:4" ht="11.45" customHeight="1" x14ac:dyDescent="0.2">
      <c r="C887" s="170" t="s">
        <v>67</v>
      </c>
      <c r="D887" s="68">
        <v>13408</v>
      </c>
    </row>
    <row r="888" spans="3:4" ht="11.45" customHeight="1" x14ac:dyDescent="0.2">
      <c r="C888" s="170" t="s">
        <v>12</v>
      </c>
      <c r="D888" s="68">
        <v>13408</v>
      </c>
    </row>
    <row r="889" spans="3:4" ht="11.45" customHeight="1" x14ac:dyDescent="0.2">
      <c r="C889" s="170" t="s">
        <v>68</v>
      </c>
      <c r="D889" s="68">
        <v>82137</v>
      </c>
    </row>
    <row r="890" spans="3:4" ht="11.45" customHeight="1" x14ac:dyDescent="0.2">
      <c r="C890" s="170" t="s">
        <v>12</v>
      </c>
      <c r="D890" s="68">
        <v>82137</v>
      </c>
    </row>
    <row r="891" spans="3:4" ht="11.45" customHeight="1" x14ac:dyDescent="0.2">
      <c r="C891" s="170" t="s">
        <v>69</v>
      </c>
      <c r="D891" s="68">
        <v>57000</v>
      </c>
    </row>
    <row r="892" spans="3:4" ht="11.45" customHeight="1" x14ac:dyDescent="0.2">
      <c r="C892" s="170" t="s">
        <v>12</v>
      </c>
      <c r="D892" s="68">
        <v>57000</v>
      </c>
    </row>
    <row r="893" spans="3:4" ht="11.45" customHeight="1" x14ac:dyDescent="0.2">
      <c r="C893" s="170" t="s">
        <v>70</v>
      </c>
      <c r="D893" s="68">
        <v>59752</v>
      </c>
    </row>
    <row r="894" spans="3:4" ht="11.45" customHeight="1" x14ac:dyDescent="0.2">
      <c r="C894" s="170" t="s">
        <v>12</v>
      </c>
      <c r="D894" s="68">
        <v>59752</v>
      </c>
    </row>
    <row r="895" spans="3:4" ht="11.45" customHeight="1" x14ac:dyDescent="0.2">
      <c r="C895" s="170" t="s">
        <v>71</v>
      </c>
      <c r="D895" s="68">
        <v>89231</v>
      </c>
    </row>
    <row r="896" spans="3:4" ht="11.45" customHeight="1" x14ac:dyDescent="0.2">
      <c r="C896" s="170" t="s">
        <v>12</v>
      </c>
      <c r="D896" s="68">
        <v>89231</v>
      </c>
    </row>
    <row r="897" spans="3:4" ht="11.45" customHeight="1" x14ac:dyDescent="0.2">
      <c r="C897" s="170" t="s">
        <v>72</v>
      </c>
      <c r="D897" s="68">
        <v>60571</v>
      </c>
    </row>
    <row r="898" spans="3:4" ht="11.45" customHeight="1" x14ac:dyDescent="0.2">
      <c r="C898" s="170" t="s">
        <v>12</v>
      </c>
      <c r="D898" s="68">
        <v>60571</v>
      </c>
    </row>
    <row r="899" spans="3:4" ht="11.45" customHeight="1" x14ac:dyDescent="0.2">
      <c r="C899" s="170" t="s">
        <v>73</v>
      </c>
      <c r="D899" s="68">
        <v>61882</v>
      </c>
    </row>
    <row r="900" spans="3:4" ht="11.45" customHeight="1" x14ac:dyDescent="0.2">
      <c r="C900" s="170" t="s">
        <v>12</v>
      </c>
      <c r="D900" s="68">
        <v>61882</v>
      </c>
    </row>
    <row r="901" spans="3:4" ht="11.45" customHeight="1" x14ac:dyDescent="0.2">
      <c r="C901" s="170" t="s">
        <v>74</v>
      </c>
      <c r="D901" s="68">
        <v>83140</v>
      </c>
    </row>
    <row r="902" spans="3:4" ht="11.45" customHeight="1" x14ac:dyDescent="0.2">
      <c r="C902" s="170" t="s">
        <v>12</v>
      </c>
      <c r="D902" s="68">
        <v>83140</v>
      </c>
    </row>
    <row r="903" spans="3:4" ht="11.45" customHeight="1" x14ac:dyDescent="0.2">
      <c r="C903" s="170" t="s">
        <v>75</v>
      </c>
      <c r="D903" s="68">
        <v>238680</v>
      </c>
    </row>
    <row r="904" spans="3:4" ht="11.45" customHeight="1" x14ac:dyDescent="0.2">
      <c r="C904" s="170" t="s">
        <v>20</v>
      </c>
      <c r="D904" s="68">
        <v>238680</v>
      </c>
    </row>
    <row r="905" spans="3:4" ht="11.45" customHeight="1" x14ac:dyDescent="0.2">
      <c r="C905" s="170" t="s">
        <v>76</v>
      </c>
      <c r="D905" s="68">
        <v>712000</v>
      </c>
    </row>
    <row r="906" spans="3:4" ht="11.45" customHeight="1" x14ac:dyDescent="0.2">
      <c r="C906" s="170" t="s">
        <v>20</v>
      </c>
      <c r="D906" s="68">
        <v>712000</v>
      </c>
    </row>
    <row r="907" spans="3:4" ht="11.45" customHeight="1" x14ac:dyDescent="0.2">
      <c r="C907" s="170" t="s">
        <v>77</v>
      </c>
      <c r="D907" s="68">
        <v>245265</v>
      </c>
    </row>
    <row r="908" spans="3:4" ht="11.45" customHeight="1" x14ac:dyDescent="0.2">
      <c r="C908" s="170" t="s">
        <v>20</v>
      </c>
      <c r="D908" s="68">
        <v>245265</v>
      </c>
    </row>
    <row r="909" spans="3:4" ht="11.45" customHeight="1" x14ac:dyDescent="0.2">
      <c r="C909" s="170" t="s">
        <v>78</v>
      </c>
      <c r="D909" s="68">
        <v>102528</v>
      </c>
    </row>
    <row r="910" spans="3:4" ht="11.45" customHeight="1" x14ac:dyDescent="0.2">
      <c r="C910" s="170" t="s">
        <v>20</v>
      </c>
      <c r="D910" s="68">
        <v>102528</v>
      </c>
    </row>
    <row r="911" spans="3:4" ht="11.45" customHeight="1" x14ac:dyDescent="0.2">
      <c r="C911" s="170" t="s">
        <v>79</v>
      </c>
      <c r="D911" s="68">
        <v>142357.5</v>
      </c>
    </row>
    <row r="912" spans="3:4" ht="11.45" customHeight="1" x14ac:dyDescent="0.2">
      <c r="C912" s="170" t="s">
        <v>20</v>
      </c>
      <c r="D912" s="68">
        <v>142357.5</v>
      </c>
    </row>
    <row r="913" spans="3:4" ht="11.45" customHeight="1" x14ac:dyDescent="0.2">
      <c r="C913" s="170" t="s">
        <v>80</v>
      </c>
      <c r="D913" s="68">
        <v>6424</v>
      </c>
    </row>
    <row r="914" spans="3:4" ht="11.45" customHeight="1" x14ac:dyDescent="0.2">
      <c r="C914" s="170" t="s">
        <v>20</v>
      </c>
      <c r="D914" s="68">
        <v>6424</v>
      </c>
    </row>
    <row r="915" spans="3:4" ht="11.45" customHeight="1" x14ac:dyDescent="0.2">
      <c r="C915" s="170" t="s">
        <v>81</v>
      </c>
      <c r="D915" s="68">
        <v>58705</v>
      </c>
    </row>
    <row r="916" spans="3:4" ht="11.45" customHeight="1" x14ac:dyDescent="0.2">
      <c r="C916" s="170" t="s">
        <v>20</v>
      </c>
      <c r="D916" s="68">
        <v>58705</v>
      </c>
    </row>
    <row r="917" spans="3:4" ht="11.45" customHeight="1" x14ac:dyDescent="0.2">
      <c r="C917" s="170" t="s">
        <v>82</v>
      </c>
      <c r="D917" s="68">
        <v>117660</v>
      </c>
    </row>
    <row r="918" spans="3:4" ht="11.45" customHeight="1" x14ac:dyDescent="0.2">
      <c r="C918" s="170" t="s">
        <v>20</v>
      </c>
      <c r="D918" s="68">
        <v>117660</v>
      </c>
    </row>
    <row r="919" spans="3:4" ht="11.45" customHeight="1" x14ac:dyDescent="0.2">
      <c r="C919" s="170" t="s">
        <v>83</v>
      </c>
      <c r="D919" s="68">
        <v>94459.1</v>
      </c>
    </row>
    <row r="920" spans="3:4" ht="11.45" customHeight="1" x14ac:dyDescent="0.2">
      <c r="C920" s="170" t="s">
        <v>20</v>
      </c>
      <c r="D920" s="68">
        <v>94459.1</v>
      </c>
    </row>
    <row r="921" spans="3:4" ht="11.45" customHeight="1" x14ac:dyDescent="0.2">
      <c r="C921" s="170" t="s">
        <v>84</v>
      </c>
      <c r="D921" s="68">
        <v>92004</v>
      </c>
    </row>
    <row r="922" spans="3:4" ht="11.45" customHeight="1" x14ac:dyDescent="0.2">
      <c r="C922" s="170" t="s">
        <v>20</v>
      </c>
      <c r="D922" s="68">
        <v>92004</v>
      </c>
    </row>
    <row r="923" spans="3:4" ht="11.45" customHeight="1" x14ac:dyDescent="0.2">
      <c r="C923" s="170" t="s">
        <v>85</v>
      </c>
      <c r="D923" s="68">
        <v>38701.9</v>
      </c>
    </row>
    <row r="924" spans="3:4" ht="11.45" customHeight="1" x14ac:dyDescent="0.2">
      <c r="C924" s="170" t="s">
        <v>20</v>
      </c>
      <c r="D924" s="68">
        <v>38701.9</v>
      </c>
    </row>
    <row r="925" spans="3:4" ht="11.45" customHeight="1" x14ac:dyDescent="0.2">
      <c r="C925" s="170" t="s">
        <v>86</v>
      </c>
      <c r="D925" s="68">
        <v>1740</v>
      </c>
    </row>
    <row r="926" spans="3:4" ht="11.45" customHeight="1" x14ac:dyDescent="0.2">
      <c r="C926" s="170" t="s">
        <v>20</v>
      </c>
      <c r="D926" s="68">
        <v>1740</v>
      </c>
    </row>
    <row r="927" spans="3:4" ht="11.45" customHeight="1" x14ac:dyDescent="0.2">
      <c r="C927" s="170" t="s">
        <v>87</v>
      </c>
      <c r="D927" s="68">
        <v>299242.5</v>
      </c>
    </row>
    <row r="928" spans="3:4" ht="11.45" customHeight="1" x14ac:dyDescent="0.2">
      <c r="C928" s="170" t="s">
        <v>20</v>
      </c>
      <c r="D928" s="68">
        <v>299242.5</v>
      </c>
    </row>
    <row r="929" spans="3:4" ht="11.45" customHeight="1" x14ac:dyDescent="0.2">
      <c r="C929" s="170" t="s">
        <v>88</v>
      </c>
      <c r="D929" s="68">
        <v>2730</v>
      </c>
    </row>
    <row r="930" spans="3:4" ht="11.45" customHeight="1" x14ac:dyDescent="0.2">
      <c r="C930" s="170" t="s">
        <v>20</v>
      </c>
      <c r="D930" s="68">
        <v>2730</v>
      </c>
    </row>
    <row r="931" spans="3:4" ht="11.45" customHeight="1" x14ac:dyDescent="0.2">
      <c r="C931" s="170" t="s">
        <v>89</v>
      </c>
      <c r="D931" s="68">
        <v>19800</v>
      </c>
    </row>
    <row r="932" spans="3:4" ht="11.45" customHeight="1" x14ac:dyDescent="0.2">
      <c r="C932" s="170" t="s">
        <v>20</v>
      </c>
      <c r="D932" s="68">
        <v>19800</v>
      </c>
    </row>
    <row r="933" spans="3:4" ht="11.45" customHeight="1" x14ac:dyDescent="0.2">
      <c r="C933" s="170" t="s">
        <v>9</v>
      </c>
      <c r="D933" s="68">
        <v>84713.35</v>
      </c>
    </row>
    <row r="934" spans="3:4" ht="11.45" customHeight="1" x14ac:dyDescent="0.2">
      <c r="C934" s="170" t="s">
        <v>10</v>
      </c>
      <c r="D934" s="68">
        <v>84713.35</v>
      </c>
    </row>
    <row r="935" spans="3:4" ht="11.45" customHeight="1" x14ac:dyDescent="0.2">
      <c r="C935" s="170" t="s">
        <v>165</v>
      </c>
      <c r="D935" s="68">
        <v>1317350.28</v>
      </c>
    </row>
    <row r="936" spans="3:4" ht="11.45" customHeight="1" x14ac:dyDescent="0.2">
      <c r="C936" s="170" t="s">
        <v>0</v>
      </c>
      <c r="D936" s="68">
        <v>2414.7800000000002</v>
      </c>
    </row>
    <row r="937" spans="3:4" ht="11.45" customHeight="1" x14ac:dyDescent="0.2">
      <c r="C937" s="170" t="s">
        <v>1</v>
      </c>
      <c r="D937" s="68">
        <v>558.78</v>
      </c>
    </row>
    <row r="938" spans="3:4" ht="11.45" customHeight="1" x14ac:dyDescent="0.2">
      <c r="C938" s="170" t="s">
        <v>2</v>
      </c>
      <c r="D938" s="68">
        <v>1856</v>
      </c>
    </row>
    <row r="939" spans="3:4" ht="11.45" customHeight="1" x14ac:dyDescent="0.2">
      <c r="C939" s="170" t="s">
        <v>45</v>
      </c>
      <c r="D939" s="68">
        <v>74328.56</v>
      </c>
    </row>
    <row r="940" spans="3:4" ht="11.45" customHeight="1" x14ac:dyDescent="0.2">
      <c r="C940" s="170" t="s">
        <v>46</v>
      </c>
      <c r="D940" s="68">
        <v>13030.91</v>
      </c>
    </row>
    <row r="941" spans="3:4" ht="11.45" customHeight="1" x14ac:dyDescent="0.2">
      <c r="C941" s="170" t="s">
        <v>47</v>
      </c>
      <c r="D941" s="68">
        <v>3114.36</v>
      </c>
    </row>
    <row r="942" spans="3:4" ht="11.45" customHeight="1" x14ac:dyDescent="0.2">
      <c r="C942" s="170" t="s">
        <v>48</v>
      </c>
      <c r="D942" s="68">
        <v>2607.33</v>
      </c>
    </row>
    <row r="943" spans="3:4" ht="11.45" customHeight="1" x14ac:dyDescent="0.2">
      <c r="C943" s="170" t="s">
        <v>49</v>
      </c>
      <c r="D943" s="68">
        <v>55575.96</v>
      </c>
    </row>
    <row r="944" spans="3:4" ht="11.45" customHeight="1" x14ac:dyDescent="0.2">
      <c r="C944" s="170" t="s">
        <v>3</v>
      </c>
      <c r="D944" s="68">
        <v>10165.379999999999</v>
      </c>
    </row>
    <row r="945" spans="3:4" ht="11.45" customHeight="1" x14ac:dyDescent="0.2">
      <c r="C945" s="170" t="s">
        <v>50</v>
      </c>
      <c r="D945" s="68">
        <v>8900</v>
      </c>
    </row>
    <row r="946" spans="3:4" ht="11.45" customHeight="1" x14ac:dyDescent="0.2">
      <c r="C946" s="170" t="s">
        <v>52</v>
      </c>
      <c r="D946" s="68">
        <v>112.55</v>
      </c>
    </row>
    <row r="947" spans="3:4" ht="11.45" customHeight="1" x14ac:dyDescent="0.2">
      <c r="C947" s="170" t="s">
        <v>53</v>
      </c>
      <c r="D947" s="68">
        <v>1034.79</v>
      </c>
    </row>
    <row r="948" spans="3:4" ht="11.45" customHeight="1" x14ac:dyDescent="0.2">
      <c r="C948" s="170" t="s">
        <v>56</v>
      </c>
      <c r="D948" s="68">
        <v>9.0399999999999991</v>
      </c>
    </row>
    <row r="949" spans="3:4" ht="11.45" customHeight="1" x14ac:dyDescent="0.2">
      <c r="C949" s="170" t="s">
        <v>4</v>
      </c>
      <c r="D949" s="68">
        <v>109</v>
      </c>
    </row>
    <row r="950" spans="3:4" ht="11.45" customHeight="1" x14ac:dyDescent="0.2">
      <c r="C950" s="170" t="s">
        <v>58</v>
      </c>
      <c r="D950" s="68">
        <v>56</v>
      </c>
    </row>
    <row r="951" spans="3:4" ht="11.45" customHeight="1" x14ac:dyDescent="0.2">
      <c r="C951" s="170" t="s">
        <v>90</v>
      </c>
      <c r="D951" s="68">
        <v>56</v>
      </c>
    </row>
    <row r="952" spans="3:4" ht="11.45" customHeight="1" x14ac:dyDescent="0.2">
      <c r="C952" s="170" t="s">
        <v>5</v>
      </c>
      <c r="D952" s="68">
        <v>3873.08</v>
      </c>
    </row>
    <row r="953" spans="3:4" ht="11.45" customHeight="1" x14ac:dyDescent="0.2">
      <c r="C953" s="170" t="s">
        <v>61</v>
      </c>
      <c r="D953" s="68">
        <v>3844</v>
      </c>
    </row>
    <row r="954" spans="3:4" ht="11.45" customHeight="1" x14ac:dyDescent="0.2">
      <c r="C954" s="170" t="s">
        <v>6</v>
      </c>
      <c r="D954" s="68">
        <v>29.08</v>
      </c>
    </row>
    <row r="955" spans="3:4" ht="11.45" customHeight="1" x14ac:dyDescent="0.2">
      <c r="C955" s="170" t="s">
        <v>158</v>
      </c>
      <c r="D955" s="68">
        <v>97875.26</v>
      </c>
    </row>
    <row r="956" spans="3:4" ht="11.45" customHeight="1" x14ac:dyDescent="0.2">
      <c r="C956" s="170" t="s">
        <v>7</v>
      </c>
      <c r="D956" s="68">
        <v>1305.26</v>
      </c>
    </row>
    <row r="957" spans="3:4" ht="11.45" customHeight="1" x14ac:dyDescent="0.2">
      <c r="C957" s="170" t="s">
        <v>8</v>
      </c>
      <c r="D957" s="68">
        <v>1305.26</v>
      </c>
    </row>
    <row r="958" spans="3:4" ht="11.45" customHeight="1" x14ac:dyDescent="0.2">
      <c r="C958" s="170" t="s">
        <v>9</v>
      </c>
      <c r="D958" s="68">
        <v>96570</v>
      </c>
    </row>
    <row r="959" spans="3:4" ht="11.45" customHeight="1" x14ac:dyDescent="0.2">
      <c r="C959" s="170" t="s">
        <v>10</v>
      </c>
      <c r="D959" s="68">
        <v>96570</v>
      </c>
    </row>
    <row r="960" spans="3:4" ht="11.45" customHeight="1" x14ac:dyDescent="0.2">
      <c r="C960" s="170" t="s">
        <v>166</v>
      </c>
      <c r="D960" s="68">
        <v>3511552.45</v>
      </c>
    </row>
    <row r="961" spans="3:4" ht="11.45" customHeight="1" x14ac:dyDescent="0.2">
      <c r="C961" s="170" t="s">
        <v>0</v>
      </c>
      <c r="D961" s="68">
        <v>30892.07</v>
      </c>
    </row>
    <row r="962" spans="3:4" ht="11.45" customHeight="1" x14ac:dyDescent="0.2">
      <c r="C962" s="170" t="s">
        <v>91</v>
      </c>
      <c r="D962" s="68">
        <v>15734.27</v>
      </c>
    </row>
    <row r="963" spans="3:4" ht="11.45" customHeight="1" x14ac:dyDescent="0.2">
      <c r="C963" s="170" t="s">
        <v>92</v>
      </c>
      <c r="D963" s="68">
        <v>445.8</v>
      </c>
    </row>
    <row r="964" spans="3:4" ht="11.45" customHeight="1" x14ac:dyDescent="0.2">
      <c r="C964" s="170" t="s">
        <v>93</v>
      </c>
      <c r="D964" s="68">
        <v>14712</v>
      </c>
    </row>
    <row r="965" spans="3:4" ht="11.45" customHeight="1" x14ac:dyDescent="0.2">
      <c r="C965" s="170" t="s">
        <v>45</v>
      </c>
      <c r="D965" s="68">
        <v>457635.12</v>
      </c>
    </row>
    <row r="966" spans="3:4" ht="11.45" customHeight="1" x14ac:dyDescent="0.2">
      <c r="C966" s="170" t="s">
        <v>167</v>
      </c>
      <c r="D966" s="68">
        <v>135809.26999999999</v>
      </c>
    </row>
    <row r="967" spans="3:4" ht="11.45" customHeight="1" x14ac:dyDescent="0.2">
      <c r="C967" s="170" t="s">
        <v>46</v>
      </c>
      <c r="D967" s="68">
        <v>193478.45</v>
      </c>
    </row>
    <row r="968" spans="3:4" ht="11.45" customHeight="1" x14ac:dyDescent="0.2">
      <c r="C968" s="170" t="s">
        <v>168</v>
      </c>
      <c r="D968" s="68">
        <v>55592.62</v>
      </c>
    </row>
    <row r="969" spans="3:4" ht="11.45" customHeight="1" x14ac:dyDescent="0.2">
      <c r="C969" s="170" t="s">
        <v>48</v>
      </c>
      <c r="D969" s="68">
        <v>72754.78</v>
      </c>
    </row>
    <row r="970" spans="3:4" ht="11.45" customHeight="1" x14ac:dyDescent="0.2">
      <c r="C970" s="170" t="s">
        <v>3</v>
      </c>
      <c r="D970" s="68">
        <v>181193.83</v>
      </c>
    </row>
    <row r="971" spans="3:4" ht="11.45" customHeight="1" x14ac:dyDescent="0.2">
      <c r="C971" s="170" t="s">
        <v>50</v>
      </c>
      <c r="D971" s="68">
        <v>73336</v>
      </c>
    </row>
    <row r="972" spans="3:4" ht="11.45" customHeight="1" x14ac:dyDescent="0.2">
      <c r="C972" s="170" t="s">
        <v>96</v>
      </c>
      <c r="D972" s="68">
        <v>45122.32</v>
      </c>
    </row>
    <row r="973" spans="3:4" ht="11.45" customHeight="1" x14ac:dyDescent="0.2">
      <c r="C973" s="170" t="s">
        <v>55</v>
      </c>
      <c r="D973" s="68">
        <v>8465.68</v>
      </c>
    </row>
    <row r="974" spans="3:4" ht="11.45" customHeight="1" x14ac:dyDescent="0.2">
      <c r="C974" s="170" t="s">
        <v>56</v>
      </c>
      <c r="D974" s="68">
        <v>3370.89</v>
      </c>
    </row>
    <row r="975" spans="3:4" ht="11.45" customHeight="1" x14ac:dyDescent="0.2">
      <c r="C975" s="170" t="s">
        <v>57</v>
      </c>
      <c r="D975" s="68">
        <v>40380.44</v>
      </c>
    </row>
    <row r="976" spans="3:4" ht="11.45" customHeight="1" x14ac:dyDescent="0.2">
      <c r="C976" s="170" t="s">
        <v>4</v>
      </c>
      <c r="D976" s="68">
        <v>10518.5</v>
      </c>
    </row>
    <row r="977" spans="3:4" ht="11.45" customHeight="1" x14ac:dyDescent="0.2">
      <c r="C977" s="170" t="s">
        <v>5</v>
      </c>
      <c r="D977" s="68">
        <v>60.53</v>
      </c>
    </row>
    <row r="978" spans="3:4" ht="11.45" customHeight="1" x14ac:dyDescent="0.2">
      <c r="C978" s="170" t="s">
        <v>97</v>
      </c>
      <c r="D978" s="68">
        <v>29.08</v>
      </c>
    </row>
    <row r="979" spans="3:4" ht="11.45" customHeight="1" x14ac:dyDescent="0.2">
      <c r="C979" s="170" t="s">
        <v>61</v>
      </c>
      <c r="D979" s="68">
        <v>31.45</v>
      </c>
    </row>
    <row r="980" spans="3:4" ht="11.45" customHeight="1" x14ac:dyDescent="0.2">
      <c r="C980" s="170" t="s">
        <v>158</v>
      </c>
      <c r="D980" s="68">
        <v>1031281.17</v>
      </c>
    </row>
    <row r="981" spans="3:4" ht="11.45" customHeight="1" x14ac:dyDescent="0.2">
      <c r="C981" s="170" t="s">
        <v>7</v>
      </c>
      <c r="D981" s="68">
        <v>3263.15</v>
      </c>
    </row>
    <row r="982" spans="3:4" ht="11.45" customHeight="1" x14ac:dyDescent="0.2">
      <c r="C982" s="170" t="s">
        <v>8</v>
      </c>
      <c r="D982" s="68">
        <v>3263.15</v>
      </c>
    </row>
    <row r="983" spans="3:4" ht="11.45" customHeight="1" x14ac:dyDescent="0.2">
      <c r="C983" s="170" t="s">
        <v>163</v>
      </c>
      <c r="D983" s="68">
        <v>2279.4699999999998</v>
      </c>
    </row>
    <row r="984" spans="3:4" ht="11.45" customHeight="1" x14ac:dyDescent="0.2">
      <c r="C984" s="170" t="s">
        <v>8</v>
      </c>
      <c r="D984" s="68">
        <v>2279.4699999999998</v>
      </c>
    </row>
    <row r="985" spans="3:4" ht="11.45" customHeight="1" x14ac:dyDescent="0.2">
      <c r="C985" s="170" t="s">
        <v>164</v>
      </c>
      <c r="D985" s="68">
        <v>763.71</v>
      </c>
    </row>
    <row r="986" spans="3:4" ht="11.45" customHeight="1" x14ac:dyDescent="0.2">
      <c r="C986" s="170" t="s">
        <v>8</v>
      </c>
      <c r="D986" s="68">
        <v>763.71</v>
      </c>
    </row>
    <row r="987" spans="3:4" ht="11.45" customHeight="1" x14ac:dyDescent="0.2">
      <c r="C987" s="170" t="s">
        <v>62</v>
      </c>
      <c r="D987" s="68">
        <v>15713.6</v>
      </c>
    </row>
    <row r="988" spans="3:4" ht="11.45" customHeight="1" x14ac:dyDescent="0.2">
      <c r="C988" s="170" t="s">
        <v>20</v>
      </c>
      <c r="D988" s="68">
        <v>15713.6</v>
      </c>
    </row>
    <row r="989" spans="3:4" ht="11.45" customHeight="1" x14ac:dyDescent="0.2">
      <c r="C989" s="170" t="s">
        <v>63</v>
      </c>
      <c r="D989" s="68">
        <v>6715</v>
      </c>
    </row>
    <row r="990" spans="3:4" ht="11.45" customHeight="1" x14ac:dyDescent="0.2">
      <c r="C990" s="170" t="s">
        <v>20</v>
      </c>
      <c r="D990" s="68">
        <v>6715</v>
      </c>
    </row>
    <row r="991" spans="3:4" ht="11.45" customHeight="1" x14ac:dyDescent="0.2">
      <c r="C991" s="170" t="s">
        <v>64</v>
      </c>
      <c r="D991" s="68">
        <v>67800</v>
      </c>
    </row>
    <row r="992" spans="3:4" ht="11.45" customHeight="1" x14ac:dyDescent="0.2">
      <c r="C992" s="170" t="s">
        <v>20</v>
      </c>
      <c r="D992" s="68">
        <v>67800</v>
      </c>
    </row>
    <row r="993" spans="3:4" ht="11.45" customHeight="1" x14ac:dyDescent="0.2">
      <c r="C993" s="170" t="s">
        <v>67</v>
      </c>
      <c r="D993" s="68">
        <v>13408</v>
      </c>
    </row>
    <row r="994" spans="3:4" ht="11.45" customHeight="1" x14ac:dyDescent="0.2">
      <c r="C994" s="170" t="s">
        <v>12</v>
      </c>
      <c r="D994" s="68">
        <v>13408</v>
      </c>
    </row>
    <row r="995" spans="3:4" ht="11.45" customHeight="1" x14ac:dyDescent="0.2">
      <c r="C995" s="170" t="s">
        <v>68</v>
      </c>
      <c r="D995" s="68">
        <v>54758</v>
      </c>
    </row>
    <row r="996" spans="3:4" ht="11.45" customHeight="1" x14ac:dyDescent="0.2">
      <c r="C996" s="170" t="s">
        <v>12</v>
      </c>
      <c r="D996" s="68">
        <v>54758</v>
      </c>
    </row>
    <row r="997" spans="3:4" ht="11.45" customHeight="1" x14ac:dyDescent="0.2">
      <c r="C997" s="170" t="s">
        <v>69</v>
      </c>
      <c r="D997" s="68">
        <v>28500</v>
      </c>
    </row>
    <row r="998" spans="3:4" ht="11.45" customHeight="1" x14ac:dyDescent="0.2">
      <c r="C998" s="170" t="s">
        <v>12</v>
      </c>
      <c r="D998" s="68">
        <v>28500</v>
      </c>
    </row>
    <row r="999" spans="3:4" ht="11.45" customHeight="1" x14ac:dyDescent="0.2">
      <c r="C999" s="170" t="s">
        <v>70</v>
      </c>
      <c r="D999" s="68">
        <v>44068</v>
      </c>
    </row>
    <row r="1000" spans="3:4" ht="11.45" customHeight="1" x14ac:dyDescent="0.2">
      <c r="C1000" s="170" t="s">
        <v>12</v>
      </c>
      <c r="D1000" s="68">
        <v>44068</v>
      </c>
    </row>
    <row r="1001" spans="3:4" ht="11.45" customHeight="1" x14ac:dyDescent="0.2">
      <c r="C1001" s="170" t="s">
        <v>71</v>
      </c>
      <c r="D1001" s="68">
        <v>68204</v>
      </c>
    </row>
    <row r="1002" spans="3:4" ht="11.45" customHeight="1" x14ac:dyDescent="0.2">
      <c r="C1002" s="170" t="s">
        <v>12</v>
      </c>
      <c r="D1002" s="68">
        <v>68204</v>
      </c>
    </row>
    <row r="1003" spans="3:4" ht="11.45" customHeight="1" x14ac:dyDescent="0.2">
      <c r="C1003" s="170" t="s">
        <v>72</v>
      </c>
      <c r="D1003" s="68">
        <v>44614</v>
      </c>
    </row>
    <row r="1004" spans="3:4" ht="11.45" customHeight="1" x14ac:dyDescent="0.2">
      <c r="C1004" s="170" t="s">
        <v>12</v>
      </c>
      <c r="D1004" s="68">
        <v>44614</v>
      </c>
    </row>
    <row r="1005" spans="3:4" ht="11.45" customHeight="1" x14ac:dyDescent="0.2">
      <c r="C1005" s="170" t="s">
        <v>73</v>
      </c>
      <c r="D1005" s="68">
        <v>39138</v>
      </c>
    </row>
    <row r="1006" spans="3:4" ht="11.45" customHeight="1" x14ac:dyDescent="0.2">
      <c r="C1006" s="170" t="s">
        <v>12</v>
      </c>
      <c r="D1006" s="68">
        <v>39138</v>
      </c>
    </row>
    <row r="1007" spans="3:4" ht="11.45" customHeight="1" x14ac:dyDescent="0.2">
      <c r="C1007" s="170" t="s">
        <v>98</v>
      </c>
      <c r="D1007" s="68">
        <v>16950</v>
      </c>
    </row>
    <row r="1008" spans="3:4" ht="11.45" customHeight="1" x14ac:dyDescent="0.2">
      <c r="C1008" s="170" t="s">
        <v>12</v>
      </c>
      <c r="D1008" s="68">
        <v>16950</v>
      </c>
    </row>
    <row r="1009" spans="3:4" ht="11.45" customHeight="1" x14ac:dyDescent="0.2">
      <c r="C1009" s="170" t="s">
        <v>74</v>
      </c>
      <c r="D1009" s="68">
        <v>34500</v>
      </c>
    </row>
    <row r="1010" spans="3:4" ht="11.45" customHeight="1" x14ac:dyDescent="0.2">
      <c r="C1010" s="170" t="s">
        <v>12</v>
      </c>
      <c r="D1010" s="68">
        <v>34500</v>
      </c>
    </row>
    <row r="1011" spans="3:4" ht="11.45" customHeight="1" x14ac:dyDescent="0.2">
      <c r="C1011" s="170" t="s">
        <v>99</v>
      </c>
      <c r="D1011" s="68">
        <v>30000</v>
      </c>
    </row>
    <row r="1012" spans="3:4" ht="11.45" customHeight="1" x14ac:dyDescent="0.2">
      <c r="C1012" s="170" t="s">
        <v>12</v>
      </c>
      <c r="D1012" s="68">
        <v>30000</v>
      </c>
    </row>
    <row r="1013" spans="3:4" ht="11.45" customHeight="1" x14ac:dyDescent="0.2">
      <c r="C1013" s="170" t="s">
        <v>75</v>
      </c>
      <c r="D1013" s="68">
        <v>64350</v>
      </c>
    </row>
    <row r="1014" spans="3:4" ht="11.45" customHeight="1" x14ac:dyDescent="0.2">
      <c r="C1014" s="170" t="s">
        <v>20</v>
      </c>
      <c r="D1014" s="68">
        <v>64350</v>
      </c>
    </row>
    <row r="1015" spans="3:4" ht="11.45" customHeight="1" x14ac:dyDescent="0.2">
      <c r="C1015" s="170" t="s">
        <v>76</v>
      </c>
      <c r="D1015" s="68">
        <v>174400</v>
      </c>
    </row>
    <row r="1016" spans="3:4" ht="11.45" customHeight="1" x14ac:dyDescent="0.2">
      <c r="C1016" s="170" t="s">
        <v>20</v>
      </c>
      <c r="D1016" s="68">
        <v>174400</v>
      </c>
    </row>
    <row r="1017" spans="3:4" ht="11.45" customHeight="1" x14ac:dyDescent="0.2">
      <c r="C1017" s="170" t="s">
        <v>77</v>
      </c>
      <c r="D1017" s="68">
        <v>58046.05</v>
      </c>
    </row>
    <row r="1018" spans="3:4" ht="11.45" customHeight="1" x14ac:dyDescent="0.2">
      <c r="C1018" s="170" t="s">
        <v>20</v>
      </c>
      <c r="D1018" s="68">
        <v>58046.05</v>
      </c>
    </row>
    <row r="1019" spans="3:4" ht="11.45" customHeight="1" x14ac:dyDescent="0.2">
      <c r="C1019" s="170" t="s">
        <v>78</v>
      </c>
      <c r="D1019" s="68">
        <v>25632</v>
      </c>
    </row>
    <row r="1020" spans="3:4" ht="11.45" customHeight="1" x14ac:dyDescent="0.2">
      <c r="C1020" s="170" t="s">
        <v>20</v>
      </c>
      <c r="D1020" s="68">
        <v>25632</v>
      </c>
    </row>
    <row r="1021" spans="3:4" ht="11.45" customHeight="1" x14ac:dyDescent="0.2">
      <c r="C1021" s="170" t="s">
        <v>79</v>
      </c>
      <c r="D1021" s="68">
        <v>14235.75</v>
      </c>
    </row>
    <row r="1022" spans="3:4" ht="11.45" customHeight="1" x14ac:dyDescent="0.2">
      <c r="C1022" s="170" t="s">
        <v>20</v>
      </c>
      <c r="D1022" s="68">
        <v>14235.75</v>
      </c>
    </row>
    <row r="1023" spans="3:4" ht="11.45" customHeight="1" x14ac:dyDescent="0.2">
      <c r="C1023" s="170" t="s">
        <v>80</v>
      </c>
      <c r="D1023" s="68">
        <v>2336</v>
      </c>
    </row>
    <row r="1024" spans="3:4" ht="11.45" customHeight="1" x14ac:dyDescent="0.2">
      <c r="C1024" s="170" t="s">
        <v>20</v>
      </c>
      <c r="D1024" s="68">
        <v>2336</v>
      </c>
    </row>
    <row r="1025" spans="3:4" ht="11.45" customHeight="1" x14ac:dyDescent="0.2">
      <c r="C1025" s="170" t="s">
        <v>81</v>
      </c>
      <c r="D1025" s="68">
        <v>20546.75</v>
      </c>
    </row>
    <row r="1026" spans="3:4" ht="11.45" customHeight="1" x14ac:dyDescent="0.2">
      <c r="C1026" s="170" t="s">
        <v>20</v>
      </c>
      <c r="D1026" s="68">
        <v>20546.75</v>
      </c>
    </row>
    <row r="1027" spans="3:4" ht="11.45" customHeight="1" x14ac:dyDescent="0.2">
      <c r="C1027" s="170" t="s">
        <v>82</v>
      </c>
      <c r="D1027" s="68">
        <v>39000</v>
      </c>
    </row>
    <row r="1028" spans="3:4" ht="11.45" customHeight="1" x14ac:dyDescent="0.2">
      <c r="C1028" s="170" t="s">
        <v>20</v>
      </c>
      <c r="D1028" s="68">
        <v>39000</v>
      </c>
    </row>
    <row r="1029" spans="3:4" ht="11.45" customHeight="1" x14ac:dyDescent="0.2">
      <c r="C1029" s="170" t="s">
        <v>83</v>
      </c>
      <c r="D1029" s="68">
        <v>29349.35</v>
      </c>
    </row>
    <row r="1030" spans="3:4" ht="11.45" customHeight="1" x14ac:dyDescent="0.2">
      <c r="C1030" s="170" t="s">
        <v>20</v>
      </c>
      <c r="D1030" s="68">
        <v>29349.35</v>
      </c>
    </row>
    <row r="1031" spans="3:4" ht="11.45" customHeight="1" x14ac:dyDescent="0.2">
      <c r="C1031" s="170" t="s">
        <v>84</v>
      </c>
      <c r="D1031" s="68">
        <v>36382.5</v>
      </c>
    </row>
    <row r="1032" spans="3:4" ht="11.45" customHeight="1" x14ac:dyDescent="0.2">
      <c r="C1032" s="170" t="s">
        <v>20</v>
      </c>
      <c r="D1032" s="68">
        <v>36382.5</v>
      </c>
    </row>
    <row r="1033" spans="3:4" ht="11.45" customHeight="1" x14ac:dyDescent="0.2">
      <c r="C1033" s="170" t="s">
        <v>85</v>
      </c>
      <c r="D1033" s="68">
        <v>6035.59</v>
      </c>
    </row>
    <row r="1034" spans="3:4" ht="11.45" customHeight="1" x14ac:dyDescent="0.2">
      <c r="C1034" s="170" t="s">
        <v>20</v>
      </c>
      <c r="D1034" s="68">
        <v>6035.59</v>
      </c>
    </row>
    <row r="1035" spans="3:4" ht="11.45" customHeight="1" x14ac:dyDescent="0.2">
      <c r="C1035" s="170" t="s">
        <v>86</v>
      </c>
      <c r="D1035" s="68">
        <v>3480</v>
      </c>
    </row>
    <row r="1036" spans="3:4" ht="11.45" customHeight="1" x14ac:dyDescent="0.2">
      <c r="C1036" s="170" t="s">
        <v>20</v>
      </c>
      <c r="D1036" s="68">
        <v>3480</v>
      </c>
    </row>
    <row r="1037" spans="3:4" ht="11.45" customHeight="1" x14ac:dyDescent="0.2">
      <c r="C1037" s="170" t="s">
        <v>87</v>
      </c>
      <c r="D1037" s="68">
        <v>74179.5</v>
      </c>
    </row>
    <row r="1038" spans="3:4" ht="11.45" customHeight="1" x14ac:dyDescent="0.2">
      <c r="C1038" s="170" t="s">
        <v>20</v>
      </c>
      <c r="D1038" s="68">
        <v>74179.5</v>
      </c>
    </row>
    <row r="1039" spans="3:4" ht="11.45" customHeight="1" x14ac:dyDescent="0.2">
      <c r="C1039" s="170" t="s">
        <v>88</v>
      </c>
      <c r="D1039" s="68">
        <v>936</v>
      </c>
    </row>
    <row r="1040" spans="3:4" ht="11.45" customHeight="1" x14ac:dyDescent="0.2">
      <c r="C1040" s="170" t="s">
        <v>20</v>
      </c>
      <c r="D1040" s="68">
        <v>936</v>
      </c>
    </row>
    <row r="1041" spans="3:4" ht="11.45" customHeight="1" x14ac:dyDescent="0.2">
      <c r="C1041" s="170" t="s">
        <v>89</v>
      </c>
      <c r="D1041" s="68">
        <v>6600</v>
      </c>
    </row>
    <row r="1042" spans="3:4" ht="11.45" customHeight="1" x14ac:dyDescent="0.2">
      <c r="C1042" s="170" t="s">
        <v>20</v>
      </c>
      <c r="D1042" s="68">
        <v>6600</v>
      </c>
    </row>
    <row r="1043" spans="3:4" ht="11.45" customHeight="1" x14ac:dyDescent="0.2">
      <c r="C1043" s="170" t="s">
        <v>9</v>
      </c>
      <c r="D1043" s="68">
        <v>5096.75</v>
      </c>
    </row>
    <row r="1044" spans="3:4" ht="11.45" customHeight="1" x14ac:dyDescent="0.2">
      <c r="C1044" s="170" t="s">
        <v>10</v>
      </c>
      <c r="D1044" s="68">
        <v>5096.75</v>
      </c>
    </row>
    <row r="1045" spans="3:4" ht="11.45" customHeight="1" x14ac:dyDescent="0.2">
      <c r="C1045" s="170" t="s">
        <v>169</v>
      </c>
      <c r="D1045" s="68">
        <v>325211.42</v>
      </c>
    </row>
    <row r="1046" spans="3:4" ht="11.45" customHeight="1" x14ac:dyDescent="0.2">
      <c r="C1046" s="170" t="s">
        <v>0</v>
      </c>
      <c r="D1046" s="68">
        <v>6000</v>
      </c>
    </row>
    <row r="1047" spans="3:4" ht="11.45" customHeight="1" x14ac:dyDescent="0.2">
      <c r="C1047" s="170" t="s">
        <v>93</v>
      </c>
      <c r="D1047" s="68">
        <v>6000</v>
      </c>
    </row>
    <row r="1048" spans="3:4" ht="11.45" customHeight="1" x14ac:dyDescent="0.2">
      <c r="C1048" s="170" t="s">
        <v>45</v>
      </c>
      <c r="D1048" s="68">
        <v>12442.3</v>
      </c>
    </row>
    <row r="1049" spans="3:4" ht="11.45" customHeight="1" x14ac:dyDescent="0.2">
      <c r="C1049" s="170" t="s">
        <v>46</v>
      </c>
      <c r="D1049" s="68">
        <v>6492.48</v>
      </c>
    </row>
    <row r="1050" spans="3:4" ht="11.45" customHeight="1" x14ac:dyDescent="0.2">
      <c r="C1050" s="170" t="s">
        <v>100</v>
      </c>
      <c r="D1050" s="68">
        <v>2888.18</v>
      </c>
    </row>
    <row r="1051" spans="3:4" ht="11.45" customHeight="1" x14ac:dyDescent="0.2">
      <c r="C1051" s="170" t="s">
        <v>48</v>
      </c>
      <c r="D1051" s="68">
        <v>3061.64</v>
      </c>
    </row>
    <row r="1052" spans="3:4" ht="11.45" customHeight="1" x14ac:dyDescent="0.2">
      <c r="C1052" s="170" t="s">
        <v>3</v>
      </c>
      <c r="D1052" s="68">
        <v>2621.65</v>
      </c>
    </row>
    <row r="1053" spans="3:4" ht="11.45" customHeight="1" x14ac:dyDescent="0.2">
      <c r="C1053" s="170" t="s">
        <v>96</v>
      </c>
      <c r="D1053" s="68">
        <v>1211.07</v>
      </c>
    </row>
    <row r="1054" spans="3:4" ht="11.45" customHeight="1" x14ac:dyDescent="0.2">
      <c r="C1054" s="170" t="s">
        <v>53</v>
      </c>
      <c r="D1054" s="68">
        <v>26.57</v>
      </c>
    </row>
    <row r="1055" spans="3:4" ht="11.45" customHeight="1" x14ac:dyDescent="0.2">
      <c r="C1055" s="170" t="s">
        <v>55</v>
      </c>
      <c r="D1055" s="68">
        <v>1059.8</v>
      </c>
    </row>
    <row r="1056" spans="3:4" ht="11.45" customHeight="1" x14ac:dyDescent="0.2">
      <c r="C1056" s="170" t="s">
        <v>56</v>
      </c>
      <c r="D1056" s="68">
        <v>51.71</v>
      </c>
    </row>
    <row r="1057" spans="3:4" ht="11.45" customHeight="1" x14ac:dyDescent="0.2">
      <c r="C1057" s="170" t="s">
        <v>4</v>
      </c>
      <c r="D1057" s="68">
        <v>272.5</v>
      </c>
    </row>
    <row r="1058" spans="3:4" ht="11.45" customHeight="1" x14ac:dyDescent="0.2">
      <c r="C1058" s="170" t="s">
        <v>58</v>
      </c>
      <c r="D1058" s="68">
        <v>28</v>
      </c>
    </row>
    <row r="1059" spans="3:4" ht="11.45" customHeight="1" x14ac:dyDescent="0.2">
      <c r="C1059" s="170" t="s">
        <v>90</v>
      </c>
      <c r="D1059" s="68">
        <v>28</v>
      </c>
    </row>
    <row r="1060" spans="3:4" ht="11.45" customHeight="1" x14ac:dyDescent="0.2">
      <c r="C1060" s="170" t="s">
        <v>158</v>
      </c>
      <c r="D1060" s="68">
        <v>1300.8399999999999</v>
      </c>
    </row>
    <row r="1061" spans="3:4" ht="11.45" customHeight="1" x14ac:dyDescent="0.2">
      <c r="C1061" s="170" t="s">
        <v>7</v>
      </c>
      <c r="D1061" s="68">
        <v>978.94</v>
      </c>
    </row>
    <row r="1062" spans="3:4" ht="11.45" customHeight="1" x14ac:dyDescent="0.2">
      <c r="C1062" s="170" t="s">
        <v>8</v>
      </c>
      <c r="D1062" s="68">
        <v>978.94</v>
      </c>
    </row>
    <row r="1063" spans="3:4" ht="11.45" customHeight="1" x14ac:dyDescent="0.2">
      <c r="C1063" s="170" t="s">
        <v>9</v>
      </c>
      <c r="D1063" s="68">
        <v>321.89999999999998</v>
      </c>
    </row>
    <row r="1064" spans="3:4" ht="11.45" customHeight="1" x14ac:dyDescent="0.2">
      <c r="C1064" s="170" t="s">
        <v>10</v>
      </c>
      <c r="D1064" s="68">
        <v>321.89999999999998</v>
      </c>
    </row>
    <row r="1065" spans="3:4" ht="11.45" customHeight="1" x14ac:dyDescent="0.2">
      <c r="C1065" s="170" t="s">
        <v>170</v>
      </c>
      <c r="D1065" s="68">
        <v>375621.2</v>
      </c>
    </row>
    <row r="1066" spans="3:4" ht="11.45" customHeight="1" x14ac:dyDescent="0.2">
      <c r="C1066" s="170" t="s">
        <v>0</v>
      </c>
      <c r="D1066" s="68">
        <v>6000</v>
      </c>
    </row>
    <row r="1067" spans="3:4" ht="11.45" customHeight="1" x14ac:dyDescent="0.2">
      <c r="C1067" s="170" t="s">
        <v>93</v>
      </c>
      <c r="D1067" s="68">
        <v>6000</v>
      </c>
    </row>
    <row r="1068" spans="3:4" ht="11.45" customHeight="1" x14ac:dyDescent="0.2">
      <c r="C1068" s="170" t="s">
        <v>45</v>
      </c>
      <c r="D1068" s="68">
        <v>17123.86</v>
      </c>
    </row>
    <row r="1069" spans="3:4" ht="11.45" customHeight="1" x14ac:dyDescent="0.2">
      <c r="C1069" s="170" t="s">
        <v>46</v>
      </c>
      <c r="D1069" s="68">
        <v>10811.03</v>
      </c>
    </row>
    <row r="1070" spans="3:4" ht="11.45" customHeight="1" x14ac:dyDescent="0.2">
      <c r="C1070" s="170" t="s">
        <v>100</v>
      </c>
      <c r="D1070" s="68">
        <v>2599.36</v>
      </c>
    </row>
    <row r="1071" spans="3:4" ht="11.45" customHeight="1" x14ac:dyDescent="0.2">
      <c r="C1071" s="170" t="s">
        <v>48</v>
      </c>
      <c r="D1071" s="68">
        <v>3713.47</v>
      </c>
    </row>
    <row r="1072" spans="3:4" ht="11.45" customHeight="1" x14ac:dyDescent="0.2">
      <c r="C1072" s="170" t="s">
        <v>3</v>
      </c>
      <c r="D1072" s="68">
        <v>2614.88</v>
      </c>
    </row>
    <row r="1073" spans="3:4" ht="11.45" customHeight="1" x14ac:dyDescent="0.2">
      <c r="C1073" s="170" t="s">
        <v>96</v>
      </c>
      <c r="D1073" s="68">
        <v>1211.07</v>
      </c>
    </row>
    <row r="1074" spans="3:4" ht="11.45" customHeight="1" x14ac:dyDescent="0.2">
      <c r="C1074" s="170" t="s">
        <v>53</v>
      </c>
      <c r="D1074" s="68">
        <v>26.57</v>
      </c>
    </row>
    <row r="1075" spans="3:4" ht="11.45" customHeight="1" x14ac:dyDescent="0.2">
      <c r="C1075" s="170" t="s">
        <v>55</v>
      </c>
      <c r="D1075" s="68">
        <v>1059.8</v>
      </c>
    </row>
    <row r="1076" spans="3:4" ht="11.45" customHeight="1" x14ac:dyDescent="0.2">
      <c r="C1076" s="170" t="s">
        <v>56</v>
      </c>
      <c r="D1076" s="68">
        <v>44.94</v>
      </c>
    </row>
    <row r="1077" spans="3:4" ht="11.45" customHeight="1" x14ac:dyDescent="0.2">
      <c r="C1077" s="170" t="s">
        <v>4</v>
      </c>
      <c r="D1077" s="68">
        <v>272.5</v>
      </c>
    </row>
    <row r="1078" spans="3:4" ht="11.45" customHeight="1" x14ac:dyDescent="0.2">
      <c r="C1078" s="170" t="s">
        <v>158</v>
      </c>
      <c r="D1078" s="68">
        <v>1139.8900000000001</v>
      </c>
    </row>
    <row r="1079" spans="3:4" ht="11.45" customHeight="1" x14ac:dyDescent="0.2">
      <c r="C1079" s="170" t="s">
        <v>7</v>
      </c>
      <c r="D1079" s="68">
        <v>978.94</v>
      </c>
    </row>
    <row r="1080" spans="3:4" ht="11.45" customHeight="1" x14ac:dyDescent="0.2">
      <c r="C1080" s="170" t="s">
        <v>8</v>
      </c>
      <c r="D1080" s="68">
        <v>978.94</v>
      </c>
    </row>
    <row r="1081" spans="3:4" ht="11.45" customHeight="1" x14ac:dyDescent="0.2">
      <c r="C1081" s="170" t="s">
        <v>9</v>
      </c>
      <c r="D1081" s="68">
        <v>160.94999999999999</v>
      </c>
    </row>
    <row r="1082" spans="3:4" ht="11.45" customHeight="1" x14ac:dyDescent="0.2">
      <c r="C1082" s="170" t="s">
        <v>10</v>
      </c>
      <c r="D1082" s="68">
        <v>160.94999999999999</v>
      </c>
    </row>
    <row r="1083" spans="3:4" ht="11.45" customHeight="1" x14ac:dyDescent="0.2">
      <c r="C1083" s="170" t="s">
        <v>171</v>
      </c>
      <c r="D1083" s="68">
        <v>706694.58</v>
      </c>
    </row>
    <row r="1084" spans="3:4" ht="11.45" customHeight="1" x14ac:dyDescent="0.2">
      <c r="C1084" s="170" t="s">
        <v>0</v>
      </c>
      <c r="D1084" s="68">
        <v>4403.28</v>
      </c>
    </row>
    <row r="1085" spans="3:4" ht="11.45" customHeight="1" x14ac:dyDescent="0.2">
      <c r="C1085" s="170" t="s">
        <v>91</v>
      </c>
      <c r="D1085" s="68">
        <v>2937.06</v>
      </c>
    </row>
    <row r="1086" spans="3:4" ht="11.45" customHeight="1" x14ac:dyDescent="0.2">
      <c r="C1086" s="170" t="s">
        <v>92</v>
      </c>
      <c r="D1086" s="68">
        <v>83.22</v>
      </c>
    </row>
    <row r="1087" spans="3:4" ht="11.45" customHeight="1" x14ac:dyDescent="0.2">
      <c r="C1087" s="170" t="s">
        <v>2</v>
      </c>
      <c r="D1087" s="68">
        <v>1383</v>
      </c>
    </row>
    <row r="1088" spans="3:4" ht="11.45" customHeight="1" x14ac:dyDescent="0.2">
      <c r="C1088" s="170" t="s">
        <v>45</v>
      </c>
      <c r="D1088" s="68">
        <v>207598.79</v>
      </c>
    </row>
    <row r="1089" spans="3:4" ht="11.45" customHeight="1" x14ac:dyDescent="0.2">
      <c r="C1089" s="170" t="s">
        <v>46</v>
      </c>
      <c r="D1089" s="68">
        <v>79211.61</v>
      </c>
    </row>
    <row r="1090" spans="3:4" ht="11.45" customHeight="1" x14ac:dyDescent="0.2">
      <c r="C1090" s="170" t="s">
        <v>47</v>
      </c>
      <c r="D1090" s="68">
        <v>51776.47</v>
      </c>
    </row>
    <row r="1091" spans="3:4" ht="11.45" customHeight="1" x14ac:dyDescent="0.2">
      <c r="C1091" s="170" t="s">
        <v>101</v>
      </c>
      <c r="D1091" s="68">
        <v>6559.66</v>
      </c>
    </row>
    <row r="1092" spans="3:4" ht="11.45" customHeight="1" x14ac:dyDescent="0.2">
      <c r="C1092" s="170" t="s">
        <v>102</v>
      </c>
      <c r="D1092" s="68">
        <v>63536.67</v>
      </c>
    </row>
    <row r="1093" spans="3:4" ht="11.45" customHeight="1" x14ac:dyDescent="0.2">
      <c r="C1093" s="170" t="s">
        <v>48</v>
      </c>
      <c r="D1093" s="68">
        <v>6514.38</v>
      </c>
    </row>
    <row r="1094" spans="3:4" ht="11.45" customHeight="1" x14ac:dyDescent="0.2">
      <c r="C1094" s="170" t="s">
        <v>3</v>
      </c>
      <c r="D1094" s="68">
        <v>15784.03</v>
      </c>
    </row>
    <row r="1095" spans="3:4" ht="11.45" customHeight="1" x14ac:dyDescent="0.2">
      <c r="C1095" s="170" t="s">
        <v>50</v>
      </c>
      <c r="D1095" s="68">
        <v>8414.9500000000007</v>
      </c>
    </row>
    <row r="1096" spans="3:4" ht="11.45" customHeight="1" x14ac:dyDescent="0.2">
      <c r="C1096" s="170" t="s">
        <v>51</v>
      </c>
      <c r="D1096" s="68">
        <v>73.5</v>
      </c>
    </row>
    <row r="1097" spans="3:4" ht="11.45" customHeight="1" x14ac:dyDescent="0.2">
      <c r="C1097" s="170" t="s">
        <v>52</v>
      </c>
      <c r="D1097" s="68">
        <v>1072.1600000000001</v>
      </c>
    </row>
    <row r="1098" spans="3:4" ht="11.45" customHeight="1" x14ac:dyDescent="0.2">
      <c r="C1098" s="170" t="s">
        <v>53</v>
      </c>
      <c r="D1098" s="68">
        <v>1417.16</v>
      </c>
    </row>
    <row r="1099" spans="3:4" ht="11.45" customHeight="1" x14ac:dyDescent="0.2">
      <c r="C1099" s="170" t="s">
        <v>55</v>
      </c>
      <c r="D1099" s="68">
        <v>3176.78</v>
      </c>
    </row>
    <row r="1100" spans="3:4" ht="11.45" customHeight="1" x14ac:dyDescent="0.2">
      <c r="C1100" s="170" t="s">
        <v>56</v>
      </c>
      <c r="D1100" s="68">
        <v>702.98</v>
      </c>
    </row>
    <row r="1101" spans="3:4" ht="11.45" customHeight="1" x14ac:dyDescent="0.2">
      <c r="C1101" s="170" t="s">
        <v>4</v>
      </c>
      <c r="D1101" s="68">
        <v>926.5</v>
      </c>
    </row>
    <row r="1102" spans="3:4" ht="11.45" customHeight="1" x14ac:dyDescent="0.2">
      <c r="C1102" s="170" t="s">
        <v>58</v>
      </c>
      <c r="D1102" s="68">
        <v>15293.23</v>
      </c>
    </row>
    <row r="1103" spans="3:4" ht="11.45" customHeight="1" x14ac:dyDescent="0.2">
      <c r="C1103" s="170" t="s">
        <v>59</v>
      </c>
      <c r="D1103" s="68">
        <v>10512</v>
      </c>
    </row>
    <row r="1104" spans="3:4" ht="11.45" customHeight="1" x14ac:dyDescent="0.2">
      <c r="C1104" s="170" t="s">
        <v>60</v>
      </c>
      <c r="D1104" s="68">
        <v>4753.2299999999996</v>
      </c>
    </row>
    <row r="1105" spans="3:4" ht="11.45" customHeight="1" x14ac:dyDescent="0.2">
      <c r="C1105" s="170" t="s">
        <v>90</v>
      </c>
      <c r="D1105" s="68">
        <v>28</v>
      </c>
    </row>
    <row r="1106" spans="3:4" ht="11.45" customHeight="1" x14ac:dyDescent="0.2">
      <c r="C1106" s="170" t="s">
        <v>5</v>
      </c>
      <c r="D1106" s="68">
        <v>31.72</v>
      </c>
    </row>
    <row r="1107" spans="3:4" ht="11.45" customHeight="1" x14ac:dyDescent="0.2">
      <c r="C1107" s="170" t="s">
        <v>6</v>
      </c>
      <c r="D1107" s="68">
        <v>31.72</v>
      </c>
    </row>
    <row r="1108" spans="3:4" ht="11.45" customHeight="1" x14ac:dyDescent="0.2">
      <c r="C1108" s="170" t="s">
        <v>158</v>
      </c>
      <c r="D1108" s="68">
        <v>6337.32</v>
      </c>
    </row>
    <row r="1109" spans="3:4" ht="11.45" customHeight="1" x14ac:dyDescent="0.2">
      <c r="C1109" s="170" t="s">
        <v>7</v>
      </c>
      <c r="D1109" s="68">
        <v>1957.89</v>
      </c>
    </row>
    <row r="1110" spans="3:4" ht="11.45" customHeight="1" x14ac:dyDescent="0.2">
      <c r="C1110" s="170" t="s">
        <v>8</v>
      </c>
      <c r="D1110" s="68">
        <v>1957.89</v>
      </c>
    </row>
    <row r="1111" spans="3:4" ht="11.45" customHeight="1" x14ac:dyDescent="0.2">
      <c r="C1111" s="171" t="s">
        <v>163</v>
      </c>
      <c r="D1111" s="68">
        <v>2061.42</v>
      </c>
    </row>
    <row r="1112" spans="3:4" ht="11.45" customHeight="1" x14ac:dyDescent="0.2">
      <c r="C1112" s="170" t="s">
        <v>8</v>
      </c>
      <c r="D1112" s="68">
        <v>2061.42</v>
      </c>
    </row>
    <row r="1113" spans="3:4" ht="11.45" customHeight="1" x14ac:dyDescent="0.2">
      <c r="C1113" s="170" t="s">
        <v>164</v>
      </c>
      <c r="D1113" s="68">
        <v>440.26</v>
      </c>
    </row>
    <row r="1114" spans="3:4" ht="11.45" customHeight="1" x14ac:dyDescent="0.2">
      <c r="C1114" s="170" t="s">
        <v>8</v>
      </c>
      <c r="D1114" s="68">
        <v>440.26</v>
      </c>
    </row>
    <row r="1115" spans="3:4" ht="11.45" customHeight="1" x14ac:dyDescent="0.2">
      <c r="C1115" s="170" t="s">
        <v>9</v>
      </c>
      <c r="D1115" s="68">
        <v>1877.75</v>
      </c>
    </row>
    <row r="1116" spans="3:4" ht="11.45" customHeight="1" x14ac:dyDescent="0.2">
      <c r="C1116" s="170" t="s">
        <v>10</v>
      </c>
      <c r="D1116" s="68">
        <v>1877.75</v>
      </c>
    </row>
    <row r="1117" spans="3:4" ht="11.45" customHeight="1" x14ac:dyDescent="0.2">
      <c r="C1117" s="170" t="s">
        <v>172</v>
      </c>
      <c r="D1117" s="68">
        <v>702404.02</v>
      </c>
    </row>
    <row r="1118" spans="3:4" ht="11.45" customHeight="1" x14ac:dyDescent="0.2">
      <c r="C1118" s="170" t="s">
        <v>0</v>
      </c>
      <c r="D1118" s="68">
        <v>6121.21</v>
      </c>
    </row>
    <row r="1119" spans="3:4" ht="11.45" customHeight="1" x14ac:dyDescent="0.2">
      <c r="C1119" s="170" t="s">
        <v>91</v>
      </c>
      <c r="D1119" s="68">
        <v>5055.95</v>
      </c>
    </row>
    <row r="1120" spans="3:4" ht="11.45" customHeight="1" x14ac:dyDescent="0.2">
      <c r="C1120" s="170" t="s">
        <v>92</v>
      </c>
      <c r="D1120" s="68">
        <v>143.26</v>
      </c>
    </row>
    <row r="1121" spans="3:4" ht="11.45" customHeight="1" x14ac:dyDescent="0.2">
      <c r="C1121" s="170" t="s">
        <v>2</v>
      </c>
      <c r="D1121" s="68">
        <v>922</v>
      </c>
    </row>
    <row r="1122" spans="3:4" ht="11.45" customHeight="1" x14ac:dyDescent="0.2">
      <c r="C1122" s="170" t="s">
        <v>45</v>
      </c>
      <c r="D1122" s="68">
        <v>52223.35</v>
      </c>
    </row>
    <row r="1123" spans="3:4" ht="11.45" customHeight="1" x14ac:dyDescent="0.2">
      <c r="C1123" s="170" t="s">
        <v>46</v>
      </c>
      <c r="D1123" s="68">
        <v>17273.93</v>
      </c>
    </row>
    <row r="1124" spans="3:4" ht="11.45" customHeight="1" x14ac:dyDescent="0.2">
      <c r="C1124" s="170" t="s">
        <v>47</v>
      </c>
      <c r="D1124" s="68">
        <v>5235.3599999999997</v>
      </c>
    </row>
    <row r="1125" spans="3:4" ht="11.45" customHeight="1" x14ac:dyDescent="0.2">
      <c r="C1125" s="170" t="s">
        <v>101</v>
      </c>
      <c r="D1125" s="68">
        <v>5970.34</v>
      </c>
    </row>
    <row r="1126" spans="3:4" ht="11.45" customHeight="1" x14ac:dyDescent="0.2">
      <c r="C1126" s="170" t="s">
        <v>102</v>
      </c>
      <c r="D1126" s="68">
        <v>18887.77</v>
      </c>
    </row>
    <row r="1127" spans="3:4" ht="11.45" customHeight="1" x14ac:dyDescent="0.2">
      <c r="C1127" s="170" t="s">
        <v>48</v>
      </c>
      <c r="D1127" s="68">
        <v>4855.95</v>
      </c>
    </row>
    <row r="1128" spans="3:4" ht="11.45" customHeight="1" x14ac:dyDescent="0.2">
      <c r="C1128" s="170" t="s">
        <v>3</v>
      </c>
      <c r="D1128" s="68">
        <v>61827.51</v>
      </c>
    </row>
    <row r="1129" spans="3:4" ht="11.45" customHeight="1" x14ac:dyDescent="0.2">
      <c r="C1129" s="170" t="s">
        <v>50</v>
      </c>
      <c r="D1129" s="68">
        <v>43474.720000000001</v>
      </c>
    </row>
    <row r="1130" spans="3:4" ht="11.45" customHeight="1" x14ac:dyDescent="0.2">
      <c r="C1130" s="170" t="s">
        <v>51</v>
      </c>
      <c r="D1130" s="68">
        <v>15.75</v>
      </c>
    </row>
    <row r="1131" spans="3:4" ht="11.45" customHeight="1" x14ac:dyDescent="0.2">
      <c r="C1131" s="170" t="s">
        <v>52</v>
      </c>
      <c r="D1131" s="68">
        <v>1016.47</v>
      </c>
    </row>
    <row r="1132" spans="3:4" ht="11.45" customHeight="1" x14ac:dyDescent="0.2">
      <c r="C1132" s="170" t="s">
        <v>54</v>
      </c>
      <c r="D1132" s="68">
        <v>3451.22</v>
      </c>
    </row>
    <row r="1133" spans="3:4" ht="11.45" customHeight="1" x14ac:dyDescent="0.2">
      <c r="C1133" s="171" t="s">
        <v>103</v>
      </c>
      <c r="D1133" s="68">
        <v>7175.96</v>
      </c>
    </row>
    <row r="1134" spans="3:4" ht="11.45" customHeight="1" x14ac:dyDescent="0.2">
      <c r="C1134" s="170" t="s">
        <v>55</v>
      </c>
      <c r="D1134" s="68">
        <v>1402.74</v>
      </c>
    </row>
    <row r="1135" spans="3:4" ht="11.45" customHeight="1" x14ac:dyDescent="0.2">
      <c r="C1135" s="170" t="s">
        <v>56</v>
      </c>
      <c r="D1135" s="68">
        <v>352.44</v>
      </c>
    </row>
    <row r="1136" spans="3:4" ht="11.45" customHeight="1" x14ac:dyDescent="0.2">
      <c r="C1136" s="170" t="s">
        <v>57</v>
      </c>
      <c r="D1136" s="68">
        <v>4066.21</v>
      </c>
    </row>
    <row r="1137" spans="3:4" ht="11.45" customHeight="1" x14ac:dyDescent="0.2">
      <c r="C1137" s="170" t="s">
        <v>4</v>
      </c>
      <c r="D1137" s="68">
        <v>872</v>
      </c>
    </row>
    <row r="1138" spans="3:4" ht="11.45" customHeight="1" x14ac:dyDescent="0.2">
      <c r="C1138" s="170" t="s">
        <v>58</v>
      </c>
      <c r="D1138" s="68">
        <v>7716.41</v>
      </c>
    </row>
    <row r="1139" spans="3:4" ht="11.45" customHeight="1" x14ac:dyDescent="0.2">
      <c r="C1139" s="170" t="s">
        <v>59</v>
      </c>
      <c r="D1139" s="68">
        <v>3153.6</v>
      </c>
    </row>
    <row r="1140" spans="3:4" ht="11.45" customHeight="1" x14ac:dyDescent="0.2">
      <c r="C1140" s="170" t="s">
        <v>60</v>
      </c>
      <c r="D1140" s="68">
        <v>2376.7600000000002</v>
      </c>
    </row>
    <row r="1141" spans="3:4" ht="11.45" customHeight="1" x14ac:dyDescent="0.2">
      <c r="C1141" s="170" t="s">
        <v>104</v>
      </c>
      <c r="D1141" s="68">
        <v>2186.0500000000002</v>
      </c>
    </row>
    <row r="1142" spans="3:4" ht="11.45" customHeight="1" x14ac:dyDescent="0.2">
      <c r="C1142" s="170" t="s">
        <v>158</v>
      </c>
      <c r="D1142" s="68">
        <v>416421.7</v>
      </c>
    </row>
    <row r="1143" spans="3:4" ht="11.45" customHeight="1" x14ac:dyDescent="0.2">
      <c r="C1143" s="170" t="s">
        <v>7</v>
      </c>
      <c r="D1143" s="68">
        <v>1957.89</v>
      </c>
    </row>
    <row r="1144" spans="3:4" ht="11.45" customHeight="1" x14ac:dyDescent="0.2">
      <c r="C1144" s="170" t="s">
        <v>8</v>
      </c>
      <c r="D1144" s="68">
        <v>1957.89</v>
      </c>
    </row>
    <row r="1145" spans="3:4" ht="11.45" customHeight="1" x14ac:dyDescent="0.2">
      <c r="C1145" s="170" t="s">
        <v>163</v>
      </c>
      <c r="D1145" s="68">
        <v>1756.12</v>
      </c>
    </row>
    <row r="1146" spans="3:4" ht="11.45" customHeight="1" x14ac:dyDescent="0.2">
      <c r="C1146" s="170" t="s">
        <v>8</v>
      </c>
      <c r="D1146" s="68">
        <v>1756.12</v>
      </c>
    </row>
    <row r="1147" spans="3:4" ht="11.45" customHeight="1" x14ac:dyDescent="0.2">
      <c r="C1147" s="170" t="s">
        <v>164</v>
      </c>
      <c r="D1147" s="68">
        <v>440.26</v>
      </c>
    </row>
    <row r="1148" spans="3:4" ht="11.45" customHeight="1" x14ac:dyDescent="0.2">
      <c r="C1148" s="170" t="s">
        <v>8</v>
      </c>
      <c r="D1148" s="68">
        <v>440.26</v>
      </c>
    </row>
    <row r="1149" spans="3:4" ht="11.45" customHeight="1" x14ac:dyDescent="0.2">
      <c r="C1149" s="170" t="s">
        <v>105</v>
      </c>
      <c r="D1149" s="68">
        <v>290.19</v>
      </c>
    </row>
    <row r="1150" spans="3:4" ht="11.45" customHeight="1" x14ac:dyDescent="0.2">
      <c r="C1150" s="170" t="s">
        <v>8</v>
      </c>
      <c r="D1150" s="68">
        <v>290.19</v>
      </c>
    </row>
    <row r="1151" spans="3:4" ht="11.45" customHeight="1" x14ac:dyDescent="0.2">
      <c r="C1151" s="171" t="s">
        <v>106</v>
      </c>
      <c r="D1151" s="68">
        <v>583.25</v>
      </c>
    </row>
    <row r="1152" spans="3:4" ht="11.45" customHeight="1" x14ac:dyDescent="0.2">
      <c r="C1152" s="170" t="s">
        <v>8</v>
      </c>
      <c r="D1152" s="68">
        <v>583.25</v>
      </c>
    </row>
    <row r="1153" spans="3:4" ht="11.45" customHeight="1" x14ac:dyDescent="0.2">
      <c r="C1153" s="170" t="s">
        <v>62</v>
      </c>
      <c r="D1153" s="68">
        <v>2719.1</v>
      </c>
    </row>
    <row r="1154" spans="3:4" ht="11.45" customHeight="1" x14ac:dyDescent="0.2">
      <c r="C1154" s="170" t="s">
        <v>20</v>
      </c>
      <c r="D1154" s="68">
        <v>2719.1</v>
      </c>
    </row>
    <row r="1155" spans="3:4" ht="11.45" customHeight="1" x14ac:dyDescent="0.2">
      <c r="C1155" s="170" t="s">
        <v>63</v>
      </c>
      <c r="D1155" s="68">
        <v>3357.5</v>
      </c>
    </row>
    <row r="1156" spans="3:4" ht="11.45" customHeight="1" x14ac:dyDescent="0.2">
      <c r="C1156" s="170" t="s">
        <v>20</v>
      </c>
      <c r="D1156" s="68">
        <v>3357.5</v>
      </c>
    </row>
    <row r="1157" spans="3:4" ht="11.45" customHeight="1" x14ac:dyDescent="0.2">
      <c r="C1157" s="170" t="s">
        <v>64</v>
      </c>
      <c r="D1157" s="68">
        <v>23050</v>
      </c>
    </row>
    <row r="1158" spans="3:4" ht="11.45" customHeight="1" x14ac:dyDescent="0.2">
      <c r="C1158" s="170" t="s">
        <v>20</v>
      </c>
      <c r="D1158" s="68">
        <v>23050</v>
      </c>
    </row>
    <row r="1159" spans="3:4" ht="11.45" customHeight="1" x14ac:dyDescent="0.2">
      <c r="C1159" s="170" t="s">
        <v>107</v>
      </c>
      <c r="D1159" s="68">
        <v>2960</v>
      </c>
    </row>
    <row r="1160" spans="3:4" ht="11.45" customHeight="1" x14ac:dyDescent="0.2">
      <c r="C1160" s="170" t="s">
        <v>12</v>
      </c>
      <c r="D1160" s="68">
        <v>2960</v>
      </c>
    </row>
    <row r="1161" spans="3:4" ht="11.45" customHeight="1" x14ac:dyDescent="0.2">
      <c r="C1161" s="170" t="s">
        <v>67</v>
      </c>
      <c r="D1161" s="68">
        <v>8380</v>
      </c>
    </row>
    <row r="1162" spans="3:4" ht="11.45" customHeight="1" x14ac:dyDescent="0.2">
      <c r="C1162" s="170" t="s">
        <v>12</v>
      </c>
      <c r="D1162" s="68">
        <v>8380</v>
      </c>
    </row>
    <row r="1163" spans="3:4" ht="11.45" customHeight="1" x14ac:dyDescent="0.2">
      <c r="C1163" s="170" t="s">
        <v>68</v>
      </c>
      <c r="D1163" s="68">
        <v>16504</v>
      </c>
    </row>
    <row r="1164" spans="3:4" ht="11.45" customHeight="1" x14ac:dyDescent="0.2">
      <c r="C1164" s="170" t="s">
        <v>12</v>
      </c>
      <c r="D1164" s="68">
        <v>16504</v>
      </c>
    </row>
    <row r="1165" spans="3:4" ht="11.45" customHeight="1" x14ac:dyDescent="0.2">
      <c r="C1165" s="170" t="s">
        <v>75</v>
      </c>
      <c r="D1165" s="68">
        <v>30420</v>
      </c>
    </row>
    <row r="1166" spans="3:4" ht="11.45" customHeight="1" x14ac:dyDescent="0.2">
      <c r="C1166" s="170" t="s">
        <v>20</v>
      </c>
      <c r="D1166" s="68">
        <v>30420</v>
      </c>
    </row>
    <row r="1167" spans="3:4" ht="11.45" customHeight="1" x14ac:dyDescent="0.2">
      <c r="C1167" s="170" t="s">
        <v>76</v>
      </c>
      <c r="D1167" s="68">
        <v>64000</v>
      </c>
    </row>
    <row r="1168" spans="3:4" ht="11.45" customHeight="1" x14ac:dyDescent="0.2">
      <c r="C1168" s="170" t="s">
        <v>20</v>
      </c>
      <c r="D1168" s="68">
        <v>64000</v>
      </c>
    </row>
    <row r="1169" spans="3:4" ht="11.45" customHeight="1" x14ac:dyDescent="0.2">
      <c r="C1169" s="170" t="s">
        <v>77</v>
      </c>
      <c r="D1169" s="68">
        <v>19503</v>
      </c>
    </row>
    <row r="1170" spans="3:4" ht="11.45" customHeight="1" x14ac:dyDescent="0.2">
      <c r="C1170" s="170" t="s">
        <v>20</v>
      </c>
      <c r="D1170" s="68">
        <v>19503</v>
      </c>
    </row>
    <row r="1171" spans="3:4" ht="11.45" customHeight="1" x14ac:dyDescent="0.2">
      <c r="C1171" s="170" t="s">
        <v>108</v>
      </c>
      <c r="D1171" s="68">
        <v>174306</v>
      </c>
    </row>
    <row r="1172" spans="3:4" ht="11.45" customHeight="1" x14ac:dyDescent="0.2">
      <c r="C1172" s="170" t="s">
        <v>12</v>
      </c>
      <c r="D1172" s="68">
        <v>174306</v>
      </c>
    </row>
    <row r="1173" spans="3:4" ht="11.45" customHeight="1" x14ac:dyDescent="0.2">
      <c r="C1173" s="170" t="s">
        <v>78</v>
      </c>
      <c r="D1173" s="68">
        <v>7689.6</v>
      </c>
    </row>
    <row r="1174" spans="3:4" ht="11.45" customHeight="1" x14ac:dyDescent="0.2">
      <c r="C1174" s="170" t="s">
        <v>20</v>
      </c>
      <c r="D1174" s="68">
        <v>7689.6</v>
      </c>
    </row>
    <row r="1175" spans="3:4" ht="11.45" customHeight="1" x14ac:dyDescent="0.2">
      <c r="C1175" s="170" t="s">
        <v>79</v>
      </c>
      <c r="D1175" s="68">
        <v>4745.25</v>
      </c>
    </row>
    <row r="1176" spans="3:4" ht="11.45" customHeight="1" x14ac:dyDescent="0.2">
      <c r="C1176" s="170" t="s">
        <v>20</v>
      </c>
      <c r="D1176" s="68">
        <v>4745.25</v>
      </c>
    </row>
    <row r="1177" spans="3:4" ht="11.45" customHeight="1" x14ac:dyDescent="0.2">
      <c r="C1177" s="170" t="s">
        <v>80</v>
      </c>
      <c r="D1177" s="68">
        <v>730</v>
      </c>
    </row>
    <row r="1178" spans="3:4" ht="11.45" customHeight="1" x14ac:dyDescent="0.2">
      <c r="C1178" s="170" t="s">
        <v>20</v>
      </c>
      <c r="D1178" s="68">
        <v>730</v>
      </c>
    </row>
    <row r="1179" spans="3:4" ht="11.45" customHeight="1" x14ac:dyDescent="0.2">
      <c r="C1179" s="170" t="s">
        <v>81</v>
      </c>
      <c r="D1179" s="68">
        <v>8805.75</v>
      </c>
    </row>
    <row r="1180" spans="3:4" ht="11.45" customHeight="1" x14ac:dyDescent="0.2">
      <c r="C1180" s="170" t="s">
        <v>20</v>
      </c>
      <c r="D1180" s="68">
        <v>8805.75</v>
      </c>
    </row>
    <row r="1181" spans="3:4" ht="11.45" customHeight="1" x14ac:dyDescent="0.2">
      <c r="C1181" s="170" t="s">
        <v>82</v>
      </c>
      <c r="D1181" s="68">
        <v>10000</v>
      </c>
    </row>
    <row r="1182" spans="3:4" ht="11.45" customHeight="1" x14ac:dyDescent="0.2">
      <c r="C1182" s="170" t="s">
        <v>20</v>
      </c>
      <c r="D1182" s="68">
        <v>10000</v>
      </c>
    </row>
    <row r="1183" spans="3:4" ht="11.45" customHeight="1" x14ac:dyDescent="0.2">
      <c r="C1183" s="170" t="s">
        <v>83</v>
      </c>
      <c r="D1183" s="68">
        <v>8123.64</v>
      </c>
    </row>
    <row r="1184" spans="3:4" ht="11.45" customHeight="1" x14ac:dyDescent="0.2">
      <c r="C1184" s="170" t="s">
        <v>20</v>
      </c>
      <c r="D1184" s="68">
        <v>8123.64</v>
      </c>
    </row>
    <row r="1185" spans="3:4" ht="11.45" customHeight="1" x14ac:dyDescent="0.2">
      <c r="C1185" s="170" t="s">
        <v>84</v>
      </c>
      <c r="D1185" s="68">
        <v>2516.25</v>
      </c>
    </row>
    <row r="1186" spans="3:4" ht="11.45" customHeight="1" x14ac:dyDescent="0.2">
      <c r="C1186" s="170" t="s">
        <v>20</v>
      </c>
      <c r="D1186" s="68">
        <v>2516.25</v>
      </c>
    </row>
    <row r="1187" spans="3:4" ht="11.45" customHeight="1" x14ac:dyDescent="0.2">
      <c r="C1187" s="170" t="s">
        <v>86</v>
      </c>
      <c r="D1187" s="68">
        <v>580</v>
      </c>
    </row>
    <row r="1188" spans="3:4" ht="11.45" customHeight="1" x14ac:dyDescent="0.2">
      <c r="C1188" s="170" t="s">
        <v>20</v>
      </c>
      <c r="D1188" s="68">
        <v>580</v>
      </c>
    </row>
    <row r="1189" spans="3:4" ht="11.45" customHeight="1" x14ac:dyDescent="0.2">
      <c r="C1189" s="170" t="s">
        <v>87</v>
      </c>
      <c r="D1189" s="68">
        <v>22808.9</v>
      </c>
    </row>
    <row r="1190" spans="3:4" ht="11.45" customHeight="1" x14ac:dyDescent="0.2">
      <c r="C1190" s="170" t="s">
        <v>20</v>
      </c>
      <c r="D1190" s="68">
        <v>22808.9</v>
      </c>
    </row>
    <row r="1191" spans="3:4" ht="11.45" customHeight="1" x14ac:dyDescent="0.2">
      <c r="C1191" s="170" t="s">
        <v>88</v>
      </c>
      <c r="D1191" s="68">
        <v>195</v>
      </c>
    </row>
    <row r="1192" spans="3:4" ht="11.45" customHeight="1" x14ac:dyDescent="0.2">
      <c r="C1192" s="170" t="s">
        <v>20</v>
      </c>
      <c r="D1192" s="68">
        <v>195</v>
      </c>
    </row>
    <row r="1193" spans="3:4" ht="11.45" customHeight="1" x14ac:dyDescent="0.2">
      <c r="C1193" s="170" t="s">
        <v>173</v>
      </c>
      <c r="D1193" s="68">
        <v>253195.97</v>
      </c>
    </row>
    <row r="1194" spans="3:4" ht="11.45" customHeight="1" x14ac:dyDescent="0.2">
      <c r="C1194" s="170" t="s">
        <v>0</v>
      </c>
      <c r="D1194" s="68">
        <v>3349.36</v>
      </c>
    </row>
    <row r="1195" spans="3:4" ht="11.45" customHeight="1" x14ac:dyDescent="0.2">
      <c r="C1195" s="170" t="s">
        <v>91</v>
      </c>
      <c r="D1195" s="68">
        <v>1409.79</v>
      </c>
    </row>
    <row r="1196" spans="3:4" ht="11.45" customHeight="1" x14ac:dyDescent="0.2">
      <c r="C1196" s="170" t="s">
        <v>92</v>
      </c>
      <c r="D1196" s="68">
        <v>40</v>
      </c>
    </row>
    <row r="1197" spans="3:4" ht="11.45" customHeight="1" x14ac:dyDescent="0.2">
      <c r="C1197" s="170" t="s">
        <v>1</v>
      </c>
      <c r="D1197" s="68">
        <v>718.43</v>
      </c>
    </row>
    <row r="1198" spans="3:4" ht="11.45" customHeight="1" x14ac:dyDescent="0.2">
      <c r="C1198" s="170" t="s">
        <v>2</v>
      </c>
      <c r="D1198" s="68">
        <v>1181.1400000000001</v>
      </c>
    </row>
    <row r="1199" spans="3:4" ht="11.45" customHeight="1" x14ac:dyDescent="0.2">
      <c r="C1199" s="170" t="s">
        <v>45</v>
      </c>
      <c r="D1199" s="68">
        <v>71834.81</v>
      </c>
    </row>
    <row r="1200" spans="3:4" ht="11.45" customHeight="1" x14ac:dyDescent="0.2">
      <c r="C1200" s="170" t="s">
        <v>46</v>
      </c>
      <c r="D1200" s="68">
        <v>42680.11</v>
      </c>
    </row>
    <row r="1201" spans="3:4" ht="11.45" customHeight="1" x14ac:dyDescent="0.2">
      <c r="C1201" s="170" t="s">
        <v>47</v>
      </c>
      <c r="D1201" s="68">
        <v>3046.84</v>
      </c>
    </row>
    <row r="1202" spans="3:4" ht="11.45" customHeight="1" x14ac:dyDescent="0.2">
      <c r="C1202" s="170" t="s">
        <v>101</v>
      </c>
      <c r="D1202" s="68">
        <v>12211.56</v>
      </c>
    </row>
    <row r="1203" spans="3:4" ht="11.45" customHeight="1" x14ac:dyDescent="0.2">
      <c r="C1203" s="170" t="s">
        <v>102</v>
      </c>
      <c r="D1203" s="68">
        <v>11651.63</v>
      </c>
    </row>
    <row r="1204" spans="3:4" ht="11.45" customHeight="1" x14ac:dyDescent="0.2">
      <c r="C1204" s="170" t="s">
        <v>48</v>
      </c>
      <c r="D1204" s="68">
        <v>2244.67</v>
      </c>
    </row>
    <row r="1205" spans="3:4" ht="11.45" customHeight="1" x14ac:dyDescent="0.2">
      <c r="C1205" s="170" t="s">
        <v>3</v>
      </c>
      <c r="D1205" s="68">
        <v>25012.14</v>
      </c>
    </row>
    <row r="1206" spans="3:4" ht="11.45" customHeight="1" x14ac:dyDescent="0.2">
      <c r="C1206" s="170" t="s">
        <v>50</v>
      </c>
      <c r="D1206" s="68">
        <v>8900</v>
      </c>
    </row>
    <row r="1207" spans="3:4" ht="11.45" customHeight="1" x14ac:dyDescent="0.2">
      <c r="C1207" s="170" t="s">
        <v>55</v>
      </c>
      <c r="D1207" s="68">
        <v>1059.8</v>
      </c>
    </row>
    <row r="1208" spans="3:4" ht="11.45" customHeight="1" x14ac:dyDescent="0.2">
      <c r="C1208" s="170" t="s">
        <v>56</v>
      </c>
      <c r="D1208" s="68">
        <v>34.340000000000003</v>
      </c>
    </row>
    <row r="1209" spans="3:4" ht="11.45" customHeight="1" x14ac:dyDescent="0.2">
      <c r="C1209" s="170" t="s">
        <v>109</v>
      </c>
      <c r="D1209" s="68">
        <v>1073.32</v>
      </c>
    </row>
    <row r="1210" spans="3:4" ht="11.45" customHeight="1" x14ac:dyDescent="0.2">
      <c r="C1210" s="170" t="s">
        <v>110</v>
      </c>
      <c r="D1210" s="68">
        <v>1719.81</v>
      </c>
    </row>
    <row r="1211" spans="3:4" ht="11.45" customHeight="1" x14ac:dyDescent="0.2">
      <c r="C1211" s="170" t="s">
        <v>111</v>
      </c>
      <c r="D1211" s="68">
        <v>12224.87</v>
      </c>
    </row>
    <row r="1212" spans="3:4" ht="11.45" customHeight="1" x14ac:dyDescent="0.2">
      <c r="C1212" s="170" t="s">
        <v>58</v>
      </c>
      <c r="D1212" s="68">
        <v>591.29999999999995</v>
      </c>
    </row>
    <row r="1213" spans="3:4" ht="11.45" customHeight="1" x14ac:dyDescent="0.2">
      <c r="C1213" s="170" t="s">
        <v>59</v>
      </c>
      <c r="D1213" s="68">
        <v>591.29999999999995</v>
      </c>
    </row>
    <row r="1214" spans="3:4" ht="11.45" customHeight="1" x14ac:dyDescent="0.2">
      <c r="C1214" s="170" t="s">
        <v>158</v>
      </c>
      <c r="D1214" s="68">
        <v>978.94</v>
      </c>
    </row>
    <row r="1215" spans="3:4" ht="11.45" customHeight="1" x14ac:dyDescent="0.2">
      <c r="C1215" s="170" t="s">
        <v>7</v>
      </c>
      <c r="D1215" s="68">
        <v>978.94</v>
      </c>
    </row>
    <row r="1216" spans="3:4" ht="11.45" customHeight="1" x14ac:dyDescent="0.2">
      <c r="C1216" s="170" t="s">
        <v>8</v>
      </c>
      <c r="D1216" s="68">
        <v>978.94</v>
      </c>
    </row>
    <row r="1217" spans="3:4" ht="11.45" customHeight="1" x14ac:dyDescent="0.2">
      <c r="C1217" s="170" t="s">
        <v>174</v>
      </c>
      <c r="D1217" s="68">
        <v>418692.96</v>
      </c>
    </row>
    <row r="1218" spans="3:4" ht="11.45" customHeight="1" x14ac:dyDescent="0.2">
      <c r="C1218" s="170" t="s">
        <v>0</v>
      </c>
      <c r="D1218" s="68">
        <v>1744.72</v>
      </c>
    </row>
    <row r="1219" spans="3:4" ht="11.45" customHeight="1" x14ac:dyDescent="0.2">
      <c r="C1219" s="170" t="s">
        <v>91</v>
      </c>
      <c r="D1219" s="68">
        <v>1028</v>
      </c>
    </row>
    <row r="1220" spans="3:4" ht="11.45" customHeight="1" x14ac:dyDescent="0.2">
      <c r="C1220" s="170" t="s">
        <v>92</v>
      </c>
      <c r="D1220" s="68">
        <v>96.62</v>
      </c>
    </row>
    <row r="1221" spans="3:4" ht="11.45" customHeight="1" x14ac:dyDescent="0.2">
      <c r="C1221" s="170" t="s">
        <v>2</v>
      </c>
      <c r="D1221" s="68">
        <v>620.1</v>
      </c>
    </row>
    <row r="1222" spans="3:4" ht="11.45" customHeight="1" x14ac:dyDescent="0.2">
      <c r="C1222" s="170" t="s">
        <v>45</v>
      </c>
      <c r="D1222" s="68">
        <v>73000.13</v>
      </c>
    </row>
    <row r="1223" spans="3:4" ht="11.45" customHeight="1" x14ac:dyDescent="0.2">
      <c r="C1223" s="170" t="s">
        <v>46</v>
      </c>
      <c r="D1223" s="68">
        <v>17771.12</v>
      </c>
    </row>
    <row r="1224" spans="3:4" ht="11.45" customHeight="1" x14ac:dyDescent="0.2">
      <c r="C1224" s="170" t="s">
        <v>47</v>
      </c>
      <c r="D1224" s="68">
        <v>11169.49</v>
      </c>
    </row>
    <row r="1225" spans="3:4" ht="11.45" customHeight="1" x14ac:dyDescent="0.2">
      <c r="C1225" s="170" t="s">
        <v>100</v>
      </c>
      <c r="D1225" s="68">
        <v>124.41</v>
      </c>
    </row>
    <row r="1226" spans="3:4" ht="11.45" customHeight="1" x14ac:dyDescent="0.2">
      <c r="C1226" s="170" t="s">
        <v>101</v>
      </c>
      <c r="D1226" s="68">
        <v>21738.61</v>
      </c>
    </row>
    <row r="1227" spans="3:4" ht="11.45" customHeight="1" x14ac:dyDescent="0.2">
      <c r="C1227" s="170" t="s">
        <v>102</v>
      </c>
      <c r="D1227" s="68">
        <v>21411.93</v>
      </c>
    </row>
    <row r="1228" spans="3:4" ht="11.45" customHeight="1" x14ac:dyDescent="0.2">
      <c r="C1228" s="170" t="s">
        <v>48</v>
      </c>
      <c r="D1228" s="68">
        <v>784.57</v>
      </c>
    </row>
    <row r="1229" spans="3:4" ht="11.45" customHeight="1" x14ac:dyDescent="0.2">
      <c r="C1229" s="170" t="s">
        <v>3</v>
      </c>
      <c r="D1229" s="68">
        <v>1125.17</v>
      </c>
    </row>
    <row r="1230" spans="3:4" ht="11.45" customHeight="1" x14ac:dyDescent="0.2">
      <c r="C1230" s="170" t="s">
        <v>51</v>
      </c>
      <c r="D1230" s="68">
        <v>43.75</v>
      </c>
    </row>
    <row r="1231" spans="3:4" ht="11.45" customHeight="1" x14ac:dyDescent="0.2">
      <c r="C1231" s="170" t="s">
        <v>55</v>
      </c>
      <c r="D1231" s="68">
        <v>1059.8</v>
      </c>
    </row>
    <row r="1232" spans="3:4" ht="11.45" customHeight="1" x14ac:dyDescent="0.2">
      <c r="C1232" s="170" t="s">
        <v>56</v>
      </c>
      <c r="D1232" s="68">
        <v>21.62</v>
      </c>
    </row>
    <row r="1233" spans="3:4" ht="11.45" customHeight="1" x14ac:dyDescent="0.2">
      <c r="C1233" s="170" t="s">
        <v>58</v>
      </c>
      <c r="D1233" s="68">
        <v>6533.21</v>
      </c>
    </row>
    <row r="1234" spans="3:4" ht="11.45" customHeight="1" x14ac:dyDescent="0.2">
      <c r="C1234" s="170" t="s">
        <v>59</v>
      </c>
      <c r="D1234" s="68">
        <v>591.29999999999995</v>
      </c>
    </row>
    <row r="1235" spans="3:4" ht="11.45" customHeight="1" x14ac:dyDescent="0.2">
      <c r="C1235" s="170" t="s">
        <v>60</v>
      </c>
      <c r="D1235" s="68">
        <v>5941.91</v>
      </c>
    </row>
    <row r="1236" spans="3:4" ht="11.45" customHeight="1" x14ac:dyDescent="0.2">
      <c r="C1236" s="170" t="s">
        <v>158</v>
      </c>
      <c r="D1236" s="68">
        <v>332175.94</v>
      </c>
    </row>
    <row r="1237" spans="3:4" ht="11.45" customHeight="1" x14ac:dyDescent="0.2">
      <c r="C1237" s="170" t="s">
        <v>7</v>
      </c>
      <c r="D1237" s="68">
        <v>978.94</v>
      </c>
    </row>
    <row r="1238" spans="3:4" ht="11.45" customHeight="1" x14ac:dyDescent="0.2">
      <c r="C1238" s="170" t="s">
        <v>8</v>
      </c>
      <c r="D1238" s="68">
        <v>978.94</v>
      </c>
    </row>
    <row r="1239" spans="3:4" ht="11.45" customHeight="1" x14ac:dyDescent="0.2">
      <c r="C1239" s="170" t="s">
        <v>67</v>
      </c>
      <c r="D1239" s="68">
        <v>13408</v>
      </c>
    </row>
    <row r="1240" spans="3:4" ht="11.45" customHeight="1" x14ac:dyDescent="0.2">
      <c r="C1240" s="170" t="s">
        <v>12</v>
      </c>
      <c r="D1240" s="68">
        <v>13408</v>
      </c>
    </row>
    <row r="1241" spans="3:4" ht="11.45" customHeight="1" x14ac:dyDescent="0.2">
      <c r="C1241" s="170" t="s">
        <v>69</v>
      </c>
      <c r="D1241" s="68">
        <v>57000</v>
      </c>
    </row>
    <row r="1242" spans="3:4" ht="11.45" customHeight="1" x14ac:dyDescent="0.2">
      <c r="C1242" s="170" t="s">
        <v>12</v>
      </c>
      <c r="D1242" s="68">
        <v>57000</v>
      </c>
    </row>
    <row r="1243" spans="3:4" ht="11.45" customHeight="1" x14ac:dyDescent="0.2">
      <c r="C1243" s="170" t="s">
        <v>70</v>
      </c>
      <c r="D1243" s="68">
        <v>15684</v>
      </c>
    </row>
    <row r="1244" spans="3:4" ht="11.45" customHeight="1" x14ac:dyDescent="0.2">
      <c r="C1244" s="170" t="s">
        <v>12</v>
      </c>
      <c r="D1244" s="68">
        <v>15684</v>
      </c>
    </row>
    <row r="1245" spans="3:4" ht="11.45" customHeight="1" x14ac:dyDescent="0.2">
      <c r="C1245" s="170" t="s">
        <v>71</v>
      </c>
      <c r="D1245" s="68">
        <v>34102</v>
      </c>
    </row>
    <row r="1246" spans="3:4" ht="11.45" customHeight="1" x14ac:dyDescent="0.2">
      <c r="C1246" s="170" t="s">
        <v>12</v>
      </c>
      <c r="D1246" s="68">
        <v>34102</v>
      </c>
    </row>
    <row r="1247" spans="3:4" ht="11.45" customHeight="1" x14ac:dyDescent="0.2">
      <c r="C1247" s="170" t="s">
        <v>72</v>
      </c>
      <c r="D1247" s="68">
        <v>28657</v>
      </c>
    </row>
    <row r="1248" spans="3:4" ht="11.45" customHeight="1" x14ac:dyDescent="0.2">
      <c r="C1248" s="170" t="s">
        <v>12</v>
      </c>
      <c r="D1248" s="68">
        <v>28657</v>
      </c>
    </row>
    <row r="1249" spans="3:4" ht="11.45" customHeight="1" x14ac:dyDescent="0.2">
      <c r="C1249" s="170" t="s">
        <v>73</v>
      </c>
      <c r="D1249" s="68">
        <v>16394</v>
      </c>
    </row>
    <row r="1250" spans="3:4" ht="11.45" customHeight="1" x14ac:dyDescent="0.2">
      <c r="C1250" s="170" t="s">
        <v>12</v>
      </c>
      <c r="D1250" s="68">
        <v>16394</v>
      </c>
    </row>
    <row r="1251" spans="3:4" ht="11.45" customHeight="1" x14ac:dyDescent="0.2">
      <c r="C1251" s="170" t="s">
        <v>98</v>
      </c>
      <c r="D1251" s="68">
        <v>56952</v>
      </c>
    </row>
    <row r="1252" spans="3:4" ht="11.45" customHeight="1" x14ac:dyDescent="0.2">
      <c r="C1252" s="170" t="s">
        <v>12</v>
      </c>
      <c r="D1252" s="68">
        <v>56952</v>
      </c>
    </row>
    <row r="1253" spans="3:4" ht="11.45" customHeight="1" x14ac:dyDescent="0.2">
      <c r="C1253" s="170" t="s">
        <v>74</v>
      </c>
      <c r="D1253" s="68">
        <v>69000</v>
      </c>
    </row>
    <row r="1254" spans="3:4" ht="11.45" customHeight="1" x14ac:dyDescent="0.2">
      <c r="C1254" s="170" t="s">
        <v>12</v>
      </c>
      <c r="D1254" s="68">
        <v>69000</v>
      </c>
    </row>
    <row r="1255" spans="3:4" ht="11.45" customHeight="1" x14ac:dyDescent="0.2">
      <c r="C1255" s="170" t="s">
        <v>99</v>
      </c>
      <c r="D1255" s="68">
        <v>40000</v>
      </c>
    </row>
    <row r="1256" spans="3:4" ht="11.45" customHeight="1" x14ac:dyDescent="0.2">
      <c r="C1256" s="170" t="s">
        <v>12</v>
      </c>
      <c r="D1256" s="68">
        <v>40000</v>
      </c>
    </row>
    <row r="1257" spans="3:4" ht="11.45" customHeight="1" x14ac:dyDescent="0.2">
      <c r="C1257" s="170"/>
      <c r="D1257" s="68"/>
    </row>
    <row r="1258" spans="3:4" ht="11.45" customHeight="1" x14ac:dyDescent="0.2">
      <c r="C1258" s="170"/>
      <c r="D1258" s="68"/>
    </row>
    <row r="1259" spans="3:4" ht="11.45" customHeight="1" x14ac:dyDescent="0.2">
      <c r="C1259" s="170"/>
      <c r="D1259" s="68"/>
    </row>
    <row r="1260" spans="3:4" ht="11.45" customHeight="1" x14ac:dyDescent="0.2">
      <c r="C1260" s="170"/>
      <c r="D1260" s="68"/>
    </row>
    <row r="1261" spans="3:4" ht="11.45" customHeight="1" x14ac:dyDescent="0.2">
      <c r="C1261" s="170"/>
      <c r="D1261" s="68"/>
    </row>
    <row r="1262" spans="3:4" ht="11.45" customHeight="1" x14ac:dyDescent="0.2">
      <c r="C1262" s="170"/>
      <c r="D1262" s="68"/>
    </row>
    <row r="1263" spans="3:4" ht="11.45" customHeight="1" x14ac:dyDescent="0.2">
      <c r="C1263" s="170"/>
      <c r="D1263" s="68"/>
    </row>
    <row r="1264" spans="3:4" ht="11.45" customHeight="1" x14ac:dyDescent="0.2">
      <c r="C1264" s="170"/>
      <c r="D1264" s="68"/>
    </row>
    <row r="1265" spans="3:4" ht="11.45" customHeight="1" x14ac:dyDescent="0.2">
      <c r="C1265" s="170"/>
      <c r="D1265" s="68"/>
    </row>
    <row r="1266" spans="3:4" ht="11.45" customHeight="1" x14ac:dyDescent="0.2">
      <c r="C1266" s="170"/>
      <c r="D1266" s="68"/>
    </row>
    <row r="1267" spans="3:4" ht="11.45" customHeight="1" x14ac:dyDescent="0.2">
      <c r="C1267" s="170"/>
      <c r="D1267" s="68"/>
    </row>
    <row r="1268" spans="3:4" ht="11.45" customHeight="1" x14ac:dyDescent="0.2">
      <c r="C1268" s="170"/>
      <c r="D1268" s="68"/>
    </row>
    <row r="1269" spans="3:4" ht="11.45" customHeight="1" x14ac:dyDescent="0.2">
      <c r="C1269" s="170"/>
      <c r="D1269" s="68"/>
    </row>
    <row r="1270" spans="3:4" ht="11.45" customHeight="1" x14ac:dyDescent="0.2">
      <c r="C1270" s="170"/>
      <c r="D1270" s="68"/>
    </row>
    <row r="1271" spans="3:4" ht="11.45" customHeight="1" x14ac:dyDescent="0.2">
      <c r="C1271" s="170"/>
      <c r="D1271" s="68"/>
    </row>
    <row r="1272" spans="3:4" ht="11.45" customHeight="1" x14ac:dyDescent="0.2">
      <c r="C1272" s="170"/>
      <c r="D1272" s="68"/>
    </row>
    <row r="1273" spans="3:4" ht="11.45" customHeight="1" x14ac:dyDescent="0.2">
      <c r="C1273" s="170"/>
      <c r="D1273" s="68"/>
    </row>
    <row r="1274" spans="3:4" ht="11.45" customHeight="1" x14ac:dyDescent="0.2">
      <c r="C1274" s="170"/>
      <c r="D1274" s="68"/>
    </row>
    <row r="1275" spans="3:4" ht="11.45" customHeight="1" x14ac:dyDescent="0.2">
      <c r="C1275" s="170"/>
      <c r="D1275" s="68"/>
    </row>
    <row r="1276" spans="3:4" ht="11.45" customHeight="1" x14ac:dyDescent="0.2">
      <c r="C1276" s="170"/>
      <c r="D1276" s="68"/>
    </row>
    <row r="1277" spans="3:4" ht="11.45" customHeight="1" x14ac:dyDescent="0.2">
      <c r="C1277" s="170"/>
      <c r="D1277" s="68"/>
    </row>
    <row r="1278" spans="3:4" ht="11.45" customHeight="1" x14ac:dyDescent="0.2">
      <c r="C1278" s="170"/>
      <c r="D1278" s="68"/>
    </row>
    <row r="1279" spans="3:4" ht="11.45" customHeight="1" x14ac:dyDescent="0.2">
      <c r="C1279" s="170"/>
      <c r="D1279" s="68"/>
    </row>
    <row r="1280" spans="3:4" ht="11.45" customHeight="1" x14ac:dyDescent="0.2">
      <c r="C1280" s="170"/>
      <c r="D1280" s="68"/>
    </row>
    <row r="1281" spans="3:4" ht="11.45" customHeight="1" x14ac:dyDescent="0.2">
      <c r="C1281" s="170"/>
      <c r="D1281" s="68"/>
    </row>
    <row r="1282" spans="3:4" ht="11.45" customHeight="1" x14ac:dyDescent="0.2">
      <c r="C1282" s="170"/>
      <c r="D1282" s="68"/>
    </row>
    <row r="1283" spans="3:4" ht="11.45" customHeight="1" x14ac:dyDescent="0.2">
      <c r="C1283" s="170"/>
      <c r="D1283" s="68"/>
    </row>
    <row r="1284" spans="3:4" ht="11.45" customHeight="1" x14ac:dyDescent="0.2">
      <c r="C1284" s="170"/>
      <c r="D1284" s="68"/>
    </row>
    <row r="1285" spans="3:4" ht="11.45" customHeight="1" x14ac:dyDescent="0.2">
      <c r="C1285" s="170"/>
      <c r="D1285" s="68"/>
    </row>
    <row r="1286" spans="3:4" ht="11.45" customHeight="1" x14ac:dyDescent="0.2">
      <c r="C1286" s="170"/>
      <c r="D1286" s="68"/>
    </row>
    <row r="1287" spans="3:4" ht="11.45" customHeight="1" x14ac:dyDescent="0.2">
      <c r="C1287" s="170"/>
      <c r="D1287" s="68"/>
    </row>
    <row r="1288" spans="3:4" ht="11.45" customHeight="1" x14ac:dyDescent="0.2">
      <c r="C1288" s="170"/>
      <c r="D1288" s="68"/>
    </row>
    <row r="1289" spans="3:4" ht="11.45" customHeight="1" x14ac:dyDescent="0.2">
      <c r="C1289" s="170"/>
      <c r="D1289" s="68"/>
    </row>
    <row r="1290" spans="3:4" ht="11.45" customHeight="1" x14ac:dyDescent="0.2">
      <c r="C1290" s="170"/>
      <c r="D1290" s="68"/>
    </row>
    <row r="1291" spans="3:4" ht="11.45" customHeight="1" x14ac:dyDescent="0.2">
      <c r="C1291" s="170"/>
      <c r="D1291" s="68"/>
    </row>
    <row r="1292" spans="3:4" ht="11.45" customHeight="1" x14ac:dyDescent="0.2">
      <c r="C1292" s="170"/>
      <c r="D1292" s="68"/>
    </row>
    <row r="1293" spans="3:4" ht="11.45" customHeight="1" x14ac:dyDescent="0.2">
      <c r="C1293" s="170"/>
      <c r="D1293" s="68"/>
    </row>
    <row r="1294" spans="3:4" ht="11.45" customHeight="1" x14ac:dyDescent="0.2">
      <c r="C1294" s="170"/>
      <c r="D1294" s="68"/>
    </row>
    <row r="1295" spans="3:4" ht="11.45" customHeight="1" x14ac:dyDescent="0.2">
      <c r="C1295" s="170"/>
      <c r="D1295" s="68"/>
    </row>
    <row r="1296" spans="3:4" ht="11.45" customHeight="1" x14ac:dyDescent="0.2">
      <c r="C1296" s="170"/>
      <c r="D1296" s="68"/>
    </row>
    <row r="1297" spans="3:4" ht="11.45" customHeight="1" x14ac:dyDescent="0.2">
      <c r="C1297" s="170"/>
      <c r="D1297" s="68"/>
    </row>
    <row r="1298" spans="3:4" ht="11.45" customHeight="1" x14ac:dyDescent="0.2">
      <c r="C1298" s="170"/>
      <c r="D1298" s="68"/>
    </row>
    <row r="1299" spans="3:4" ht="11.45" customHeight="1" x14ac:dyDescent="0.2">
      <c r="C1299" s="170"/>
      <c r="D1299" s="68"/>
    </row>
    <row r="1300" spans="3:4" ht="11.45" customHeight="1" x14ac:dyDescent="0.2">
      <c r="C1300" s="170"/>
      <c r="D1300" s="68"/>
    </row>
    <row r="1301" spans="3:4" ht="11.45" customHeight="1" x14ac:dyDescent="0.2">
      <c r="C1301" s="170"/>
      <c r="D1301" s="68"/>
    </row>
    <row r="1302" spans="3:4" ht="11.45" customHeight="1" x14ac:dyDescent="0.2">
      <c r="C1302" s="170"/>
      <c r="D1302" s="68"/>
    </row>
    <row r="1303" spans="3:4" ht="11.45" customHeight="1" x14ac:dyDescent="0.2">
      <c r="C1303" s="170"/>
      <c r="D1303" s="68"/>
    </row>
    <row r="1304" spans="3:4" ht="11.45" customHeight="1" x14ac:dyDescent="0.2">
      <c r="C1304" s="170"/>
      <c r="D1304" s="68"/>
    </row>
    <row r="1305" spans="3:4" ht="11.45" customHeight="1" x14ac:dyDescent="0.2">
      <c r="C1305" s="170"/>
      <c r="D1305" s="68"/>
    </row>
    <row r="1306" spans="3:4" ht="11.45" customHeight="1" x14ac:dyDescent="0.2">
      <c r="C1306" s="170"/>
      <c r="D1306" s="68"/>
    </row>
    <row r="1307" spans="3:4" ht="11.45" customHeight="1" x14ac:dyDescent="0.2">
      <c r="C1307" s="170"/>
      <c r="D1307" s="68"/>
    </row>
    <row r="1308" spans="3:4" ht="11.45" customHeight="1" x14ac:dyDescent="0.2">
      <c r="C1308" s="170"/>
      <c r="D1308" s="68"/>
    </row>
    <row r="1309" spans="3:4" ht="11.45" customHeight="1" x14ac:dyDescent="0.2">
      <c r="C1309" s="170"/>
      <c r="D1309" s="68"/>
    </row>
    <row r="1310" spans="3:4" ht="11.45" customHeight="1" x14ac:dyDescent="0.2">
      <c r="C1310" s="170"/>
      <c r="D1310" s="68"/>
    </row>
    <row r="1311" spans="3:4" ht="11.45" customHeight="1" x14ac:dyDescent="0.2">
      <c r="C1311" s="170"/>
      <c r="D1311" s="68"/>
    </row>
    <row r="1312" spans="3:4" ht="11.45" customHeight="1" x14ac:dyDescent="0.2">
      <c r="C1312" s="170"/>
      <c r="D1312" s="68"/>
    </row>
    <row r="1313" spans="3:4" ht="11.45" customHeight="1" x14ac:dyDescent="0.2">
      <c r="C1313" s="170"/>
      <c r="D1313" s="68"/>
    </row>
    <row r="1314" spans="3:4" ht="11.45" customHeight="1" x14ac:dyDescent="0.2">
      <c r="C1314" s="170"/>
      <c r="D1314" s="68"/>
    </row>
    <row r="1315" spans="3:4" ht="11.45" customHeight="1" x14ac:dyDescent="0.2">
      <c r="C1315" s="170"/>
      <c r="D1315" s="68"/>
    </row>
    <row r="1316" spans="3:4" ht="11.45" customHeight="1" x14ac:dyDescent="0.2">
      <c r="C1316" s="170"/>
      <c r="D1316" s="68"/>
    </row>
    <row r="1317" spans="3:4" ht="11.45" customHeight="1" x14ac:dyDescent="0.2">
      <c r="C1317" s="170"/>
      <c r="D1317" s="68"/>
    </row>
    <row r="1318" spans="3:4" ht="11.45" customHeight="1" x14ac:dyDescent="0.2">
      <c r="C1318" s="170"/>
      <c r="D1318" s="68"/>
    </row>
    <row r="1319" spans="3:4" ht="11.45" customHeight="1" x14ac:dyDescent="0.2">
      <c r="C1319" s="170"/>
      <c r="D1319" s="68"/>
    </row>
    <row r="1320" spans="3:4" ht="11.45" customHeight="1" x14ac:dyDescent="0.2">
      <c r="C1320" s="170"/>
      <c r="D1320" s="68"/>
    </row>
    <row r="1321" spans="3:4" ht="11.45" customHeight="1" x14ac:dyDescent="0.2">
      <c r="C1321" s="170"/>
      <c r="D1321" s="68"/>
    </row>
    <row r="1322" spans="3:4" ht="11.45" customHeight="1" x14ac:dyDescent="0.2">
      <c r="C1322" s="170"/>
      <c r="D1322" s="68"/>
    </row>
    <row r="1323" spans="3:4" ht="11.45" customHeight="1" x14ac:dyDescent="0.2">
      <c r="C1323" s="170"/>
      <c r="D1323" s="68"/>
    </row>
    <row r="1324" spans="3:4" ht="11.45" customHeight="1" x14ac:dyDescent="0.2">
      <c r="C1324" s="170"/>
      <c r="D1324" s="68"/>
    </row>
    <row r="1325" spans="3:4" ht="11.45" customHeight="1" x14ac:dyDescent="0.2">
      <c r="C1325" s="170"/>
      <c r="D1325" s="68"/>
    </row>
    <row r="1326" spans="3:4" ht="11.45" customHeight="1" x14ac:dyDescent="0.2">
      <c r="C1326" s="170"/>
      <c r="D1326" s="68"/>
    </row>
    <row r="1327" spans="3:4" ht="11.45" customHeight="1" x14ac:dyDescent="0.2">
      <c r="C1327" s="170"/>
      <c r="D1327" s="68"/>
    </row>
    <row r="1328" spans="3:4" ht="11.45" customHeight="1" x14ac:dyDescent="0.2">
      <c r="C1328" s="170"/>
      <c r="D1328" s="68"/>
    </row>
    <row r="1329" spans="3:4" ht="11.45" customHeight="1" x14ac:dyDescent="0.2">
      <c r="C1329" s="170"/>
      <c r="D1329" s="68"/>
    </row>
    <row r="1330" spans="3:4" ht="11.45" customHeight="1" x14ac:dyDescent="0.2">
      <c r="C1330" s="170"/>
      <c r="D1330" s="68"/>
    </row>
    <row r="1331" spans="3:4" ht="11.45" customHeight="1" x14ac:dyDescent="0.2">
      <c r="C1331" s="170"/>
      <c r="D1331" s="68"/>
    </row>
    <row r="1332" spans="3:4" ht="11.45" customHeight="1" x14ac:dyDescent="0.2">
      <c r="C1332" s="170"/>
      <c r="D1332" s="68"/>
    </row>
    <row r="1333" spans="3:4" ht="11.45" customHeight="1" x14ac:dyDescent="0.2">
      <c r="C1333" s="170"/>
      <c r="D1333" s="68"/>
    </row>
    <row r="1334" spans="3:4" ht="11.45" customHeight="1" x14ac:dyDescent="0.2">
      <c r="C1334" s="170"/>
      <c r="D1334" s="68"/>
    </row>
    <row r="1335" spans="3:4" ht="11.45" customHeight="1" x14ac:dyDescent="0.2">
      <c r="C1335" s="170"/>
      <c r="D1335" s="68"/>
    </row>
    <row r="1336" spans="3:4" ht="11.45" customHeight="1" x14ac:dyDescent="0.2">
      <c r="C1336" s="170"/>
      <c r="D1336" s="68"/>
    </row>
    <row r="1337" spans="3:4" ht="11.45" customHeight="1" x14ac:dyDescent="0.2">
      <c r="C1337" s="170"/>
      <c r="D1337" s="68"/>
    </row>
    <row r="1338" spans="3:4" ht="11.45" customHeight="1" x14ac:dyDescent="0.2">
      <c r="C1338" s="170"/>
      <c r="D1338" s="68"/>
    </row>
    <row r="1339" spans="3:4" ht="11.45" customHeight="1" x14ac:dyDescent="0.2">
      <c r="C1339" s="170"/>
      <c r="D1339" s="68"/>
    </row>
    <row r="1340" spans="3:4" ht="11.45" customHeight="1" x14ac:dyDescent="0.2">
      <c r="C1340" s="170"/>
      <c r="D1340" s="68"/>
    </row>
    <row r="1341" spans="3:4" ht="11.45" customHeight="1" x14ac:dyDescent="0.2">
      <c r="C1341" s="170"/>
      <c r="D1341" s="68"/>
    </row>
    <row r="1342" spans="3:4" ht="11.45" customHeight="1" x14ac:dyDescent="0.2">
      <c r="C1342" s="170"/>
      <c r="D1342" s="68"/>
    </row>
    <row r="1343" spans="3:4" ht="11.45" customHeight="1" x14ac:dyDescent="0.2">
      <c r="C1343" s="170"/>
      <c r="D1343" s="68"/>
    </row>
    <row r="1344" spans="3:4" ht="11.45" customHeight="1" x14ac:dyDescent="0.2">
      <c r="C1344" s="170"/>
      <c r="D1344" s="68"/>
    </row>
    <row r="1345" spans="3:4" ht="11.45" customHeight="1" x14ac:dyDescent="0.2">
      <c r="C1345" s="170"/>
      <c r="D1345" s="68"/>
    </row>
    <row r="1346" spans="3:4" ht="11.45" customHeight="1" x14ac:dyDescent="0.2">
      <c r="C1346" s="170"/>
      <c r="D1346" s="68"/>
    </row>
    <row r="1347" spans="3:4" ht="11.45" customHeight="1" x14ac:dyDescent="0.2">
      <c r="C1347" s="170"/>
      <c r="D1347" s="68"/>
    </row>
    <row r="1348" spans="3:4" ht="11.45" customHeight="1" x14ac:dyDescent="0.2">
      <c r="C1348" s="170"/>
      <c r="D1348" s="68"/>
    </row>
    <row r="1349" spans="3:4" ht="11.45" customHeight="1" x14ac:dyDescent="0.2">
      <c r="C1349" s="170"/>
      <c r="D1349" s="68"/>
    </row>
    <row r="1350" spans="3:4" ht="11.45" customHeight="1" x14ac:dyDescent="0.2">
      <c r="C1350" s="170"/>
      <c r="D1350" s="68"/>
    </row>
    <row r="1351" spans="3:4" ht="11.45" customHeight="1" x14ac:dyDescent="0.2">
      <c r="C1351" s="170"/>
      <c r="D1351" s="68"/>
    </row>
    <row r="1352" spans="3:4" ht="11.45" customHeight="1" x14ac:dyDescent="0.2">
      <c r="C1352" s="170"/>
      <c r="D1352" s="68"/>
    </row>
    <row r="1353" spans="3:4" ht="11.45" customHeight="1" x14ac:dyDescent="0.2">
      <c r="C1353" s="170"/>
      <c r="D1353" s="68"/>
    </row>
    <row r="1354" spans="3:4" ht="11.45" customHeight="1" x14ac:dyDescent="0.2">
      <c r="C1354" s="170"/>
      <c r="D1354" s="68"/>
    </row>
    <row r="1355" spans="3:4" ht="11.45" customHeight="1" x14ac:dyDescent="0.2">
      <c r="C1355" s="170"/>
      <c r="D1355" s="68"/>
    </row>
    <row r="1356" spans="3:4" ht="11.45" customHeight="1" x14ac:dyDescent="0.2">
      <c r="C1356" s="170"/>
      <c r="D1356" s="68"/>
    </row>
    <row r="1357" spans="3:4" ht="11.45" customHeight="1" x14ac:dyDescent="0.2">
      <c r="C1357" s="170"/>
      <c r="D1357" s="68"/>
    </row>
    <row r="1358" spans="3:4" ht="11.45" customHeight="1" x14ac:dyDescent="0.2">
      <c r="C1358" s="170"/>
      <c r="D1358" s="68"/>
    </row>
    <row r="1359" spans="3:4" ht="11.45" customHeight="1" x14ac:dyDescent="0.2">
      <c r="C1359" s="170"/>
      <c r="D1359" s="68"/>
    </row>
    <row r="1360" spans="3:4" ht="11.45" customHeight="1" x14ac:dyDescent="0.2">
      <c r="C1360" s="170"/>
      <c r="D1360" s="68"/>
    </row>
    <row r="1361" spans="3:4" ht="11.45" customHeight="1" x14ac:dyDescent="0.2">
      <c r="C1361" s="170"/>
      <c r="D1361" s="68"/>
    </row>
    <row r="1362" spans="3:4" ht="11.45" customHeight="1" x14ac:dyDescent="0.2">
      <c r="C1362" s="170"/>
      <c r="D1362" s="68"/>
    </row>
    <row r="1363" spans="3:4" ht="11.45" customHeight="1" x14ac:dyDescent="0.2">
      <c r="C1363" s="170"/>
      <c r="D1363" s="68"/>
    </row>
    <row r="1364" spans="3:4" ht="11.45" customHeight="1" x14ac:dyDescent="0.2">
      <c r="C1364" s="170"/>
      <c r="D1364" s="68"/>
    </row>
    <row r="1365" spans="3:4" ht="11.45" customHeight="1" x14ac:dyDescent="0.2">
      <c r="C1365" s="170"/>
      <c r="D1365" s="68"/>
    </row>
    <row r="1366" spans="3:4" ht="11.45" customHeight="1" x14ac:dyDescent="0.2">
      <c r="C1366" s="170"/>
      <c r="D1366" s="68"/>
    </row>
    <row r="1367" spans="3:4" ht="11.45" customHeight="1" x14ac:dyDescent="0.2">
      <c r="C1367" s="170"/>
      <c r="D1367" s="68"/>
    </row>
    <row r="1368" spans="3:4" ht="11.45" customHeight="1" x14ac:dyDescent="0.2">
      <c r="C1368" s="170"/>
      <c r="D1368" s="68"/>
    </row>
    <row r="1369" spans="3:4" ht="11.45" customHeight="1" x14ac:dyDescent="0.2">
      <c r="C1369" s="170"/>
      <c r="D1369" s="68"/>
    </row>
    <row r="1370" spans="3:4" ht="11.45" customHeight="1" x14ac:dyDescent="0.2">
      <c r="C1370" s="170"/>
      <c r="D1370" s="68"/>
    </row>
    <row r="1371" spans="3:4" ht="11.45" customHeight="1" x14ac:dyDescent="0.2">
      <c r="C1371" s="170"/>
      <c r="D1371" s="68"/>
    </row>
    <row r="1372" spans="3:4" ht="11.45" customHeight="1" x14ac:dyDescent="0.2">
      <c r="C1372" s="170"/>
      <c r="D1372" s="68"/>
    </row>
    <row r="1373" spans="3:4" ht="11.45" customHeight="1" x14ac:dyDescent="0.2">
      <c r="C1373" s="170"/>
      <c r="D1373" s="68"/>
    </row>
    <row r="1374" spans="3:4" ht="11.45" customHeight="1" x14ac:dyDescent="0.2">
      <c r="C1374" s="170"/>
      <c r="D1374" s="68"/>
    </row>
    <row r="1375" spans="3:4" ht="11.45" customHeight="1" x14ac:dyDescent="0.2">
      <c r="C1375" s="170"/>
      <c r="D1375" s="68"/>
    </row>
    <row r="1376" spans="3:4" ht="11.45" customHeight="1" x14ac:dyDescent="0.2">
      <c r="C1376" s="170"/>
      <c r="D1376" s="68"/>
    </row>
    <row r="1377" spans="3:4" ht="11.45" customHeight="1" x14ac:dyDescent="0.2">
      <c r="C1377" s="170"/>
      <c r="D1377" s="68"/>
    </row>
    <row r="1378" spans="3:4" ht="11.45" customHeight="1" x14ac:dyDescent="0.2">
      <c r="C1378" s="170"/>
      <c r="D1378" s="68"/>
    </row>
    <row r="1379" spans="3:4" ht="11.45" customHeight="1" x14ac:dyDescent="0.2">
      <c r="C1379" s="170"/>
      <c r="D1379" s="68"/>
    </row>
    <row r="1380" spans="3:4" ht="11.45" customHeight="1" x14ac:dyDescent="0.2">
      <c r="C1380" s="170"/>
      <c r="D1380" s="68"/>
    </row>
    <row r="1381" spans="3:4" ht="11.45" customHeight="1" x14ac:dyDescent="0.2">
      <c r="C1381" s="170"/>
      <c r="D1381" s="68"/>
    </row>
    <row r="1382" spans="3:4" ht="11.45" customHeight="1" x14ac:dyDescent="0.2">
      <c r="C1382" s="170"/>
      <c r="D1382" s="68"/>
    </row>
    <row r="1383" spans="3:4" ht="11.45" customHeight="1" x14ac:dyDescent="0.2">
      <c r="C1383" s="170"/>
      <c r="D1383" s="68"/>
    </row>
    <row r="1384" spans="3:4" ht="11.45" customHeight="1" x14ac:dyDescent="0.2">
      <c r="C1384" s="170"/>
      <c r="D1384" s="68"/>
    </row>
    <row r="1385" spans="3:4" ht="11.45" customHeight="1" x14ac:dyDescent="0.2">
      <c r="C1385" s="170"/>
      <c r="D1385" s="68"/>
    </row>
    <row r="1386" spans="3:4" ht="11.45" customHeight="1" x14ac:dyDescent="0.2">
      <c r="C1386" s="170"/>
      <c r="D1386" s="68"/>
    </row>
    <row r="1387" spans="3:4" ht="11.45" customHeight="1" x14ac:dyDescent="0.2">
      <c r="C1387" s="170"/>
      <c r="D1387" s="68"/>
    </row>
    <row r="1388" spans="3:4" ht="11.45" customHeight="1" x14ac:dyDescent="0.2">
      <c r="C1388" s="170"/>
      <c r="D1388" s="68"/>
    </row>
    <row r="1389" spans="3:4" ht="11.45" customHeight="1" x14ac:dyDescent="0.2">
      <c r="C1389" s="170"/>
      <c r="D1389" s="68"/>
    </row>
    <row r="1390" spans="3:4" ht="11.45" customHeight="1" x14ac:dyDescent="0.2">
      <c r="C1390" s="170"/>
      <c r="D1390" s="68"/>
    </row>
    <row r="1391" spans="3:4" ht="11.45" customHeight="1" x14ac:dyDescent="0.2">
      <c r="C1391" s="170"/>
      <c r="D1391" s="68"/>
    </row>
    <row r="1392" spans="3:4" ht="11.45" customHeight="1" x14ac:dyDescent="0.2">
      <c r="C1392" s="170"/>
      <c r="D1392" s="68"/>
    </row>
    <row r="1393" spans="3:4" ht="11.45" customHeight="1" x14ac:dyDescent="0.2">
      <c r="C1393" s="170"/>
      <c r="D1393" s="68"/>
    </row>
    <row r="1394" spans="3:4" ht="11.45" customHeight="1" x14ac:dyDescent="0.2">
      <c r="C1394" s="170"/>
      <c r="D1394" s="68"/>
    </row>
    <row r="1395" spans="3:4" ht="11.45" customHeight="1" x14ac:dyDescent="0.2">
      <c r="C1395" s="170"/>
      <c r="D1395" s="68"/>
    </row>
    <row r="1396" spans="3:4" ht="11.45" customHeight="1" x14ac:dyDescent="0.2">
      <c r="C1396" s="170"/>
      <c r="D1396" s="68"/>
    </row>
    <row r="1397" spans="3:4" ht="11.45" customHeight="1" x14ac:dyDescent="0.2">
      <c r="C1397" s="170"/>
      <c r="D1397" s="68"/>
    </row>
    <row r="1398" spans="3:4" ht="11.45" customHeight="1" x14ac:dyDescent="0.2">
      <c r="C1398" s="170"/>
      <c r="D1398" s="68"/>
    </row>
    <row r="1399" spans="3:4" ht="11.45" customHeight="1" x14ac:dyDescent="0.2">
      <c r="C1399" s="170"/>
      <c r="D1399" s="68"/>
    </row>
    <row r="1400" spans="3:4" ht="11.45" customHeight="1" x14ac:dyDescent="0.2">
      <c r="C1400" s="170"/>
      <c r="D1400" s="68"/>
    </row>
    <row r="1401" spans="3:4" ht="11.45" customHeight="1" x14ac:dyDescent="0.2">
      <c r="C1401" s="170"/>
      <c r="D1401" s="68"/>
    </row>
    <row r="1402" spans="3:4" ht="11.45" customHeight="1" x14ac:dyDescent="0.2">
      <c r="C1402" s="170"/>
      <c r="D1402" s="68"/>
    </row>
    <row r="1403" spans="3:4" ht="11.45" customHeight="1" x14ac:dyDescent="0.2">
      <c r="C1403" s="170"/>
      <c r="D1403" s="68"/>
    </row>
    <row r="1404" spans="3:4" ht="11.45" customHeight="1" x14ac:dyDescent="0.2">
      <c r="C1404" s="170"/>
      <c r="D1404" s="68"/>
    </row>
    <row r="1405" spans="3:4" ht="11.45" customHeight="1" x14ac:dyDescent="0.2">
      <c r="C1405" s="170"/>
      <c r="D1405" s="68"/>
    </row>
    <row r="1406" spans="3:4" ht="11.45" customHeight="1" x14ac:dyDescent="0.2">
      <c r="C1406" s="170"/>
      <c r="D1406" s="68"/>
    </row>
    <row r="1407" spans="3:4" ht="11.45" customHeight="1" x14ac:dyDescent="0.2">
      <c r="C1407" s="170"/>
      <c r="D1407" s="68"/>
    </row>
    <row r="1408" spans="3:4" ht="11.45" customHeight="1" x14ac:dyDescent="0.2">
      <c r="C1408" s="170"/>
      <c r="D1408" s="68"/>
    </row>
    <row r="1409" spans="3:4" ht="11.45" customHeight="1" x14ac:dyDescent="0.2">
      <c r="C1409" s="170"/>
      <c r="D1409" s="68"/>
    </row>
    <row r="1410" spans="3:4" ht="11.45" customHeight="1" x14ac:dyDescent="0.2">
      <c r="C1410" s="170"/>
      <c r="D1410" s="68"/>
    </row>
    <row r="1411" spans="3:4" ht="11.45" customHeight="1" x14ac:dyDescent="0.2">
      <c r="C1411" s="170"/>
      <c r="D1411" s="68"/>
    </row>
    <row r="1412" spans="3:4" ht="11.45" customHeight="1" x14ac:dyDescent="0.2">
      <c r="C1412" s="170"/>
      <c r="D1412" s="68"/>
    </row>
    <row r="1413" spans="3:4" ht="11.45" customHeight="1" x14ac:dyDescent="0.2">
      <c r="C1413" s="170"/>
      <c r="D1413" s="68"/>
    </row>
    <row r="1414" spans="3:4" ht="11.45" customHeight="1" x14ac:dyDescent="0.2">
      <c r="C1414" s="170"/>
      <c r="D1414" s="68"/>
    </row>
    <row r="1415" spans="3:4" ht="11.45" customHeight="1" x14ac:dyDescent="0.2">
      <c r="C1415" s="170"/>
      <c r="D1415" s="68"/>
    </row>
    <row r="1416" spans="3:4" ht="11.45" customHeight="1" x14ac:dyDescent="0.2">
      <c r="C1416" s="170"/>
      <c r="D1416" s="68"/>
    </row>
    <row r="1417" spans="3:4" ht="11.45" customHeight="1" x14ac:dyDescent="0.2">
      <c r="C1417" s="170"/>
      <c r="D1417" s="68"/>
    </row>
    <row r="1418" spans="3:4" ht="11.45" customHeight="1" x14ac:dyDescent="0.2">
      <c r="C1418" s="170"/>
      <c r="D1418" s="68"/>
    </row>
    <row r="1419" spans="3:4" ht="11.45" customHeight="1" x14ac:dyDescent="0.2">
      <c r="C1419" s="170"/>
      <c r="D1419" s="68"/>
    </row>
    <row r="1420" spans="3:4" ht="11.45" customHeight="1" x14ac:dyDescent="0.2">
      <c r="C1420" s="170"/>
      <c r="D1420" s="68"/>
    </row>
    <row r="1421" spans="3:4" ht="11.45" customHeight="1" x14ac:dyDescent="0.2">
      <c r="C1421" s="170"/>
      <c r="D1421" s="68"/>
    </row>
    <row r="1422" spans="3:4" ht="11.45" customHeight="1" x14ac:dyDescent="0.2">
      <c r="C1422" s="170"/>
      <c r="D1422" s="68"/>
    </row>
    <row r="1423" spans="3:4" ht="11.45" customHeight="1" x14ac:dyDescent="0.2">
      <c r="C1423" s="170"/>
      <c r="D1423" s="68"/>
    </row>
    <row r="1424" spans="3:4" ht="11.45" customHeight="1" x14ac:dyDescent="0.2">
      <c r="C1424" s="170"/>
      <c r="D1424" s="68"/>
    </row>
    <row r="1425" spans="3:4" ht="11.45" customHeight="1" x14ac:dyDescent="0.2">
      <c r="C1425" s="170"/>
      <c r="D1425" s="68"/>
    </row>
    <row r="1426" spans="3:4" ht="11.45" customHeight="1" x14ac:dyDescent="0.2">
      <c r="C1426" s="170"/>
      <c r="D1426" s="68"/>
    </row>
    <row r="1427" spans="3:4" ht="11.45" customHeight="1" x14ac:dyDescent="0.2">
      <c r="C1427" s="170"/>
      <c r="D1427" s="68"/>
    </row>
    <row r="1428" spans="3:4" ht="11.45" customHeight="1" x14ac:dyDescent="0.2">
      <c r="C1428" s="170"/>
      <c r="D1428" s="68"/>
    </row>
    <row r="1429" spans="3:4" ht="11.45" customHeight="1" x14ac:dyDescent="0.2">
      <c r="C1429" s="170"/>
      <c r="D1429" s="68"/>
    </row>
    <row r="1430" spans="3:4" ht="11.45" customHeight="1" x14ac:dyDescent="0.2">
      <c r="C1430" s="170"/>
      <c r="D1430" s="68"/>
    </row>
    <row r="1431" spans="3:4" ht="11.45" customHeight="1" x14ac:dyDescent="0.2">
      <c r="C1431" s="170"/>
      <c r="D1431" s="68"/>
    </row>
    <row r="1432" spans="3:4" ht="11.45" customHeight="1" x14ac:dyDescent="0.2">
      <c r="C1432" s="170"/>
      <c r="D1432" s="68"/>
    </row>
    <row r="1433" spans="3:4" ht="11.45" customHeight="1" x14ac:dyDescent="0.2">
      <c r="C1433" s="170"/>
      <c r="D1433" s="68"/>
    </row>
    <row r="1434" spans="3:4" ht="11.45" customHeight="1" x14ac:dyDescent="0.2">
      <c r="C1434" s="170"/>
      <c r="D1434" s="68"/>
    </row>
    <row r="1435" spans="3:4" ht="11.45" customHeight="1" x14ac:dyDescent="0.2">
      <c r="C1435" s="170"/>
      <c r="D1435" s="68"/>
    </row>
    <row r="1436" spans="3:4" ht="11.45" customHeight="1" x14ac:dyDescent="0.2">
      <c r="C1436" s="170"/>
      <c r="D1436" s="68"/>
    </row>
    <row r="1437" spans="3:4" ht="11.45" customHeight="1" x14ac:dyDescent="0.2">
      <c r="C1437" s="170"/>
      <c r="D1437" s="68"/>
    </row>
    <row r="1438" spans="3:4" ht="11.45" customHeight="1" x14ac:dyDescent="0.2">
      <c r="C1438" s="170"/>
      <c r="D1438" s="68"/>
    </row>
    <row r="1439" spans="3:4" ht="11.45" customHeight="1" x14ac:dyDescent="0.2">
      <c r="C1439" s="170"/>
      <c r="D1439" s="68"/>
    </row>
    <row r="1440" spans="3:4" ht="11.45" customHeight="1" x14ac:dyDescent="0.2">
      <c r="C1440" s="170"/>
      <c r="D1440" s="68"/>
    </row>
    <row r="1441" spans="3:4" ht="11.45" customHeight="1" x14ac:dyDescent="0.2">
      <c r="C1441" s="170"/>
      <c r="D1441" s="68"/>
    </row>
    <row r="1442" spans="3:4" ht="11.45" customHeight="1" x14ac:dyDescent="0.2">
      <c r="C1442" s="170"/>
      <c r="D1442" s="68"/>
    </row>
    <row r="1443" spans="3:4" ht="11.45" customHeight="1" x14ac:dyDescent="0.2">
      <c r="C1443" s="170"/>
      <c r="D1443" s="68"/>
    </row>
    <row r="1444" spans="3:4" ht="11.45" customHeight="1" x14ac:dyDescent="0.2">
      <c r="C1444" s="170"/>
      <c r="D1444" s="68"/>
    </row>
    <row r="1445" spans="3:4" ht="11.45" customHeight="1" x14ac:dyDescent="0.2">
      <c r="C1445" s="170"/>
      <c r="D1445" s="68"/>
    </row>
    <row r="1446" spans="3:4" ht="11.45" customHeight="1" x14ac:dyDescent="0.2">
      <c r="C1446" s="170"/>
      <c r="D1446" s="68"/>
    </row>
    <row r="1447" spans="3:4" ht="11.45" customHeight="1" x14ac:dyDescent="0.2">
      <c r="C1447" s="170"/>
      <c r="D1447" s="68"/>
    </row>
    <row r="1448" spans="3:4" ht="11.45" customHeight="1" x14ac:dyDescent="0.2">
      <c r="C1448" s="170"/>
      <c r="D1448" s="68"/>
    </row>
    <row r="1449" spans="3:4" ht="11.45" customHeight="1" x14ac:dyDescent="0.2">
      <c r="C1449" s="170"/>
      <c r="D1449" s="68"/>
    </row>
    <row r="1450" spans="3:4" ht="11.45" customHeight="1" x14ac:dyDescent="0.2">
      <c r="C1450" s="170"/>
      <c r="D1450" s="68"/>
    </row>
    <row r="1451" spans="3:4" ht="11.45" customHeight="1" x14ac:dyDescent="0.2">
      <c r="C1451" s="170"/>
      <c r="D1451" s="68"/>
    </row>
    <row r="1452" spans="3:4" ht="11.45" customHeight="1" x14ac:dyDescent="0.2">
      <c r="C1452" s="170"/>
      <c r="D1452" s="68"/>
    </row>
    <row r="1453" spans="3:4" ht="11.45" customHeight="1" x14ac:dyDescent="0.2">
      <c r="C1453" s="170"/>
      <c r="D1453" s="68"/>
    </row>
    <row r="1454" spans="3:4" ht="11.45" customHeight="1" x14ac:dyDescent="0.2">
      <c r="C1454" s="170"/>
      <c r="D1454" s="68"/>
    </row>
    <row r="1455" spans="3:4" ht="11.45" customHeight="1" x14ac:dyDescent="0.2">
      <c r="C1455" s="170"/>
      <c r="D1455" s="68"/>
    </row>
    <row r="1456" spans="3:4" ht="11.45" customHeight="1" x14ac:dyDescent="0.2">
      <c r="C1456" s="170"/>
      <c r="D1456" s="68"/>
    </row>
    <row r="1457" spans="3:4" ht="11.45" customHeight="1" x14ac:dyDescent="0.2">
      <c r="C1457" s="170"/>
      <c r="D1457" s="68"/>
    </row>
    <row r="1458" spans="3:4" ht="11.45" customHeight="1" x14ac:dyDescent="0.2">
      <c r="C1458" s="170"/>
      <c r="D1458" s="68"/>
    </row>
    <row r="1459" spans="3:4" ht="11.45" customHeight="1" x14ac:dyDescent="0.2">
      <c r="C1459" s="170"/>
      <c r="D1459" s="68"/>
    </row>
    <row r="1460" spans="3:4" ht="11.45" customHeight="1" x14ac:dyDescent="0.2">
      <c r="C1460" s="170"/>
      <c r="D1460" s="68"/>
    </row>
    <row r="1461" spans="3:4" ht="11.45" customHeight="1" x14ac:dyDescent="0.2">
      <c r="C1461" s="170"/>
      <c r="D1461" s="68"/>
    </row>
    <row r="1462" spans="3:4" ht="11.45" customHeight="1" x14ac:dyDescent="0.2">
      <c r="C1462" s="170"/>
      <c r="D1462" s="68"/>
    </row>
    <row r="1463" spans="3:4" ht="11.45" customHeight="1" x14ac:dyDescent="0.2">
      <c r="C1463" s="170"/>
      <c r="D1463" s="68"/>
    </row>
    <row r="1464" spans="3:4" ht="11.45" customHeight="1" x14ac:dyDescent="0.2">
      <c r="C1464" s="170"/>
      <c r="D1464" s="68"/>
    </row>
    <row r="1465" spans="3:4" ht="11.45" customHeight="1" x14ac:dyDescent="0.2">
      <c r="C1465" s="170"/>
      <c r="D1465" s="68"/>
    </row>
    <row r="1466" spans="3:4" ht="11.45" customHeight="1" x14ac:dyDescent="0.2">
      <c r="C1466" s="170"/>
      <c r="D1466" s="68"/>
    </row>
    <row r="1467" spans="3:4" ht="11.45" customHeight="1" x14ac:dyDescent="0.2">
      <c r="C1467" s="170"/>
      <c r="D1467" s="68"/>
    </row>
    <row r="1468" spans="3:4" ht="11.45" customHeight="1" x14ac:dyDescent="0.2">
      <c r="C1468" s="170"/>
      <c r="D1468" s="68"/>
    </row>
    <row r="1469" spans="3:4" ht="11.45" customHeight="1" x14ac:dyDescent="0.2">
      <c r="C1469" s="170"/>
      <c r="D1469" s="68"/>
    </row>
    <row r="1470" spans="3:4" ht="11.45" customHeight="1" x14ac:dyDescent="0.2">
      <c r="C1470" s="170"/>
      <c r="D1470" s="68"/>
    </row>
    <row r="1471" spans="3:4" ht="11.45" customHeight="1" x14ac:dyDescent="0.2">
      <c r="C1471" s="170"/>
      <c r="D1471" s="68"/>
    </row>
    <row r="1472" spans="3:4" ht="11.45" customHeight="1" x14ac:dyDescent="0.2">
      <c r="C1472" s="170"/>
      <c r="D1472" s="68"/>
    </row>
    <row r="1473" spans="3:4" ht="11.45" customHeight="1" x14ac:dyDescent="0.2">
      <c r="C1473" s="170"/>
      <c r="D1473" s="68"/>
    </row>
    <row r="1474" spans="3:4" ht="11.45" customHeight="1" x14ac:dyDescent="0.2">
      <c r="C1474" s="170"/>
      <c r="D1474" s="68"/>
    </row>
    <row r="1475" spans="3:4" ht="11.45" customHeight="1" x14ac:dyDescent="0.2">
      <c r="C1475" s="170"/>
      <c r="D1475" s="68"/>
    </row>
    <row r="1476" spans="3:4" ht="11.45" customHeight="1" x14ac:dyDescent="0.2">
      <c r="C1476" s="170"/>
      <c r="D1476" s="68"/>
    </row>
    <row r="1477" spans="3:4" ht="11.45" customHeight="1" x14ac:dyDescent="0.2">
      <c r="C1477" s="170"/>
      <c r="D1477" s="68"/>
    </row>
    <row r="1478" spans="3:4" ht="11.45" customHeight="1" x14ac:dyDescent="0.2">
      <c r="C1478" s="170"/>
      <c r="D1478" s="68"/>
    </row>
    <row r="1479" spans="3:4" ht="11.45" customHeight="1" x14ac:dyDescent="0.2">
      <c r="C1479" s="170"/>
      <c r="D1479" s="68"/>
    </row>
    <row r="1480" spans="3:4" ht="11.45" customHeight="1" x14ac:dyDescent="0.2">
      <c r="C1480" s="170"/>
      <c r="D1480" s="68"/>
    </row>
    <row r="1481" spans="3:4" ht="11.45" customHeight="1" x14ac:dyDescent="0.2">
      <c r="C1481" s="170"/>
      <c r="D1481" s="68"/>
    </row>
    <row r="1482" spans="3:4" ht="11.45" customHeight="1" x14ac:dyDescent="0.2">
      <c r="C1482" s="170"/>
      <c r="D1482" s="68"/>
    </row>
    <row r="1483" spans="3:4" ht="11.45" customHeight="1" x14ac:dyDescent="0.2">
      <c r="C1483" s="170"/>
      <c r="D1483" s="68"/>
    </row>
    <row r="1484" spans="3:4" ht="11.45" customHeight="1" x14ac:dyDescent="0.2">
      <c r="C1484" s="170"/>
      <c r="D1484" s="68"/>
    </row>
    <row r="1485" spans="3:4" ht="11.45" customHeight="1" x14ac:dyDescent="0.2">
      <c r="C1485" s="170"/>
      <c r="D1485" s="68"/>
    </row>
    <row r="1486" spans="3:4" ht="11.45" customHeight="1" x14ac:dyDescent="0.2">
      <c r="C1486" s="170"/>
      <c r="D1486" s="68"/>
    </row>
    <row r="1487" spans="3:4" ht="11.45" customHeight="1" x14ac:dyDescent="0.2">
      <c r="C1487" s="170"/>
      <c r="D1487" s="68"/>
    </row>
    <row r="1488" spans="3:4" ht="11.45" customHeight="1" x14ac:dyDescent="0.2">
      <c r="C1488" s="170"/>
      <c r="D1488" s="68"/>
    </row>
    <row r="1489" spans="3:4" ht="11.45" customHeight="1" x14ac:dyDescent="0.2">
      <c r="C1489" s="170"/>
      <c r="D1489" s="68"/>
    </row>
    <row r="1490" spans="3:4" ht="11.45" customHeight="1" x14ac:dyDescent="0.2">
      <c r="C1490" s="170"/>
      <c r="D1490" s="68"/>
    </row>
    <row r="1491" spans="3:4" ht="11.45" customHeight="1" x14ac:dyDescent="0.2">
      <c r="C1491" s="170"/>
      <c r="D1491" s="68"/>
    </row>
    <row r="1492" spans="3:4" ht="11.45" customHeight="1" x14ac:dyDescent="0.2">
      <c r="C1492" s="170"/>
      <c r="D1492" s="68"/>
    </row>
    <row r="1493" spans="3:4" ht="11.45" customHeight="1" x14ac:dyDescent="0.2">
      <c r="C1493" s="170"/>
      <c r="D1493" s="68"/>
    </row>
    <row r="1494" spans="3:4" ht="11.45" customHeight="1" x14ac:dyDescent="0.2">
      <c r="C1494" s="170"/>
      <c r="D1494" s="68"/>
    </row>
    <row r="1495" spans="3:4" ht="11.45" customHeight="1" x14ac:dyDescent="0.2">
      <c r="C1495" s="170"/>
      <c r="D1495" s="68"/>
    </row>
    <row r="1496" spans="3:4" ht="11.45" customHeight="1" x14ac:dyDescent="0.2">
      <c r="C1496" s="170"/>
      <c r="D1496" s="68"/>
    </row>
    <row r="1497" spans="3:4" ht="11.45" customHeight="1" x14ac:dyDescent="0.2">
      <c r="C1497" s="170"/>
      <c r="D1497" s="68"/>
    </row>
    <row r="1498" spans="3:4" ht="11.45" customHeight="1" x14ac:dyDescent="0.2">
      <c r="C1498" s="170"/>
      <c r="D1498" s="68"/>
    </row>
    <row r="1499" spans="3:4" ht="11.45" customHeight="1" x14ac:dyDescent="0.2">
      <c r="C1499" s="170"/>
      <c r="D1499" s="68"/>
    </row>
    <row r="1500" spans="3:4" ht="11.45" customHeight="1" x14ac:dyDescent="0.2">
      <c r="C1500" s="170"/>
      <c r="D1500" s="68"/>
    </row>
    <row r="1501" spans="3:4" ht="11.45" customHeight="1" x14ac:dyDescent="0.2">
      <c r="C1501" s="170"/>
      <c r="D1501" s="68"/>
    </row>
    <row r="1502" spans="3:4" ht="11.45" customHeight="1" x14ac:dyDescent="0.2">
      <c r="C1502" s="170"/>
      <c r="D1502" s="68"/>
    </row>
    <row r="1503" spans="3:4" ht="11.45" customHeight="1" x14ac:dyDescent="0.2">
      <c r="C1503" s="170"/>
      <c r="D1503" s="68"/>
    </row>
    <row r="1504" spans="3:4" ht="11.45" customHeight="1" x14ac:dyDescent="0.2">
      <c r="C1504" s="170"/>
      <c r="D1504" s="68"/>
    </row>
    <row r="1505" spans="3:4" ht="11.45" customHeight="1" x14ac:dyDescent="0.2">
      <c r="C1505" s="170"/>
      <c r="D1505" s="68"/>
    </row>
    <row r="1506" spans="3:4" ht="11.45" customHeight="1" x14ac:dyDescent="0.2">
      <c r="C1506" s="170"/>
      <c r="D1506" s="68"/>
    </row>
    <row r="1507" spans="3:4" ht="11.45" customHeight="1" x14ac:dyDescent="0.2">
      <c r="C1507" s="170"/>
      <c r="D1507" s="68"/>
    </row>
    <row r="1508" spans="3:4" ht="11.45" customHeight="1" x14ac:dyDescent="0.2">
      <c r="C1508" s="170"/>
      <c r="D1508" s="68"/>
    </row>
    <row r="1509" spans="3:4" ht="11.45" customHeight="1" x14ac:dyDescent="0.2">
      <c r="C1509" s="170"/>
      <c r="D1509" s="68"/>
    </row>
    <row r="1510" spans="3:4" ht="11.45" customHeight="1" x14ac:dyDescent="0.2">
      <c r="C1510" s="170"/>
      <c r="D1510" s="68"/>
    </row>
    <row r="1511" spans="3:4" ht="11.45" customHeight="1" x14ac:dyDescent="0.2">
      <c r="C1511" s="170"/>
      <c r="D1511" s="68"/>
    </row>
    <row r="1512" spans="3:4" ht="11.45" customHeight="1" x14ac:dyDescent="0.2">
      <c r="C1512" s="170"/>
      <c r="D1512" s="68"/>
    </row>
    <row r="1513" spans="3:4" ht="11.45" customHeight="1" x14ac:dyDescent="0.2">
      <c r="C1513" s="170"/>
      <c r="D1513" s="68"/>
    </row>
    <row r="1514" spans="3:4" ht="11.45" customHeight="1" x14ac:dyDescent="0.2">
      <c r="C1514" s="170"/>
      <c r="D1514" s="68"/>
    </row>
    <row r="1515" spans="3:4" ht="11.45" customHeight="1" x14ac:dyDescent="0.2">
      <c r="C1515" s="170"/>
      <c r="D1515" s="68"/>
    </row>
    <row r="1516" spans="3:4" ht="11.45" customHeight="1" x14ac:dyDescent="0.2">
      <c r="C1516" s="170"/>
      <c r="D1516" s="68"/>
    </row>
    <row r="1517" spans="3:4" ht="11.45" customHeight="1" x14ac:dyDescent="0.2">
      <c r="C1517" s="170"/>
      <c r="D1517" s="68"/>
    </row>
    <row r="1518" spans="3:4" ht="11.45" customHeight="1" x14ac:dyDescent="0.2">
      <c r="C1518" s="170"/>
      <c r="D1518" s="68"/>
    </row>
    <row r="1519" spans="3:4" ht="11.45" customHeight="1" x14ac:dyDescent="0.2">
      <c r="C1519" s="170"/>
      <c r="D1519" s="68"/>
    </row>
    <row r="1520" spans="3:4" ht="11.45" customHeight="1" x14ac:dyDescent="0.2">
      <c r="C1520" s="170"/>
      <c r="D1520" s="68"/>
    </row>
    <row r="1521" spans="3:4" ht="11.45" customHeight="1" x14ac:dyDescent="0.2">
      <c r="C1521" s="170"/>
      <c r="D1521" s="68"/>
    </row>
    <row r="1522" spans="3:4" ht="11.45" customHeight="1" x14ac:dyDescent="0.2">
      <c r="C1522" s="170"/>
      <c r="D1522" s="68"/>
    </row>
    <row r="1523" spans="3:4" ht="11.45" customHeight="1" x14ac:dyDescent="0.2">
      <c r="C1523" s="170"/>
      <c r="D1523" s="68"/>
    </row>
    <row r="1524" spans="3:4" ht="11.45" customHeight="1" x14ac:dyDescent="0.2">
      <c r="C1524" s="170"/>
      <c r="D1524" s="68"/>
    </row>
    <row r="1525" spans="3:4" ht="11.45" customHeight="1" x14ac:dyDescent="0.2">
      <c r="C1525" s="170"/>
      <c r="D1525" s="68"/>
    </row>
    <row r="1526" spans="3:4" ht="11.45" customHeight="1" x14ac:dyDescent="0.2">
      <c r="C1526" s="170"/>
      <c r="D1526" s="68"/>
    </row>
    <row r="1527" spans="3:4" ht="11.45" customHeight="1" x14ac:dyDescent="0.2">
      <c r="C1527" s="170"/>
      <c r="D1527" s="68"/>
    </row>
    <row r="1528" spans="3:4" ht="11.45" customHeight="1" x14ac:dyDescent="0.2">
      <c r="C1528" s="170"/>
      <c r="D1528" s="68"/>
    </row>
    <row r="1529" spans="3:4" ht="11.45" customHeight="1" x14ac:dyDescent="0.2">
      <c r="C1529" s="170"/>
      <c r="D1529" s="68"/>
    </row>
    <row r="1530" spans="3:4" ht="11.45" customHeight="1" x14ac:dyDescent="0.2">
      <c r="C1530" s="170"/>
      <c r="D1530" s="68"/>
    </row>
    <row r="1531" spans="3:4" ht="11.45" customHeight="1" x14ac:dyDescent="0.2">
      <c r="C1531" s="170"/>
      <c r="D1531" s="68"/>
    </row>
    <row r="1532" spans="3:4" ht="11.45" customHeight="1" x14ac:dyDescent="0.2">
      <c r="C1532" s="170"/>
      <c r="D1532" s="68"/>
    </row>
    <row r="1533" spans="3:4" ht="11.45" customHeight="1" x14ac:dyDescent="0.2">
      <c r="C1533" s="170"/>
      <c r="D1533" s="68"/>
    </row>
    <row r="1534" spans="3:4" ht="11.45" customHeight="1" x14ac:dyDescent="0.2">
      <c r="C1534" s="170"/>
      <c r="D1534" s="68"/>
    </row>
    <row r="1535" spans="3:4" ht="11.45" customHeight="1" x14ac:dyDescent="0.2">
      <c r="C1535" s="170"/>
      <c r="D1535" s="68"/>
    </row>
    <row r="1536" spans="3:4" ht="11.45" customHeight="1" x14ac:dyDescent="0.2">
      <c r="C1536" s="170"/>
      <c r="D1536" s="68"/>
    </row>
    <row r="1537" spans="3:4" ht="11.45" customHeight="1" x14ac:dyDescent="0.2">
      <c r="C1537" s="170"/>
      <c r="D1537" s="68"/>
    </row>
    <row r="1538" spans="3:4" ht="11.45" customHeight="1" x14ac:dyDescent="0.2">
      <c r="C1538" s="170"/>
      <c r="D1538" s="68"/>
    </row>
    <row r="1539" spans="3:4" ht="11.45" customHeight="1" x14ac:dyDescent="0.2">
      <c r="C1539" s="170"/>
      <c r="D1539" s="68"/>
    </row>
    <row r="1540" spans="3:4" ht="11.45" customHeight="1" x14ac:dyDescent="0.2">
      <c r="C1540" s="170"/>
      <c r="D1540" s="68"/>
    </row>
    <row r="1541" spans="3:4" ht="11.45" customHeight="1" x14ac:dyDescent="0.2">
      <c r="C1541" s="170"/>
      <c r="D1541" s="68"/>
    </row>
    <row r="1542" spans="3:4" ht="11.45" customHeight="1" x14ac:dyDescent="0.2">
      <c r="C1542" s="170"/>
      <c r="D1542" s="68"/>
    </row>
    <row r="1543" spans="3:4" ht="11.45" customHeight="1" x14ac:dyDescent="0.2">
      <c r="C1543" s="170"/>
      <c r="D1543" s="68"/>
    </row>
    <row r="1544" spans="3:4" ht="11.45" customHeight="1" x14ac:dyDescent="0.2">
      <c r="C1544" s="170"/>
      <c r="D1544" s="68"/>
    </row>
    <row r="1545" spans="3:4" ht="11.45" customHeight="1" x14ac:dyDescent="0.2">
      <c r="C1545" s="170"/>
      <c r="D1545" s="68"/>
    </row>
    <row r="1546" spans="3:4" ht="11.45" customHeight="1" x14ac:dyDescent="0.2">
      <c r="C1546" s="170"/>
      <c r="D1546" s="68"/>
    </row>
    <row r="1547" spans="3:4" ht="11.45" customHeight="1" x14ac:dyDescent="0.2">
      <c r="C1547" s="170"/>
      <c r="D1547" s="68"/>
    </row>
    <row r="1548" spans="3:4" ht="11.45" customHeight="1" x14ac:dyDescent="0.2">
      <c r="C1548" s="170"/>
      <c r="D1548" s="68"/>
    </row>
    <row r="1549" spans="3:4" ht="11.45" customHeight="1" x14ac:dyDescent="0.2">
      <c r="C1549" s="170"/>
      <c r="D1549" s="68"/>
    </row>
    <row r="1550" spans="3:4" ht="11.45" customHeight="1" x14ac:dyDescent="0.2">
      <c r="C1550" s="170"/>
      <c r="D1550" s="68"/>
    </row>
    <row r="1551" spans="3:4" ht="11.45" customHeight="1" x14ac:dyDescent="0.2">
      <c r="C1551" s="170"/>
      <c r="D1551" s="68"/>
    </row>
    <row r="1552" spans="3:4" ht="11.45" customHeight="1" x14ac:dyDescent="0.2">
      <c r="C1552" s="170"/>
      <c r="D1552" s="68"/>
    </row>
    <row r="1553" spans="3:4" ht="11.45" customHeight="1" x14ac:dyDescent="0.2">
      <c r="C1553" s="170"/>
      <c r="D1553" s="68"/>
    </row>
    <row r="1554" spans="3:4" ht="11.45" customHeight="1" x14ac:dyDescent="0.2">
      <c r="C1554" s="170"/>
      <c r="D1554" s="68"/>
    </row>
    <row r="1555" spans="3:4" ht="11.45" customHeight="1" x14ac:dyDescent="0.2">
      <c r="C1555" s="170"/>
      <c r="D1555" s="68"/>
    </row>
    <row r="1556" spans="3:4" ht="11.45" customHeight="1" x14ac:dyDescent="0.2">
      <c r="C1556" s="170"/>
      <c r="D1556" s="68"/>
    </row>
    <row r="1557" spans="3:4" ht="11.45" customHeight="1" x14ac:dyDescent="0.2">
      <c r="C1557" s="170"/>
      <c r="D1557" s="68"/>
    </row>
    <row r="1558" spans="3:4" ht="11.45" customHeight="1" x14ac:dyDescent="0.2">
      <c r="C1558" s="170"/>
      <c r="D1558" s="68"/>
    </row>
    <row r="1559" spans="3:4" ht="11.45" customHeight="1" x14ac:dyDescent="0.2">
      <c r="C1559" s="170"/>
      <c r="D1559" s="68"/>
    </row>
    <row r="1560" spans="3:4" ht="11.45" customHeight="1" x14ac:dyDescent="0.2">
      <c r="C1560" s="170"/>
      <c r="D1560" s="68"/>
    </row>
    <row r="1561" spans="3:4" ht="11.45" customHeight="1" x14ac:dyDescent="0.2">
      <c r="C1561" s="170"/>
      <c r="D1561" s="68"/>
    </row>
    <row r="1562" spans="3:4" ht="11.45" customHeight="1" x14ac:dyDescent="0.2">
      <c r="C1562" s="170"/>
      <c r="D1562" s="68"/>
    </row>
    <row r="1563" spans="3:4" ht="11.45" customHeight="1" x14ac:dyDescent="0.2">
      <c r="C1563" s="170"/>
      <c r="D1563" s="68"/>
    </row>
    <row r="1564" spans="3:4" ht="11.45" customHeight="1" x14ac:dyDescent="0.2">
      <c r="C1564" s="170"/>
      <c r="D1564" s="68"/>
    </row>
    <row r="1565" spans="3:4" ht="11.45" customHeight="1" x14ac:dyDescent="0.2">
      <c r="C1565" s="170"/>
      <c r="D1565" s="68"/>
    </row>
    <row r="1566" spans="3:4" ht="11.45" customHeight="1" x14ac:dyDescent="0.2">
      <c r="C1566" s="170"/>
      <c r="D1566" s="68"/>
    </row>
    <row r="1567" spans="3:4" ht="11.45" customHeight="1" x14ac:dyDescent="0.2">
      <c r="C1567" s="170"/>
      <c r="D1567" s="68"/>
    </row>
    <row r="1568" spans="3:4" ht="11.45" customHeight="1" x14ac:dyDescent="0.2">
      <c r="C1568" s="170"/>
      <c r="D1568" s="68"/>
    </row>
    <row r="1569" spans="3:4" ht="11.45" customHeight="1" x14ac:dyDescent="0.2">
      <c r="C1569" s="170"/>
      <c r="D1569" s="68"/>
    </row>
    <row r="1570" spans="3:4" ht="11.45" customHeight="1" x14ac:dyDescent="0.2">
      <c r="C1570" s="170"/>
      <c r="D1570" s="68"/>
    </row>
    <row r="1571" spans="3:4" ht="11.45" customHeight="1" x14ac:dyDescent="0.2">
      <c r="C1571" s="170"/>
      <c r="D1571" s="68"/>
    </row>
    <row r="1572" spans="3:4" ht="11.45" customHeight="1" x14ac:dyDescent="0.2">
      <c r="C1572" s="170"/>
      <c r="D1572" s="68"/>
    </row>
    <row r="1573" spans="3:4" ht="11.45" customHeight="1" x14ac:dyDescent="0.2">
      <c r="C1573" s="170"/>
      <c r="D1573" s="68"/>
    </row>
    <row r="1574" spans="3:4" ht="11.45" customHeight="1" x14ac:dyDescent="0.2">
      <c r="C1574" s="170"/>
      <c r="D1574" s="68"/>
    </row>
    <row r="1575" spans="3:4" ht="11.45" customHeight="1" x14ac:dyDescent="0.2">
      <c r="C1575" s="170"/>
      <c r="D1575" s="68"/>
    </row>
    <row r="1576" spans="3:4" ht="11.45" customHeight="1" x14ac:dyDescent="0.2">
      <c r="C1576" s="170"/>
      <c r="D1576" s="68"/>
    </row>
    <row r="1577" spans="3:4" ht="11.45" customHeight="1" x14ac:dyDescent="0.2">
      <c r="C1577" s="170"/>
      <c r="D1577" s="68"/>
    </row>
    <row r="1578" spans="3:4" ht="11.45" customHeight="1" x14ac:dyDescent="0.2">
      <c r="C1578" s="170"/>
      <c r="D1578" s="68"/>
    </row>
    <row r="1579" spans="3:4" ht="11.45" customHeight="1" x14ac:dyDescent="0.2">
      <c r="C1579" s="170"/>
      <c r="D1579" s="68"/>
    </row>
    <row r="1580" spans="3:4" ht="11.45" customHeight="1" x14ac:dyDescent="0.2">
      <c r="C1580" s="170"/>
      <c r="D1580" s="68"/>
    </row>
    <row r="1581" spans="3:4" ht="11.45" customHeight="1" x14ac:dyDescent="0.2">
      <c r="C1581" s="170"/>
      <c r="D1581" s="68"/>
    </row>
    <row r="1582" spans="3:4" ht="11.45" customHeight="1" x14ac:dyDescent="0.2">
      <c r="C1582" s="170"/>
      <c r="D1582" s="68"/>
    </row>
    <row r="1583" spans="3:4" ht="11.45" customHeight="1" x14ac:dyDescent="0.2">
      <c r="C1583" s="170"/>
      <c r="D1583" s="68"/>
    </row>
    <row r="1584" spans="3:4" ht="11.45" customHeight="1" x14ac:dyDescent="0.2">
      <c r="C1584" s="170"/>
      <c r="D1584" s="68"/>
    </row>
    <row r="1585" spans="3:4" ht="11.45" customHeight="1" x14ac:dyDescent="0.2">
      <c r="C1585" s="170"/>
      <c r="D1585" s="68"/>
    </row>
    <row r="1586" spans="3:4" ht="11.45" customHeight="1" x14ac:dyDescent="0.2">
      <c r="C1586" s="170"/>
      <c r="D1586" s="68"/>
    </row>
    <row r="1587" spans="3:4" ht="11.45" customHeight="1" x14ac:dyDescent="0.2">
      <c r="C1587" s="170"/>
      <c r="D1587" s="68"/>
    </row>
    <row r="1588" spans="3:4" ht="11.45" customHeight="1" x14ac:dyDescent="0.2">
      <c r="C1588" s="170"/>
      <c r="D1588" s="68"/>
    </row>
    <row r="1589" spans="3:4" ht="11.45" customHeight="1" x14ac:dyDescent="0.2">
      <c r="C1589" s="170"/>
      <c r="D1589" s="68"/>
    </row>
    <row r="1590" spans="3:4" ht="11.45" customHeight="1" x14ac:dyDescent="0.2">
      <c r="C1590" s="170"/>
      <c r="D1590" s="68"/>
    </row>
    <row r="1591" spans="3:4" ht="11.45" customHeight="1" x14ac:dyDescent="0.2">
      <c r="C1591" s="170"/>
      <c r="D1591" s="68"/>
    </row>
    <row r="1592" spans="3:4" ht="11.45" customHeight="1" x14ac:dyDescent="0.2">
      <c r="C1592" s="170"/>
      <c r="D1592" s="68"/>
    </row>
    <row r="1593" spans="3:4" ht="11.45" customHeight="1" x14ac:dyDescent="0.2">
      <c r="C1593" s="170"/>
      <c r="D1593" s="68"/>
    </row>
    <row r="1594" spans="3:4" ht="11.45" customHeight="1" x14ac:dyDescent="0.2">
      <c r="C1594" s="170"/>
      <c r="D1594" s="68"/>
    </row>
    <row r="1595" spans="3:4" ht="11.45" customHeight="1" x14ac:dyDescent="0.2">
      <c r="C1595" s="170"/>
      <c r="D1595" s="68"/>
    </row>
    <row r="1596" spans="3:4" ht="11.45" customHeight="1" x14ac:dyDescent="0.2">
      <c r="C1596" s="170"/>
      <c r="D1596" s="68"/>
    </row>
    <row r="1597" spans="3:4" ht="11.45" customHeight="1" x14ac:dyDescent="0.2">
      <c r="C1597" s="170"/>
      <c r="D1597" s="68"/>
    </row>
    <row r="1598" spans="3:4" ht="11.45" customHeight="1" x14ac:dyDescent="0.2">
      <c r="C1598" s="170"/>
      <c r="D1598" s="68"/>
    </row>
    <row r="1599" spans="3:4" ht="11.45" customHeight="1" x14ac:dyDescent="0.2">
      <c r="C1599" s="170"/>
      <c r="D1599" s="68"/>
    </row>
    <row r="1600" spans="3:4" ht="11.45" customHeight="1" x14ac:dyDescent="0.2">
      <c r="C1600" s="170"/>
      <c r="D1600" s="68"/>
    </row>
    <row r="1601" spans="3:4" ht="11.45" customHeight="1" x14ac:dyDescent="0.2">
      <c r="C1601" s="170"/>
      <c r="D1601" s="68"/>
    </row>
    <row r="1602" spans="3:4" ht="11.45" customHeight="1" x14ac:dyDescent="0.2">
      <c r="C1602" s="170"/>
      <c r="D1602" s="68"/>
    </row>
    <row r="1603" spans="3:4" ht="11.45" customHeight="1" x14ac:dyDescent="0.2">
      <c r="C1603" s="170"/>
      <c r="D1603" s="68"/>
    </row>
    <row r="1604" spans="3:4" ht="11.45" customHeight="1" x14ac:dyDescent="0.2">
      <c r="C1604" s="170"/>
      <c r="D1604" s="68"/>
    </row>
    <row r="1605" spans="3:4" ht="11.45" customHeight="1" x14ac:dyDescent="0.2">
      <c r="C1605" s="170"/>
      <c r="D1605" s="68"/>
    </row>
    <row r="1606" spans="3:4" ht="11.45" customHeight="1" x14ac:dyDescent="0.2">
      <c r="C1606" s="170"/>
      <c r="D1606" s="68"/>
    </row>
    <row r="1607" spans="3:4" ht="11.45" customHeight="1" x14ac:dyDescent="0.2">
      <c r="C1607" s="170"/>
      <c r="D1607" s="68"/>
    </row>
    <row r="1608" spans="3:4" ht="11.45" customHeight="1" x14ac:dyDescent="0.2">
      <c r="C1608" s="170"/>
      <c r="D1608" s="68"/>
    </row>
    <row r="1609" spans="3:4" ht="11.45" customHeight="1" x14ac:dyDescent="0.2">
      <c r="C1609" s="170"/>
      <c r="D1609" s="68"/>
    </row>
    <row r="1610" spans="3:4" ht="11.45" customHeight="1" x14ac:dyDescent="0.2">
      <c r="C1610" s="170"/>
      <c r="D1610" s="68"/>
    </row>
    <row r="1611" spans="3:4" ht="11.45" customHeight="1" x14ac:dyDescent="0.2">
      <c r="C1611" s="170"/>
      <c r="D1611" s="68"/>
    </row>
    <row r="1612" spans="3:4" ht="11.45" customHeight="1" x14ac:dyDescent="0.2">
      <c r="C1612" s="170"/>
      <c r="D1612" s="68"/>
    </row>
    <row r="1613" spans="3:4" ht="11.45" customHeight="1" x14ac:dyDescent="0.2">
      <c r="C1613" s="170"/>
      <c r="D1613" s="68"/>
    </row>
    <row r="1614" spans="3:4" ht="11.45" customHeight="1" x14ac:dyDescent="0.2">
      <c r="C1614" s="170"/>
      <c r="D1614" s="68"/>
    </row>
    <row r="1615" spans="3:4" ht="11.45" customHeight="1" x14ac:dyDescent="0.2">
      <c r="C1615" s="170"/>
      <c r="D1615" s="68"/>
    </row>
    <row r="1616" spans="3:4" ht="11.45" customHeight="1" x14ac:dyDescent="0.2">
      <c r="C1616" s="170"/>
      <c r="D1616" s="68"/>
    </row>
    <row r="1617" spans="3:4" ht="11.45" customHeight="1" x14ac:dyDescent="0.2">
      <c r="C1617" s="170"/>
      <c r="D1617" s="68"/>
    </row>
    <row r="1618" spans="3:4" ht="11.45" customHeight="1" x14ac:dyDescent="0.2">
      <c r="C1618" s="170"/>
      <c r="D1618" s="68"/>
    </row>
    <row r="1619" spans="3:4" ht="11.45" customHeight="1" x14ac:dyDescent="0.2">
      <c r="C1619" s="170"/>
      <c r="D1619" s="68"/>
    </row>
    <row r="1620" spans="3:4" ht="11.45" customHeight="1" x14ac:dyDescent="0.2">
      <c r="C1620" s="170"/>
      <c r="D1620" s="68"/>
    </row>
    <row r="1621" spans="3:4" ht="11.45" customHeight="1" x14ac:dyDescent="0.2">
      <c r="C1621" s="170"/>
      <c r="D1621" s="68"/>
    </row>
    <row r="1622" spans="3:4" ht="11.45" customHeight="1" x14ac:dyDescent="0.2">
      <c r="C1622" s="170"/>
      <c r="D1622" s="68"/>
    </row>
    <row r="1623" spans="3:4" ht="11.45" customHeight="1" x14ac:dyDescent="0.2">
      <c r="C1623" s="170"/>
      <c r="D1623" s="68"/>
    </row>
    <row r="1624" spans="3:4" ht="11.45" customHeight="1" x14ac:dyDescent="0.2">
      <c r="C1624" s="170"/>
      <c r="D1624" s="68"/>
    </row>
    <row r="1625" spans="3:4" ht="11.45" customHeight="1" x14ac:dyDescent="0.2">
      <c r="C1625" s="170"/>
      <c r="D1625" s="68"/>
    </row>
    <row r="1626" spans="3:4" ht="11.45" customHeight="1" x14ac:dyDescent="0.2">
      <c r="C1626" s="170"/>
      <c r="D1626" s="68"/>
    </row>
    <row r="1627" spans="3:4" ht="11.45" customHeight="1" x14ac:dyDescent="0.2">
      <c r="C1627" s="170"/>
      <c r="D1627" s="68"/>
    </row>
    <row r="1628" spans="3:4" ht="11.45" customHeight="1" x14ac:dyDescent="0.2">
      <c r="C1628" s="170"/>
      <c r="D1628" s="68"/>
    </row>
    <row r="1629" spans="3:4" ht="11.45" customHeight="1" x14ac:dyDescent="0.2">
      <c r="C1629" s="170"/>
      <c r="D1629" s="68"/>
    </row>
    <row r="1630" spans="3:4" ht="11.45" customHeight="1" x14ac:dyDescent="0.2">
      <c r="C1630" s="170"/>
      <c r="D1630" s="68"/>
    </row>
    <row r="1631" spans="3:4" ht="11.45" customHeight="1" x14ac:dyDescent="0.2">
      <c r="C1631" s="170"/>
      <c r="D1631" s="68"/>
    </row>
    <row r="1632" spans="3:4" ht="11.45" customHeight="1" x14ac:dyDescent="0.2">
      <c r="C1632" s="170"/>
      <c r="D1632" s="68"/>
    </row>
    <row r="1633" spans="3:4" ht="11.45" customHeight="1" x14ac:dyDescent="0.2">
      <c r="C1633" s="170"/>
      <c r="D1633" s="68"/>
    </row>
    <row r="1634" spans="3:4" ht="11.45" customHeight="1" x14ac:dyDescent="0.2">
      <c r="C1634" s="170"/>
      <c r="D1634" s="68"/>
    </row>
    <row r="1635" spans="3:4" ht="11.45" customHeight="1" x14ac:dyDescent="0.2">
      <c r="C1635" s="170"/>
      <c r="D1635" s="68"/>
    </row>
    <row r="1636" spans="3:4" ht="11.45" customHeight="1" x14ac:dyDescent="0.2">
      <c r="C1636" s="170"/>
      <c r="D1636" s="68"/>
    </row>
    <row r="1637" spans="3:4" ht="11.45" customHeight="1" x14ac:dyDescent="0.2">
      <c r="C1637" s="170"/>
      <c r="D1637" s="68"/>
    </row>
    <row r="1638" spans="3:4" ht="11.45" customHeight="1" x14ac:dyDescent="0.2">
      <c r="C1638" s="170"/>
      <c r="D1638" s="68"/>
    </row>
    <row r="1639" spans="3:4" ht="11.45" customHeight="1" x14ac:dyDescent="0.2">
      <c r="C1639" s="170"/>
      <c r="D1639" s="68"/>
    </row>
    <row r="1640" spans="3:4" ht="11.45" customHeight="1" x14ac:dyDescent="0.2">
      <c r="C1640" s="170"/>
      <c r="D1640" s="68"/>
    </row>
    <row r="1641" spans="3:4" ht="11.45" customHeight="1" x14ac:dyDescent="0.2">
      <c r="C1641" s="170"/>
      <c r="D1641" s="68"/>
    </row>
    <row r="1642" spans="3:4" ht="11.45" customHeight="1" x14ac:dyDescent="0.2">
      <c r="C1642" s="170"/>
      <c r="D1642" s="68"/>
    </row>
    <row r="1643" spans="3:4" ht="11.45" customHeight="1" x14ac:dyDescent="0.2">
      <c r="C1643" s="170"/>
      <c r="D1643" s="68"/>
    </row>
    <row r="1644" spans="3:4" ht="11.45" customHeight="1" x14ac:dyDescent="0.2">
      <c r="C1644" s="170"/>
      <c r="D1644" s="68"/>
    </row>
    <row r="1645" spans="3:4" ht="11.45" customHeight="1" x14ac:dyDescent="0.2">
      <c r="C1645" s="170"/>
      <c r="D1645" s="68"/>
    </row>
    <row r="1646" spans="3:4" ht="11.45" customHeight="1" x14ac:dyDescent="0.2">
      <c r="C1646" s="170"/>
      <c r="D1646" s="68"/>
    </row>
    <row r="1647" spans="3:4" ht="11.45" customHeight="1" x14ac:dyDescent="0.2">
      <c r="C1647" s="170"/>
      <c r="D1647" s="68"/>
    </row>
    <row r="1648" spans="3:4" ht="11.45" customHeight="1" x14ac:dyDescent="0.2">
      <c r="C1648" s="170"/>
      <c r="D1648" s="68"/>
    </row>
    <row r="1649" spans="3:4" ht="11.45" customHeight="1" x14ac:dyDescent="0.2">
      <c r="C1649" s="170"/>
      <c r="D1649" s="68"/>
    </row>
    <row r="1650" spans="3:4" ht="11.45" customHeight="1" x14ac:dyDescent="0.2">
      <c r="C1650" s="170"/>
      <c r="D1650" s="68"/>
    </row>
    <row r="1651" spans="3:4" ht="11.45" customHeight="1" x14ac:dyDescent="0.2">
      <c r="C1651" s="170"/>
      <c r="D1651" s="68"/>
    </row>
    <row r="1652" spans="3:4" ht="11.45" customHeight="1" x14ac:dyDescent="0.2">
      <c r="C1652" s="170"/>
      <c r="D1652" s="68"/>
    </row>
    <row r="1653" spans="3:4" ht="11.45" customHeight="1" x14ac:dyDescent="0.2">
      <c r="C1653" s="170"/>
      <c r="D1653" s="68"/>
    </row>
    <row r="1654" spans="3:4" ht="11.45" customHeight="1" x14ac:dyDescent="0.2">
      <c r="C1654" s="170"/>
      <c r="D1654" s="68"/>
    </row>
    <row r="1655" spans="3:4" ht="11.45" customHeight="1" x14ac:dyDescent="0.2">
      <c r="C1655" s="170"/>
      <c r="D1655" s="68"/>
    </row>
    <row r="1656" spans="3:4" ht="11.45" customHeight="1" x14ac:dyDescent="0.2">
      <c r="C1656" s="170"/>
      <c r="D1656" s="68"/>
    </row>
    <row r="1657" spans="3:4" ht="11.45" customHeight="1" x14ac:dyDescent="0.2">
      <c r="C1657" s="170"/>
      <c r="D1657" s="68"/>
    </row>
    <row r="1658" spans="3:4" ht="11.45" customHeight="1" x14ac:dyDescent="0.2">
      <c r="C1658" s="170"/>
      <c r="D1658" s="68"/>
    </row>
    <row r="1659" spans="3:4" ht="11.45" customHeight="1" x14ac:dyDescent="0.2">
      <c r="C1659" s="170"/>
      <c r="D1659" s="68"/>
    </row>
    <row r="1660" spans="3:4" ht="11.45" customHeight="1" x14ac:dyDescent="0.2">
      <c r="C1660" s="170"/>
      <c r="D1660" s="68"/>
    </row>
    <row r="1661" spans="3:4" ht="11.45" customHeight="1" x14ac:dyDescent="0.2">
      <c r="C1661" s="170"/>
      <c r="D1661" s="68"/>
    </row>
    <row r="1662" spans="3:4" ht="11.45" customHeight="1" x14ac:dyDescent="0.2">
      <c r="C1662" s="170"/>
      <c r="D1662" s="68"/>
    </row>
    <row r="1663" spans="3:4" ht="11.45" customHeight="1" x14ac:dyDescent="0.2">
      <c r="C1663" s="170"/>
      <c r="D1663" s="68"/>
    </row>
    <row r="1664" spans="3:4" ht="11.45" customHeight="1" x14ac:dyDescent="0.2">
      <c r="C1664" s="170"/>
      <c r="D1664" s="68"/>
    </row>
    <row r="1665" spans="3:4" ht="11.45" customHeight="1" x14ac:dyDescent="0.2">
      <c r="C1665" s="170"/>
      <c r="D1665" s="68"/>
    </row>
    <row r="1666" spans="3:4" ht="11.45" customHeight="1" x14ac:dyDescent="0.2">
      <c r="C1666" s="170"/>
      <c r="D1666" s="68"/>
    </row>
    <row r="1667" spans="3:4" ht="11.45" customHeight="1" x14ac:dyDescent="0.2">
      <c r="C1667" s="170"/>
      <c r="D1667" s="68"/>
    </row>
    <row r="1668" spans="3:4" ht="11.45" customHeight="1" x14ac:dyDescent="0.2">
      <c r="C1668" s="170"/>
      <c r="D1668" s="68"/>
    </row>
    <row r="1669" spans="3:4" ht="11.45" customHeight="1" x14ac:dyDescent="0.2">
      <c r="C1669" s="170"/>
      <c r="D1669" s="68"/>
    </row>
    <row r="1670" spans="3:4" ht="11.45" customHeight="1" x14ac:dyDescent="0.2">
      <c r="C1670" s="170"/>
      <c r="D1670" s="68"/>
    </row>
    <row r="1671" spans="3:4" ht="11.45" customHeight="1" x14ac:dyDescent="0.2">
      <c r="C1671" s="170"/>
      <c r="D1671" s="68"/>
    </row>
    <row r="1672" spans="3:4" ht="11.45" customHeight="1" x14ac:dyDescent="0.2">
      <c r="C1672" s="170"/>
      <c r="D1672" s="68"/>
    </row>
    <row r="1673" spans="3:4" ht="11.45" customHeight="1" x14ac:dyDescent="0.2">
      <c r="C1673" s="170"/>
      <c r="D1673" s="68"/>
    </row>
    <row r="1674" spans="3:4" ht="11.45" customHeight="1" x14ac:dyDescent="0.2">
      <c r="C1674" s="170"/>
      <c r="D1674" s="68"/>
    </row>
    <row r="1675" spans="3:4" ht="11.45" customHeight="1" x14ac:dyDescent="0.2">
      <c r="C1675" s="170"/>
      <c r="D1675" s="68"/>
    </row>
    <row r="1676" spans="3:4" ht="11.45" customHeight="1" x14ac:dyDescent="0.2">
      <c r="C1676" s="170"/>
      <c r="D1676" s="68"/>
    </row>
    <row r="1677" spans="3:4" ht="11.45" customHeight="1" x14ac:dyDescent="0.2">
      <c r="C1677" s="170"/>
      <c r="D1677" s="68"/>
    </row>
    <row r="1678" spans="3:4" ht="11.45" customHeight="1" x14ac:dyDescent="0.2">
      <c r="C1678" s="170"/>
      <c r="D1678" s="68"/>
    </row>
    <row r="1679" spans="3:4" ht="11.45" customHeight="1" x14ac:dyDescent="0.2">
      <c r="C1679" s="170"/>
      <c r="D1679" s="68"/>
    </row>
    <row r="1680" spans="3:4" ht="11.45" customHeight="1" x14ac:dyDescent="0.2">
      <c r="C1680" s="170"/>
      <c r="D1680" s="68"/>
    </row>
    <row r="1681" spans="3:4" ht="11.45" customHeight="1" x14ac:dyDescent="0.2">
      <c r="C1681" s="170"/>
      <c r="D1681" s="68"/>
    </row>
    <row r="1682" spans="3:4" ht="11.45" customHeight="1" x14ac:dyDescent="0.2">
      <c r="C1682" s="170"/>
      <c r="D1682" s="68"/>
    </row>
    <row r="1683" spans="3:4" ht="11.45" customHeight="1" x14ac:dyDescent="0.2">
      <c r="C1683" s="170"/>
      <c r="D1683" s="68"/>
    </row>
    <row r="1684" spans="3:4" ht="11.45" customHeight="1" x14ac:dyDescent="0.2">
      <c r="C1684" s="170"/>
      <c r="D1684" s="68"/>
    </row>
    <row r="1685" spans="3:4" ht="11.45" customHeight="1" x14ac:dyDescent="0.2">
      <c r="C1685" s="170"/>
      <c r="D1685" s="68"/>
    </row>
    <row r="1686" spans="3:4" ht="11.45" customHeight="1" x14ac:dyDescent="0.2">
      <c r="C1686" s="170"/>
      <c r="D1686" s="68"/>
    </row>
    <row r="1687" spans="3:4" ht="11.45" customHeight="1" x14ac:dyDescent="0.2">
      <c r="C1687" s="170"/>
      <c r="D1687" s="68"/>
    </row>
    <row r="1688" spans="3:4" ht="11.45" customHeight="1" x14ac:dyDescent="0.2">
      <c r="C1688" s="170"/>
      <c r="D1688" s="68"/>
    </row>
    <row r="1689" spans="3:4" ht="11.45" customHeight="1" x14ac:dyDescent="0.2">
      <c r="C1689" s="170"/>
      <c r="D1689" s="68"/>
    </row>
    <row r="1690" spans="3:4" ht="11.45" customHeight="1" x14ac:dyDescent="0.2">
      <c r="C1690" s="170"/>
      <c r="D1690" s="68"/>
    </row>
    <row r="1691" spans="3:4" ht="11.45" customHeight="1" x14ac:dyDescent="0.2">
      <c r="C1691" s="170"/>
      <c r="D1691" s="68"/>
    </row>
    <row r="1692" spans="3:4" ht="11.45" customHeight="1" x14ac:dyDescent="0.2">
      <c r="C1692" s="170"/>
      <c r="D1692" s="68"/>
    </row>
    <row r="1693" spans="3:4" ht="11.45" customHeight="1" x14ac:dyDescent="0.2">
      <c r="C1693" s="170"/>
      <c r="D1693" s="68"/>
    </row>
    <row r="1694" spans="3:4" ht="11.45" customHeight="1" x14ac:dyDescent="0.2">
      <c r="C1694" s="170"/>
      <c r="D1694" s="68"/>
    </row>
    <row r="1695" spans="3:4" ht="11.45" customHeight="1" x14ac:dyDescent="0.2">
      <c r="C1695" s="170"/>
      <c r="D1695" s="68"/>
    </row>
    <row r="1696" spans="3:4" ht="11.45" customHeight="1" x14ac:dyDescent="0.2">
      <c r="C1696" s="170"/>
      <c r="D1696" s="68"/>
    </row>
    <row r="1697" spans="3:4" ht="11.45" customHeight="1" x14ac:dyDescent="0.2">
      <c r="C1697" s="170"/>
      <c r="D1697" s="68"/>
    </row>
    <row r="1698" spans="3:4" ht="11.45" customHeight="1" x14ac:dyDescent="0.2">
      <c r="C1698" s="170"/>
      <c r="D1698" s="68"/>
    </row>
    <row r="1699" spans="3:4" ht="11.45" customHeight="1" x14ac:dyDescent="0.2">
      <c r="C1699" s="170"/>
      <c r="D1699" s="68"/>
    </row>
    <row r="1700" spans="3:4" ht="11.45" customHeight="1" x14ac:dyDescent="0.2">
      <c r="C1700" s="170"/>
      <c r="D1700" s="68"/>
    </row>
    <row r="1701" spans="3:4" ht="11.45" customHeight="1" x14ac:dyDescent="0.2">
      <c r="C1701" s="170"/>
      <c r="D1701" s="68"/>
    </row>
    <row r="1702" spans="3:4" ht="11.45" customHeight="1" x14ac:dyDescent="0.2">
      <c r="C1702" s="170"/>
      <c r="D1702" s="68"/>
    </row>
    <row r="1703" spans="3:4" ht="11.45" customHeight="1" x14ac:dyDescent="0.2">
      <c r="C1703" s="170"/>
      <c r="D1703" s="68"/>
    </row>
    <row r="1704" spans="3:4" ht="11.45" customHeight="1" x14ac:dyDescent="0.2">
      <c r="C1704" s="170"/>
      <c r="D1704" s="68"/>
    </row>
    <row r="1705" spans="3:4" ht="11.45" customHeight="1" x14ac:dyDescent="0.2">
      <c r="C1705" s="170"/>
      <c r="D1705" s="68"/>
    </row>
    <row r="1706" spans="3:4" ht="11.45" customHeight="1" x14ac:dyDescent="0.2">
      <c r="C1706" s="170"/>
      <c r="D1706" s="68"/>
    </row>
    <row r="1707" spans="3:4" ht="11.45" customHeight="1" x14ac:dyDescent="0.2">
      <c r="C1707" s="170"/>
      <c r="D1707" s="68"/>
    </row>
    <row r="1708" spans="3:4" ht="11.45" customHeight="1" x14ac:dyDescent="0.2">
      <c r="C1708" s="170"/>
      <c r="D1708" s="68"/>
    </row>
    <row r="1709" spans="3:4" ht="11.45" customHeight="1" x14ac:dyDescent="0.2">
      <c r="C1709" s="170"/>
      <c r="D1709" s="68"/>
    </row>
    <row r="1710" spans="3:4" ht="11.45" customHeight="1" x14ac:dyDescent="0.2">
      <c r="C1710" s="170"/>
      <c r="D1710" s="68"/>
    </row>
    <row r="1711" spans="3:4" ht="11.45" customHeight="1" x14ac:dyDescent="0.2">
      <c r="C1711" s="170"/>
      <c r="D1711" s="68"/>
    </row>
    <row r="1712" spans="3:4" ht="11.45" customHeight="1" x14ac:dyDescent="0.2">
      <c r="C1712" s="170"/>
      <c r="D1712" s="68"/>
    </row>
    <row r="1713" spans="3:4" ht="11.45" customHeight="1" x14ac:dyDescent="0.2">
      <c r="C1713" s="170"/>
      <c r="D1713" s="68"/>
    </row>
    <row r="1714" spans="3:4" ht="11.45" customHeight="1" x14ac:dyDescent="0.2">
      <c r="C1714" s="170"/>
      <c r="D1714" s="68"/>
    </row>
    <row r="1715" spans="3:4" ht="11.45" customHeight="1" x14ac:dyDescent="0.2">
      <c r="C1715" s="170"/>
      <c r="D1715" s="68"/>
    </row>
    <row r="1716" spans="3:4" ht="11.45" customHeight="1" x14ac:dyDescent="0.2">
      <c r="C1716" s="170"/>
      <c r="D1716" s="68"/>
    </row>
    <row r="1717" spans="3:4" ht="11.45" customHeight="1" x14ac:dyDescent="0.2">
      <c r="C1717" s="170"/>
      <c r="D1717" s="68"/>
    </row>
    <row r="1718" spans="3:4" ht="11.45" customHeight="1" x14ac:dyDescent="0.2">
      <c r="C1718" s="170"/>
      <c r="D1718" s="68"/>
    </row>
    <row r="1719" spans="3:4" ht="11.45" customHeight="1" x14ac:dyDescent="0.2">
      <c r="C1719" s="170"/>
      <c r="D1719" s="68"/>
    </row>
    <row r="1720" spans="3:4" ht="11.45" customHeight="1" x14ac:dyDescent="0.2">
      <c r="C1720" s="170"/>
      <c r="D1720" s="68"/>
    </row>
    <row r="1721" spans="3:4" ht="11.45" customHeight="1" x14ac:dyDescent="0.2">
      <c r="C1721" s="170"/>
      <c r="D1721" s="68"/>
    </row>
    <row r="1722" spans="3:4" ht="11.45" customHeight="1" x14ac:dyDescent="0.2">
      <c r="C1722" s="170"/>
      <c r="D1722" s="68"/>
    </row>
    <row r="1723" spans="3:4" ht="11.45" customHeight="1" x14ac:dyDescent="0.2">
      <c r="C1723" s="170"/>
      <c r="D1723" s="68"/>
    </row>
    <row r="1724" spans="3:4" ht="11.45" customHeight="1" x14ac:dyDescent="0.2">
      <c r="C1724" s="170"/>
      <c r="D1724" s="68"/>
    </row>
    <row r="1725" spans="3:4" ht="11.45" customHeight="1" x14ac:dyDescent="0.2">
      <c r="C1725" s="170"/>
      <c r="D1725" s="68"/>
    </row>
    <row r="1726" spans="3:4" ht="11.45" customHeight="1" x14ac:dyDescent="0.2">
      <c r="C1726" s="170"/>
      <c r="D1726" s="68"/>
    </row>
    <row r="1727" spans="3:4" ht="11.45" customHeight="1" x14ac:dyDescent="0.2">
      <c r="C1727" s="170"/>
      <c r="D1727" s="68"/>
    </row>
    <row r="1728" spans="3:4" ht="11.45" customHeight="1" x14ac:dyDescent="0.2">
      <c r="C1728" s="170"/>
      <c r="D1728" s="68"/>
    </row>
    <row r="1729" spans="3:4" ht="11.45" customHeight="1" x14ac:dyDescent="0.2">
      <c r="C1729" s="170"/>
      <c r="D1729" s="68"/>
    </row>
    <row r="1730" spans="3:4" ht="11.45" customHeight="1" x14ac:dyDescent="0.2">
      <c r="C1730" s="170"/>
      <c r="D1730" s="68"/>
    </row>
    <row r="1731" spans="3:4" ht="11.45" customHeight="1" x14ac:dyDescent="0.2">
      <c r="C1731" s="170"/>
      <c r="D1731" s="68"/>
    </row>
    <row r="1732" spans="3:4" ht="11.45" customHeight="1" x14ac:dyDescent="0.2">
      <c r="C1732" s="170"/>
      <c r="D1732" s="68"/>
    </row>
    <row r="1733" spans="3:4" ht="11.45" customHeight="1" x14ac:dyDescent="0.2">
      <c r="C1733" s="170"/>
      <c r="D1733" s="68"/>
    </row>
    <row r="1734" spans="3:4" ht="11.45" customHeight="1" x14ac:dyDescent="0.2">
      <c r="C1734" s="170"/>
      <c r="D1734" s="68"/>
    </row>
    <row r="1735" spans="3:4" ht="11.45" customHeight="1" x14ac:dyDescent="0.2">
      <c r="C1735" s="170"/>
      <c r="D1735" s="68"/>
    </row>
    <row r="1736" spans="3:4" ht="11.45" customHeight="1" x14ac:dyDescent="0.2">
      <c r="C1736" s="170"/>
      <c r="D1736" s="68"/>
    </row>
    <row r="1737" spans="3:4" ht="11.45" customHeight="1" x14ac:dyDescent="0.2">
      <c r="C1737" s="170"/>
      <c r="D1737" s="68"/>
    </row>
    <row r="1738" spans="3:4" ht="11.45" customHeight="1" x14ac:dyDescent="0.2">
      <c r="C1738" s="170"/>
      <c r="D1738" s="68"/>
    </row>
    <row r="1739" spans="3:4" ht="11.45" customHeight="1" x14ac:dyDescent="0.2">
      <c r="C1739" s="170"/>
      <c r="D1739" s="68"/>
    </row>
    <row r="1740" spans="3:4" ht="11.45" customHeight="1" x14ac:dyDescent="0.2">
      <c r="C1740" s="170"/>
      <c r="D1740" s="68"/>
    </row>
    <row r="1741" spans="3:4" ht="11.45" customHeight="1" x14ac:dyDescent="0.2">
      <c r="C1741" s="170"/>
      <c r="D1741" s="68"/>
    </row>
    <row r="1742" spans="3:4" ht="11.45" customHeight="1" x14ac:dyDescent="0.2">
      <c r="C1742" s="170"/>
      <c r="D1742" s="68"/>
    </row>
    <row r="1743" spans="3:4" ht="11.45" customHeight="1" x14ac:dyDescent="0.2">
      <c r="C1743" s="170"/>
      <c r="D1743" s="68"/>
    </row>
    <row r="1744" spans="3:4" ht="11.45" customHeight="1" x14ac:dyDescent="0.2">
      <c r="C1744" s="170"/>
      <c r="D1744" s="68"/>
    </row>
    <row r="1745" spans="3:4" ht="11.45" customHeight="1" x14ac:dyDescent="0.2">
      <c r="C1745" s="170"/>
      <c r="D1745" s="68"/>
    </row>
    <row r="1746" spans="3:4" ht="11.45" customHeight="1" x14ac:dyDescent="0.2">
      <c r="C1746" s="170"/>
      <c r="D1746" s="68"/>
    </row>
    <row r="1747" spans="3:4" ht="11.45" customHeight="1" x14ac:dyDescent="0.2">
      <c r="C1747" s="170"/>
      <c r="D1747" s="68"/>
    </row>
    <row r="1748" spans="3:4" ht="11.45" customHeight="1" x14ac:dyDescent="0.2">
      <c r="C1748" s="170"/>
      <c r="D1748" s="68"/>
    </row>
    <row r="1749" spans="3:4" ht="11.45" customHeight="1" x14ac:dyDescent="0.2">
      <c r="C1749" s="170"/>
      <c r="D1749" s="68"/>
    </row>
    <row r="1750" spans="3:4" ht="11.45" customHeight="1" x14ac:dyDescent="0.2">
      <c r="C1750" s="170"/>
      <c r="D1750" s="68"/>
    </row>
  </sheetData>
  <autoFilter ref="A1:AL576">
    <filterColumn colId="7" showButton="0"/>
    <filterColumn colId="9" showButton="0"/>
    <filterColumn colId="11" showButton="0"/>
    <filterColumn colId="13" showButton="0"/>
    <filterColumn colId="15" showButton="0"/>
    <filterColumn colId="20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</autoFilter>
  <mergeCells count="44">
    <mergeCell ref="P1:Q1"/>
    <mergeCell ref="A346:C346"/>
    <mergeCell ref="AG1:AH1"/>
    <mergeCell ref="A107:C107"/>
    <mergeCell ref="A111:C111"/>
    <mergeCell ref="A195:C195"/>
    <mergeCell ref="A231:C231"/>
    <mergeCell ref="A311:C311"/>
    <mergeCell ref="AI1:AJ1"/>
    <mergeCell ref="A3:C3"/>
    <mergeCell ref="A4:C4"/>
    <mergeCell ref="A25:C25"/>
    <mergeCell ref="A103:C103"/>
    <mergeCell ref="U1:V1"/>
    <mergeCell ref="W1:X1"/>
    <mergeCell ref="Y1:Z1"/>
    <mergeCell ref="AA1:AB1"/>
    <mergeCell ref="AC1:AD1"/>
    <mergeCell ref="AE1:AF1"/>
    <mergeCell ref="F1:G1"/>
    <mergeCell ref="H1:I1"/>
    <mergeCell ref="J1:K1"/>
    <mergeCell ref="L1:M1"/>
    <mergeCell ref="N1:O1"/>
    <mergeCell ref="A372:C372"/>
    <mergeCell ref="A415:C415"/>
    <mergeCell ref="A492:C492"/>
    <mergeCell ref="A529:C529"/>
    <mergeCell ref="J578:K578"/>
    <mergeCell ref="AI578:AJ578"/>
    <mergeCell ref="H678:H691"/>
    <mergeCell ref="H694:H708"/>
    <mergeCell ref="N578:O578"/>
    <mergeCell ref="P578:Q578"/>
    <mergeCell ref="U578:V578"/>
    <mergeCell ref="W578:X578"/>
    <mergeCell ref="Y578:Z578"/>
    <mergeCell ref="AA578:AB578"/>
    <mergeCell ref="L578:M578"/>
    <mergeCell ref="H711:H723"/>
    <mergeCell ref="H725:H739"/>
    <mergeCell ref="AC578:AD578"/>
    <mergeCell ref="AE578:AF578"/>
    <mergeCell ref="AG578:AH578"/>
  </mergeCells>
  <conditionalFormatting sqref="C750:D1750">
    <cfRule type="expression" dxfId="1" priority="1">
      <formula>ISNA(MATCH($C750,$C$5:$C$574,))</formula>
    </cfRule>
  </conditionalFormatting>
  <pageMargins left="0.39370078740157483" right="0.39370078740157483" top="0.39370078740157483" bottom="0.39370078740157483" header="0" footer="0"/>
  <pageSetup paperSize="9" scale="69" fitToHeight="0" pageOrder="overThenDown" orientation="landscape" r:id="rId1"/>
  <headerFooter>
    <oddFooter>&amp;L&amp;"Arial,normal"&amp;8                                &amp;C&amp;"Arial,normal"&amp;8&amp;P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6"/>
  <sheetViews>
    <sheetView workbookViewId="0">
      <selection activeCell="A15" sqref="A15"/>
    </sheetView>
  </sheetViews>
  <sheetFormatPr defaultRowHeight="11.25" x14ac:dyDescent="0.2"/>
  <cols>
    <col min="1" max="1" width="71.1640625" customWidth="1"/>
    <col min="2" max="2" width="30.6640625" customWidth="1"/>
  </cols>
  <sheetData>
    <row r="1" spans="1:2" x14ac:dyDescent="0.2">
      <c r="A1" s="160" t="s">
        <v>156</v>
      </c>
      <c r="B1" s="161">
        <v>17111791.66</v>
      </c>
    </row>
    <row r="2" spans="1:2" ht="22.5" x14ac:dyDescent="0.2">
      <c r="A2" s="162" t="s">
        <v>157</v>
      </c>
      <c r="B2" s="161">
        <v>9122.18</v>
      </c>
    </row>
    <row r="3" spans="1:2" x14ac:dyDescent="0.2">
      <c r="A3" s="163" t="s">
        <v>0</v>
      </c>
      <c r="B3" s="164">
        <v>738.72</v>
      </c>
    </row>
    <row r="4" spans="1:2" ht="22.5" x14ac:dyDescent="0.2">
      <c r="A4" s="165" t="s">
        <v>1</v>
      </c>
      <c r="B4" s="164">
        <v>279.39</v>
      </c>
    </row>
    <row r="5" spans="1:2" x14ac:dyDescent="0.2">
      <c r="A5" s="165" t="s">
        <v>2</v>
      </c>
      <c r="B5" s="164">
        <v>459.33</v>
      </c>
    </row>
    <row r="6" spans="1:2" x14ac:dyDescent="0.2">
      <c r="A6" s="163" t="s">
        <v>3</v>
      </c>
      <c r="B6" s="164">
        <v>190.75</v>
      </c>
    </row>
    <row r="7" spans="1:2" ht="22.5" x14ac:dyDescent="0.2">
      <c r="A7" s="165" t="s">
        <v>4</v>
      </c>
      <c r="B7" s="164">
        <v>190.75</v>
      </c>
    </row>
    <row r="8" spans="1:2" x14ac:dyDescent="0.2">
      <c r="A8" s="163" t="s">
        <v>5</v>
      </c>
      <c r="B8" s="164">
        <v>29.08</v>
      </c>
    </row>
    <row r="9" spans="1:2" x14ac:dyDescent="0.2">
      <c r="A9" s="165" t="s">
        <v>6</v>
      </c>
      <c r="B9" s="164">
        <v>29.08</v>
      </c>
    </row>
    <row r="10" spans="1:2" x14ac:dyDescent="0.2">
      <c r="A10" s="163" t="s">
        <v>158</v>
      </c>
      <c r="B10" s="161">
        <v>8163.63</v>
      </c>
    </row>
    <row r="11" spans="1:2" ht="22.5" x14ac:dyDescent="0.2">
      <c r="A11" s="165" t="s">
        <v>7</v>
      </c>
      <c r="B11" s="164">
        <v>652.63</v>
      </c>
    </row>
    <row r="12" spans="1:2" x14ac:dyDescent="0.2">
      <c r="A12" s="166" t="s">
        <v>8</v>
      </c>
      <c r="B12" s="164">
        <v>652.63</v>
      </c>
    </row>
    <row r="13" spans="1:2" ht="22.5" x14ac:dyDescent="0.2">
      <c r="A13" s="165" t="s">
        <v>9</v>
      </c>
      <c r="B13" s="161">
        <v>7511</v>
      </c>
    </row>
    <row r="14" spans="1:2" x14ac:dyDescent="0.2">
      <c r="A14" s="166" t="s">
        <v>10</v>
      </c>
      <c r="B14" s="161">
        <v>7511</v>
      </c>
    </row>
    <row r="15" spans="1:2" ht="22.5" x14ac:dyDescent="0.2">
      <c r="A15" s="162" t="s">
        <v>159</v>
      </c>
      <c r="B15" s="161">
        <v>7604652.2699999996</v>
      </c>
    </row>
    <row r="16" spans="1:2" x14ac:dyDescent="0.2">
      <c r="A16" s="163" t="s">
        <v>0</v>
      </c>
      <c r="B16" s="164">
        <v>738.72</v>
      </c>
    </row>
    <row r="17" spans="1:2" ht="22.5" x14ac:dyDescent="0.2">
      <c r="A17" s="165" t="s">
        <v>1</v>
      </c>
      <c r="B17" s="164">
        <v>279.39</v>
      </c>
    </row>
    <row r="18" spans="1:2" x14ac:dyDescent="0.2">
      <c r="A18" s="165" t="s">
        <v>2</v>
      </c>
      <c r="B18" s="164">
        <v>459.33</v>
      </c>
    </row>
    <row r="19" spans="1:2" x14ac:dyDescent="0.2">
      <c r="A19" s="163" t="s">
        <v>3</v>
      </c>
      <c r="B19" s="164">
        <v>190.75</v>
      </c>
    </row>
    <row r="20" spans="1:2" ht="22.5" x14ac:dyDescent="0.2">
      <c r="A20" s="165" t="s">
        <v>4</v>
      </c>
      <c r="B20" s="164">
        <v>190.75</v>
      </c>
    </row>
    <row r="21" spans="1:2" x14ac:dyDescent="0.2">
      <c r="A21" s="163" t="s">
        <v>158</v>
      </c>
      <c r="B21" s="161">
        <v>7603722.7999999998</v>
      </c>
    </row>
    <row r="22" spans="1:2" ht="22.5" x14ac:dyDescent="0.2">
      <c r="A22" s="165" t="s">
        <v>7</v>
      </c>
      <c r="B22" s="164">
        <v>652.63</v>
      </c>
    </row>
    <row r="23" spans="1:2" x14ac:dyDescent="0.2">
      <c r="A23" s="166" t="s">
        <v>8</v>
      </c>
      <c r="B23" s="164">
        <v>652.63</v>
      </c>
    </row>
    <row r="24" spans="1:2" ht="22.5" x14ac:dyDescent="0.2">
      <c r="A24" s="165" t="s">
        <v>11</v>
      </c>
      <c r="B24" s="161">
        <v>36456</v>
      </c>
    </row>
    <row r="25" spans="1:2" x14ac:dyDescent="0.2">
      <c r="A25" s="166" t="s">
        <v>12</v>
      </c>
      <c r="B25" s="161">
        <v>36456</v>
      </c>
    </row>
    <row r="26" spans="1:2" x14ac:dyDescent="0.2">
      <c r="A26" s="165" t="s">
        <v>13</v>
      </c>
      <c r="B26" s="161">
        <v>85814.8</v>
      </c>
    </row>
    <row r="27" spans="1:2" x14ac:dyDescent="0.2">
      <c r="A27" s="166" t="s">
        <v>12</v>
      </c>
      <c r="B27" s="161">
        <v>85814.8</v>
      </c>
    </row>
    <row r="28" spans="1:2" ht="22.5" x14ac:dyDescent="0.2">
      <c r="A28" s="165" t="s">
        <v>14</v>
      </c>
      <c r="B28" s="161">
        <v>1095655.7</v>
      </c>
    </row>
    <row r="29" spans="1:2" x14ac:dyDescent="0.2">
      <c r="A29" s="166" t="s">
        <v>12</v>
      </c>
      <c r="B29" s="161">
        <v>1095655.7</v>
      </c>
    </row>
    <row r="30" spans="1:2" ht="22.5" x14ac:dyDescent="0.2">
      <c r="A30" s="165" t="s">
        <v>15</v>
      </c>
      <c r="B30" s="161">
        <v>642630</v>
      </c>
    </row>
    <row r="31" spans="1:2" x14ac:dyDescent="0.2">
      <c r="A31" s="166" t="s">
        <v>12</v>
      </c>
      <c r="B31" s="161">
        <v>642630</v>
      </c>
    </row>
    <row r="32" spans="1:2" ht="22.5" x14ac:dyDescent="0.2">
      <c r="A32" s="165" t="s">
        <v>16</v>
      </c>
      <c r="B32" s="161">
        <v>35304</v>
      </c>
    </row>
    <row r="33" spans="1:2" x14ac:dyDescent="0.2">
      <c r="A33" s="166" t="s">
        <v>12</v>
      </c>
      <c r="B33" s="161">
        <v>35304</v>
      </c>
    </row>
    <row r="34" spans="1:2" ht="22.5" x14ac:dyDescent="0.2">
      <c r="A34" s="165" t="s">
        <v>17</v>
      </c>
      <c r="B34" s="161">
        <v>9660</v>
      </c>
    </row>
    <row r="35" spans="1:2" x14ac:dyDescent="0.2">
      <c r="A35" s="166" t="s">
        <v>12</v>
      </c>
      <c r="B35" s="161">
        <v>9660</v>
      </c>
    </row>
    <row r="36" spans="1:2" x14ac:dyDescent="0.2">
      <c r="A36" s="165" t="s">
        <v>18</v>
      </c>
      <c r="B36" s="161">
        <v>33224</v>
      </c>
    </row>
    <row r="37" spans="1:2" x14ac:dyDescent="0.2">
      <c r="A37" s="166" t="s">
        <v>12</v>
      </c>
      <c r="B37" s="161">
        <v>33224</v>
      </c>
    </row>
    <row r="38" spans="1:2" ht="22.5" x14ac:dyDescent="0.2">
      <c r="A38" s="165" t="s">
        <v>19</v>
      </c>
      <c r="B38" s="161">
        <v>794730</v>
      </c>
    </row>
    <row r="39" spans="1:2" x14ac:dyDescent="0.2">
      <c r="A39" s="166" t="s">
        <v>20</v>
      </c>
      <c r="B39" s="161">
        <v>794730</v>
      </c>
    </row>
    <row r="40" spans="1:2" x14ac:dyDescent="0.2">
      <c r="A40" s="165" t="s">
        <v>22</v>
      </c>
      <c r="B40" s="161">
        <v>66216</v>
      </c>
    </row>
    <row r="41" spans="1:2" x14ac:dyDescent="0.2">
      <c r="A41" s="166" t="s">
        <v>12</v>
      </c>
      <c r="B41" s="161">
        <v>66216</v>
      </c>
    </row>
    <row r="42" spans="1:2" x14ac:dyDescent="0.2">
      <c r="A42" s="165" t="s">
        <v>23</v>
      </c>
      <c r="B42" s="161">
        <v>7560</v>
      </c>
    </row>
    <row r="43" spans="1:2" x14ac:dyDescent="0.2">
      <c r="A43" s="166" t="s">
        <v>12</v>
      </c>
      <c r="B43" s="161">
        <v>7560</v>
      </c>
    </row>
    <row r="44" spans="1:2" x14ac:dyDescent="0.2">
      <c r="A44" s="165" t="s">
        <v>24</v>
      </c>
      <c r="B44" s="161">
        <v>14250</v>
      </c>
    </row>
    <row r="45" spans="1:2" x14ac:dyDescent="0.2">
      <c r="A45" s="166" t="s">
        <v>12</v>
      </c>
      <c r="B45" s="161">
        <v>14250</v>
      </c>
    </row>
    <row r="46" spans="1:2" x14ac:dyDescent="0.2">
      <c r="A46" s="165" t="s">
        <v>25</v>
      </c>
      <c r="B46" s="161">
        <v>146670</v>
      </c>
    </row>
    <row r="47" spans="1:2" x14ac:dyDescent="0.2">
      <c r="A47" s="166" t="s">
        <v>12</v>
      </c>
      <c r="B47" s="161">
        <v>146670</v>
      </c>
    </row>
    <row r="48" spans="1:2" x14ac:dyDescent="0.2">
      <c r="A48" s="165" t="s">
        <v>26</v>
      </c>
      <c r="B48" s="161">
        <v>24958</v>
      </c>
    </row>
    <row r="49" spans="1:2" x14ac:dyDescent="0.2">
      <c r="A49" s="166" t="s">
        <v>12</v>
      </c>
      <c r="B49" s="161">
        <v>24958</v>
      </c>
    </row>
    <row r="50" spans="1:2" x14ac:dyDescent="0.2">
      <c r="A50" s="165" t="s">
        <v>27</v>
      </c>
      <c r="B50" s="161">
        <v>413280</v>
      </c>
    </row>
    <row r="51" spans="1:2" x14ac:dyDescent="0.2">
      <c r="A51" s="166" t="s">
        <v>12</v>
      </c>
      <c r="B51" s="161">
        <v>413280</v>
      </c>
    </row>
    <row r="52" spans="1:2" x14ac:dyDescent="0.2">
      <c r="A52" s="165" t="s">
        <v>28</v>
      </c>
      <c r="B52" s="161">
        <v>774885</v>
      </c>
    </row>
    <row r="53" spans="1:2" x14ac:dyDescent="0.2">
      <c r="A53" s="166" t="s">
        <v>12</v>
      </c>
      <c r="B53" s="161">
        <v>774885</v>
      </c>
    </row>
    <row r="54" spans="1:2" ht="22.5" x14ac:dyDescent="0.2">
      <c r="A54" s="165" t="s">
        <v>29</v>
      </c>
      <c r="B54" s="161">
        <v>194400</v>
      </c>
    </row>
    <row r="55" spans="1:2" x14ac:dyDescent="0.2">
      <c r="A55" s="166" t="s">
        <v>20</v>
      </c>
      <c r="B55" s="161">
        <v>194400</v>
      </c>
    </row>
    <row r="56" spans="1:2" x14ac:dyDescent="0.2">
      <c r="A56" s="165" t="s">
        <v>30</v>
      </c>
      <c r="B56" s="161">
        <v>142148.5</v>
      </c>
    </row>
    <row r="57" spans="1:2" x14ac:dyDescent="0.2">
      <c r="A57" s="166" t="s">
        <v>12</v>
      </c>
      <c r="B57" s="161">
        <v>142148.5</v>
      </c>
    </row>
    <row r="58" spans="1:2" ht="22.5" x14ac:dyDescent="0.2">
      <c r="A58" s="165" t="s">
        <v>31</v>
      </c>
      <c r="B58" s="161">
        <v>75402</v>
      </c>
    </row>
    <row r="59" spans="1:2" x14ac:dyDescent="0.2">
      <c r="A59" s="166" t="s">
        <v>12</v>
      </c>
      <c r="B59" s="161">
        <v>75402</v>
      </c>
    </row>
    <row r="60" spans="1:2" ht="22.5" x14ac:dyDescent="0.2">
      <c r="A60" s="165" t="s">
        <v>32</v>
      </c>
      <c r="B60" s="161">
        <v>9886</v>
      </c>
    </row>
    <row r="61" spans="1:2" x14ac:dyDescent="0.2">
      <c r="A61" s="166" t="s">
        <v>12</v>
      </c>
      <c r="B61" s="161">
        <v>9886</v>
      </c>
    </row>
    <row r="62" spans="1:2" x14ac:dyDescent="0.2">
      <c r="A62" s="165" t="s">
        <v>33</v>
      </c>
      <c r="B62" s="161">
        <v>16948.8</v>
      </c>
    </row>
    <row r="63" spans="1:2" x14ac:dyDescent="0.2">
      <c r="A63" s="166" t="s">
        <v>12</v>
      </c>
      <c r="B63" s="161">
        <v>16948.8</v>
      </c>
    </row>
    <row r="64" spans="1:2" x14ac:dyDescent="0.2">
      <c r="A64" s="165" t="s">
        <v>34</v>
      </c>
      <c r="B64" s="161">
        <v>2630.88</v>
      </c>
    </row>
    <row r="65" spans="1:2" x14ac:dyDescent="0.2">
      <c r="A65" s="166" t="s">
        <v>12</v>
      </c>
      <c r="B65" s="161">
        <v>2630.88</v>
      </c>
    </row>
    <row r="66" spans="1:2" x14ac:dyDescent="0.2">
      <c r="A66" s="165" t="s">
        <v>35</v>
      </c>
      <c r="B66" s="161">
        <v>17407.62</v>
      </c>
    </row>
    <row r="67" spans="1:2" x14ac:dyDescent="0.2">
      <c r="A67" s="166" t="s">
        <v>12</v>
      </c>
      <c r="B67" s="161">
        <v>17407.62</v>
      </c>
    </row>
    <row r="68" spans="1:2" x14ac:dyDescent="0.2">
      <c r="A68" s="165" t="s">
        <v>36</v>
      </c>
      <c r="B68" s="161">
        <v>10170</v>
      </c>
    </row>
    <row r="69" spans="1:2" x14ac:dyDescent="0.2">
      <c r="A69" s="166" t="s">
        <v>12</v>
      </c>
      <c r="B69" s="161">
        <v>10170</v>
      </c>
    </row>
    <row r="70" spans="1:2" x14ac:dyDescent="0.2">
      <c r="A70" s="165" t="s">
        <v>37</v>
      </c>
      <c r="B70" s="161">
        <v>24840</v>
      </c>
    </row>
    <row r="71" spans="1:2" x14ac:dyDescent="0.2">
      <c r="A71" s="166" t="s">
        <v>12</v>
      </c>
      <c r="B71" s="161">
        <v>24840</v>
      </c>
    </row>
    <row r="72" spans="1:2" x14ac:dyDescent="0.2">
      <c r="A72" s="165" t="s">
        <v>38</v>
      </c>
      <c r="B72" s="161">
        <v>8881.7999999999993</v>
      </c>
    </row>
    <row r="73" spans="1:2" x14ac:dyDescent="0.2">
      <c r="A73" s="166" t="s">
        <v>12</v>
      </c>
      <c r="B73" s="161">
        <v>8881.7999999999993</v>
      </c>
    </row>
    <row r="74" spans="1:2" x14ac:dyDescent="0.2">
      <c r="A74" s="165" t="s">
        <v>39</v>
      </c>
      <c r="B74" s="161">
        <v>7152</v>
      </c>
    </row>
    <row r="75" spans="1:2" x14ac:dyDescent="0.2">
      <c r="A75" s="166" t="s">
        <v>12</v>
      </c>
      <c r="B75" s="161">
        <v>7152</v>
      </c>
    </row>
    <row r="76" spans="1:2" ht="22.5" x14ac:dyDescent="0.2">
      <c r="A76" s="165" t="s">
        <v>40</v>
      </c>
      <c r="B76" s="161">
        <v>1870514.8</v>
      </c>
    </row>
    <row r="77" spans="1:2" x14ac:dyDescent="0.2">
      <c r="A77" s="166" t="s">
        <v>12</v>
      </c>
      <c r="B77" s="161">
        <v>1870514.8</v>
      </c>
    </row>
    <row r="78" spans="1:2" ht="22.5" x14ac:dyDescent="0.2">
      <c r="A78" s="165" t="s">
        <v>41</v>
      </c>
      <c r="B78" s="161">
        <v>1029409.92</v>
      </c>
    </row>
    <row r="79" spans="1:2" x14ac:dyDescent="0.2">
      <c r="A79" s="166" t="s">
        <v>12</v>
      </c>
      <c r="B79" s="161">
        <v>1029409.92</v>
      </c>
    </row>
    <row r="80" spans="1:2" ht="22.5" x14ac:dyDescent="0.2">
      <c r="A80" s="165" t="s">
        <v>42</v>
      </c>
      <c r="B80" s="161">
        <v>11179.6</v>
      </c>
    </row>
    <row r="81" spans="1:2" x14ac:dyDescent="0.2">
      <c r="A81" s="166" t="s">
        <v>12</v>
      </c>
      <c r="B81" s="161">
        <v>11179.6</v>
      </c>
    </row>
    <row r="82" spans="1:2" ht="22.5" x14ac:dyDescent="0.2">
      <c r="A82" s="165" t="s">
        <v>9</v>
      </c>
      <c r="B82" s="164">
        <v>804.75</v>
      </c>
    </row>
    <row r="83" spans="1:2" x14ac:dyDescent="0.2">
      <c r="A83" s="166" t="s">
        <v>10</v>
      </c>
      <c r="B83" s="164">
        <v>804.75</v>
      </c>
    </row>
    <row r="84" spans="1:2" x14ac:dyDescent="0.2">
      <c r="A84" s="162" t="s">
        <v>160</v>
      </c>
      <c r="B84" s="161">
        <v>24142.5</v>
      </c>
    </row>
    <row r="85" spans="1:2" x14ac:dyDescent="0.2">
      <c r="A85" s="163" t="s">
        <v>158</v>
      </c>
      <c r="B85" s="161">
        <v>24142.5</v>
      </c>
    </row>
    <row r="86" spans="1:2" ht="22.5" x14ac:dyDescent="0.2">
      <c r="A86" s="165" t="s">
        <v>9</v>
      </c>
      <c r="B86" s="161">
        <v>24142.5</v>
      </c>
    </row>
    <row r="87" spans="1:2" x14ac:dyDescent="0.2">
      <c r="A87" s="166" t="s">
        <v>10</v>
      </c>
      <c r="B87" s="161">
        <v>24142.5</v>
      </c>
    </row>
    <row r="88" spans="1:2" x14ac:dyDescent="0.2">
      <c r="A88" s="162" t="s">
        <v>161</v>
      </c>
      <c r="B88" s="161">
        <v>32941.1</v>
      </c>
    </row>
    <row r="89" spans="1:2" x14ac:dyDescent="0.2">
      <c r="A89" s="163" t="s">
        <v>158</v>
      </c>
      <c r="B89" s="161">
        <v>32941.1</v>
      </c>
    </row>
    <row r="90" spans="1:2" ht="22.5" x14ac:dyDescent="0.2">
      <c r="A90" s="165" t="s">
        <v>9</v>
      </c>
      <c r="B90" s="161">
        <v>32941.1</v>
      </c>
    </row>
    <row r="91" spans="1:2" x14ac:dyDescent="0.2">
      <c r="A91" s="166" t="s">
        <v>10</v>
      </c>
      <c r="B91" s="161">
        <v>32941.1</v>
      </c>
    </row>
    <row r="92" spans="1:2" x14ac:dyDescent="0.2">
      <c r="A92" s="162" t="s">
        <v>162</v>
      </c>
      <c r="B92" s="161">
        <v>6191782.1399999997</v>
      </c>
    </row>
    <row r="93" spans="1:2" x14ac:dyDescent="0.2">
      <c r="A93" s="163" t="s">
        <v>0</v>
      </c>
      <c r="B93" s="161">
        <v>46431.46</v>
      </c>
    </row>
    <row r="94" spans="1:2" x14ac:dyDescent="0.2">
      <c r="A94" s="165" t="s">
        <v>43</v>
      </c>
      <c r="B94" s="161">
        <v>4200</v>
      </c>
    </row>
    <row r="95" spans="1:2" ht="22.5" x14ac:dyDescent="0.2">
      <c r="A95" s="165" t="s">
        <v>1</v>
      </c>
      <c r="B95" s="161">
        <v>3352.66</v>
      </c>
    </row>
    <row r="96" spans="1:2" x14ac:dyDescent="0.2">
      <c r="A96" s="165" t="s">
        <v>2</v>
      </c>
      <c r="B96" s="161">
        <v>11136</v>
      </c>
    </row>
    <row r="97" spans="1:2" ht="22.5" x14ac:dyDescent="0.2">
      <c r="A97" s="165" t="s">
        <v>44</v>
      </c>
      <c r="B97" s="161">
        <v>27742.799999999999</v>
      </c>
    </row>
    <row r="98" spans="1:2" x14ac:dyDescent="0.2">
      <c r="A98" s="163" t="s">
        <v>45</v>
      </c>
      <c r="B98" s="161">
        <v>1732407.33</v>
      </c>
    </row>
    <row r="99" spans="1:2" x14ac:dyDescent="0.2">
      <c r="A99" s="165" t="s">
        <v>46</v>
      </c>
      <c r="B99" s="161">
        <v>557243.49</v>
      </c>
    </row>
    <row r="100" spans="1:2" x14ac:dyDescent="0.2">
      <c r="A100" s="165" t="s">
        <v>47</v>
      </c>
      <c r="B100" s="161">
        <v>96549.93</v>
      </c>
    </row>
    <row r="101" spans="1:2" x14ac:dyDescent="0.2">
      <c r="A101" s="165" t="s">
        <v>48</v>
      </c>
      <c r="B101" s="161">
        <v>308139</v>
      </c>
    </row>
    <row r="102" spans="1:2" x14ac:dyDescent="0.2">
      <c r="A102" s="165" t="s">
        <v>49</v>
      </c>
      <c r="B102" s="161">
        <v>770474.91</v>
      </c>
    </row>
    <row r="103" spans="1:2" x14ac:dyDescent="0.2">
      <c r="A103" s="163" t="s">
        <v>3</v>
      </c>
      <c r="B103" s="161">
        <v>812210.17</v>
      </c>
    </row>
    <row r="104" spans="1:2" x14ac:dyDescent="0.2">
      <c r="A104" s="165" t="s">
        <v>50</v>
      </c>
      <c r="B104" s="161">
        <v>641113.28</v>
      </c>
    </row>
    <row r="105" spans="1:2" x14ac:dyDescent="0.2">
      <c r="A105" s="165" t="s">
        <v>51</v>
      </c>
      <c r="B105" s="161">
        <v>5075</v>
      </c>
    </row>
    <row r="106" spans="1:2" ht="22.5" x14ac:dyDescent="0.2">
      <c r="A106" s="165" t="s">
        <v>52</v>
      </c>
      <c r="B106" s="161">
        <v>12289.1</v>
      </c>
    </row>
    <row r="107" spans="1:2" ht="22.5" x14ac:dyDescent="0.2">
      <c r="A107" s="165" t="s">
        <v>53</v>
      </c>
      <c r="B107" s="164">
        <v>106.29</v>
      </c>
    </row>
    <row r="108" spans="1:2" ht="22.5" x14ac:dyDescent="0.2">
      <c r="A108" s="165" t="s">
        <v>54</v>
      </c>
      <c r="B108" s="161">
        <v>34419.370000000003</v>
      </c>
    </row>
    <row r="109" spans="1:2" ht="22.5" x14ac:dyDescent="0.2">
      <c r="A109" s="165" t="s">
        <v>55</v>
      </c>
      <c r="B109" s="161">
        <v>32429.88</v>
      </c>
    </row>
    <row r="110" spans="1:2" ht="22.5" x14ac:dyDescent="0.2">
      <c r="A110" s="165" t="s">
        <v>56</v>
      </c>
      <c r="B110" s="164">
        <v>598.26</v>
      </c>
    </row>
    <row r="111" spans="1:2" ht="22.5" x14ac:dyDescent="0.2">
      <c r="A111" s="165" t="s">
        <v>57</v>
      </c>
      <c r="B111" s="161">
        <v>74652.240000000005</v>
      </c>
    </row>
    <row r="112" spans="1:2" ht="22.5" x14ac:dyDescent="0.2">
      <c r="A112" s="165" t="s">
        <v>4</v>
      </c>
      <c r="B112" s="161">
        <v>11526.75</v>
      </c>
    </row>
    <row r="113" spans="1:2" x14ac:dyDescent="0.2">
      <c r="A113" s="163" t="s">
        <v>58</v>
      </c>
      <c r="B113" s="161">
        <v>418105.99</v>
      </c>
    </row>
    <row r="114" spans="1:2" ht="22.5" x14ac:dyDescent="0.2">
      <c r="A114" s="165" t="s">
        <v>59</v>
      </c>
      <c r="B114" s="161">
        <v>113880</v>
      </c>
    </row>
    <row r="115" spans="1:2" ht="22.5" x14ac:dyDescent="0.2">
      <c r="A115" s="165" t="s">
        <v>60</v>
      </c>
      <c r="B115" s="161">
        <v>304225.99</v>
      </c>
    </row>
    <row r="116" spans="1:2" x14ac:dyDescent="0.2">
      <c r="A116" s="163" t="s">
        <v>5</v>
      </c>
      <c r="B116" s="164">
        <v>91.98</v>
      </c>
    </row>
    <row r="117" spans="1:2" ht="22.5" x14ac:dyDescent="0.2">
      <c r="A117" s="165" t="s">
        <v>61</v>
      </c>
      <c r="B117" s="164">
        <v>62.9</v>
      </c>
    </row>
    <row r="118" spans="1:2" x14ac:dyDescent="0.2">
      <c r="A118" s="165" t="s">
        <v>6</v>
      </c>
      <c r="B118" s="164">
        <v>29.08</v>
      </c>
    </row>
    <row r="119" spans="1:2" x14ac:dyDescent="0.2">
      <c r="A119" s="163" t="s">
        <v>158</v>
      </c>
      <c r="B119" s="161">
        <v>3182535.21</v>
      </c>
    </row>
    <row r="120" spans="1:2" ht="22.5" x14ac:dyDescent="0.2">
      <c r="A120" s="165" t="s">
        <v>7</v>
      </c>
      <c r="B120" s="161">
        <v>3915.78</v>
      </c>
    </row>
    <row r="121" spans="1:2" x14ac:dyDescent="0.2">
      <c r="A121" s="166" t="s">
        <v>8</v>
      </c>
      <c r="B121" s="161">
        <v>3915.78</v>
      </c>
    </row>
    <row r="122" spans="1:2" ht="22.5" x14ac:dyDescent="0.2">
      <c r="A122" s="165" t="s">
        <v>163</v>
      </c>
      <c r="B122" s="161">
        <v>2279.4699999999998</v>
      </c>
    </row>
    <row r="123" spans="1:2" x14ac:dyDescent="0.2">
      <c r="A123" s="166" t="s">
        <v>8</v>
      </c>
      <c r="B123" s="161">
        <v>2279.4699999999998</v>
      </c>
    </row>
    <row r="124" spans="1:2" ht="22.5" x14ac:dyDescent="0.2">
      <c r="A124" s="165" t="s">
        <v>164</v>
      </c>
      <c r="B124" s="164">
        <v>763.71</v>
      </c>
    </row>
    <row r="125" spans="1:2" x14ac:dyDescent="0.2">
      <c r="A125" s="166" t="s">
        <v>8</v>
      </c>
      <c r="B125" s="164">
        <v>763.71</v>
      </c>
    </row>
    <row r="126" spans="1:2" ht="22.5" x14ac:dyDescent="0.2">
      <c r="A126" s="165" t="s">
        <v>62</v>
      </c>
      <c r="B126" s="161">
        <v>31575.5</v>
      </c>
    </row>
    <row r="127" spans="1:2" x14ac:dyDescent="0.2">
      <c r="A127" s="166" t="s">
        <v>20</v>
      </c>
      <c r="B127" s="161">
        <v>31575.5</v>
      </c>
    </row>
    <row r="128" spans="1:2" ht="22.5" x14ac:dyDescent="0.2">
      <c r="A128" s="165" t="s">
        <v>63</v>
      </c>
      <c r="B128" s="161">
        <v>30217.5</v>
      </c>
    </row>
    <row r="129" spans="1:2" x14ac:dyDescent="0.2">
      <c r="A129" s="166" t="s">
        <v>20</v>
      </c>
      <c r="B129" s="161">
        <v>30217.5</v>
      </c>
    </row>
    <row r="130" spans="1:2" ht="22.5" x14ac:dyDescent="0.2">
      <c r="A130" s="165" t="s">
        <v>64</v>
      </c>
      <c r="B130" s="161">
        <v>293500</v>
      </c>
    </row>
    <row r="131" spans="1:2" x14ac:dyDescent="0.2">
      <c r="A131" s="166" t="s">
        <v>20</v>
      </c>
      <c r="B131" s="161">
        <v>293500</v>
      </c>
    </row>
    <row r="132" spans="1:2" ht="22.5" x14ac:dyDescent="0.2">
      <c r="A132" s="165" t="s">
        <v>65</v>
      </c>
      <c r="B132" s="161">
        <v>4760.3999999999996</v>
      </c>
    </row>
    <row r="133" spans="1:2" x14ac:dyDescent="0.2">
      <c r="A133" s="166" t="s">
        <v>12</v>
      </c>
      <c r="B133" s="161">
        <v>4760.3999999999996</v>
      </c>
    </row>
    <row r="134" spans="1:2" ht="22.5" x14ac:dyDescent="0.2">
      <c r="A134" s="165" t="s">
        <v>66</v>
      </c>
      <c r="B134" s="161">
        <v>51391.5</v>
      </c>
    </row>
    <row r="135" spans="1:2" x14ac:dyDescent="0.2">
      <c r="A135" s="166" t="s">
        <v>12</v>
      </c>
      <c r="B135" s="161">
        <v>51391.5</v>
      </c>
    </row>
    <row r="136" spans="1:2" ht="22.5" x14ac:dyDescent="0.2">
      <c r="A136" s="165" t="s">
        <v>67</v>
      </c>
      <c r="B136" s="161">
        <v>13408</v>
      </c>
    </row>
    <row r="137" spans="1:2" x14ac:dyDescent="0.2">
      <c r="A137" s="166" t="s">
        <v>12</v>
      </c>
      <c r="B137" s="161">
        <v>13408</v>
      </c>
    </row>
    <row r="138" spans="1:2" ht="22.5" x14ac:dyDescent="0.2">
      <c r="A138" s="165" t="s">
        <v>68</v>
      </c>
      <c r="B138" s="161">
        <v>82137</v>
      </c>
    </row>
    <row r="139" spans="1:2" x14ac:dyDescent="0.2">
      <c r="A139" s="166" t="s">
        <v>12</v>
      </c>
      <c r="B139" s="161">
        <v>82137</v>
      </c>
    </row>
    <row r="140" spans="1:2" ht="22.5" x14ac:dyDescent="0.2">
      <c r="A140" s="165" t="s">
        <v>69</v>
      </c>
      <c r="B140" s="161">
        <v>57000</v>
      </c>
    </row>
    <row r="141" spans="1:2" x14ac:dyDescent="0.2">
      <c r="A141" s="166" t="s">
        <v>12</v>
      </c>
      <c r="B141" s="161">
        <v>57000</v>
      </c>
    </row>
    <row r="142" spans="1:2" ht="22.5" x14ac:dyDescent="0.2">
      <c r="A142" s="165" t="s">
        <v>70</v>
      </c>
      <c r="B142" s="161">
        <v>59752</v>
      </c>
    </row>
    <row r="143" spans="1:2" x14ac:dyDescent="0.2">
      <c r="A143" s="166" t="s">
        <v>12</v>
      </c>
      <c r="B143" s="161">
        <v>59752</v>
      </c>
    </row>
    <row r="144" spans="1:2" ht="22.5" x14ac:dyDescent="0.2">
      <c r="A144" s="165" t="s">
        <v>71</v>
      </c>
      <c r="B144" s="161">
        <v>89231</v>
      </c>
    </row>
    <row r="145" spans="1:2" x14ac:dyDescent="0.2">
      <c r="A145" s="166" t="s">
        <v>12</v>
      </c>
      <c r="B145" s="161">
        <v>89231</v>
      </c>
    </row>
    <row r="146" spans="1:2" ht="22.5" x14ac:dyDescent="0.2">
      <c r="A146" s="165" t="s">
        <v>72</v>
      </c>
      <c r="B146" s="161">
        <v>60571</v>
      </c>
    </row>
    <row r="147" spans="1:2" x14ac:dyDescent="0.2">
      <c r="A147" s="166" t="s">
        <v>12</v>
      </c>
      <c r="B147" s="161">
        <v>60571</v>
      </c>
    </row>
    <row r="148" spans="1:2" ht="22.5" x14ac:dyDescent="0.2">
      <c r="A148" s="165" t="s">
        <v>73</v>
      </c>
      <c r="B148" s="161">
        <v>61882</v>
      </c>
    </row>
    <row r="149" spans="1:2" x14ac:dyDescent="0.2">
      <c r="A149" s="166" t="s">
        <v>12</v>
      </c>
      <c r="B149" s="161">
        <v>61882</v>
      </c>
    </row>
    <row r="150" spans="1:2" ht="22.5" x14ac:dyDescent="0.2">
      <c r="A150" s="165" t="s">
        <v>74</v>
      </c>
      <c r="B150" s="161">
        <v>83140</v>
      </c>
    </row>
    <row r="151" spans="1:2" x14ac:dyDescent="0.2">
      <c r="A151" s="166" t="s">
        <v>12</v>
      </c>
      <c r="B151" s="161">
        <v>83140</v>
      </c>
    </row>
    <row r="152" spans="1:2" ht="22.5" x14ac:dyDescent="0.2">
      <c r="A152" s="165" t="s">
        <v>75</v>
      </c>
      <c r="B152" s="161">
        <v>238680</v>
      </c>
    </row>
    <row r="153" spans="1:2" x14ac:dyDescent="0.2">
      <c r="A153" s="166" t="s">
        <v>20</v>
      </c>
      <c r="B153" s="161">
        <v>238680</v>
      </c>
    </row>
    <row r="154" spans="1:2" ht="22.5" x14ac:dyDescent="0.2">
      <c r="A154" s="165" t="s">
        <v>76</v>
      </c>
      <c r="B154" s="161">
        <v>712000</v>
      </c>
    </row>
    <row r="155" spans="1:2" x14ac:dyDescent="0.2">
      <c r="A155" s="166" t="s">
        <v>20</v>
      </c>
      <c r="B155" s="161">
        <v>712000</v>
      </c>
    </row>
    <row r="156" spans="1:2" ht="22.5" x14ac:dyDescent="0.2">
      <c r="A156" s="165" t="s">
        <v>77</v>
      </c>
      <c r="B156" s="161">
        <v>245265</v>
      </c>
    </row>
    <row r="157" spans="1:2" x14ac:dyDescent="0.2">
      <c r="A157" s="166" t="s">
        <v>20</v>
      </c>
      <c r="B157" s="161">
        <v>245265</v>
      </c>
    </row>
    <row r="158" spans="1:2" x14ac:dyDescent="0.2">
      <c r="A158" s="165" t="s">
        <v>78</v>
      </c>
      <c r="B158" s="161">
        <v>102528</v>
      </c>
    </row>
    <row r="159" spans="1:2" x14ac:dyDescent="0.2">
      <c r="A159" s="166" t="s">
        <v>20</v>
      </c>
      <c r="B159" s="161">
        <v>102528</v>
      </c>
    </row>
    <row r="160" spans="1:2" x14ac:dyDescent="0.2">
      <c r="A160" s="165" t="s">
        <v>79</v>
      </c>
      <c r="B160" s="161">
        <v>142357.5</v>
      </c>
    </row>
    <row r="161" spans="1:2" x14ac:dyDescent="0.2">
      <c r="A161" s="166" t="s">
        <v>20</v>
      </c>
      <c r="B161" s="161">
        <v>142357.5</v>
      </c>
    </row>
    <row r="162" spans="1:2" x14ac:dyDescent="0.2">
      <c r="A162" s="165" t="s">
        <v>80</v>
      </c>
      <c r="B162" s="161">
        <v>6424</v>
      </c>
    </row>
    <row r="163" spans="1:2" x14ac:dyDescent="0.2">
      <c r="A163" s="166" t="s">
        <v>20</v>
      </c>
      <c r="B163" s="161">
        <v>6424</v>
      </c>
    </row>
    <row r="164" spans="1:2" x14ac:dyDescent="0.2">
      <c r="A164" s="165" t="s">
        <v>81</v>
      </c>
      <c r="B164" s="161">
        <v>58705</v>
      </c>
    </row>
    <row r="165" spans="1:2" x14ac:dyDescent="0.2">
      <c r="A165" s="166" t="s">
        <v>20</v>
      </c>
      <c r="B165" s="161">
        <v>58705</v>
      </c>
    </row>
    <row r="166" spans="1:2" x14ac:dyDescent="0.2">
      <c r="A166" s="165" t="s">
        <v>82</v>
      </c>
      <c r="B166" s="161">
        <v>117660</v>
      </c>
    </row>
    <row r="167" spans="1:2" x14ac:dyDescent="0.2">
      <c r="A167" s="166" t="s">
        <v>20</v>
      </c>
      <c r="B167" s="161">
        <v>117660</v>
      </c>
    </row>
    <row r="168" spans="1:2" x14ac:dyDescent="0.2">
      <c r="A168" s="165" t="s">
        <v>83</v>
      </c>
      <c r="B168" s="161">
        <v>94459.1</v>
      </c>
    </row>
    <row r="169" spans="1:2" x14ac:dyDescent="0.2">
      <c r="A169" s="166" t="s">
        <v>20</v>
      </c>
      <c r="B169" s="161">
        <v>94459.1</v>
      </c>
    </row>
    <row r="170" spans="1:2" x14ac:dyDescent="0.2">
      <c r="A170" s="165" t="s">
        <v>84</v>
      </c>
      <c r="B170" s="161">
        <v>92004</v>
      </c>
    </row>
    <row r="171" spans="1:2" x14ac:dyDescent="0.2">
      <c r="A171" s="166" t="s">
        <v>20</v>
      </c>
      <c r="B171" s="161">
        <v>92004</v>
      </c>
    </row>
    <row r="172" spans="1:2" x14ac:dyDescent="0.2">
      <c r="A172" s="165" t="s">
        <v>85</v>
      </c>
      <c r="B172" s="161">
        <v>38701.9</v>
      </c>
    </row>
    <row r="173" spans="1:2" x14ac:dyDescent="0.2">
      <c r="A173" s="166" t="s">
        <v>20</v>
      </c>
      <c r="B173" s="161">
        <v>38701.9</v>
      </c>
    </row>
    <row r="174" spans="1:2" x14ac:dyDescent="0.2">
      <c r="A174" s="165" t="s">
        <v>86</v>
      </c>
      <c r="B174" s="161">
        <v>1740</v>
      </c>
    </row>
    <row r="175" spans="1:2" x14ac:dyDescent="0.2">
      <c r="A175" s="166" t="s">
        <v>20</v>
      </c>
      <c r="B175" s="161">
        <v>1740</v>
      </c>
    </row>
    <row r="176" spans="1:2" x14ac:dyDescent="0.2">
      <c r="A176" s="165" t="s">
        <v>87</v>
      </c>
      <c r="B176" s="161">
        <v>299242.5</v>
      </c>
    </row>
    <row r="177" spans="1:2" x14ac:dyDescent="0.2">
      <c r="A177" s="166" t="s">
        <v>20</v>
      </c>
      <c r="B177" s="161">
        <v>299242.5</v>
      </c>
    </row>
    <row r="178" spans="1:2" x14ac:dyDescent="0.2">
      <c r="A178" s="165" t="s">
        <v>88</v>
      </c>
      <c r="B178" s="161">
        <v>2730</v>
      </c>
    </row>
    <row r="179" spans="1:2" x14ac:dyDescent="0.2">
      <c r="A179" s="166" t="s">
        <v>20</v>
      </c>
      <c r="B179" s="161">
        <v>2730</v>
      </c>
    </row>
    <row r="180" spans="1:2" ht="22.5" x14ac:dyDescent="0.2">
      <c r="A180" s="165" t="s">
        <v>89</v>
      </c>
      <c r="B180" s="161">
        <v>19800</v>
      </c>
    </row>
    <row r="181" spans="1:2" x14ac:dyDescent="0.2">
      <c r="A181" s="166" t="s">
        <v>20</v>
      </c>
      <c r="B181" s="161">
        <v>19800</v>
      </c>
    </row>
    <row r="182" spans="1:2" ht="22.5" x14ac:dyDescent="0.2">
      <c r="A182" s="165" t="s">
        <v>9</v>
      </c>
      <c r="B182" s="161">
        <v>84713.35</v>
      </c>
    </row>
    <row r="183" spans="1:2" x14ac:dyDescent="0.2">
      <c r="A183" s="166" t="s">
        <v>10</v>
      </c>
      <c r="B183" s="161">
        <v>84713.35</v>
      </c>
    </row>
    <row r="184" spans="1:2" x14ac:dyDescent="0.2">
      <c r="A184" s="162" t="s">
        <v>165</v>
      </c>
      <c r="B184" s="161">
        <v>188713.06</v>
      </c>
    </row>
    <row r="185" spans="1:2" x14ac:dyDescent="0.2">
      <c r="A185" s="163" t="s">
        <v>0</v>
      </c>
      <c r="B185" s="161">
        <v>2414.7800000000002</v>
      </c>
    </row>
    <row r="186" spans="1:2" ht="22.5" x14ac:dyDescent="0.2">
      <c r="A186" s="165" t="s">
        <v>1</v>
      </c>
      <c r="B186" s="164">
        <v>558.78</v>
      </c>
    </row>
    <row r="187" spans="1:2" x14ac:dyDescent="0.2">
      <c r="A187" s="165" t="s">
        <v>2</v>
      </c>
      <c r="B187" s="161">
        <v>1856</v>
      </c>
    </row>
    <row r="188" spans="1:2" x14ac:dyDescent="0.2">
      <c r="A188" s="163" t="s">
        <v>45</v>
      </c>
      <c r="B188" s="161">
        <v>74328.56</v>
      </c>
    </row>
    <row r="189" spans="1:2" x14ac:dyDescent="0.2">
      <c r="A189" s="165" t="s">
        <v>46</v>
      </c>
      <c r="B189" s="161">
        <v>13030.91</v>
      </c>
    </row>
    <row r="190" spans="1:2" x14ac:dyDescent="0.2">
      <c r="A190" s="165" t="s">
        <v>47</v>
      </c>
      <c r="B190" s="161">
        <v>3114.36</v>
      </c>
    </row>
    <row r="191" spans="1:2" x14ac:dyDescent="0.2">
      <c r="A191" s="165" t="s">
        <v>48</v>
      </c>
      <c r="B191" s="161">
        <v>2607.33</v>
      </c>
    </row>
    <row r="192" spans="1:2" x14ac:dyDescent="0.2">
      <c r="A192" s="165" t="s">
        <v>49</v>
      </c>
      <c r="B192" s="161">
        <v>55575.96</v>
      </c>
    </row>
    <row r="193" spans="1:2" x14ac:dyDescent="0.2">
      <c r="A193" s="163" t="s">
        <v>3</v>
      </c>
      <c r="B193" s="161">
        <v>10165.379999999999</v>
      </c>
    </row>
    <row r="194" spans="1:2" x14ac:dyDescent="0.2">
      <c r="A194" s="165" t="s">
        <v>50</v>
      </c>
      <c r="B194" s="161">
        <v>8900</v>
      </c>
    </row>
    <row r="195" spans="1:2" ht="22.5" x14ac:dyDescent="0.2">
      <c r="A195" s="165" t="s">
        <v>52</v>
      </c>
      <c r="B195" s="164">
        <v>112.55</v>
      </c>
    </row>
    <row r="196" spans="1:2" ht="22.5" x14ac:dyDescent="0.2">
      <c r="A196" s="165" t="s">
        <v>53</v>
      </c>
      <c r="B196" s="161">
        <v>1034.79</v>
      </c>
    </row>
    <row r="197" spans="1:2" ht="22.5" x14ac:dyDescent="0.2">
      <c r="A197" s="165" t="s">
        <v>56</v>
      </c>
      <c r="B197" s="164">
        <v>9.0399999999999991</v>
      </c>
    </row>
    <row r="198" spans="1:2" ht="22.5" x14ac:dyDescent="0.2">
      <c r="A198" s="165" t="s">
        <v>4</v>
      </c>
      <c r="B198" s="164">
        <v>109</v>
      </c>
    </row>
    <row r="199" spans="1:2" x14ac:dyDescent="0.2">
      <c r="A199" s="163" t="s">
        <v>58</v>
      </c>
      <c r="B199" s="164">
        <v>56</v>
      </c>
    </row>
    <row r="200" spans="1:2" x14ac:dyDescent="0.2">
      <c r="A200" s="165" t="s">
        <v>90</v>
      </c>
      <c r="B200" s="164">
        <v>56</v>
      </c>
    </row>
    <row r="201" spans="1:2" x14ac:dyDescent="0.2">
      <c r="A201" s="163" t="s">
        <v>5</v>
      </c>
      <c r="B201" s="161">
        <v>3873.08</v>
      </c>
    </row>
    <row r="202" spans="1:2" ht="22.5" x14ac:dyDescent="0.2">
      <c r="A202" s="165" t="s">
        <v>61</v>
      </c>
      <c r="B202" s="161">
        <v>3844</v>
      </c>
    </row>
    <row r="203" spans="1:2" x14ac:dyDescent="0.2">
      <c r="A203" s="165" t="s">
        <v>6</v>
      </c>
      <c r="B203" s="164">
        <v>29.08</v>
      </c>
    </row>
    <row r="204" spans="1:2" x14ac:dyDescent="0.2">
      <c r="A204" s="163" t="s">
        <v>158</v>
      </c>
      <c r="B204" s="161">
        <v>97875.26</v>
      </c>
    </row>
    <row r="205" spans="1:2" ht="22.5" x14ac:dyDescent="0.2">
      <c r="A205" s="165" t="s">
        <v>7</v>
      </c>
      <c r="B205" s="161">
        <v>1305.26</v>
      </c>
    </row>
    <row r="206" spans="1:2" x14ac:dyDescent="0.2">
      <c r="A206" s="166" t="s">
        <v>8</v>
      </c>
      <c r="B206" s="161">
        <v>1305.26</v>
      </c>
    </row>
    <row r="207" spans="1:2" ht="22.5" x14ac:dyDescent="0.2">
      <c r="A207" s="165" t="s">
        <v>9</v>
      </c>
      <c r="B207" s="161">
        <v>96570</v>
      </c>
    </row>
    <row r="208" spans="1:2" x14ac:dyDescent="0.2">
      <c r="A208" s="166" t="s">
        <v>10</v>
      </c>
      <c r="B208" s="161">
        <v>96570</v>
      </c>
    </row>
    <row r="209" spans="1:2" x14ac:dyDescent="0.2">
      <c r="A209" s="162" t="s">
        <v>166</v>
      </c>
      <c r="B209" s="161">
        <v>1701062.72</v>
      </c>
    </row>
    <row r="210" spans="1:2" x14ac:dyDescent="0.2">
      <c r="A210" s="163" t="s">
        <v>0</v>
      </c>
      <c r="B210" s="161">
        <v>30892.07</v>
      </c>
    </row>
    <row r="211" spans="1:2" x14ac:dyDescent="0.2">
      <c r="A211" s="165" t="s">
        <v>91</v>
      </c>
      <c r="B211" s="161">
        <v>15734.27</v>
      </c>
    </row>
    <row r="212" spans="1:2" x14ac:dyDescent="0.2">
      <c r="A212" s="165" t="s">
        <v>92</v>
      </c>
      <c r="B212" s="164">
        <v>445.8</v>
      </c>
    </row>
    <row r="213" spans="1:2" ht="22.5" x14ac:dyDescent="0.2">
      <c r="A213" s="165" t="s">
        <v>93</v>
      </c>
      <c r="B213" s="161">
        <v>14712</v>
      </c>
    </row>
    <row r="214" spans="1:2" x14ac:dyDescent="0.2">
      <c r="A214" s="163" t="s">
        <v>45</v>
      </c>
      <c r="B214" s="161">
        <v>457635.12</v>
      </c>
    </row>
    <row r="215" spans="1:2" ht="22.5" x14ac:dyDescent="0.2">
      <c r="A215" s="165" t="s">
        <v>167</v>
      </c>
      <c r="B215" s="161">
        <v>135809.26999999999</v>
      </c>
    </row>
    <row r="216" spans="1:2" x14ac:dyDescent="0.2">
      <c r="A216" s="165" t="s">
        <v>46</v>
      </c>
      <c r="B216" s="161">
        <v>193478.45</v>
      </c>
    </row>
    <row r="217" spans="1:2" x14ac:dyDescent="0.2">
      <c r="A217" s="165" t="s">
        <v>168</v>
      </c>
      <c r="B217" s="161">
        <v>55592.62</v>
      </c>
    </row>
    <row r="218" spans="1:2" x14ac:dyDescent="0.2">
      <c r="A218" s="165" t="s">
        <v>48</v>
      </c>
      <c r="B218" s="161">
        <v>72754.78</v>
      </c>
    </row>
    <row r="219" spans="1:2" x14ac:dyDescent="0.2">
      <c r="A219" s="163" t="s">
        <v>3</v>
      </c>
      <c r="B219" s="161">
        <v>181193.83</v>
      </c>
    </row>
    <row r="220" spans="1:2" x14ac:dyDescent="0.2">
      <c r="A220" s="165" t="s">
        <v>50</v>
      </c>
      <c r="B220" s="161">
        <v>73336</v>
      </c>
    </row>
    <row r="221" spans="1:2" ht="22.5" x14ac:dyDescent="0.2">
      <c r="A221" s="165" t="s">
        <v>96</v>
      </c>
      <c r="B221" s="161">
        <v>45122.32</v>
      </c>
    </row>
    <row r="222" spans="1:2" ht="22.5" x14ac:dyDescent="0.2">
      <c r="A222" s="165" t="s">
        <v>55</v>
      </c>
      <c r="B222" s="161">
        <v>8465.68</v>
      </c>
    </row>
    <row r="223" spans="1:2" ht="22.5" x14ac:dyDescent="0.2">
      <c r="A223" s="165" t="s">
        <v>56</v>
      </c>
      <c r="B223" s="161">
        <v>3370.89</v>
      </c>
    </row>
    <row r="224" spans="1:2" ht="22.5" x14ac:dyDescent="0.2">
      <c r="A224" s="165" t="s">
        <v>57</v>
      </c>
      <c r="B224" s="161">
        <v>40380.44</v>
      </c>
    </row>
    <row r="225" spans="1:2" ht="22.5" x14ac:dyDescent="0.2">
      <c r="A225" s="165" t="s">
        <v>4</v>
      </c>
      <c r="B225" s="161">
        <v>10518.5</v>
      </c>
    </row>
    <row r="226" spans="1:2" x14ac:dyDescent="0.2">
      <c r="A226" s="163" t="s">
        <v>5</v>
      </c>
      <c r="B226" s="164">
        <v>60.53</v>
      </c>
    </row>
    <row r="227" spans="1:2" x14ac:dyDescent="0.2">
      <c r="A227" s="165" t="s">
        <v>97</v>
      </c>
      <c r="B227" s="164">
        <v>29.08</v>
      </c>
    </row>
    <row r="228" spans="1:2" ht="22.5" x14ac:dyDescent="0.2">
      <c r="A228" s="165" t="s">
        <v>61</v>
      </c>
      <c r="B228" s="164">
        <v>31.45</v>
      </c>
    </row>
    <row r="229" spans="1:2" x14ac:dyDescent="0.2">
      <c r="A229" s="163" t="s">
        <v>158</v>
      </c>
      <c r="B229" s="161">
        <v>1031281.17</v>
      </c>
    </row>
    <row r="230" spans="1:2" ht="22.5" x14ac:dyDescent="0.2">
      <c r="A230" s="165" t="s">
        <v>7</v>
      </c>
      <c r="B230" s="161">
        <v>3263.15</v>
      </c>
    </row>
    <row r="231" spans="1:2" x14ac:dyDescent="0.2">
      <c r="A231" s="166" t="s">
        <v>8</v>
      </c>
      <c r="B231" s="161">
        <v>3263.15</v>
      </c>
    </row>
    <row r="232" spans="1:2" ht="22.5" x14ac:dyDescent="0.2">
      <c r="A232" s="165" t="s">
        <v>163</v>
      </c>
      <c r="B232" s="161">
        <v>2279.4699999999998</v>
      </c>
    </row>
    <row r="233" spans="1:2" x14ac:dyDescent="0.2">
      <c r="A233" s="166" t="s">
        <v>8</v>
      </c>
      <c r="B233" s="161">
        <v>2279.4699999999998</v>
      </c>
    </row>
    <row r="234" spans="1:2" ht="22.5" x14ac:dyDescent="0.2">
      <c r="A234" s="165" t="s">
        <v>164</v>
      </c>
      <c r="B234" s="164">
        <v>763.71</v>
      </c>
    </row>
    <row r="235" spans="1:2" x14ac:dyDescent="0.2">
      <c r="A235" s="166" t="s">
        <v>8</v>
      </c>
      <c r="B235" s="164">
        <v>763.71</v>
      </c>
    </row>
    <row r="236" spans="1:2" ht="22.5" x14ac:dyDescent="0.2">
      <c r="A236" s="165" t="s">
        <v>62</v>
      </c>
      <c r="B236" s="161">
        <v>15713.6</v>
      </c>
    </row>
    <row r="237" spans="1:2" x14ac:dyDescent="0.2">
      <c r="A237" s="166" t="s">
        <v>20</v>
      </c>
      <c r="B237" s="161">
        <v>15713.6</v>
      </c>
    </row>
    <row r="238" spans="1:2" ht="22.5" x14ac:dyDescent="0.2">
      <c r="A238" s="165" t="s">
        <v>63</v>
      </c>
      <c r="B238" s="161">
        <v>6715</v>
      </c>
    </row>
    <row r="239" spans="1:2" x14ac:dyDescent="0.2">
      <c r="A239" s="166" t="s">
        <v>20</v>
      </c>
      <c r="B239" s="161">
        <v>6715</v>
      </c>
    </row>
    <row r="240" spans="1:2" ht="22.5" x14ac:dyDescent="0.2">
      <c r="A240" s="165" t="s">
        <v>64</v>
      </c>
      <c r="B240" s="161">
        <v>67800</v>
      </c>
    </row>
    <row r="241" spans="1:2" x14ac:dyDescent="0.2">
      <c r="A241" s="166" t="s">
        <v>20</v>
      </c>
      <c r="B241" s="161">
        <v>67800</v>
      </c>
    </row>
    <row r="242" spans="1:2" ht="22.5" x14ac:dyDescent="0.2">
      <c r="A242" s="165" t="s">
        <v>67</v>
      </c>
      <c r="B242" s="161">
        <v>13408</v>
      </c>
    </row>
    <row r="243" spans="1:2" x14ac:dyDescent="0.2">
      <c r="A243" s="166" t="s">
        <v>12</v>
      </c>
      <c r="B243" s="161">
        <v>13408</v>
      </c>
    </row>
    <row r="244" spans="1:2" ht="22.5" x14ac:dyDescent="0.2">
      <c r="A244" s="165" t="s">
        <v>68</v>
      </c>
      <c r="B244" s="161">
        <v>54758</v>
      </c>
    </row>
    <row r="245" spans="1:2" x14ac:dyDescent="0.2">
      <c r="A245" s="166" t="s">
        <v>12</v>
      </c>
      <c r="B245" s="161">
        <v>54758</v>
      </c>
    </row>
    <row r="246" spans="1:2" ht="22.5" x14ac:dyDescent="0.2">
      <c r="A246" s="165" t="s">
        <v>69</v>
      </c>
      <c r="B246" s="161">
        <v>28500</v>
      </c>
    </row>
    <row r="247" spans="1:2" x14ac:dyDescent="0.2">
      <c r="A247" s="166" t="s">
        <v>12</v>
      </c>
      <c r="B247" s="161">
        <v>28500</v>
      </c>
    </row>
    <row r="248" spans="1:2" ht="22.5" x14ac:dyDescent="0.2">
      <c r="A248" s="165" t="s">
        <v>70</v>
      </c>
      <c r="B248" s="161">
        <v>44068</v>
      </c>
    </row>
    <row r="249" spans="1:2" x14ac:dyDescent="0.2">
      <c r="A249" s="166" t="s">
        <v>12</v>
      </c>
      <c r="B249" s="161">
        <v>44068</v>
      </c>
    </row>
    <row r="250" spans="1:2" ht="22.5" x14ac:dyDescent="0.2">
      <c r="A250" s="165" t="s">
        <v>71</v>
      </c>
      <c r="B250" s="161">
        <v>68204</v>
      </c>
    </row>
    <row r="251" spans="1:2" x14ac:dyDescent="0.2">
      <c r="A251" s="166" t="s">
        <v>12</v>
      </c>
      <c r="B251" s="161">
        <v>68204</v>
      </c>
    </row>
    <row r="252" spans="1:2" ht="22.5" x14ac:dyDescent="0.2">
      <c r="A252" s="165" t="s">
        <v>72</v>
      </c>
      <c r="B252" s="161">
        <v>44614</v>
      </c>
    </row>
    <row r="253" spans="1:2" x14ac:dyDescent="0.2">
      <c r="A253" s="166" t="s">
        <v>12</v>
      </c>
      <c r="B253" s="161">
        <v>44614</v>
      </c>
    </row>
    <row r="254" spans="1:2" ht="22.5" x14ac:dyDescent="0.2">
      <c r="A254" s="165" t="s">
        <v>73</v>
      </c>
      <c r="B254" s="161">
        <v>39138</v>
      </c>
    </row>
    <row r="255" spans="1:2" x14ac:dyDescent="0.2">
      <c r="A255" s="166" t="s">
        <v>12</v>
      </c>
      <c r="B255" s="161">
        <v>39138</v>
      </c>
    </row>
    <row r="256" spans="1:2" ht="22.5" x14ac:dyDescent="0.2">
      <c r="A256" s="165" t="s">
        <v>98</v>
      </c>
      <c r="B256" s="161">
        <v>16950</v>
      </c>
    </row>
    <row r="257" spans="1:2" x14ac:dyDescent="0.2">
      <c r="A257" s="166" t="s">
        <v>12</v>
      </c>
      <c r="B257" s="161">
        <v>16950</v>
      </c>
    </row>
    <row r="258" spans="1:2" ht="22.5" x14ac:dyDescent="0.2">
      <c r="A258" s="165" t="s">
        <v>74</v>
      </c>
      <c r="B258" s="161">
        <v>34500</v>
      </c>
    </row>
    <row r="259" spans="1:2" x14ac:dyDescent="0.2">
      <c r="A259" s="166" t="s">
        <v>12</v>
      </c>
      <c r="B259" s="161">
        <v>34500</v>
      </c>
    </row>
    <row r="260" spans="1:2" ht="22.5" x14ac:dyDescent="0.2">
      <c r="A260" s="165" t="s">
        <v>99</v>
      </c>
      <c r="B260" s="161">
        <v>30000</v>
      </c>
    </row>
    <row r="261" spans="1:2" x14ac:dyDescent="0.2">
      <c r="A261" s="166" t="s">
        <v>12</v>
      </c>
      <c r="B261" s="161">
        <v>30000</v>
      </c>
    </row>
    <row r="262" spans="1:2" ht="22.5" x14ac:dyDescent="0.2">
      <c r="A262" s="165" t="s">
        <v>75</v>
      </c>
      <c r="B262" s="161">
        <v>64350</v>
      </c>
    </row>
    <row r="263" spans="1:2" x14ac:dyDescent="0.2">
      <c r="A263" s="166" t="s">
        <v>20</v>
      </c>
      <c r="B263" s="161">
        <v>64350</v>
      </c>
    </row>
    <row r="264" spans="1:2" ht="22.5" x14ac:dyDescent="0.2">
      <c r="A264" s="165" t="s">
        <v>76</v>
      </c>
      <c r="B264" s="161">
        <v>174400</v>
      </c>
    </row>
    <row r="265" spans="1:2" x14ac:dyDescent="0.2">
      <c r="A265" s="166" t="s">
        <v>20</v>
      </c>
      <c r="B265" s="161">
        <v>174400</v>
      </c>
    </row>
    <row r="266" spans="1:2" ht="22.5" x14ac:dyDescent="0.2">
      <c r="A266" s="165" t="s">
        <v>77</v>
      </c>
      <c r="B266" s="161">
        <v>58046.05</v>
      </c>
    </row>
    <row r="267" spans="1:2" x14ac:dyDescent="0.2">
      <c r="A267" s="166" t="s">
        <v>20</v>
      </c>
      <c r="B267" s="161">
        <v>58046.05</v>
      </c>
    </row>
    <row r="268" spans="1:2" x14ac:dyDescent="0.2">
      <c r="A268" s="165" t="s">
        <v>78</v>
      </c>
      <c r="B268" s="161">
        <v>25632</v>
      </c>
    </row>
    <row r="269" spans="1:2" x14ac:dyDescent="0.2">
      <c r="A269" s="166" t="s">
        <v>20</v>
      </c>
      <c r="B269" s="161">
        <v>25632</v>
      </c>
    </row>
    <row r="270" spans="1:2" x14ac:dyDescent="0.2">
      <c r="A270" s="165" t="s">
        <v>79</v>
      </c>
      <c r="B270" s="161">
        <v>14235.75</v>
      </c>
    </row>
    <row r="271" spans="1:2" x14ac:dyDescent="0.2">
      <c r="A271" s="166" t="s">
        <v>20</v>
      </c>
      <c r="B271" s="161">
        <v>14235.75</v>
      </c>
    </row>
    <row r="272" spans="1:2" x14ac:dyDescent="0.2">
      <c r="A272" s="165" t="s">
        <v>80</v>
      </c>
      <c r="B272" s="161">
        <v>2336</v>
      </c>
    </row>
    <row r="273" spans="1:2" x14ac:dyDescent="0.2">
      <c r="A273" s="166" t="s">
        <v>20</v>
      </c>
      <c r="B273" s="161">
        <v>2336</v>
      </c>
    </row>
    <row r="274" spans="1:2" x14ac:dyDescent="0.2">
      <c r="A274" s="165" t="s">
        <v>81</v>
      </c>
      <c r="B274" s="161">
        <v>20546.75</v>
      </c>
    </row>
    <row r="275" spans="1:2" x14ac:dyDescent="0.2">
      <c r="A275" s="166" t="s">
        <v>20</v>
      </c>
      <c r="B275" s="161">
        <v>20546.75</v>
      </c>
    </row>
    <row r="276" spans="1:2" x14ac:dyDescent="0.2">
      <c r="A276" s="165" t="s">
        <v>82</v>
      </c>
      <c r="B276" s="161">
        <v>39000</v>
      </c>
    </row>
    <row r="277" spans="1:2" x14ac:dyDescent="0.2">
      <c r="A277" s="166" t="s">
        <v>20</v>
      </c>
      <c r="B277" s="161">
        <v>39000</v>
      </c>
    </row>
    <row r="278" spans="1:2" x14ac:dyDescent="0.2">
      <c r="A278" s="165" t="s">
        <v>83</v>
      </c>
      <c r="B278" s="161">
        <v>29349.35</v>
      </c>
    </row>
    <row r="279" spans="1:2" x14ac:dyDescent="0.2">
      <c r="A279" s="166" t="s">
        <v>20</v>
      </c>
      <c r="B279" s="161">
        <v>29349.35</v>
      </c>
    </row>
    <row r="280" spans="1:2" x14ac:dyDescent="0.2">
      <c r="A280" s="165" t="s">
        <v>84</v>
      </c>
      <c r="B280" s="161">
        <v>36382.5</v>
      </c>
    </row>
    <row r="281" spans="1:2" x14ac:dyDescent="0.2">
      <c r="A281" s="166" t="s">
        <v>20</v>
      </c>
      <c r="B281" s="161">
        <v>36382.5</v>
      </c>
    </row>
    <row r="282" spans="1:2" x14ac:dyDescent="0.2">
      <c r="A282" s="165" t="s">
        <v>85</v>
      </c>
      <c r="B282" s="161">
        <v>6035.59</v>
      </c>
    </row>
    <row r="283" spans="1:2" x14ac:dyDescent="0.2">
      <c r="A283" s="166" t="s">
        <v>20</v>
      </c>
      <c r="B283" s="161">
        <v>6035.59</v>
      </c>
    </row>
    <row r="284" spans="1:2" x14ac:dyDescent="0.2">
      <c r="A284" s="165" t="s">
        <v>86</v>
      </c>
      <c r="B284" s="161">
        <v>3480</v>
      </c>
    </row>
    <row r="285" spans="1:2" x14ac:dyDescent="0.2">
      <c r="A285" s="166" t="s">
        <v>20</v>
      </c>
      <c r="B285" s="161">
        <v>3480</v>
      </c>
    </row>
    <row r="286" spans="1:2" x14ac:dyDescent="0.2">
      <c r="A286" s="165" t="s">
        <v>87</v>
      </c>
      <c r="B286" s="161">
        <v>74179.5</v>
      </c>
    </row>
    <row r="287" spans="1:2" x14ac:dyDescent="0.2">
      <c r="A287" s="166" t="s">
        <v>20</v>
      </c>
      <c r="B287" s="161">
        <v>74179.5</v>
      </c>
    </row>
    <row r="288" spans="1:2" x14ac:dyDescent="0.2">
      <c r="A288" s="165" t="s">
        <v>88</v>
      </c>
      <c r="B288" s="164">
        <v>936</v>
      </c>
    </row>
    <row r="289" spans="1:2" x14ac:dyDescent="0.2">
      <c r="A289" s="166" t="s">
        <v>20</v>
      </c>
      <c r="B289" s="164">
        <v>936</v>
      </c>
    </row>
    <row r="290" spans="1:2" ht="22.5" x14ac:dyDescent="0.2">
      <c r="A290" s="165" t="s">
        <v>89</v>
      </c>
      <c r="B290" s="161">
        <v>6600</v>
      </c>
    </row>
    <row r="291" spans="1:2" x14ac:dyDescent="0.2">
      <c r="A291" s="166" t="s">
        <v>20</v>
      </c>
      <c r="B291" s="161">
        <v>6600</v>
      </c>
    </row>
    <row r="292" spans="1:2" ht="22.5" x14ac:dyDescent="0.2">
      <c r="A292" s="165" t="s">
        <v>9</v>
      </c>
      <c r="B292" s="161">
        <v>5096.75</v>
      </c>
    </row>
    <row r="293" spans="1:2" x14ac:dyDescent="0.2">
      <c r="A293" s="166" t="s">
        <v>10</v>
      </c>
      <c r="B293" s="161">
        <v>5096.75</v>
      </c>
    </row>
    <row r="294" spans="1:2" x14ac:dyDescent="0.2">
      <c r="A294" s="162" t="s">
        <v>169</v>
      </c>
      <c r="B294" s="161">
        <v>22392.79</v>
      </c>
    </row>
    <row r="295" spans="1:2" x14ac:dyDescent="0.2">
      <c r="A295" s="163" t="s">
        <v>0</v>
      </c>
      <c r="B295" s="161">
        <v>6000</v>
      </c>
    </row>
    <row r="296" spans="1:2" ht="22.5" x14ac:dyDescent="0.2">
      <c r="A296" s="165" t="s">
        <v>93</v>
      </c>
      <c r="B296" s="161">
        <v>6000</v>
      </c>
    </row>
    <row r="297" spans="1:2" x14ac:dyDescent="0.2">
      <c r="A297" s="163" t="s">
        <v>45</v>
      </c>
      <c r="B297" s="161">
        <v>12442.3</v>
      </c>
    </row>
    <row r="298" spans="1:2" x14ac:dyDescent="0.2">
      <c r="A298" s="165" t="s">
        <v>46</v>
      </c>
      <c r="B298" s="161">
        <v>6492.48</v>
      </c>
    </row>
    <row r="299" spans="1:2" x14ac:dyDescent="0.2">
      <c r="A299" s="165" t="s">
        <v>100</v>
      </c>
      <c r="B299" s="161">
        <v>2888.18</v>
      </c>
    </row>
    <row r="300" spans="1:2" x14ac:dyDescent="0.2">
      <c r="A300" s="165" t="s">
        <v>48</v>
      </c>
      <c r="B300" s="161">
        <v>3061.64</v>
      </c>
    </row>
    <row r="301" spans="1:2" x14ac:dyDescent="0.2">
      <c r="A301" s="163" t="s">
        <v>3</v>
      </c>
      <c r="B301" s="161">
        <v>2621.65</v>
      </c>
    </row>
    <row r="302" spans="1:2" ht="22.5" x14ac:dyDescent="0.2">
      <c r="A302" s="165" t="s">
        <v>96</v>
      </c>
      <c r="B302" s="161">
        <v>1211.07</v>
      </c>
    </row>
    <row r="303" spans="1:2" ht="22.5" x14ac:dyDescent="0.2">
      <c r="A303" s="165" t="s">
        <v>53</v>
      </c>
      <c r="B303" s="164">
        <v>26.57</v>
      </c>
    </row>
    <row r="304" spans="1:2" ht="22.5" x14ac:dyDescent="0.2">
      <c r="A304" s="165" t="s">
        <v>55</v>
      </c>
      <c r="B304" s="161">
        <v>1059.8</v>
      </c>
    </row>
    <row r="305" spans="1:2" ht="22.5" x14ac:dyDescent="0.2">
      <c r="A305" s="165" t="s">
        <v>56</v>
      </c>
      <c r="B305" s="164">
        <v>51.71</v>
      </c>
    </row>
    <row r="306" spans="1:2" ht="22.5" x14ac:dyDescent="0.2">
      <c r="A306" s="165" t="s">
        <v>4</v>
      </c>
      <c r="B306" s="164">
        <v>272.5</v>
      </c>
    </row>
    <row r="307" spans="1:2" x14ac:dyDescent="0.2">
      <c r="A307" s="163" t="s">
        <v>58</v>
      </c>
      <c r="B307" s="164">
        <v>28</v>
      </c>
    </row>
    <row r="308" spans="1:2" x14ac:dyDescent="0.2">
      <c r="A308" s="165" t="s">
        <v>90</v>
      </c>
      <c r="B308" s="164">
        <v>28</v>
      </c>
    </row>
    <row r="309" spans="1:2" x14ac:dyDescent="0.2">
      <c r="A309" s="163" t="s">
        <v>158</v>
      </c>
      <c r="B309" s="161">
        <v>1300.8399999999999</v>
      </c>
    </row>
    <row r="310" spans="1:2" ht="22.5" x14ac:dyDescent="0.2">
      <c r="A310" s="165" t="s">
        <v>7</v>
      </c>
      <c r="B310" s="164">
        <v>978.94</v>
      </c>
    </row>
    <row r="311" spans="1:2" x14ac:dyDescent="0.2">
      <c r="A311" s="166" t="s">
        <v>8</v>
      </c>
      <c r="B311" s="164">
        <v>978.94</v>
      </c>
    </row>
    <row r="312" spans="1:2" ht="22.5" x14ac:dyDescent="0.2">
      <c r="A312" s="165" t="s">
        <v>9</v>
      </c>
      <c r="B312" s="164">
        <v>321.89999999999998</v>
      </c>
    </row>
    <row r="313" spans="1:2" x14ac:dyDescent="0.2">
      <c r="A313" s="166" t="s">
        <v>10</v>
      </c>
      <c r="B313" s="164">
        <v>321.89999999999998</v>
      </c>
    </row>
    <row r="314" spans="1:2" x14ac:dyDescent="0.2">
      <c r="A314" s="162" t="s">
        <v>170</v>
      </c>
      <c r="B314" s="161">
        <v>26878.63</v>
      </c>
    </row>
    <row r="315" spans="1:2" x14ac:dyDescent="0.2">
      <c r="A315" s="163" t="s">
        <v>0</v>
      </c>
      <c r="B315" s="161">
        <v>6000</v>
      </c>
    </row>
    <row r="316" spans="1:2" ht="22.5" x14ac:dyDescent="0.2">
      <c r="A316" s="165" t="s">
        <v>93</v>
      </c>
      <c r="B316" s="161">
        <v>6000</v>
      </c>
    </row>
    <row r="317" spans="1:2" x14ac:dyDescent="0.2">
      <c r="A317" s="163" t="s">
        <v>45</v>
      </c>
      <c r="B317" s="161">
        <v>17123.86</v>
      </c>
    </row>
    <row r="318" spans="1:2" x14ac:dyDescent="0.2">
      <c r="A318" s="165" t="s">
        <v>46</v>
      </c>
      <c r="B318" s="161">
        <v>10811.03</v>
      </c>
    </row>
    <row r="319" spans="1:2" x14ac:dyDescent="0.2">
      <c r="A319" s="165" t="s">
        <v>100</v>
      </c>
      <c r="B319" s="161">
        <v>2599.36</v>
      </c>
    </row>
    <row r="320" spans="1:2" x14ac:dyDescent="0.2">
      <c r="A320" s="165" t="s">
        <v>48</v>
      </c>
      <c r="B320" s="161">
        <v>3713.47</v>
      </c>
    </row>
    <row r="321" spans="1:2" x14ac:dyDescent="0.2">
      <c r="A321" s="163" t="s">
        <v>3</v>
      </c>
      <c r="B321" s="161">
        <v>2614.88</v>
      </c>
    </row>
    <row r="322" spans="1:2" ht="22.5" x14ac:dyDescent="0.2">
      <c r="A322" s="165" t="s">
        <v>96</v>
      </c>
      <c r="B322" s="161">
        <v>1211.07</v>
      </c>
    </row>
    <row r="323" spans="1:2" ht="22.5" x14ac:dyDescent="0.2">
      <c r="A323" s="165" t="s">
        <v>53</v>
      </c>
      <c r="B323" s="164">
        <v>26.57</v>
      </c>
    </row>
    <row r="324" spans="1:2" ht="22.5" x14ac:dyDescent="0.2">
      <c r="A324" s="165" t="s">
        <v>55</v>
      </c>
      <c r="B324" s="161">
        <v>1059.8</v>
      </c>
    </row>
    <row r="325" spans="1:2" ht="22.5" x14ac:dyDescent="0.2">
      <c r="A325" s="165" t="s">
        <v>56</v>
      </c>
      <c r="B325" s="164">
        <v>44.94</v>
      </c>
    </row>
    <row r="326" spans="1:2" ht="22.5" x14ac:dyDescent="0.2">
      <c r="A326" s="165" t="s">
        <v>4</v>
      </c>
      <c r="B326" s="164">
        <v>272.5</v>
      </c>
    </row>
    <row r="327" spans="1:2" x14ac:dyDescent="0.2">
      <c r="A327" s="163" t="s">
        <v>158</v>
      </c>
      <c r="B327" s="161">
        <v>1139.8900000000001</v>
      </c>
    </row>
    <row r="328" spans="1:2" ht="22.5" x14ac:dyDescent="0.2">
      <c r="A328" s="165" t="s">
        <v>7</v>
      </c>
      <c r="B328" s="164">
        <v>978.94</v>
      </c>
    </row>
    <row r="329" spans="1:2" x14ac:dyDescent="0.2">
      <c r="A329" s="166" t="s">
        <v>8</v>
      </c>
      <c r="B329" s="164">
        <v>978.94</v>
      </c>
    </row>
    <row r="330" spans="1:2" ht="22.5" x14ac:dyDescent="0.2">
      <c r="A330" s="165" t="s">
        <v>9</v>
      </c>
      <c r="B330" s="164">
        <v>160.94999999999999</v>
      </c>
    </row>
    <row r="331" spans="1:2" x14ac:dyDescent="0.2">
      <c r="A331" s="166" t="s">
        <v>10</v>
      </c>
      <c r="B331" s="164">
        <v>160.94999999999999</v>
      </c>
    </row>
    <row r="332" spans="1:2" x14ac:dyDescent="0.2">
      <c r="A332" s="162" t="s">
        <v>171</v>
      </c>
      <c r="B332" s="161">
        <v>249448.37</v>
      </c>
    </row>
    <row r="333" spans="1:2" x14ac:dyDescent="0.2">
      <c r="A333" s="163" t="s">
        <v>0</v>
      </c>
      <c r="B333" s="161">
        <v>4403.28</v>
      </c>
    </row>
    <row r="334" spans="1:2" x14ac:dyDescent="0.2">
      <c r="A334" s="165" t="s">
        <v>91</v>
      </c>
      <c r="B334" s="161">
        <v>2937.06</v>
      </c>
    </row>
    <row r="335" spans="1:2" x14ac:dyDescent="0.2">
      <c r="A335" s="165" t="s">
        <v>92</v>
      </c>
      <c r="B335" s="164">
        <v>83.22</v>
      </c>
    </row>
    <row r="336" spans="1:2" x14ac:dyDescent="0.2">
      <c r="A336" s="165" t="s">
        <v>2</v>
      </c>
      <c r="B336" s="161">
        <v>1383</v>
      </c>
    </row>
    <row r="337" spans="1:2" x14ac:dyDescent="0.2">
      <c r="A337" s="163" t="s">
        <v>45</v>
      </c>
      <c r="B337" s="161">
        <v>207598.79</v>
      </c>
    </row>
    <row r="338" spans="1:2" x14ac:dyDescent="0.2">
      <c r="A338" s="165" t="s">
        <v>46</v>
      </c>
      <c r="B338" s="161">
        <v>79211.61</v>
      </c>
    </row>
    <row r="339" spans="1:2" x14ac:dyDescent="0.2">
      <c r="A339" s="165" t="s">
        <v>47</v>
      </c>
      <c r="B339" s="161">
        <v>51776.47</v>
      </c>
    </row>
    <row r="340" spans="1:2" x14ac:dyDescent="0.2">
      <c r="A340" s="165" t="s">
        <v>101</v>
      </c>
      <c r="B340" s="161">
        <v>6559.66</v>
      </c>
    </row>
    <row r="341" spans="1:2" x14ac:dyDescent="0.2">
      <c r="A341" s="165" t="s">
        <v>102</v>
      </c>
      <c r="B341" s="161">
        <v>63536.67</v>
      </c>
    </row>
    <row r="342" spans="1:2" x14ac:dyDescent="0.2">
      <c r="A342" s="165" t="s">
        <v>48</v>
      </c>
      <c r="B342" s="161">
        <v>6514.38</v>
      </c>
    </row>
    <row r="343" spans="1:2" x14ac:dyDescent="0.2">
      <c r="A343" s="163" t="s">
        <v>3</v>
      </c>
      <c r="B343" s="161">
        <v>15784.03</v>
      </c>
    </row>
    <row r="344" spans="1:2" x14ac:dyDescent="0.2">
      <c r="A344" s="165" t="s">
        <v>50</v>
      </c>
      <c r="B344" s="161">
        <v>8414.9500000000007</v>
      </c>
    </row>
    <row r="345" spans="1:2" x14ac:dyDescent="0.2">
      <c r="A345" s="165" t="s">
        <v>51</v>
      </c>
      <c r="B345" s="164">
        <v>73.5</v>
      </c>
    </row>
    <row r="346" spans="1:2" ht="22.5" x14ac:dyDescent="0.2">
      <c r="A346" s="165" t="s">
        <v>52</v>
      </c>
      <c r="B346" s="161">
        <v>1072.1600000000001</v>
      </c>
    </row>
    <row r="347" spans="1:2" ht="22.5" x14ac:dyDescent="0.2">
      <c r="A347" s="165" t="s">
        <v>53</v>
      </c>
      <c r="B347" s="161">
        <v>1417.16</v>
      </c>
    </row>
    <row r="348" spans="1:2" ht="22.5" x14ac:dyDescent="0.2">
      <c r="A348" s="165" t="s">
        <v>55</v>
      </c>
      <c r="B348" s="161">
        <v>3176.78</v>
      </c>
    </row>
    <row r="349" spans="1:2" ht="22.5" x14ac:dyDescent="0.2">
      <c r="A349" s="165" t="s">
        <v>56</v>
      </c>
      <c r="B349" s="164">
        <v>702.98</v>
      </c>
    </row>
    <row r="350" spans="1:2" ht="22.5" x14ac:dyDescent="0.2">
      <c r="A350" s="165" t="s">
        <v>4</v>
      </c>
      <c r="B350" s="164">
        <v>926.5</v>
      </c>
    </row>
    <row r="351" spans="1:2" x14ac:dyDescent="0.2">
      <c r="A351" s="163" t="s">
        <v>58</v>
      </c>
      <c r="B351" s="161">
        <v>15293.23</v>
      </c>
    </row>
    <row r="352" spans="1:2" ht="22.5" x14ac:dyDescent="0.2">
      <c r="A352" s="165" t="s">
        <v>59</v>
      </c>
      <c r="B352" s="161">
        <v>10512</v>
      </c>
    </row>
    <row r="353" spans="1:2" ht="22.5" x14ac:dyDescent="0.2">
      <c r="A353" s="165" t="s">
        <v>60</v>
      </c>
      <c r="B353" s="161">
        <v>4753.2299999999996</v>
      </c>
    </row>
    <row r="354" spans="1:2" x14ac:dyDescent="0.2">
      <c r="A354" s="165" t="s">
        <v>90</v>
      </c>
      <c r="B354" s="164">
        <v>28</v>
      </c>
    </row>
    <row r="355" spans="1:2" x14ac:dyDescent="0.2">
      <c r="A355" s="163" t="s">
        <v>5</v>
      </c>
      <c r="B355" s="164">
        <v>31.72</v>
      </c>
    </row>
    <row r="356" spans="1:2" x14ac:dyDescent="0.2">
      <c r="A356" s="165" t="s">
        <v>6</v>
      </c>
      <c r="B356" s="164">
        <v>31.72</v>
      </c>
    </row>
    <row r="357" spans="1:2" x14ac:dyDescent="0.2">
      <c r="A357" s="163" t="s">
        <v>158</v>
      </c>
      <c r="B357" s="161">
        <v>6337.32</v>
      </c>
    </row>
    <row r="358" spans="1:2" ht="22.5" x14ac:dyDescent="0.2">
      <c r="A358" s="165" t="s">
        <v>7</v>
      </c>
      <c r="B358" s="161">
        <v>1957.89</v>
      </c>
    </row>
    <row r="359" spans="1:2" x14ac:dyDescent="0.2">
      <c r="A359" s="166" t="s">
        <v>8</v>
      </c>
      <c r="B359" s="161">
        <v>1957.89</v>
      </c>
    </row>
    <row r="360" spans="1:2" ht="22.5" x14ac:dyDescent="0.2">
      <c r="A360" s="165" t="s">
        <v>163</v>
      </c>
      <c r="B360" s="161">
        <v>2061.42</v>
      </c>
    </row>
    <row r="361" spans="1:2" x14ac:dyDescent="0.2">
      <c r="A361" s="166" t="s">
        <v>8</v>
      </c>
      <c r="B361" s="161">
        <v>2061.42</v>
      </c>
    </row>
    <row r="362" spans="1:2" ht="22.5" x14ac:dyDescent="0.2">
      <c r="A362" s="165" t="s">
        <v>164</v>
      </c>
      <c r="B362" s="164">
        <v>440.26</v>
      </c>
    </row>
    <row r="363" spans="1:2" x14ac:dyDescent="0.2">
      <c r="A363" s="166" t="s">
        <v>8</v>
      </c>
      <c r="B363" s="164">
        <v>440.26</v>
      </c>
    </row>
    <row r="364" spans="1:2" ht="22.5" x14ac:dyDescent="0.2">
      <c r="A364" s="165" t="s">
        <v>9</v>
      </c>
      <c r="B364" s="161">
        <v>1877.75</v>
      </c>
    </row>
    <row r="365" spans="1:2" x14ac:dyDescent="0.2">
      <c r="A365" s="166" t="s">
        <v>10</v>
      </c>
      <c r="B365" s="161">
        <v>1877.75</v>
      </c>
    </row>
    <row r="366" spans="1:2" ht="22.5" x14ac:dyDescent="0.2">
      <c r="A366" s="162" t="s">
        <v>172</v>
      </c>
      <c r="B366" s="161">
        <v>544310.18000000005</v>
      </c>
    </row>
    <row r="367" spans="1:2" x14ac:dyDescent="0.2">
      <c r="A367" s="163" t="s">
        <v>0</v>
      </c>
      <c r="B367" s="161">
        <v>6121.21</v>
      </c>
    </row>
    <row r="368" spans="1:2" x14ac:dyDescent="0.2">
      <c r="A368" s="165" t="s">
        <v>91</v>
      </c>
      <c r="B368" s="161">
        <v>5055.95</v>
      </c>
    </row>
    <row r="369" spans="1:2" x14ac:dyDescent="0.2">
      <c r="A369" s="165" t="s">
        <v>92</v>
      </c>
      <c r="B369" s="164">
        <v>143.26</v>
      </c>
    </row>
    <row r="370" spans="1:2" x14ac:dyDescent="0.2">
      <c r="A370" s="165" t="s">
        <v>2</v>
      </c>
      <c r="B370" s="164">
        <v>922</v>
      </c>
    </row>
    <row r="371" spans="1:2" x14ac:dyDescent="0.2">
      <c r="A371" s="163" t="s">
        <v>45</v>
      </c>
      <c r="B371" s="161">
        <v>52223.35</v>
      </c>
    </row>
    <row r="372" spans="1:2" x14ac:dyDescent="0.2">
      <c r="A372" s="165" t="s">
        <v>46</v>
      </c>
      <c r="B372" s="161">
        <v>17273.93</v>
      </c>
    </row>
    <row r="373" spans="1:2" x14ac:dyDescent="0.2">
      <c r="A373" s="165" t="s">
        <v>47</v>
      </c>
      <c r="B373" s="161">
        <v>5235.3599999999997</v>
      </c>
    </row>
    <row r="374" spans="1:2" x14ac:dyDescent="0.2">
      <c r="A374" s="165" t="s">
        <v>101</v>
      </c>
      <c r="B374" s="161">
        <v>5970.34</v>
      </c>
    </row>
    <row r="375" spans="1:2" x14ac:dyDescent="0.2">
      <c r="A375" s="165" t="s">
        <v>102</v>
      </c>
      <c r="B375" s="161">
        <v>18887.77</v>
      </c>
    </row>
    <row r="376" spans="1:2" x14ac:dyDescent="0.2">
      <c r="A376" s="165" t="s">
        <v>48</v>
      </c>
      <c r="B376" s="161">
        <v>4855.95</v>
      </c>
    </row>
    <row r="377" spans="1:2" x14ac:dyDescent="0.2">
      <c r="A377" s="163" t="s">
        <v>3</v>
      </c>
      <c r="B377" s="161">
        <v>61827.51</v>
      </c>
    </row>
    <row r="378" spans="1:2" x14ac:dyDescent="0.2">
      <c r="A378" s="165" t="s">
        <v>50</v>
      </c>
      <c r="B378" s="161">
        <v>43474.720000000001</v>
      </c>
    </row>
    <row r="379" spans="1:2" x14ac:dyDescent="0.2">
      <c r="A379" s="165" t="s">
        <v>51</v>
      </c>
      <c r="B379" s="164">
        <v>15.75</v>
      </c>
    </row>
    <row r="380" spans="1:2" ht="22.5" x14ac:dyDescent="0.2">
      <c r="A380" s="165" t="s">
        <v>52</v>
      </c>
      <c r="B380" s="161">
        <v>1016.47</v>
      </c>
    </row>
    <row r="381" spans="1:2" ht="22.5" x14ac:dyDescent="0.2">
      <c r="A381" s="165" t="s">
        <v>54</v>
      </c>
      <c r="B381" s="161">
        <v>3451.22</v>
      </c>
    </row>
    <row r="382" spans="1:2" ht="22.5" x14ac:dyDescent="0.2">
      <c r="A382" s="165" t="s">
        <v>103</v>
      </c>
      <c r="B382" s="161">
        <v>7175.96</v>
      </c>
    </row>
    <row r="383" spans="1:2" ht="22.5" x14ac:dyDescent="0.2">
      <c r="A383" s="165" t="s">
        <v>55</v>
      </c>
      <c r="B383" s="161">
        <v>1402.74</v>
      </c>
    </row>
    <row r="384" spans="1:2" ht="22.5" x14ac:dyDescent="0.2">
      <c r="A384" s="165" t="s">
        <v>56</v>
      </c>
      <c r="B384" s="164">
        <v>352.44</v>
      </c>
    </row>
    <row r="385" spans="1:2" ht="22.5" x14ac:dyDescent="0.2">
      <c r="A385" s="165" t="s">
        <v>57</v>
      </c>
      <c r="B385" s="161">
        <v>4066.21</v>
      </c>
    </row>
    <row r="386" spans="1:2" ht="22.5" x14ac:dyDescent="0.2">
      <c r="A386" s="165" t="s">
        <v>4</v>
      </c>
      <c r="B386" s="164">
        <v>872</v>
      </c>
    </row>
    <row r="387" spans="1:2" x14ac:dyDescent="0.2">
      <c r="A387" s="163" t="s">
        <v>58</v>
      </c>
      <c r="B387" s="161">
        <v>7716.41</v>
      </c>
    </row>
    <row r="388" spans="1:2" ht="22.5" x14ac:dyDescent="0.2">
      <c r="A388" s="165" t="s">
        <v>59</v>
      </c>
      <c r="B388" s="161">
        <v>3153.6</v>
      </c>
    </row>
    <row r="389" spans="1:2" ht="22.5" x14ac:dyDescent="0.2">
      <c r="A389" s="165" t="s">
        <v>60</v>
      </c>
      <c r="B389" s="161">
        <v>2376.7600000000002</v>
      </c>
    </row>
    <row r="390" spans="1:2" x14ac:dyDescent="0.2">
      <c r="A390" s="165" t="s">
        <v>104</v>
      </c>
      <c r="B390" s="161">
        <v>2186.0500000000002</v>
      </c>
    </row>
    <row r="391" spans="1:2" x14ac:dyDescent="0.2">
      <c r="A391" s="163" t="s">
        <v>158</v>
      </c>
      <c r="B391" s="161">
        <v>416421.7</v>
      </c>
    </row>
    <row r="392" spans="1:2" ht="22.5" x14ac:dyDescent="0.2">
      <c r="A392" s="165" t="s">
        <v>7</v>
      </c>
      <c r="B392" s="161">
        <v>1957.89</v>
      </c>
    </row>
    <row r="393" spans="1:2" x14ac:dyDescent="0.2">
      <c r="A393" s="166" t="s">
        <v>8</v>
      </c>
      <c r="B393" s="161">
        <v>1957.89</v>
      </c>
    </row>
    <row r="394" spans="1:2" ht="22.5" x14ac:dyDescent="0.2">
      <c r="A394" s="165" t="s">
        <v>163</v>
      </c>
      <c r="B394" s="161">
        <v>1756.12</v>
      </c>
    </row>
    <row r="395" spans="1:2" x14ac:dyDescent="0.2">
      <c r="A395" s="166" t="s">
        <v>8</v>
      </c>
      <c r="B395" s="161">
        <v>1756.12</v>
      </c>
    </row>
    <row r="396" spans="1:2" ht="22.5" x14ac:dyDescent="0.2">
      <c r="A396" s="165" t="s">
        <v>164</v>
      </c>
      <c r="B396" s="164">
        <v>440.26</v>
      </c>
    </row>
    <row r="397" spans="1:2" x14ac:dyDescent="0.2">
      <c r="A397" s="166" t="s">
        <v>8</v>
      </c>
      <c r="B397" s="164">
        <v>440.26</v>
      </c>
    </row>
    <row r="398" spans="1:2" x14ac:dyDescent="0.2">
      <c r="A398" s="165" t="s">
        <v>105</v>
      </c>
      <c r="B398" s="164">
        <v>290.19</v>
      </c>
    </row>
    <row r="399" spans="1:2" x14ac:dyDescent="0.2">
      <c r="A399" s="166" t="s">
        <v>8</v>
      </c>
      <c r="B399" s="164">
        <v>290.19</v>
      </c>
    </row>
    <row r="400" spans="1:2" x14ac:dyDescent="0.2">
      <c r="A400" s="165" t="s">
        <v>106</v>
      </c>
      <c r="B400" s="164">
        <v>583.25</v>
      </c>
    </row>
    <row r="401" spans="1:2" x14ac:dyDescent="0.2">
      <c r="A401" s="166" t="s">
        <v>8</v>
      </c>
      <c r="B401" s="164">
        <v>583.25</v>
      </c>
    </row>
    <row r="402" spans="1:2" ht="22.5" x14ac:dyDescent="0.2">
      <c r="A402" s="165" t="s">
        <v>62</v>
      </c>
      <c r="B402" s="161">
        <v>2719.1</v>
      </c>
    </row>
    <row r="403" spans="1:2" x14ac:dyDescent="0.2">
      <c r="A403" s="166" t="s">
        <v>20</v>
      </c>
      <c r="B403" s="161">
        <v>2719.1</v>
      </c>
    </row>
    <row r="404" spans="1:2" ht="22.5" x14ac:dyDescent="0.2">
      <c r="A404" s="165" t="s">
        <v>63</v>
      </c>
      <c r="B404" s="161">
        <v>3357.5</v>
      </c>
    </row>
    <row r="405" spans="1:2" x14ac:dyDescent="0.2">
      <c r="A405" s="166" t="s">
        <v>20</v>
      </c>
      <c r="B405" s="161">
        <v>3357.5</v>
      </c>
    </row>
    <row r="406" spans="1:2" ht="22.5" x14ac:dyDescent="0.2">
      <c r="A406" s="165" t="s">
        <v>64</v>
      </c>
      <c r="B406" s="161">
        <v>23050</v>
      </c>
    </row>
    <row r="407" spans="1:2" x14ac:dyDescent="0.2">
      <c r="A407" s="166" t="s">
        <v>20</v>
      </c>
      <c r="B407" s="161">
        <v>23050</v>
      </c>
    </row>
    <row r="408" spans="1:2" ht="22.5" x14ac:dyDescent="0.2">
      <c r="A408" s="165" t="s">
        <v>107</v>
      </c>
      <c r="B408" s="161">
        <v>2960</v>
      </c>
    </row>
    <row r="409" spans="1:2" x14ac:dyDescent="0.2">
      <c r="A409" s="166" t="s">
        <v>12</v>
      </c>
      <c r="B409" s="161">
        <v>2960</v>
      </c>
    </row>
    <row r="410" spans="1:2" ht="22.5" x14ac:dyDescent="0.2">
      <c r="A410" s="165" t="s">
        <v>67</v>
      </c>
      <c r="B410" s="161">
        <v>8380</v>
      </c>
    </row>
    <row r="411" spans="1:2" x14ac:dyDescent="0.2">
      <c r="A411" s="166" t="s">
        <v>12</v>
      </c>
      <c r="B411" s="161">
        <v>8380</v>
      </c>
    </row>
    <row r="412" spans="1:2" ht="22.5" x14ac:dyDescent="0.2">
      <c r="A412" s="165" t="s">
        <v>68</v>
      </c>
      <c r="B412" s="161">
        <v>16504</v>
      </c>
    </row>
    <row r="413" spans="1:2" x14ac:dyDescent="0.2">
      <c r="A413" s="166" t="s">
        <v>12</v>
      </c>
      <c r="B413" s="161">
        <v>16504</v>
      </c>
    </row>
    <row r="414" spans="1:2" ht="22.5" x14ac:dyDescent="0.2">
      <c r="A414" s="165" t="s">
        <v>75</v>
      </c>
      <c r="B414" s="161">
        <v>30420</v>
      </c>
    </row>
    <row r="415" spans="1:2" x14ac:dyDescent="0.2">
      <c r="A415" s="166" t="s">
        <v>20</v>
      </c>
      <c r="B415" s="161">
        <v>30420</v>
      </c>
    </row>
    <row r="416" spans="1:2" ht="22.5" x14ac:dyDescent="0.2">
      <c r="A416" s="165" t="s">
        <v>76</v>
      </c>
      <c r="B416" s="161">
        <v>64000</v>
      </c>
    </row>
    <row r="417" spans="1:2" x14ac:dyDescent="0.2">
      <c r="A417" s="166" t="s">
        <v>20</v>
      </c>
      <c r="B417" s="161">
        <v>64000</v>
      </c>
    </row>
    <row r="418" spans="1:2" ht="22.5" x14ac:dyDescent="0.2">
      <c r="A418" s="165" t="s">
        <v>77</v>
      </c>
      <c r="B418" s="161">
        <v>19503</v>
      </c>
    </row>
    <row r="419" spans="1:2" x14ac:dyDescent="0.2">
      <c r="A419" s="166" t="s">
        <v>20</v>
      </c>
      <c r="B419" s="161">
        <v>19503</v>
      </c>
    </row>
    <row r="420" spans="1:2" ht="22.5" x14ac:dyDescent="0.2">
      <c r="A420" s="165" t="s">
        <v>108</v>
      </c>
      <c r="B420" s="161">
        <v>174306</v>
      </c>
    </row>
    <row r="421" spans="1:2" x14ac:dyDescent="0.2">
      <c r="A421" s="166" t="s">
        <v>12</v>
      </c>
      <c r="B421" s="161">
        <v>174306</v>
      </c>
    </row>
    <row r="422" spans="1:2" x14ac:dyDescent="0.2">
      <c r="A422" s="165" t="s">
        <v>78</v>
      </c>
      <c r="B422" s="161">
        <v>7689.6</v>
      </c>
    </row>
    <row r="423" spans="1:2" x14ac:dyDescent="0.2">
      <c r="A423" s="166" t="s">
        <v>20</v>
      </c>
      <c r="B423" s="161">
        <v>7689.6</v>
      </c>
    </row>
    <row r="424" spans="1:2" x14ac:dyDescent="0.2">
      <c r="A424" s="165" t="s">
        <v>79</v>
      </c>
      <c r="B424" s="161">
        <v>4745.25</v>
      </c>
    </row>
    <row r="425" spans="1:2" x14ac:dyDescent="0.2">
      <c r="A425" s="166" t="s">
        <v>20</v>
      </c>
      <c r="B425" s="161">
        <v>4745.25</v>
      </c>
    </row>
    <row r="426" spans="1:2" x14ac:dyDescent="0.2">
      <c r="A426" s="165" t="s">
        <v>80</v>
      </c>
      <c r="B426" s="164">
        <v>730</v>
      </c>
    </row>
    <row r="427" spans="1:2" x14ac:dyDescent="0.2">
      <c r="A427" s="166" t="s">
        <v>20</v>
      </c>
      <c r="B427" s="164">
        <v>730</v>
      </c>
    </row>
    <row r="428" spans="1:2" x14ac:dyDescent="0.2">
      <c r="A428" s="165" t="s">
        <v>81</v>
      </c>
      <c r="B428" s="161">
        <v>8805.75</v>
      </c>
    </row>
    <row r="429" spans="1:2" x14ac:dyDescent="0.2">
      <c r="A429" s="166" t="s">
        <v>20</v>
      </c>
      <c r="B429" s="161">
        <v>8805.75</v>
      </c>
    </row>
    <row r="430" spans="1:2" x14ac:dyDescent="0.2">
      <c r="A430" s="165" t="s">
        <v>82</v>
      </c>
      <c r="B430" s="161">
        <v>10000</v>
      </c>
    </row>
    <row r="431" spans="1:2" x14ac:dyDescent="0.2">
      <c r="A431" s="166" t="s">
        <v>20</v>
      </c>
      <c r="B431" s="161">
        <v>10000</v>
      </c>
    </row>
    <row r="432" spans="1:2" x14ac:dyDescent="0.2">
      <c r="A432" s="165" t="s">
        <v>83</v>
      </c>
      <c r="B432" s="161">
        <v>8123.64</v>
      </c>
    </row>
    <row r="433" spans="1:2" x14ac:dyDescent="0.2">
      <c r="A433" s="166" t="s">
        <v>20</v>
      </c>
      <c r="B433" s="161">
        <v>8123.64</v>
      </c>
    </row>
    <row r="434" spans="1:2" x14ac:dyDescent="0.2">
      <c r="A434" s="165" t="s">
        <v>84</v>
      </c>
      <c r="B434" s="161">
        <v>2516.25</v>
      </c>
    </row>
    <row r="435" spans="1:2" x14ac:dyDescent="0.2">
      <c r="A435" s="166" t="s">
        <v>20</v>
      </c>
      <c r="B435" s="161">
        <v>2516.25</v>
      </c>
    </row>
    <row r="436" spans="1:2" x14ac:dyDescent="0.2">
      <c r="A436" s="165" t="s">
        <v>86</v>
      </c>
      <c r="B436" s="164">
        <v>580</v>
      </c>
    </row>
    <row r="437" spans="1:2" x14ac:dyDescent="0.2">
      <c r="A437" s="166" t="s">
        <v>20</v>
      </c>
      <c r="B437" s="164">
        <v>580</v>
      </c>
    </row>
    <row r="438" spans="1:2" x14ac:dyDescent="0.2">
      <c r="A438" s="165" t="s">
        <v>87</v>
      </c>
      <c r="B438" s="161">
        <v>22808.9</v>
      </c>
    </row>
    <row r="439" spans="1:2" x14ac:dyDescent="0.2">
      <c r="A439" s="166" t="s">
        <v>20</v>
      </c>
      <c r="B439" s="161">
        <v>22808.9</v>
      </c>
    </row>
    <row r="440" spans="1:2" x14ac:dyDescent="0.2">
      <c r="A440" s="165" t="s">
        <v>88</v>
      </c>
      <c r="B440" s="164">
        <v>195</v>
      </c>
    </row>
    <row r="441" spans="1:2" x14ac:dyDescent="0.2">
      <c r="A441" s="166" t="s">
        <v>20</v>
      </c>
      <c r="B441" s="164">
        <v>195</v>
      </c>
    </row>
    <row r="442" spans="1:2" ht="22.5" x14ac:dyDescent="0.2">
      <c r="A442" s="162" t="s">
        <v>173</v>
      </c>
      <c r="B442" s="161">
        <v>101766.55</v>
      </c>
    </row>
    <row r="443" spans="1:2" x14ac:dyDescent="0.2">
      <c r="A443" s="163" t="s">
        <v>0</v>
      </c>
      <c r="B443" s="161">
        <v>3349.36</v>
      </c>
    </row>
    <row r="444" spans="1:2" x14ac:dyDescent="0.2">
      <c r="A444" s="165" t="s">
        <v>91</v>
      </c>
      <c r="B444" s="161">
        <v>1409.79</v>
      </c>
    </row>
    <row r="445" spans="1:2" x14ac:dyDescent="0.2">
      <c r="A445" s="165" t="s">
        <v>92</v>
      </c>
      <c r="B445" s="164">
        <v>40</v>
      </c>
    </row>
    <row r="446" spans="1:2" ht="22.5" x14ac:dyDescent="0.2">
      <c r="A446" s="165" t="s">
        <v>1</v>
      </c>
      <c r="B446" s="164">
        <v>718.43</v>
      </c>
    </row>
    <row r="447" spans="1:2" x14ac:dyDescent="0.2">
      <c r="A447" s="165" t="s">
        <v>2</v>
      </c>
      <c r="B447" s="161">
        <v>1181.1400000000001</v>
      </c>
    </row>
    <row r="448" spans="1:2" x14ac:dyDescent="0.2">
      <c r="A448" s="163" t="s">
        <v>45</v>
      </c>
      <c r="B448" s="161">
        <v>71834.81</v>
      </c>
    </row>
    <row r="449" spans="1:2" x14ac:dyDescent="0.2">
      <c r="A449" s="165" t="s">
        <v>46</v>
      </c>
      <c r="B449" s="161">
        <v>42680.11</v>
      </c>
    </row>
    <row r="450" spans="1:2" x14ac:dyDescent="0.2">
      <c r="A450" s="165" t="s">
        <v>47</v>
      </c>
      <c r="B450" s="161">
        <v>3046.84</v>
      </c>
    </row>
    <row r="451" spans="1:2" x14ac:dyDescent="0.2">
      <c r="A451" s="165" t="s">
        <v>101</v>
      </c>
      <c r="B451" s="161">
        <v>12211.56</v>
      </c>
    </row>
    <row r="452" spans="1:2" x14ac:dyDescent="0.2">
      <c r="A452" s="165" t="s">
        <v>102</v>
      </c>
      <c r="B452" s="161">
        <v>11651.63</v>
      </c>
    </row>
    <row r="453" spans="1:2" x14ac:dyDescent="0.2">
      <c r="A453" s="165" t="s">
        <v>48</v>
      </c>
      <c r="B453" s="161">
        <v>2244.67</v>
      </c>
    </row>
    <row r="454" spans="1:2" x14ac:dyDescent="0.2">
      <c r="A454" s="163" t="s">
        <v>3</v>
      </c>
      <c r="B454" s="161">
        <v>25012.14</v>
      </c>
    </row>
    <row r="455" spans="1:2" x14ac:dyDescent="0.2">
      <c r="A455" s="165" t="s">
        <v>50</v>
      </c>
      <c r="B455" s="161">
        <v>8900</v>
      </c>
    </row>
    <row r="456" spans="1:2" ht="22.5" x14ac:dyDescent="0.2">
      <c r="A456" s="165" t="s">
        <v>55</v>
      </c>
      <c r="B456" s="161">
        <v>1059.8</v>
      </c>
    </row>
    <row r="457" spans="1:2" ht="22.5" x14ac:dyDescent="0.2">
      <c r="A457" s="165" t="s">
        <v>56</v>
      </c>
      <c r="B457" s="164">
        <v>34.340000000000003</v>
      </c>
    </row>
    <row r="458" spans="1:2" ht="22.5" x14ac:dyDescent="0.2">
      <c r="A458" s="165" t="s">
        <v>109</v>
      </c>
      <c r="B458" s="161">
        <v>1073.32</v>
      </c>
    </row>
    <row r="459" spans="1:2" x14ac:dyDescent="0.2">
      <c r="A459" s="165" t="s">
        <v>110</v>
      </c>
      <c r="B459" s="161">
        <v>1719.81</v>
      </c>
    </row>
    <row r="460" spans="1:2" x14ac:dyDescent="0.2">
      <c r="A460" s="165" t="s">
        <v>111</v>
      </c>
      <c r="B460" s="161">
        <v>12224.87</v>
      </c>
    </row>
    <row r="461" spans="1:2" x14ac:dyDescent="0.2">
      <c r="A461" s="163" t="s">
        <v>58</v>
      </c>
      <c r="B461" s="164">
        <v>591.29999999999995</v>
      </c>
    </row>
    <row r="462" spans="1:2" ht="22.5" x14ac:dyDescent="0.2">
      <c r="A462" s="165" t="s">
        <v>59</v>
      </c>
      <c r="B462" s="164">
        <v>591.29999999999995</v>
      </c>
    </row>
    <row r="463" spans="1:2" x14ac:dyDescent="0.2">
      <c r="A463" s="163" t="s">
        <v>158</v>
      </c>
      <c r="B463" s="164">
        <v>978.94</v>
      </c>
    </row>
    <row r="464" spans="1:2" ht="22.5" x14ac:dyDescent="0.2">
      <c r="A464" s="165" t="s">
        <v>7</v>
      </c>
      <c r="B464" s="164">
        <v>978.94</v>
      </c>
    </row>
    <row r="465" spans="1:2" x14ac:dyDescent="0.2">
      <c r="A465" s="166" t="s">
        <v>8</v>
      </c>
      <c r="B465" s="164">
        <v>978.94</v>
      </c>
    </row>
    <row r="466" spans="1:2" x14ac:dyDescent="0.2">
      <c r="A466" s="162" t="s">
        <v>174</v>
      </c>
      <c r="B466" s="161">
        <v>414579.17</v>
      </c>
    </row>
    <row r="467" spans="1:2" x14ac:dyDescent="0.2">
      <c r="A467" s="163" t="s">
        <v>0</v>
      </c>
      <c r="B467" s="161">
        <v>1744.72</v>
      </c>
    </row>
    <row r="468" spans="1:2" x14ac:dyDescent="0.2">
      <c r="A468" s="165" t="s">
        <v>91</v>
      </c>
      <c r="B468" s="161">
        <v>1028</v>
      </c>
    </row>
    <row r="469" spans="1:2" x14ac:dyDescent="0.2">
      <c r="A469" s="165" t="s">
        <v>92</v>
      </c>
      <c r="B469" s="164">
        <v>96.62</v>
      </c>
    </row>
    <row r="470" spans="1:2" x14ac:dyDescent="0.2">
      <c r="A470" s="165" t="s">
        <v>2</v>
      </c>
      <c r="B470" s="164">
        <v>620.1</v>
      </c>
    </row>
    <row r="471" spans="1:2" x14ac:dyDescent="0.2">
      <c r="A471" s="163" t="s">
        <v>45</v>
      </c>
      <c r="B471" s="161">
        <v>73000.13</v>
      </c>
    </row>
    <row r="472" spans="1:2" x14ac:dyDescent="0.2">
      <c r="A472" s="165" t="s">
        <v>46</v>
      </c>
      <c r="B472" s="161">
        <v>17771.12</v>
      </c>
    </row>
    <row r="473" spans="1:2" x14ac:dyDescent="0.2">
      <c r="A473" s="165" t="s">
        <v>47</v>
      </c>
      <c r="B473" s="161">
        <v>11169.49</v>
      </c>
    </row>
    <row r="474" spans="1:2" x14ac:dyDescent="0.2">
      <c r="A474" s="165" t="s">
        <v>100</v>
      </c>
      <c r="B474" s="164">
        <v>124.41</v>
      </c>
    </row>
    <row r="475" spans="1:2" x14ac:dyDescent="0.2">
      <c r="A475" s="165" t="s">
        <v>101</v>
      </c>
      <c r="B475" s="161">
        <v>21738.61</v>
      </c>
    </row>
    <row r="476" spans="1:2" x14ac:dyDescent="0.2">
      <c r="A476" s="165" t="s">
        <v>102</v>
      </c>
      <c r="B476" s="161">
        <v>21411.93</v>
      </c>
    </row>
    <row r="477" spans="1:2" x14ac:dyDescent="0.2">
      <c r="A477" s="165" t="s">
        <v>48</v>
      </c>
      <c r="B477" s="164">
        <v>784.57</v>
      </c>
    </row>
    <row r="478" spans="1:2" x14ac:dyDescent="0.2">
      <c r="A478" s="163" t="s">
        <v>3</v>
      </c>
      <c r="B478" s="161">
        <v>1125.17</v>
      </c>
    </row>
    <row r="479" spans="1:2" x14ac:dyDescent="0.2">
      <c r="A479" s="165" t="s">
        <v>51</v>
      </c>
      <c r="B479" s="164">
        <v>43.75</v>
      </c>
    </row>
    <row r="480" spans="1:2" ht="22.5" x14ac:dyDescent="0.2">
      <c r="A480" s="165" t="s">
        <v>55</v>
      </c>
      <c r="B480" s="161">
        <v>1059.8</v>
      </c>
    </row>
    <row r="481" spans="1:2" ht="22.5" x14ac:dyDescent="0.2">
      <c r="A481" s="165" t="s">
        <v>56</v>
      </c>
      <c r="B481" s="164">
        <v>21.62</v>
      </c>
    </row>
    <row r="482" spans="1:2" x14ac:dyDescent="0.2">
      <c r="A482" s="163" t="s">
        <v>58</v>
      </c>
      <c r="B482" s="161">
        <v>6533.21</v>
      </c>
    </row>
    <row r="483" spans="1:2" ht="22.5" x14ac:dyDescent="0.2">
      <c r="A483" s="165" t="s">
        <v>59</v>
      </c>
      <c r="B483" s="164">
        <v>591.29999999999995</v>
      </c>
    </row>
    <row r="484" spans="1:2" ht="22.5" x14ac:dyDescent="0.2">
      <c r="A484" s="165" t="s">
        <v>60</v>
      </c>
      <c r="B484" s="161">
        <v>5941.91</v>
      </c>
    </row>
    <row r="485" spans="1:2" x14ac:dyDescent="0.2">
      <c r="A485" s="163" t="s">
        <v>158</v>
      </c>
      <c r="B485" s="161">
        <v>332175.94</v>
      </c>
    </row>
    <row r="486" spans="1:2" ht="22.5" x14ac:dyDescent="0.2">
      <c r="A486" s="165" t="s">
        <v>7</v>
      </c>
      <c r="B486" s="164">
        <v>978.94</v>
      </c>
    </row>
    <row r="487" spans="1:2" x14ac:dyDescent="0.2">
      <c r="A487" s="166" t="s">
        <v>8</v>
      </c>
      <c r="B487" s="164">
        <v>978.94</v>
      </c>
    </row>
    <row r="488" spans="1:2" ht="22.5" x14ac:dyDescent="0.2">
      <c r="A488" s="165" t="s">
        <v>67</v>
      </c>
      <c r="B488" s="161">
        <v>13408</v>
      </c>
    </row>
    <row r="489" spans="1:2" x14ac:dyDescent="0.2">
      <c r="A489" s="166" t="s">
        <v>12</v>
      </c>
      <c r="B489" s="161">
        <v>13408</v>
      </c>
    </row>
    <row r="490" spans="1:2" ht="22.5" x14ac:dyDescent="0.2">
      <c r="A490" s="165" t="s">
        <v>69</v>
      </c>
      <c r="B490" s="161">
        <v>57000</v>
      </c>
    </row>
    <row r="491" spans="1:2" x14ac:dyDescent="0.2">
      <c r="A491" s="166" t="s">
        <v>12</v>
      </c>
      <c r="B491" s="161">
        <v>57000</v>
      </c>
    </row>
    <row r="492" spans="1:2" ht="22.5" x14ac:dyDescent="0.2">
      <c r="A492" s="165" t="s">
        <v>70</v>
      </c>
      <c r="B492" s="161">
        <v>15684</v>
      </c>
    </row>
    <row r="493" spans="1:2" x14ac:dyDescent="0.2">
      <c r="A493" s="166" t="s">
        <v>12</v>
      </c>
      <c r="B493" s="161">
        <v>15684</v>
      </c>
    </row>
    <row r="494" spans="1:2" ht="22.5" x14ac:dyDescent="0.2">
      <c r="A494" s="165" t="s">
        <v>71</v>
      </c>
      <c r="B494" s="161">
        <v>34102</v>
      </c>
    </row>
    <row r="495" spans="1:2" x14ac:dyDescent="0.2">
      <c r="A495" s="166" t="s">
        <v>12</v>
      </c>
      <c r="B495" s="161">
        <v>34102</v>
      </c>
    </row>
    <row r="496" spans="1:2" ht="22.5" x14ac:dyDescent="0.2">
      <c r="A496" s="165" t="s">
        <v>72</v>
      </c>
      <c r="B496" s="161">
        <v>28657</v>
      </c>
    </row>
    <row r="497" spans="1:2" x14ac:dyDescent="0.2">
      <c r="A497" s="166" t="s">
        <v>12</v>
      </c>
      <c r="B497" s="161">
        <v>28657</v>
      </c>
    </row>
    <row r="498" spans="1:2" ht="22.5" x14ac:dyDescent="0.2">
      <c r="A498" s="165" t="s">
        <v>73</v>
      </c>
      <c r="B498" s="161">
        <v>16394</v>
      </c>
    </row>
    <row r="499" spans="1:2" x14ac:dyDescent="0.2">
      <c r="A499" s="166" t="s">
        <v>12</v>
      </c>
      <c r="B499" s="161">
        <v>16394</v>
      </c>
    </row>
    <row r="500" spans="1:2" ht="22.5" x14ac:dyDescent="0.2">
      <c r="A500" s="165" t="s">
        <v>98</v>
      </c>
      <c r="B500" s="161">
        <v>56952</v>
      </c>
    </row>
    <row r="501" spans="1:2" x14ac:dyDescent="0.2">
      <c r="A501" s="166" t="s">
        <v>12</v>
      </c>
      <c r="B501" s="161">
        <v>56952</v>
      </c>
    </row>
    <row r="502" spans="1:2" ht="22.5" x14ac:dyDescent="0.2">
      <c r="A502" s="165" t="s">
        <v>74</v>
      </c>
      <c r="B502" s="161">
        <v>69000</v>
      </c>
    </row>
    <row r="503" spans="1:2" x14ac:dyDescent="0.2">
      <c r="A503" s="166" t="s">
        <v>12</v>
      </c>
      <c r="B503" s="161">
        <v>69000</v>
      </c>
    </row>
    <row r="504" spans="1:2" ht="22.5" x14ac:dyDescent="0.2">
      <c r="A504" s="165" t="s">
        <v>99</v>
      </c>
      <c r="B504" s="161">
        <v>40000</v>
      </c>
    </row>
    <row r="505" spans="1:2" x14ac:dyDescent="0.2">
      <c r="A505" s="166" t="s">
        <v>12</v>
      </c>
      <c r="B505" s="161">
        <v>40000</v>
      </c>
    </row>
    <row r="506" spans="1:2" ht="12.75" x14ac:dyDescent="0.2">
      <c r="A506" s="167" t="s">
        <v>175</v>
      </c>
      <c r="B506" s="168">
        <v>17111791.66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январь-март(13.03)</vt:lpstr>
      <vt:lpstr>январь-март(19.03)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Коля</cp:lastModifiedBy>
  <cp:lastPrinted>2026-03-13T10:59:36Z</cp:lastPrinted>
  <dcterms:created xsi:type="dcterms:W3CDTF">2026-03-20T07:13:17Z</dcterms:created>
  <dcterms:modified xsi:type="dcterms:W3CDTF">2026-03-20T07:40:07Z</dcterms:modified>
</cp:coreProperties>
</file>