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20" yWindow="120" windowWidth="15180" windowHeight="8835"/>
  </bookViews>
  <sheets>
    <sheet name="табель" sheetId="3" r:id="rId1"/>
    <sheet name="график 7,8" sheetId="7" r:id="rId2"/>
    <sheet name="Лист1" sheetId="8" state="hidden" r:id="rId3"/>
    <sheet name="отсутствия" sheetId="9" r:id="rId4"/>
  </sheets>
  <definedNames>
    <definedName name="_xlnm.Print_Area" localSheetId="1">'график 7,8'!$A$1:$AI$25</definedName>
    <definedName name="_xlnm.Print_Area" localSheetId="0">табель!$A$1:$IH$52</definedName>
  </definedNames>
  <calcPr calcId="144525"/>
</workbook>
</file>

<file path=xl/calcChain.xml><?xml version="1.0" encoding="utf-8"?>
<calcChain xmlns="http://schemas.openxmlformats.org/spreadsheetml/2006/main">
  <c r="FV23" i="3" l="1"/>
  <c r="FV19" i="3"/>
  <c r="FO19" i="3"/>
  <c r="CO23" i="3"/>
  <c r="CO19" i="3"/>
  <c r="FH23" i="3" l="1"/>
  <c r="FH19" i="3"/>
  <c r="AN6" i="9"/>
  <c r="AO6" i="9"/>
  <c r="AN7" i="9"/>
  <c r="AO7" i="9"/>
  <c r="AN8" i="9"/>
  <c r="AO8" i="9"/>
  <c r="AM8" i="9"/>
  <c r="AM7" i="9"/>
  <c r="AM6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AI8" i="9"/>
  <c r="AJ8" i="9"/>
  <c r="AK8" i="9"/>
  <c r="AL8" i="9"/>
  <c r="K8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AI6" i="9"/>
  <c r="AJ6" i="9"/>
  <c r="AK6" i="9"/>
  <c r="AL6" i="9"/>
  <c r="L5" i="9"/>
  <c r="AK24" i="3" s="1"/>
  <c r="AK23" i="3" s="1"/>
  <c r="M5" i="9"/>
  <c r="AO24" i="3" s="1"/>
  <c r="AO23" i="3" s="1"/>
  <c r="N5" i="9"/>
  <c r="AS24" i="3" s="1"/>
  <c r="AS23" i="3" s="1"/>
  <c r="O5" i="9"/>
  <c r="AW24" i="3" s="1"/>
  <c r="AW23" i="3" s="1"/>
  <c r="P5" i="9"/>
  <c r="BA24" i="3" s="1"/>
  <c r="BA23" i="3" s="1"/>
  <c r="Q5" i="9"/>
  <c r="BE24" i="3" s="1"/>
  <c r="BE23" i="3" s="1"/>
  <c r="R5" i="9"/>
  <c r="BI24" i="3" s="1"/>
  <c r="BI23" i="3" s="1"/>
  <c r="S5" i="9"/>
  <c r="BM24" i="3" s="1"/>
  <c r="BM23" i="3" s="1"/>
  <c r="T5" i="9"/>
  <c r="BQ24" i="3" s="1"/>
  <c r="BQ23" i="3" s="1"/>
  <c r="U5" i="9"/>
  <c r="BU24" i="3" s="1"/>
  <c r="BU23" i="3" s="1"/>
  <c r="V5" i="9"/>
  <c r="BY24" i="3" s="1"/>
  <c r="BY23" i="3" s="1"/>
  <c r="W5" i="9"/>
  <c r="CC24" i="3" s="1"/>
  <c r="CC23" i="3" s="1"/>
  <c r="X5" i="9"/>
  <c r="CG24" i="3" s="1"/>
  <c r="CG23" i="3" s="1"/>
  <c r="Y5" i="9"/>
  <c r="CK24" i="3" s="1"/>
  <c r="CK23" i="3" s="1"/>
  <c r="Z5" i="9"/>
  <c r="CV24" i="3" s="1"/>
  <c r="CV23" i="3" s="1"/>
  <c r="AA5" i="9"/>
  <c r="CZ24" i="3" s="1"/>
  <c r="CZ23" i="3" s="1"/>
  <c r="AB5" i="9"/>
  <c r="DD24" i="3" s="1"/>
  <c r="DD23" i="3" s="1"/>
  <c r="AC5" i="9"/>
  <c r="DH24" i="3" s="1"/>
  <c r="DH23" i="3" s="1"/>
  <c r="AD5" i="9"/>
  <c r="DL24" i="3" s="1"/>
  <c r="DL23" i="3" s="1"/>
  <c r="AE5" i="9"/>
  <c r="DP24" i="3" s="1"/>
  <c r="DP23" i="3" s="1"/>
  <c r="AF5" i="9"/>
  <c r="DT24" i="3" s="1"/>
  <c r="DT23" i="3" s="1"/>
  <c r="AG5" i="9"/>
  <c r="DX24" i="3" s="1"/>
  <c r="DX23" i="3" s="1"/>
  <c r="AH5" i="9"/>
  <c r="EB24" i="3" s="1"/>
  <c r="EB23" i="3" s="1"/>
  <c r="AI5" i="9"/>
  <c r="EF24" i="3" s="1"/>
  <c r="EF23" i="3" s="1"/>
  <c r="AJ5" i="9"/>
  <c r="EJ24" i="3" s="1"/>
  <c r="EJ23" i="3" s="1"/>
  <c r="AK5" i="9"/>
  <c r="EN24" i="3" s="1"/>
  <c r="EN23" i="3" s="1"/>
  <c r="AL5" i="9"/>
  <c r="ER24" i="3" s="1"/>
  <c r="ER23" i="3" s="1"/>
  <c r="AM5" i="9"/>
  <c r="EV24" i="3" s="1"/>
  <c r="EV23" i="3" s="1"/>
  <c r="AN5" i="9"/>
  <c r="EZ24" i="3" s="1"/>
  <c r="EZ23" i="3" s="1"/>
  <c r="AO5" i="9"/>
  <c r="K5" i="9"/>
  <c r="AG24" i="3" s="1"/>
  <c r="AG23" i="3" s="1"/>
  <c r="AN1" i="9" l="1"/>
  <c r="AO1" i="9" s="1"/>
  <c r="AM1" i="9"/>
  <c r="J2" i="9"/>
  <c r="J1" i="9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AA1" i="9" s="1"/>
  <c r="AB1" i="9" s="1"/>
  <c r="AC1" i="9" s="1"/>
  <c r="AD1" i="9" s="1"/>
  <c r="AE1" i="9" s="1"/>
  <c r="AF1" i="9" s="1"/>
  <c r="AG1" i="9" s="1"/>
  <c r="AH1" i="9" s="1"/>
  <c r="AI1" i="9" s="1"/>
  <c r="AJ1" i="9" s="1"/>
  <c r="AK1" i="9" s="1"/>
  <c r="AL1" i="9" s="1"/>
  <c r="FD24" i="3" l="1"/>
  <c r="FD20" i="3"/>
  <c r="EZ20" i="3"/>
  <c r="EV20" i="3"/>
  <c r="ER20" i="3"/>
  <c r="EN20" i="3"/>
  <c r="EJ20" i="3"/>
  <c r="EF20" i="3"/>
  <c r="EB20" i="3"/>
  <c r="DX20" i="3"/>
  <c r="DT20" i="3"/>
  <c r="DP20" i="3"/>
  <c r="DL20" i="3"/>
  <c r="DH20" i="3"/>
  <c r="DD20" i="3"/>
  <c r="CZ20" i="3"/>
  <c r="CV20" i="3"/>
  <c r="AK20" i="3"/>
  <c r="AO20" i="3"/>
  <c r="AS20" i="3"/>
  <c r="AW20" i="3"/>
  <c r="BA20" i="3"/>
  <c r="BE20" i="3"/>
  <c r="BI20" i="3"/>
  <c r="BM20" i="3"/>
  <c r="BQ20" i="3"/>
  <c r="BU20" i="3"/>
  <c r="BY20" i="3"/>
  <c r="CC20" i="3"/>
  <c r="CG20" i="3"/>
  <c r="CK20" i="3"/>
  <c r="AG20" i="3"/>
  <c r="E28" i="8"/>
  <c r="C24" i="8"/>
  <c r="E27" i="8"/>
  <c r="C14" i="8"/>
  <c r="C13" i="8"/>
  <c r="C12" i="8"/>
  <c r="C11" i="8"/>
  <c r="B2" i="8"/>
  <c r="C2" i="8"/>
  <c r="C6" i="8"/>
  <c r="D6" i="8"/>
  <c r="AG27" i="7"/>
  <c r="AG28" i="7"/>
  <c r="AG29" i="7"/>
  <c r="AG30" i="7"/>
  <c r="AG31" i="7"/>
  <c r="AG32" i="7"/>
  <c r="AG33" i="7"/>
  <c r="AG34" i="7"/>
  <c r="AG35" i="7"/>
  <c r="AG36" i="7"/>
  <c r="AG37" i="7"/>
  <c r="AG26" i="7"/>
  <c r="AG38" i="7"/>
  <c r="AO27" i="7"/>
  <c r="AT27" i="7"/>
  <c r="AO28" i="7"/>
  <c r="AO29" i="7"/>
  <c r="AO30" i="7"/>
  <c r="AO31" i="7"/>
  <c r="AO32" i="7"/>
  <c r="AT32" i="7"/>
  <c r="AO33" i="7"/>
  <c r="AT33" i="7"/>
  <c r="AO34" i="7"/>
  <c r="AT34" i="7"/>
  <c r="AO35" i="7"/>
  <c r="AT35" i="7"/>
  <c r="AO36" i="7"/>
  <c r="AT36" i="7"/>
  <c r="AO37" i="7"/>
  <c r="AT37" i="7"/>
  <c r="AO26" i="7"/>
  <c r="U23" i="7"/>
  <c r="Y23" i="7"/>
  <c r="AC23" i="7"/>
  <c r="AI37" i="7"/>
  <c r="AH37" i="7"/>
  <c r="AI36" i="7"/>
  <c r="AH36" i="7"/>
  <c r="AI35" i="7"/>
  <c r="AH35" i="7"/>
  <c r="AI34" i="7"/>
  <c r="AH34" i="7"/>
  <c r="AI33" i="7"/>
  <c r="AH33" i="7"/>
  <c r="AI32" i="7"/>
  <c r="AH32" i="7"/>
  <c r="AI31" i="7"/>
  <c r="AH31" i="7"/>
  <c r="AI30" i="7"/>
  <c r="AH30" i="7"/>
  <c r="AI29" i="7"/>
  <c r="AH29" i="7"/>
  <c r="AI28" i="7"/>
  <c r="AH28" i="7"/>
  <c r="AI27" i="7"/>
  <c r="AH27" i="7"/>
  <c r="AI26" i="7"/>
  <c r="AI38" i="7"/>
  <c r="AH26" i="7"/>
  <c r="AH38" i="7"/>
  <c r="AI16" i="7"/>
  <c r="AM16" i="7"/>
  <c r="AH16" i="7"/>
  <c r="AG16" i="7"/>
  <c r="AQ37" i="7"/>
  <c r="AI15" i="7"/>
  <c r="AM15" i="7"/>
  <c r="AH15" i="7"/>
  <c r="AG15" i="7"/>
  <c r="AQ36" i="7"/>
  <c r="AS36" i="7"/>
  <c r="AI14" i="7"/>
  <c r="AM14" i="7"/>
  <c r="AH14" i="7"/>
  <c r="AG14" i="7"/>
  <c r="AQ35" i="7"/>
  <c r="AS35" i="7"/>
  <c r="AI13" i="7"/>
  <c r="AM13" i="7"/>
  <c r="AH13" i="7"/>
  <c r="AG13" i="7"/>
  <c r="AQ34" i="7"/>
  <c r="AS34" i="7"/>
  <c r="AI12" i="7"/>
  <c r="AM12" i="7"/>
  <c r="AH12" i="7"/>
  <c r="AG12" i="7"/>
  <c r="AQ33" i="7"/>
  <c r="AS33" i="7"/>
  <c r="AI11" i="7"/>
  <c r="AM11" i="7"/>
  <c r="AH11" i="7"/>
  <c r="AG11" i="7"/>
  <c r="AQ32" i="7"/>
  <c r="AS32" i="7"/>
  <c r="AI10" i="7"/>
  <c r="AM10" i="7"/>
  <c r="AH10" i="7"/>
  <c r="AG10" i="7"/>
  <c r="AQ31" i="7"/>
  <c r="AS31" i="7"/>
  <c r="AI9" i="7"/>
  <c r="AM9" i="7"/>
  <c r="AH9" i="7"/>
  <c r="AG9" i="7"/>
  <c r="AQ30" i="7"/>
  <c r="AS30" i="7"/>
  <c r="AI8" i="7"/>
  <c r="AM8" i="7"/>
  <c r="AH8" i="7"/>
  <c r="AG8" i="7"/>
  <c r="AQ29" i="7"/>
  <c r="AI7" i="7"/>
  <c r="AI17" i="7"/>
  <c r="AM7" i="7"/>
  <c r="AH7" i="7"/>
  <c r="AG7" i="7"/>
  <c r="AQ28" i="7"/>
  <c r="AS28" i="7"/>
  <c r="AI6" i="7"/>
  <c r="AM6" i="7"/>
  <c r="AH6" i="7"/>
  <c r="AG6" i="7"/>
  <c r="AG17" i="7"/>
  <c r="AI5" i="7"/>
  <c r="AH5" i="7"/>
  <c r="AH17" i="7"/>
  <c r="AG5" i="7"/>
  <c r="GG12" i="3"/>
  <c r="FT12" i="3"/>
  <c r="AT28" i="7"/>
  <c r="AT26" i="7"/>
  <c r="AT29" i="7"/>
  <c r="AT31" i="7"/>
  <c r="AT30" i="7"/>
  <c r="AS29" i="7"/>
  <c r="AM5" i="7"/>
  <c r="AQ26" i="7"/>
  <c r="AS26" i="7"/>
  <c r="C15" i="8"/>
  <c r="C18" i="8"/>
  <c r="D2" i="8"/>
  <c r="D4" i="8"/>
  <c r="AQ27" i="7"/>
  <c r="AS27" i="7"/>
  <c r="HM19" i="3"/>
  <c r="HS19" i="3" s="1"/>
  <c r="AS37" i="7"/>
  <c r="HM20" i="3"/>
  <c r="HS20" i="3" s="1"/>
  <c r="GQ19" i="3"/>
</calcChain>
</file>

<file path=xl/sharedStrings.xml><?xml version="1.0" encoding="utf-8"?>
<sst xmlns="http://schemas.openxmlformats.org/spreadsheetml/2006/main" count="402" uniqueCount="90">
  <si>
    <t>Отчетный период</t>
  </si>
  <si>
    <t>с</t>
  </si>
  <si>
    <t>по</t>
  </si>
  <si>
    <t>Руководитель</t>
  </si>
  <si>
    <t>структурного подразделения</t>
  </si>
  <si>
    <t>Ответственное лицо</t>
  </si>
  <si>
    <t>"</t>
  </si>
  <si>
    <t>(должность)</t>
  </si>
  <si>
    <t>(расшифровка подписи)</t>
  </si>
  <si>
    <t>В</t>
  </si>
  <si>
    <t>дней</t>
  </si>
  <si>
    <t>всего</t>
  </si>
  <si>
    <t>сверх-уроч-ных</t>
  </si>
  <si>
    <t>из них</t>
  </si>
  <si>
    <t>часов</t>
  </si>
  <si>
    <t>Итого отработано за месяц</t>
  </si>
  <si>
    <t>Из них
по причинам</t>
  </si>
  <si>
    <t xml:space="preserve">
код</t>
  </si>
  <si>
    <t>Работник кадровой службы</t>
  </si>
  <si>
    <t>Номер документа</t>
  </si>
  <si>
    <t>Дата составления</t>
  </si>
  <si>
    <t>Табельный
номер</t>
  </si>
  <si>
    <t>(личная подпись)</t>
  </si>
  <si>
    <t>г.</t>
  </si>
  <si>
    <t>Номер по
порядку</t>
  </si>
  <si>
    <t xml:space="preserve">
Количе-ство не-явок,
дней (часов)</t>
  </si>
  <si>
    <t>итого отрабо-тано за
II поло-вину месяца</t>
  </si>
  <si>
    <t>ноч-
ных</t>
  </si>
  <si>
    <t>выход-
ных, празд-
ничных</t>
  </si>
  <si>
    <t>итого отрабо-тано за 
I поло-
вину месяца</t>
  </si>
  <si>
    <t>Отметки о явках и неявках на работу по числам месяца</t>
  </si>
  <si>
    <t xml:space="preserve">
Количе-ство выход-ных и празд-ничных дней</t>
  </si>
  <si>
    <t xml:space="preserve">
количе-ство 
дней
(часов)</t>
  </si>
  <si>
    <t>Фамилия, 
инициалы, 
должность (специальность, профессия)</t>
  </si>
  <si>
    <t>ТАБЕЛЬ</t>
  </si>
  <si>
    <t>Производственный календарь на 2026 год</t>
  </si>
  <si>
    <t>Месяцы</t>
  </si>
  <si>
    <t>Ч И С Л А  М Е С Я Ц А</t>
  </si>
  <si>
    <t>Рабочие дни</t>
  </si>
  <si>
    <t xml:space="preserve">Фонд рабочего времени, час. </t>
  </si>
  <si>
    <t>кол-во      раб. дней</t>
  </si>
  <si>
    <t>кол-во нераб. дней</t>
  </si>
  <si>
    <t>39-часовая рабочая неделя</t>
  </si>
  <si>
    <t>январь</t>
  </si>
  <si>
    <t>ФВ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</si>
  <si>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</si>
  <si>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</si>
  <si>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</si>
  <si>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</si>
  <si>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</si>
  <si>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</si>
  <si>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</si>
  <si>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</si>
  <si>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</si>
  <si>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</si>
  <si>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</si>
  <si>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ВСЕГО за ГОД</t>
  </si>
  <si>
    <t>выходные дни и дни отдыха</t>
  </si>
  <si>
    <t>праздничные дни</t>
  </si>
  <si>
    <t>предпраздничные дни</t>
  </si>
  <si>
    <t>0,75 ставки</t>
  </si>
  <si>
    <t>*</t>
  </si>
  <si>
    <t>=</t>
  </si>
  <si>
    <t>:</t>
  </si>
  <si>
    <t>часа</t>
  </si>
  <si>
    <t>неделя</t>
  </si>
  <si>
    <t>ставка</t>
  </si>
  <si>
    <t>часов в неделю</t>
  </si>
  <si>
    <t>на 1 час короче</t>
  </si>
  <si>
    <t>проверка</t>
  </si>
  <si>
    <t>-</t>
  </si>
  <si>
    <t>1-0,75</t>
  </si>
  <si>
    <t>вредность</t>
  </si>
  <si>
    <t>стаж</t>
  </si>
  <si>
    <t>оклад</t>
  </si>
  <si>
    <t>норма часов</t>
  </si>
  <si>
    <t>выходные</t>
  </si>
  <si>
    <t>МРОТ</t>
  </si>
  <si>
    <t>таб.номер</t>
  </si>
  <si>
    <t xml:space="preserve">ФИО </t>
  </si>
  <si>
    <t>должность</t>
  </si>
  <si>
    <t>Б</t>
  </si>
  <si>
    <t>ОТ</t>
  </si>
  <si>
    <t>А</t>
  </si>
  <si>
    <t>Петров</t>
  </si>
  <si>
    <t>начало</t>
  </si>
  <si>
    <t>окончание</t>
  </si>
  <si>
    <t>Список работников имещиюх отсутствия за февраль 2026</t>
  </si>
  <si>
    <t>24685</t>
  </si>
  <si>
    <r>
      <t>7,8</t>
    </r>
    <r>
      <rPr>
        <sz val="11"/>
        <rFont val="Times New Roman"/>
        <family val="1"/>
        <charset val="204"/>
      </rPr>
      <t xml:space="preserve"> - продолжительность рабочего дня в часах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</si>
</sst>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/>
    <xf numFmtId="0" fontId="14" fillId="0" borderId="0"/>
    <xf numFmtId="0" fontId="19" fillId="0" borderId="0"/>
  </cellStyleXfs>
  <cellXfs count="2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/>
    <xf numFmtId="0" fontId="3" fillId="0" borderId="0" xfId="0" applyFont="1" applyBorder="1"/>
    <xf numFmtId="0" fontId="7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1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/>
    </xf>
    <xf numFmtId="0" fontId="20" fillId="3" borderId="11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2" xfId="2" applyFont="1" applyBorder="1"/>
    <xf numFmtId="0" fontId="11" fillId="0" borderId="10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1" fillId="0" borderId="10" xfId="0" applyFont="1" applyBorder="1"/>
    <xf numFmtId="0" fontId="20" fillId="0" borderId="11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0" fontId="20" fillId="6" borderId="12" xfId="2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6" borderId="11" xfId="2" applyFont="1" applyFill="1" applyBorder="1" applyAlignment="1">
      <alignment horizontal="center" vertical="center"/>
    </xf>
    <xf numFmtId="2" fontId="15" fillId="0" borderId="10" xfId="0" quotePrefix="1" applyNumberFormat="1" applyFont="1" applyFill="1" applyBorder="1" applyAlignment="1">
      <alignment horizontal="center"/>
    </xf>
    <xf numFmtId="0" fontId="20" fillId="5" borderId="11" xfId="2" applyFont="1" applyFill="1" applyBorder="1" applyAlignment="1">
      <alignment horizontal="center" vertical="center"/>
    </xf>
    <xf numFmtId="2" fontId="15" fillId="0" borderId="1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Border="1"/>
    <xf numFmtId="0" fontId="10" fillId="7" borderId="10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/>
    </xf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2" fontId="1" fillId="0" borderId="0" xfId="0" applyNumberFormat="1" applyFont="1"/>
    <xf numFmtId="0" fontId="11" fillId="10" borderId="0" xfId="0" applyFont="1" applyFill="1"/>
    <xf numFmtId="164" fontId="11" fillId="10" borderId="0" xfId="0" applyNumberFormat="1" applyFont="1" applyFill="1"/>
    <xf numFmtId="9" fontId="0" fillId="0" borderId="0" xfId="0" applyNumberFormat="1"/>
    <xf numFmtId="49" fontId="0" fillId="0" borderId="0" xfId="0" applyNumberFormat="1"/>
    <xf numFmtId="20" fontId="0" fillId="0" borderId="0" xfId="0" applyNumberFormat="1"/>
    <xf numFmtId="0" fontId="0" fillId="0" borderId="10" xfId="0" applyBorder="1"/>
    <xf numFmtId="0" fontId="0" fillId="0" borderId="16" xfId="0" applyBorder="1"/>
    <xf numFmtId="14" fontId="0" fillId="0" borderId="10" xfId="0" applyNumberFormat="1" applyBorder="1"/>
    <xf numFmtId="0" fontId="11" fillId="0" borderId="0" xfId="0" applyFont="1" applyFill="1"/>
    <xf numFmtId="0" fontId="11" fillId="11" borderId="0" xfId="0" applyFont="1" applyFill="1"/>
    <xf numFmtId="0" fontId="1" fillId="1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0" fillId="0" borderId="10" xfId="0" applyNumberFormat="1" applyBorder="1"/>
    <xf numFmtId="14" fontId="21" fillId="0" borderId="0" xfId="0" applyNumberFormat="1" applyFont="1"/>
    <xf numFmtId="165" fontId="0" fillId="0" borderId="10" xfId="0" applyNumberFormat="1" applyBorder="1"/>
    <xf numFmtId="165" fontId="0" fillId="10" borderId="10" xfId="0" applyNumberFormat="1" applyFill="1" applyBorder="1"/>
    <xf numFmtId="0" fontId="0" fillId="0" borderId="28" xfId="0" applyBorder="1"/>
    <xf numFmtId="0" fontId="0" fillId="0" borderId="6" xfId="0" applyBorder="1"/>
    <xf numFmtId="49" fontId="0" fillId="0" borderId="13" xfId="0" applyNumberFormat="1" applyBorder="1"/>
    <xf numFmtId="0" fontId="0" fillId="0" borderId="13" xfId="0" applyBorder="1"/>
    <xf numFmtId="0" fontId="0" fillId="0" borderId="14" xfId="0" applyBorder="1"/>
    <xf numFmtId="49" fontId="0" fillId="0" borderId="29" xfId="0" applyNumberFormat="1" applyBorder="1"/>
    <xf numFmtId="0" fontId="0" fillId="0" borderId="11" xfId="0" applyBorder="1"/>
    <xf numFmtId="0" fontId="0" fillId="0" borderId="17" xfId="0" applyBorder="1"/>
    <xf numFmtId="14" fontId="0" fillId="0" borderId="11" xfId="0" applyNumberFormat="1" applyBorder="1"/>
    <xf numFmtId="14" fontId="0" fillId="0" borderId="30" xfId="0" applyNumberFormat="1" applyBorder="1"/>
    <xf numFmtId="49" fontId="0" fillId="0" borderId="31" xfId="0" applyNumberFormat="1" applyBorder="1"/>
    <xf numFmtId="0" fontId="0" fillId="0" borderId="32" xfId="0" applyBorder="1"/>
    <xf numFmtId="49" fontId="0" fillId="0" borderId="33" xfId="0" applyNumberFormat="1" applyBorder="1"/>
    <xf numFmtId="0" fontId="0" fillId="0" borderId="12" xfId="0" applyBorder="1"/>
    <xf numFmtId="0" fontId="0" fillId="0" borderId="22" xfId="0" applyBorder="1"/>
    <xf numFmtId="0" fontId="0" fillId="0" borderId="34" xfId="0" applyBorder="1"/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0" fontId="3" fillId="0" borderId="24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2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right"/>
    </xf>
    <xf numFmtId="49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5" fillId="0" borderId="5" xfId="0" applyFont="1" applyBorder="1"/>
    <xf numFmtId="0" fontId="2" fillId="0" borderId="2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14" fontId="5" fillId="0" borderId="16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10" borderId="10" xfId="0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10" borderId="32" xfId="0" applyFill="1" applyBorder="1"/>
    <xf numFmtId="0" fontId="0" fillId="0" borderId="33" xfId="0" applyBorder="1"/>
    <xf numFmtId="0" fontId="0" fillId="10" borderId="12" xfId="0" applyFill="1" applyBorder="1"/>
    <xf numFmtId="0" fontId="0" fillId="10" borderId="34" xfId="0" applyFill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13"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V121"/>
  <sheetViews>
    <sheetView tabSelected="1" view="pageBreakPreview" zoomScaleNormal="100" workbookViewId="0">
      <selection activeCell="FV23" sqref="FV23:GB24"/>
    </sheetView>
  </sheetViews>
  <sheetFormatPr defaultColWidth="0.85546875" defaultRowHeight="12.75" x14ac:dyDescent="0.2"/>
  <cols>
    <col min="1" max="16384" width="0.85546875" style="1"/>
  </cols>
  <sheetData>
    <row r="1" spans="1:251" ht="3" customHeight="1" x14ac:dyDescent="0.2"/>
    <row r="2" spans="1:251" ht="3" customHeight="1" x14ac:dyDescent="0.2"/>
    <row r="3" spans="1:251" ht="3" customHeight="1" x14ac:dyDescent="0.2"/>
    <row r="4" spans="1:251" ht="3" customHeight="1" x14ac:dyDescent="0.2"/>
    <row r="5" spans="1:251" ht="3" customHeight="1" x14ac:dyDescent="0.2"/>
    <row r="6" spans="1:251" ht="3" customHeight="1" x14ac:dyDescent="0.2"/>
    <row r="7" spans="1:251" ht="3" customHeight="1" x14ac:dyDescent="0.2"/>
    <row r="8" spans="1:251" ht="3" customHeight="1" x14ac:dyDescent="0.2"/>
    <row r="9" spans="1:251" ht="3" customHeight="1" x14ac:dyDescent="0.2"/>
    <row r="10" spans="1:251" s="3" customFormat="1" ht="11.25" customHeight="1" x14ac:dyDescent="0.2">
      <c r="EA10" s="157" t="s">
        <v>19</v>
      </c>
      <c r="EB10" s="158"/>
      <c r="EC10" s="158"/>
      <c r="ED10" s="158"/>
      <c r="EE10" s="158"/>
      <c r="EF10" s="158"/>
      <c r="EG10" s="158"/>
      <c r="EH10" s="158"/>
      <c r="EI10" s="158"/>
      <c r="EJ10" s="158"/>
      <c r="EK10" s="158"/>
      <c r="EL10" s="158"/>
      <c r="EM10" s="158"/>
      <c r="EN10" s="158"/>
      <c r="EO10" s="158"/>
      <c r="EP10" s="158"/>
      <c r="EQ10" s="158"/>
      <c r="ER10" s="159"/>
      <c r="ES10" s="157" t="s">
        <v>20</v>
      </c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9"/>
      <c r="FT10" s="255" t="s">
        <v>0</v>
      </c>
      <c r="FU10" s="256"/>
      <c r="FV10" s="256"/>
      <c r="FW10" s="256"/>
      <c r="FX10" s="256"/>
      <c r="FY10" s="256"/>
      <c r="FZ10" s="256"/>
      <c r="GA10" s="256"/>
      <c r="GB10" s="256"/>
      <c r="GC10" s="256"/>
      <c r="GD10" s="256"/>
      <c r="GE10" s="256"/>
      <c r="GF10" s="256"/>
      <c r="GG10" s="256"/>
      <c r="GH10" s="256"/>
      <c r="GI10" s="256"/>
      <c r="GJ10" s="256"/>
      <c r="GK10" s="256"/>
      <c r="GL10" s="256"/>
      <c r="GM10" s="256"/>
      <c r="GN10" s="256"/>
      <c r="GO10" s="256"/>
      <c r="GP10" s="256"/>
      <c r="GQ10" s="256"/>
      <c r="GR10" s="256"/>
      <c r="GS10" s="256"/>
      <c r="GT10" s="257"/>
    </row>
    <row r="11" spans="1:251" s="3" customFormat="1" ht="11.25" customHeight="1" x14ac:dyDescent="0.25"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EA11" s="163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5"/>
      <c r="ES11" s="163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5"/>
      <c r="FT11" s="255" t="s">
        <v>1</v>
      </c>
      <c r="FU11" s="256"/>
      <c r="FV11" s="256"/>
      <c r="FW11" s="256"/>
      <c r="FX11" s="256"/>
      <c r="FY11" s="256"/>
      <c r="FZ11" s="256"/>
      <c r="GA11" s="256"/>
      <c r="GB11" s="256"/>
      <c r="GC11" s="256"/>
      <c r="GD11" s="256"/>
      <c r="GE11" s="256"/>
      <c r="GF11" s="257"/>
      <c r="GG11" s="255" t="s">
        <v>2</v>
      </c>
      <c r="GH11" s="256"/>
      <c r="GI11" s="256"/>
      <c r="GJ11" s="256"/>
      <c r="GK11" s="256"/>
      <c r="GL11" s="256"/>
      <c r="GM11" s="256"/>
      <c r="GN11" s="256"/>
      <c r="GO11" s="256"/>
      <c r="GP11" s="256"/>
      <c r="GQ11" s="256"/>
      <c r="GR11" s="256"/>
      <c r="GS11" s="256"/>
      <c r="GT11" s="257"/>
    </row>
    <row r="12" spans="1:251" s="3" customFormat="1" ht="15" customHeight="1" x14ac:dyDescent="0.25"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 t="s">
        <v>34</v>
      </c>
      <c r="EA12" s="258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60"/>
      <c r="ES12" s="261">
        <v>46081</v>
      </c>
      <c r="ET12" s="262"/>
      <c r="EU12" s="262"/>
      <c r="EV12" s="262"/>
      <c r="EW12" s="262"/>
      <c r="EX12" s="262"/>
      <c r="EY12" s="262"/>
      <c r="EZ12" s="262"/>
      <c r="FA12" s="262"/>
      <c r="FB12" s="262"/>
      <c r="FC12" s="262"/>
      <c r="FD12" s="262"/>
      <c r="FE12" s="262"/>
      <c r="FF12" s="262"/>
      <c r="FG12" s="262"/>
      <c r="FH12" s="262"/>
      <c r="FI12" s="262"/>
      <c r="FJ12" s="262"/>
      <c r="FK12" s="262"/>
      <c r="FL12" s="262"/>
      <c r="FM12" s="262"/>
      <c r="FN12" s="262"/>
      <c r="FO12" s="262"/>
      <c r="FP12" s="263"/>
      <c r="FT12" s="261">
        <f>DATE(YEAR($ES$12),MONTH($ES$12),1)</f>
        <v>46054</v>
      </c>
      <c r="FU12" s="262"/>
      <c r="FV12" s="262"/>
      <c r="FW12" s="262"/>
      <c r="FX12" s="262"/>
      <c r="FY12" s="262"/>
      <c r="FZ12" s="262"/>
      <c r="GA12" s="262"/>
      <c r="GB12" s="262"/>
      <c r="GC12" s="262"/>
      <c r="GD12" s="262"/>
      <c r="GE12" s="262"/>
      <c r="GF12" s="263"/>
      <c r="GG12" s="261">
        <f>IF(AND(DAY(ES12)&gt;6,DAY(ES12)&lt;18),DATE(YEAR($ES$12),MONTH($ES$12),15),EOMONTH(ES12,0))</f>
        <v>46081</v>
      </c>
      <c r="GH12" s="262"/>
      <c r="GI12" s="262"/>
      <c r="GJ12" s="262"/>
      <c r="GK12" s="262"/>
      <c r="GL12" s="262"/>
      <c r="GM12" s="262"/>
      <c r="GN12" s="262"/>
      <c r="GO12" s="262"/>
      <c r="GP12" s="262"/>
      <c r="GQ12" s="262"/>
      <c r="GR12" s="262"/>
      <c r="GS12" s="262"/>
      <c r="GT12" s="263"/>
    </row>
    <row r="13" spans="1:251" s="5" customFormat="1" ht="24.75" customHeight="1" x14ac:dyDescent="0.2">
      <c r="A13" s="166" t="s">
        <v>24</v>
      </c>
      <c r="B13" s="167"/>
      <c r="C13" s="167"/>
      <c r="D13" s="167"/>
      <c r="E13" s="168"/>
      <c r="F13" s="157" t="s">
        <v>33</v>
      </c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9"/>
      <c r="V13" s="157" t="s">
        <v>21</v>
      </c>
      <c r="W13" s="158"/>
      <c r="X13" s="158"/>
      <c r="Y13" s="158"/>
      <c r="Z13" s="158"/>
      <c r="AA13" s="158"/>
      <c r="AB13" s="158"/>
      <c r="AC13" s="158"/>
      <c r="AD13" s="158"/>
      <c r="AE13" s="158"/>
      <c r="AF13" s="159"/>
      <c r="AG13" s="176" t="s">
        <v>30</v>
      </c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7"/>
      <c r="BI13" s="177"/>
      <c r="BJ13" s="177"/>
      <c r="BK13" s="177"/>
      <c r="BL13" s="177"/>
      <c r="BM13" s="177"/>
      <c r="BN13" s="177"/>
      <c r="BO13" s="177"/>
      <c r="BP13" s="177"/>
      <c r="BQ13" s="177"/>
      <c r="BR13" s="177"/>
      <c r="BS13" s="177"/>
      <c r="BT13" s="177"/>
      <c r="BU13" s="177"/>
      <c r="BV13" s="177"/>
      <c r="BW13" s="177"/>
      <c r="BX13" s="177"/>
      <c r="BY13" s="177"/>
      <c r="BZ13" s="177"/>
      <c r="CA13" s="177"/>
      <c r="CB13" s="177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7"/>
      <c r="CN13" s="177"/>
      <c r="CO13" s="177"/>
      <c r="CP13" s="177"/>
      <c r="CQ13" s="177"/>
      <c r="CR13" s="177"/>
      <c r="CS13" s="177"/>
      <c r="CT13" s="177"/>
      <c r="CU13" s="177"/>
      <c r="CV13" s="177"/>
      <c r="CW13" s="177"/>
      <c r="CX13" s="177"/>
      <c r="CY13" s="177"/>
      <c r="CZ13" s="177"/>
      <c r="DA13" s="177"/>
      <c r="DB13" s="177"/>
      <c r="DC13" s="177"/>
      <c r="DD13" s="177"/>
      <c r="DE13" s="177"/>
      <c r="DF13" s="177"/>
      <c r="DG13" s="177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  <c r="EE13" s="177"/>
      <c r="EF13" s="177"/>
      <c r="EG13" s="177"/>
      <c r="EH13" s="177"/>
      <c r="EI13" s="177"/>
      <c r="EJ13" s="177"/>
      <c r="EK13" s="177"/>
      <c r="EL13" s="177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7"/>
      <c r="EX13" s="177"/>
      <c r="EY13" s="177"/>
      <c r="EZ13" s="177"/>
      <c r="FA13" s="177"/>
      <c r="FB13" s="177"/>
      <c r="FC13" s="177"/>
      <c r="FD13" s="177"/>
      <c r="FE13" s="177"/>
      <c r="FF13" s="177"/>
      <c r="FG13" s="177"/>
      <c r="FH13" s="177"/>
      <c r="FI13" s="177"/>
      <c r="FJ13" s="177"/>
      <c r="FK13" s="177"/>
      <c r="FL13" s="177"/>
      <c r="FM13" s="177"/>
      <c r="FN13" s="178"/>
      <c r="FO13" s="109" t="s">
        <v>15</v>
      </c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1"/>
      <c r="HE13" s="188" t="s">
        <v>25</v>
      </c>
      <c r="HF13" s="189"/>
      <c r="HG13" s="189"/>
      <c r="HH13" s="189"/>
      <c r="HI13" s="189"/>
      <c r="HJ13" s="189"/>
      <c r="HK13" s="189"/>
      <c r="HL13" s="190"/>
      <c r="HM13" s="179" t="s">
        <v>16</v>
      </c>
      <c r="HN13" s="180"/>
      <c r="HO13" s="180"/>
      <c r="HP13" s="180"/>
      <c r="HQ13" s="180"/>
      <c r="HR13" s="180"/>
      <c r="HS13" s="180"/>
      <c r="HT13" s="180"/>
      <c r="HU13" s="180"/>
      <c r="HV13" s="180"/>
      <c r="HW13" s="180"/>
      <c r="HX13" s="180"/>
      <c r="HY13" s="180"/>
      <c r="HZ13" s="181"/>
      <c r="IA13" s="188" t="s">
        <v>31</v>
      </c>
      <c r="IB13" s="189"/>
      <c r="IC13" s="189"/>
      <c r="ID13" s="189"/>
      <c r="IE13" s="189"/>
      <c r="IF13" s="189"/>
      <c r="IG13" s="189"/>
      <c r="IH13" s="190"/>
      <c r="II13" s="21"/>
      <c r="IJ13" s="21"/>
      <c r="IK13" s="21"/>
      <c r="IL13" s="21"/>
      <c r="IM13" s="21"/>
      <c r="IN13" s="21"/>
      <c r="IO13" s="21"/>
      <c r="IP13" s="21"/>
      <c r="IQ13" s="21"/>
    </row>
    <row r="14" spans="1:251" s="5" customFormat="1" ht="24.75" customHeight="1" x14ac:dyDescent="0.2">
      <c r="A14" s="169"/>
      <c r="B14" s="170"/>
      <c r="C14" s="170"/>
      <c r="D14" s="170"/>
      <c r="E14" s="171"/>
      <c r="F14" s="160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2"/>
      <c r="V14" s="160"/>
      <c r="W14" s="161"/>
      <c r="X14" s="161"/>
      <c r="Y14" s="161"/>
      <c r="Z14" s="161"/>
      <c r="AA14" s="161"/>
      <c r="AB14" s="161"/>
      <c r="AC14" s="161"/>
      <c r="AD14" s="161"/>
      <c r="AE14" s="161"/>
      <c r="AF14" s="162"/>
      <c r="AG14" s="34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6"/>
      <c r="FO14" s="31"/>
      <c r="FP14" s="7"/>
      <c r="FQ14" s="7"/>
      <c r="FR14" s="7"/>
      <c r="FS14" s="7"/>
      <c r="FT14" s="7"/>
      <c r="FU14" s="7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30"/>
      <c r="HE14" s="191"/>
      <c r="HF14" s="192"/>
      <c r="HG14" s="192"/>
      <c r="HH14" s="192"/>
      <c r="HI14" s="192"/>
      <c r="HJ14" s="192"/>
      <c r="HK14" s="192"/>
      <c r="HL14" s="193"/>
      <c r="HM14" s="28"/>
      <c r="HN14" s="29"/>
      <c r="HO14" s="29"/>
      <c r="HP14" s="29"/>
      <c r="HQ14" s="29"/>
      <c r="HR14" s="29"/>
      <c r="HS14" s="32"/>
      <c r="HT14" s="32"/>
      <c r="HU14" s="32"/>
      <c r="HV14" s="32"/>
      <c r="HW14" s="32"/>
      <c r="HX14" s="32"/>
      <c r="HY14" s="32"/>
      <c r="HZ14" s="33"/>
      <c r="IA14" s="191"/>
      <c r="IB14" s="192"/>
      <c r="IC14" s="192"/>
      <c r="ID14" s="192"/>
      <c r="IE14" s="192"/>
      <c r="IF14" s="192"/>
      <c r="IG14" s="192"/>
      <c r="IH14" s="193"/>
      <c r="II14" s="21"/>
      <c r="IJ14" s="21"/>
      <c r="IK14" s="21"/>
      <c r="IL14" s="21"/>
      <c r="IM14" s="21"/>
      <c r="IN14" s="21"/>
      <c r="IO14" s="21"/>
      <c r="IP14" s="21"/>
      <c r="IQ14" s="21"/>
    </row>
    <row r="15" spans="1:251" s="5" customFormat="1" ht="12" customHeight="1" x14ac:dyDescent="0.2">
      <c r="A15" s="169"/>
      <c r="B15" s="170"/>
      <c r="C15" s="170"/>
      <c r="D15" s="170"/>
      <c r="E15" s="171"/>
      <c r="F15" s="160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2"/>
      <c r="V15" s="160"/>
      <c r="W15" s="161"/>
      <c r="X15" s="161"/>
      <c r="Y15" s="161"/>
      <c r="Z15" s="161"/>
      <c r="AA15" s="161"/>
      <c r="AB15" s="161"/>
      <c r="AC15" s="161"/>
      <c r="AD15" s="161"/>
      <c r="AE15" s="161"/>
      <c r="AF15" s="162"/>
      <c r="AG15" s="121">
        <v>1</v>
      </c>
      <c r="AH15" s="122"/>
      <c r="AI15" s="122"/>
      <c r="AJ15" s="123"/>
      <c r="AK15" s="121">
        <v>2</v>
      </c>
      <c r="AL15" s="122"/>
      <c r="AM15" s="122"/>
      <c r="AN15" s="123"/>
      <c r="AO15" s="121">
        <v>3</v>
      </c>
      <c r="AP15" s="122"/>
      <c r="AQ15" s="122"/>
      <c r="AR15" s="123"/>
      <c r="AS15" s="121">
        <v>4</v>
      </c>
      <c r="AT15" s="122"/>
      <c r="AU15" s="122"/>
      <c r="AV15" s="123"/>
      <c r="AW15" s="121">
        <v>5</v>
      </c>
      <c r="AX15" s="122"/>
      <c r="AY15" s="122"/>
      <c r="AZ15" s="123"/>
      <c r="BA15" s="121">
        <v>6</v>
      </c>
      <c r="BB15" s="122"/>
      <c r="BC15" s="122"/>
      <c r="BD15" s="123"/>
      <c r="BE15" s="121">
        <v>7</v>
      </c>
      <c r="BF15" s="122"/>
      <c r="BG15" s="122"/>
      <c r="BH15" s="123"/>
      <c r="BI15" s="121">
        <v>8</v>
      </c>
      <c r="BJ15" s="122"/>
      <c r="BK15" s="122"/>
      <c r="BL15" s="123"/>
      <c r="BM15" s="121">
        <v>9</v>
      </c>
      <c r="BN15" s="122"/>
      <c r="BO15" s="122"/>
      <c r="BP15" s="123"/>
      <c r="BQ15" s="121">
        <v>10</v>
      </c>
      <c r="BR15" s="122"/>
      <c r="BS15" s="122"/>
      <c r="BT15" s="123"/>
      <c r="BU15" s="121">
        <v>11</v>
      </c>
      <c r="BV15" s="122"/>
      <c r="BW15" s="122"/>
      <c r="BX15" s="123"/>
      <c r="BY15" s="121">
        <v>12</v>
      </c>
      <c r="BZ15" s="122"/>
      <c r="CA15" s="122"/>
      <c r="CB15" s="123"/>
      <c r="CC15" s="121">
        <v>13</v>
      </c>
      <c r="CD15" s="122"/>
      <c r="CE15" s="122"/>
      <c r="CF15" s="123"/>
      <c r="CG15" s="121">
        <v>14</v>
      </c>
      <c r="CH15" s="122"/>
      <c r="CI15" s="122"/>
      <c r="CJ15" s="123"/>
      <c r="CK15" s="121">
        <v>15</v>
      </c>
      <c r="CL15" s="122"/>
      <c r="CM15" s="122"/>
      <c r="CN15" s="123"/>
      <c r="CO15" s="188" t="s">
        <v>29</v>
      </c>
      <c r="CP15" s="189"/>
      <c r="CQ15" s="189"/>
      <c r="CR15" s="189"/>
      <c r="CS15" s="189"/>
      <c r="CT15" s="189"/>
      <c r="CU15" s="190"/>
      <c r="CV15" s="121">
        <v>16</v>
      </c>
      <c r="CW15" s="122"/>
      <c r="CX15" s="122"/>
      <c r="CY15" s="123"/>
      <c r="CZ15" s="121">
        <v>17</v>
      </c>
      <c r="DA15" s="122"/>
      <c r="DB15" s="122"/>
      <c r="DC15" s="123"/>
      <c r="DD15" s="121">
        <v>18</v>
      </c>
      <c r="DE15" s="122"/>
      <c r="DF15" s="122"/>
      <c r="DG15" s="123"/>
      <c r="DH15" s="121">
        <v>19</v>
      </c>
      <c r="DI15" s="122"/>
      <c r="DJ15" s="122"/>
      <c r="DK15" s="123"/>
      <c r="DL15" s="121">
        <v>20</v>
      </c>
      <c r="DM15" s="122"/>
      <c r="DN15" s="122"/>
      <c r="DO15" s="123"/>
      <c r="DP15" s="121">
        <v>21</v>
      </c>
      <c r="DQ15" s="122"/>
      <c r="DR15" s="122"/>
      <c r="DS15" s="123"/>
      <c r="DT15" s="121">
        <v>22</v>
      </c>
      <c r="DU15" s="122"/>
      <c r="DV15" s="122"/>
      <c r="DW15" s="123"/>
      <c r="DX15" s="121">
        <v>23</v>
      </c>
      <c r="DY15" s="122"/>
      <c r="DZ15" s="122"/>
      <c r="EA15" s="123"/>
      <c r="EB15" s="121">
        <v>24</v>
      </c>
      <c r="EC15" s="122"/>
      <c r="ED15" s="122"/>
      <c r="EE15" s="123"/>
      <c r="EF15" s="121">
        <v>25</v>
      </c>
      <c r="EG15" s="122"/>
      <c r="EH15" s="122"/>
      <c r="EI15" s="123"/>
      <c r="EJ15" s="121">
        <v>26</v>
      </c>
      <c r="EK15" s="122"/>
      <c r="EL15" s="122"/>
      <c r="EM15" s="123"/>
      <c r="EN15" s="121">
        <v>27</v>
      </c>
      <c r="EO15" s="122"/>
      <c r="EP15" s="122"/>
      <c r="EQ15" s="123"/>
      <c r="ER15" s="121">
        <v>28</v>
      </c>
      <c r="ES15" s="122"/>
      <c r="ET15" s="122"/>
      <c r="EU15" s="123"/>
      <c r="EV15" s="121">
        <v>29</v>
      </c>
      <c r="EW15" s="122"/>
      <c r="EX15" s="122"/>
      <c r="EY15" s="123"/>
      <c r="EZ15" s="121">
        <v>30</v>
      </c>
      <c r="FA15" s="122"/>
      <c r="FB15" s="122"/>
      <c r="FC15" s="123"/>
      <c r="FD15" s="121">
        <v>31</v>
      </c>
      <c r="FE15" s="122"/>
      <c r="FF15" s="122"/>
      <c r="FG15" s="123"/>
      <c r="FH15" s="188" t="s">
        <v>26</v>
      </c>
      <c r="FI15" s="189"/>
      <c r="FJ15" s="189"/>
      <c r="FK15" s="189"/>
      <c r="FL15" s="189"/>
      <c r="FM15" s="189"/>
      <c r="FN15" s="190"/>
      <c r="FO15" s="160" t="s">
        <v>10</v>
      </c>
      <c r="FP15" s="161"/>
      <c r="FQ15" s="161"/>
      <c r="FR15" s="161"/>
      <c r="FS15" s="161"/>
      <c r="FT15" s="161"/>
      <c r="FU15" s="162"/>
      <c r="FV15" s="109" t="s">
        <v>14</v>
      </c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1"/>
      <c r="HE15" s="191"/>
      <c r="HF15" s="192"/>
      <c r="HG15" s="192"/>
      <c r="HH15" s="192"/>
      <c r="HI15" s="192"/>
      <c r="HJ15" s="192"/>
      <c r="HK15" s="192"/>
      <c r="HL15" s="193"/>
      <c r="HM15" s="188" t="s">
        <v>17</v>
      </c>
      <c r="HN15" s="189"/>
      <c r="HO15" s="189"/>
      <c r="HP15" s="189"/>
      <c r="HQ15" s="189"/>
      <c r="HR15" s="190"/>
      <c r="HS15" s="203" t="s">
        <v>32</v>
      </c>
      <c r="HT15" s="203"/>
      <c r="HU15" s="203"/>
      <c r="HV15" s="203"/>
      <c r="HW15" s="203"/>
      <c r="HX15" s="203"/>
      <c r="HY15" s="203"/>
      <c r="HZ15" s="203"/>
      <c r="IA15" s="191"/>
      <c r="IB15" s="192"/>
      <c r="IC15" s="192"/>
      <c r="ID15" s="192"/>
      <c r="IE15" s="192"/>
      <c r="IF15" s="192"/>
      <c r="IG15" s="192"/>
      <c r="IH15" s="193"/>
      <c r="II15" s="21"/>
      <c r="IJ15" s="21"/>
      <c r="IK15" s="21"/>
      <c r="IL15" s="21"/>
      <c r="IM15" s="21"/>
      <c r="IN15" s="21"/>
      <c r="IO15" s="21"/>
      <c r="IP15" s="21"/>
      <c r="IQ15" s="21"/>
    </row>
    <row r="16" spans="1:251" s="5" customFormat="1" ht="12" customHeight="1" x14ac:dyDescent="0.2">
      <c r="A16" s="169"/>
      <c r="B16" s="170"/>
      <c r="C16" s="170"/>
      <c r="D16" s="170"/>
      <c r="E16" s="171"/>
      <c r="F16" s="160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2"/>
      <c r="V16" s="160"/>
      <c r="W16" s="161"/>
      <c r="X16" s="161"/>
      <c r="Y16" s="161"/>
      <c r="Z16" s="161"/>
      <c r="AA16" s="161"/>
      <c r="AB16" s="161"/>
      <c r="AC16" s="161"/>
      <c r="AD16" s="161"/>
      <c r="AE16" s="161"/>
      <c r="AF16" s="162"/>
      <c r="AG16" s="133"/>
      <c r="AH16" s="134"/>
      <c r="AI16" s="134"/>
      <c r="AJ16" s="135"/>
      <c r="AK16" s="133"/>
      <c r="AL16" s="134"/>
      <c r="AM16" s="134"/>
      <c r="AN16" s="135"/>
      <c r="AO16" s="133"/>
      <c r="AP16" s="134"/>
      <c r="AQ16" s="134"/>
      <c r="AR16" s="135"/>
      <c r="AS16" s="133"/>
      <c r="AT16" s="134"/>
      <c r="AU16" s="134"/>
      <c r="AV16" s="135"/>
      <c r="AW16" s="133"/>
      <c r="AX16" s="134"/>
      <c r="AY16" s="134"/>
      <c r="AZ16" s="135"/>
      <c r="BA16" s="133"/>
      <c r="BB16" s="134"/>
      <c r="BC16" s="134"/>
      <c r="BD16" s="135"/>
      <c r="BE16" s="133"/>
      <c r="BF16" s="134"/>
      <c r="BG16" s="134"/>
      <c r="BH16" s="135"/>
      <c r="BI16" s="133"/>
      <c r="BJ16" s="134"/>
      <c r="BK16" s="134"/>
      <c r="BL16" s="135"/>
      <c r="BM16" s="133"/>
      <c r="BN16" s="134"/>
      <c r="BO16" s="134"/>
      <c r="BP16" s="135"/>
      <c r="BQ16" s="133"/>
      <c r="BR16" s="134"/>
      <c r="BS16" s="134"/>
      <c r="BT16" s="135"/>
      <c r="BU16" s="133"/>
      <c r="BV16" s="134"/>
      <c r="BW16" s="134"/>
      <c r="BX16" s="135"/>
      <c r="BY16" s="133"/>
      <c r="BZ16" s="134"/>
      <c r="CA16" s="134"/>
      <c r="CB16" s="135"/>
      <c r="CC16" s="133"/>
      <c r="CD16" s="134"/>
      <c r="CE16" s="134"/>
      <c r="CF16" s="135"/>
      <c r="CG16" s="133"/>
      <c r="CH16" s="134"/>
      <c r="CI16" s="134"/>
      <c r="CJ16" s="135"/>
      <c r="CK16" s="133"/>
      <c r="CL16" s="134"/>
      <c r="CM16" s="134"/>
      <c r="CN16" s="135"/>
      <c r="CO16" s="191"/>
      <c r="CP16" s="192"/>
      <c r="CQ16" s="192"/>
      <c r="CR16" s="192"/>
      <c r="CS16" s="192"/>
      <c r="CT16" s="192"/>
      <c r="CU16" s="193"/>
      <c r="CV16" s="133"/>
      <c r="CW16" s="134"/>
      <c r="CX16" s="134"/>
      <c r="CY16" s="135"/>
      <c r="CZ16" s="133"/>
      <c r="DA16" s="134"/>
      <c r="DB16" s="134"/>
      <c r="DC16" s="135"/>
      <c r="DD16" s="133"/>
      <c r="DE16" s="134"/>
      <c r="DF16" s="134"/>
      <c r="DG16" s="135"/>
      <c r="DH16" s="133"/>
      <c r="DI16" s="134"/>
      <c r="DJ16" s="134"/>
      <c r="DK16" s="135"/>
      <c r="DL16" s="133"/>
      <c r="DM16" s="134"/>
      <c r="DN16" s="134"/>
      <c r="DO16" s="135"/>
      <c r="DP16" s="133"/>
      <c r="DQ16" s="134"/>
      <c r="DR16" s="134"/>
      <c r="DS16" s="135"/>
      <c r="DT16" s="133"/>
      <c r="DU16" s="134"/>
      <c r="DV16" s="134"/>
      <c r="DW16" s="135"/>
      <c r="DX16" s="133"/>
      <c r="DY16" s="134"/>
      <c r="DZ16" s="134"/>
      <c r="EA16" s="135"/>
      <c r="EB16" s="133"/>
      <c r="EC16" s="134"/>
      <c r="ED16" s="134"/>
      <c r="EE16" s="135"/>
      <c r="EF16" s="133"/>
      <c r="EG16" s="134"/>
      <c r="EH16" s="134"/>
      <c r="EI16" s="135"/>
      <c r="EJ16" s="133"/>
      <c r="EK16" s="134"/>
      <c r="EL16" s="134"/>
      <c r="EM16" s="135"/>
      <c r="EN16" s="133"/>
      <c r="EO16" s="134"/>
      <c r="EP16" s="134"/>
      <c r="EQ16" s="135"/>
      <c r="ER16" s="133"/>
      <c r="ES16" s="134"/>
      <c r="ET16" s="134"/>
      <c r="EU16" s="135"/>
      <c r="EV16" s="133"/>
      <c r="EW16" s="134"/>
      <c r="EX16" s="134"/>
      <c r="EY16" s="135"/>
      <c r="EZ16" s="133"/>
      <c r="FA16" s="134"/>
      <c r="FB16" s="134"/>
      <c r="FC16" s="135"/>
      <c r="FD16" s="133"/>
      <c r="FE16" s="134"/>
      <c r="FF16" s="134"/>
      <c r="FG16" s="135"/>
      <c r="FH16" s="191"/>
      <c r="FI16" s="192"/>
      <c r="FJ16" s="192"/>
      <c r="FK16" s="192"/>
      <c r="FL16" s="192"/>
      <c r="FM16" s="192"/>
      <c r="FN16" s="193"/>
      <c r="FO16" s="204"/>
      <c r="FP16" s="205"/>
      <c r="FQ16" s="205"/>
      <c r="FR16" s="205"/>
      <c r="FS16" s="205"/>
      <c r="FT16" s="205"/>
      <c r="FU16" s="206"/>
      <c r="FV16" s="157" t="s">
        <v>11</v>
      </c>
      <c r="FW16" s="158"/>
      <c r="FX16" s="158"/>
      <c r="FY16" s="158"/>
      <c r="FZ16" s="158"/>
      <c r="GA16" s="158"/>
      <c r="GB16" s="159"/>
      <c r="GC16" s="109" t="s">
        <v>13</v>
      </c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1"/>
      <c r="HE16" s="191"/>
      <c r="HF16" s="192"/>
      <c r="HG16" s="192"/>
      <c r="HH16" s="192"/>
      <c r="HI16" s="192"/>
      <c r="HJ16" s="192"/>
      <c r="HK16" s="192"/>
      <c r="HL16" s="193"/>
      <c r="HM16" s="191"/>
      <c r="HN16" s="192"/>
      <c r="HO16" s="192"/>
      <c r="HP16" s="192"/>
      <c r="HQ16" s="192"/>
      <c r="HR16" s="193"/>
      <c r="HS16" s="203"/>
      <c r="HT16" s="203"/>
      <c r="HU16" s="203"/>
      <c r="HV16" s="203"/>
      <c r="HW16" s="203"/>
      <c r="HX16" s="203"/>
      <c r="HY16" s="203"/>
      <c r="HZ16" s="203"/>
      <c r="IA16" s="191"/>
      <c r="IB16" s="192"/>
      <c r="IC16" s="192"/>
      <c r="ID16" s="192"/>
      <c r="IE16" s="192"/>
      <c r="IF16" s="192"/>
      <c r="IG16" s="192"/>
      <c r="IH16" s="193"/>
      <c r="II16" s="21"/>
      <c r="IJ16" s="21"/>
      <c r="IK16" s="21"/>
      <c r="IL16" s="21"/>
      <c r="IM16" s="21"/>
      <c r="IN16" s="21"/>
      <c r="IO16" s="21"/>
      <c r="IP16" s="21"/>
      <c r="IQ16" s="21"/>
    </row>
    <row r="17" spans="1:256" ht="52.5" customHeight="1" x14ac:dyDescent="0.2">
      <c r="A17" s="172"/>
      <c r="B17" s="173"/>
      <c r="C17" s="173"/>
      <c r="D17" s="173"/>
      <c r="E17" s="174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5"/>
      <c r="V17" s="163"/>
      <c r="W17" s="164"/>
      <c r="X17" s="164"/>
      <c r="Y17" s="164"/>
      <c r="Z17" s="164"/>
      <c r="AA17" s="164"/>
      <c r="AB17" s="164"/>
      <c r="AC17" s="164"/>
      <c r="AD17" s="164"/>
      <c r="AE17" s="164"/>
      <c r="AF17" s="165"/>
      <c r="AG17" s="130"/>
      <c r="AH17" s="131"/>
      <c r="AI17" s="131"/>
      <c r="AJ17" s="132"/>
      <c r="AK17" s="130"/>
      <c r="AL17" s="131"/>
      <c r="AM17" s="131"/>
      <c r="AN17" s="132"/>
      <c r="AO17" s="130"/>
      <c r="AP17" s="131"/>
      <c r="AQ17" s="131"/>
      <c r="AR17" s="132"/>
      <c r="AS17" s="130"/>
      <c r="AT17" s="131"/>
      <c r="AU17" s="131"/>
      <c r="AV17" s="132"/>
      <c r="AW17" s="130"/>
      <c r="AX17" s="131"/>
      <c r="AY17" s="131"/>
      <c r="AZ17" s="132"/>
      <c r="BA17" s="130"/>
      <c r="BB17" s="131"/>
      <c r="BC17" s="131"/>
      <c r="BD17" s="132"/>
      <c r="BE17" s="130"/>
      <c r="BF17" s="131"/>
      <c r="BG17" s="131"/>
      <c r="BH17" s="132"/>
      <c r="BI17" s="130"/>
      <c r="BJ17" s="131"/>
      <c r="BK17" s="131"/>
      <c r="BL17" s="132"/>
      <c r="BM17" s="130"/>
      <c r="BN17" s="131"/>
      <c r="BO17" s="131"/>
      <c r="BP17" s="132"/>
      <c r="BQ17" s="130"/>
      <c r="BR17" s="131"/>
      <c r="BS17" s="131"/>
      <c r="BT17" s="132"/>
      <c r="BU17" s="130"/>
      <c r="BV17" s="131"/>
      <c r="BW17" s="131"/>
      <c r="BX17" s="132"/>
      <c r="BY17" s="130"/>
      <c r="BZ17" s="131"/>
      <c r="CA17" s="131"/>
      <c r="CB17" s="132"/>
      <c r="CC17" s="130"/>
      <c r="CD17" s="131"/>
      <c r="CE17" s="131"/>
      <c r="CF17" s="132"/>
      <c r="CG17" s="130"/>
      <c r="CH17" s="131"/>
      <c r="CI17" s="131"/>
      <c r="CJ17" s="132"/>
      <c r="CK17" s="130"/>
      <c r="CL17" s="131"/>
      <c r="CM17" s="131"/>
      <c r="CN17" s="132"/>
      <c r="CO17" s="194"/>
      <c r="CP17" s="195"/>
      <c r="CQ17" s="195"/>
      <c r="CR17" s="195"/>
      <c r="CS17" s="195"/>
      <c r="CT17" s="195"/>
      <c r="CU17" s="196"/>
      <c r="CV17" s="130"/>
      <c r="CW17" s="131"/>
      <c r="CX17" s="131"/>
      <c r="CY17" s="132"/>
      <c r="CZ17" s="130"/>
      <c r="DA17" s="131"/>
      <c r="DB17" s="131"/>
      <c r="DC17" s="132"/>
      <c r="DD17" s="130"/>
      <c r="DE17" s="131"/>
      <c r="DF17" s="131"/>
      <c r="DG17" s="132"/>
      <c r="DH17" s="130"/>
      <c r="DI17" s="131"/>
      <c r="DJ17" s="131"/>
      <c r="DK17" s="132"/>
      <c r="DL17" s="130"/>
      <c r="DM17" s="131"/>
      <c r="DN17" s="131"/>
      <c r="DO17" s="132"/>
      <c r="DP17" s="130"/>
      <c r="DQ17" s="131"/>
      <c r="DR17" s="131"/>
      <c r="DS17" s="132"/>
      <c r="DT17" s="130"/>
      <c r="DU17" s="131"/>
      <c r="DV17" s="131"/>
      <c r="DW17" s="132"/>
      <c r="DX17" s="130"/>
      <c r="DY17" s="131"/>
      <c r="DZ17" s="131"/>
      <c r="EA17" s="132"/>
      <c r="EB17" s="130"/>
      <c r="EC17" s="131"/>
      <c r="ED17" s="131"/>
      <c r="EE17" s="132"/>
      <c r="EF17" s="130"/>
      <c r="EG17" s="131"/>
      <c r="EH17" s="131"/>
      <c r="EI17" s="132"/>
      <c r="EJ17" s="130"/>
      <c r="EK17" s="131"/>
      <c r="EL17" s="131"/>
      <c r="EM17" s="132"/>
      <c r="EN17" s="130"/>
      <c r="EO17" s="131"/>
      <c r="EP17" s="131"/>
      <c r="EQ17" s="132"/>
      <c r="ER17" s="130"/>
      <c r="ES17" s="131"/>
      <c r="ET17" s="131"/>
      <c r="EU17" s="132"/>
      <c r="EV17" s="130"/>
      <c r="EW17" s="131"/>
      <c r="EX17" s="131"/>
      <c r="EY17" s="132"/>
      <c r="EZ17" s="130"/>
      <c r="FA17" s="131"/>
      <c r="FB17" s="131"/>
      <c r="FC17" s="132"/>
      <c r="FD17" s="130"/>
      <c r="FE17" s="131"/>
      <c r="FF17" s="131"/>
      <c r="FG17" s="132"/>
      <c r="FH17" s="194"/>
      <c r="FI17" s="195"/>
      <c r="FJ17" s="195"/>
      <c r="FK17" s="195"/>
      <c r="FL17" s="195"/>
      <c r="FM17" s="195"/>
      <c r="FN17" s="196"/>
      <c r="FO17" s="182"/>
      <c r="FP17" s="183"/>
      <c r="FQ17" s="183"/>
      <c r="FR17" s="183"/>
      <c r="FS17" s="183"/>
      <c r="FT17" s="183"/>
      <c r="FU17" s="184"/>
      <c r="FV17" s="182"/>
      <c r="FW17" s="183"/>
      <c r="FX17" s="183"/>
      <c r="FY17" s="183"/>
      <c r="FZ17" s="183"/>
      <c r="GA17" s="183"/>
      <c r="GB17" s="184"/>
      <c r="GC17" s="185" t="s">
        <v>12</v>
      </c>
      <c r="GD17" s="186"/>
      <c r="GE17" s="186"/>
      <c r="GF17" s="186"/>
      <c r="GG17" s="186"/>
      <c r="GH17" s="186"/>
      <c r="GI17" s="187"/>
      <c r="GJ17" s="185" t="s">
        <v>27</v>
      </c>
      <c r="GK17" s="186"/>
      <c r="GL17" s="186"/>
      <c r="GM17" s="186"/>
      <c r="GN17" s="186"/>
      <c r="GO17" s="186"/>
      <c r="GP17" s="187"/>
      <c r="GQ17" s="185" t="s">
        <v>28</v>
      </c>
      <c r="GR17" s="186"/>
      <c r="GS17" s="186"/>
      <c r="GT17" s="186"/>
      <c r="GU17" s="186"/>
      <c r="GV17" s="186"/>
      <c r="GW17" s="187"/>
      <c r="GX17" s="185"/>
      <c r="GY17" s="186"/>
      <c r="GZ17" s="186"/>
      <c r="HA17" s="186"/>
      <c r="HB17" s="186"/>
      <c r="HC17" s="186"/>
      <c r="HD17" s="187"/>
      <c r="HE17" s="194"/>
      <c r="HF17" s="195"/>
      <c r="HG17" s="195"/>
      <c r="HH17" s="195"/>
      <c r="HI17" s="195"/>
      <c r="HJ17" s="195"/>
      <c r="HK17" s="195"/>
      <c r="HL17" s="196"/>
      <c r="HM17" s="194"/>
      <c r="HN17" s="195"/>
      <c r="HO17" s="195"/>
      <c r="HP17" s="195"/>
      <c r="HQ17" s="195"/>
      <c r="HR17" s="196"/>
      <c r="HS17" s="203"/>
      <c r="HT17" s="203"/>
      <c r="HU17" s="203"/>
      <c r="HV17" s="203"/>
      <c r="HW17" s="203"/>
      <c r="HX17" s="203"/>
      <c r="HY17" s="203"/>
      <c r="HZ17" s="203"/>
      <c r="IA17" s="194"/>
      <c r="IB17" s="195"/>
      <c r="IC17" s="195"/>
      <c r="ID17" s="195"/>
      <c r="IE17" s="195"/>
      <c r="IF17" s="195"/>
      <c r="IG17" s="195"/>
      <c r="IH17" s="196"/>
      <c r="II17" s="24"/>
      <c r="IJ17" s="24"/>
      <c r="IK17" s="24"/>
      <c r="IL17" s="24"/>
      <c r="IM17" s="24"/>
      <c r="IN17" s="24"/>
      <c r="IO17" s="24"/>
      <c r="IP17" s="24"/>
      <c r="IQ17" s="24"/>
      <c r="IV17" s="24"/>
    </row>
    <row r="18" spans="1:256" s="3" customFormat="1" ht="11.25" customHeight="1" x14ac:dyDescent="0.2">
      <c r="A18" s="175">
        <v>1</v>
      </c>
      <c r="B18" s="175"/>
      <c r="C18" s="175"/>
      <c r="D18" s="175"/>
      <c r="E18" s="175"/>
      <c r="F18" s="109">
        <v>2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1"/>
      <c r="V18" s="109">
        <v>3</v>
      </c>
      <c r="W18" s="110"/>
      <c r="X18" s="110"/>
      <c r="Y18" s="110"/>
      <c r="Z18" s="110"/>
      <c r="AA18" s="110"/>
      <c r="AB18" s="110"/>
      <c r="AC18" s="110"/>
      <c r="AD18" s="110"/>
      <c r="AE18" s="110"/>
      <c r="AF18" s="111"/>
      <c r="AG18" s="109">
        <v>4</v>
      </c>
      <c r="AH18" s="110"/>
      <c r="AI18" s="110"/>
      <c r="AJ18" s="111"/>
      <c r="AK18" s="109">
        <v>5</v>
      </c>
      <c r="AL18" s="110"/>
      <c r="AM18" s="110"/>
      <c r="AN18" s="111"/>
      <c r="AO18" s="109">
        <v>6</v>
      </c>
      <c r="AP18" s="110"/>
      <c r="AQ18" s="110"/>
      <c r="AR18" s="111"/>
      <c r="AS18" s="109">
        <v>7</v>
      </c>
      <c r="AT18" s="110"/>
      <c r="AU18" s="110"/>
      <c r="AV18" s="111"/>
      <c r="AW18" s="109">
        <v>8</v>
      </c>
      <c r="AX18" s="110"/>
      <c r="AY18" s="110"/>
      <c r="AZ18" s="111"/>
      <c r="BA18" s="109">
        <v>9</v>
      </c>
      <c r="BB18" s="110"/>
      <c r="BC18" s="110"/>
      <c r="BD18" s="111"/>
      <c r="BE18" s="109">
        <v>10</v>
      </c>
      <c r="BF18" s="110"/>
      <c r="BG18" s="110"/>
      <c r="BH18" s="111"/>
      <c r="BI18" s="109">
        <v>11</v>
      </c>
      <c r="BJ18" s="110"/>
      <c r="BK18" s="110"/>
      <c r="BL18" s="111"/>
      <c r="BM18" s="109">
        <v>12</v>
      </c>
      <c r="BN18" s="110"/>
      <c r="BO18" s="110"/>
      <c r="BP18" s="111"/>
      <c r="BQ18" s="109">
        <v>13</v>
      </c>
      <c r="BR18" s="110"/>
      <c r="BS18" s="110"/>
      <c r="BT18" s="111"/>
      <c r="BU18" s="109">
        <v>14</v>
      </c>
      <c r="BV18" s="110"/>
      <c r="BW18" s="110"/>
      <c r="BX18" s="111"/>
      <c r="BY18" s="109">
        <v>15</v>
      </c>
      <c r="BZ18" s="110"/>
      <c r="CA18" s="110"/>
      <c r="CB18" s="111"/>
      <c r="CC18" s="109">
        <v>16</v>
      </c>
      <c r="CD18" s="110"/>
      <c r="CE18" s="110"/>
      <c r="CF18" s="111"/>
      <c r="CG18" s="109">
        <v>17</v>
      </c>
      <c r="CH18" s="110"/>
      <c r="CI18" s="110"/>
      <c r="CJ18" s="111"/>
      <c r="CK18" s="109">
        <v>18</v>
      </c>
      <c r="CL18" s="110"/>
      <c r="CM18" s="110"/>
      <c r="CN18" s="111"/>
      <c r="CO18" s="109">
        <v>19</v>
      </c>
      <c r="CP18" s="110"/>
      <c r="CQ18" s="110"/>
      <c r="CR18" s="110"/>
      <c r="CS18" s="110"/>
      <c r="CT18" s="110"/>
      <c r="CU18" s="111"/>
      <c r="CV18" s="109">
        <v>20</v>
      </c>
      <c r="CW18" s="110"/>
      <c r="CX18" s="110"/>
      <c r="CY18" s="111"/>
      <c r="CZ18" s="109">
        <v>21</v>
      </c>
      <c r="DA18" s="110"/>
      <c r="DB18" s="110"/>
      <c r="DC18" s="111"/>
      <c r="DD18" s="109">
        <v>22</v>
      </c>
      <c r="DE18" s="110"/>
      <c r="DF18" s="110"/>
      <c r="DG18" s="111"/>
      <c r="DH18" s="109">
        <v>23</v>
      </c>
      <c r="DI18" s="110"/>
      <c r="DJ18" s="110"/>
      <c r="DK18" s="111"/>
      <c r="DL18" s="109">
        <v>24</v>
      </c>
      <c r="DM18" s="110"/>
      <c r="DN18" s="110"/>
      <c r="DO18" s="111"/>
      <c r="DP18" s="109">
        <v>25</v>
      </c>
      <c r="DQ18" s="110"/>
      <c r="DR18" s="110"/>
      <c r="DS18" s="111"/>
      <c r="DT18" s="109">
        <v>26</v>
      </c>
      <c r="DU18" s="110"/>
      <c r="DV18" s="110"/>
      <c r="DW18" s="111"/>
      <c r="DX18" s="109">
        <v>27</v>
      </c>
      <c r="DY18" s="110"/>
      <c r="DZ18" s="110"/>
      <c r="EA18" s="111"/>
      <c r="EB18" s="109">
        <v>28</v>
      </c>
      <c r="EC18" s="110"/>
      <c r="ED18" s="110"/>
      <c r="EE18" s="111"/>
      <c r="EF18" s="109">
        <v>29</v>
      </c>
      <c r="EG18" s="110"/>
      <c r="EH18" s="110"/>
      <c r="EI18" s="111"/>
      <c r="EJ18" s="109">
        <v>30</v>
      </c>
      <c r="EK18" s="110"/>
      <c r="EL18" s="110"/>
      <c r="EM18" s="111"/>
      <c r="EN18" s="109">
        <v>31</v>
      </c>
      <c r="EO18" s="110"/>
      <c r="EP18" s="110"/>
      <c r="EQ18" s="111"/>
      <c r="ER18" s="109">
        <v>32</v>
      </c>
      <c r="ES18" s="110"/>
      <c r="ET18" s="110"/>
      <c r="EU18" s="111"/>
      <c r="EV18" s="109">
        <v>33</v>
      </c>
      <c r="EW18" s="110"/>
      <c r="EX18" s="110"/>
      <c r="EY18" s="111"/>
      <c r="EZ18" s="109">
        <v>34</v>
      </c>
      <c r="FA18" s="110"/>
      <c r="FB18" s="110"/>
      <c r="FC18" s="111"/>
      <c r="FD18" s="109">
        <v>35</v>
      </c>
      <c r="FE18" s="110"/>
      <c r="FF18" s="110"/>
      <c r="FG18" s="111"/>
      <c r="FH18" s="121">
        <v>36</v>
      </c>
      <c r="FI18" s="122"/>
      <c r="FJ18" s="122"/>
      <c r="FK18" s="122"/>
      <c r="FL18" s="122"/>
      <c r="FM18" s="122"/>
      <c r="FN18" s="123"/>
      <c r="FO18" s="175">
        <v>37</v>
      </c>
      <c r="FP18" s="175"/>
      <c r="FQ18" s="175"/>
      <c r="FR18" s="175"/>
      <c r="FS18" s="175"/>
      <c r="FT18" s="175"/>
      <c r="FU18" s="175"/>
      <c r="FV18" s="175">
        <v>38</v>
      </c>
      <c r="FW18" s="175"/>
      <c r="FX18" s="175"/>
      <c r="FY18" s="175"/>
      <c r="FZ18" s="175"/>
      <c r="GA18" s="175"/>
      <c r="GB18" s="175"/>
      <c r="GC18" s="175">
        <v>39</v>
      </c>
      <c r="GD18" s="175"/>
      <c r="GE18" s="175"/>
      <c r="GF18" s="175"/>
      <c r="GG18" s="175"/>
      <c r="GH18" s="175"/>
      <c r="GI18" s="175"/>
      <c r="GJ18" s="175">
        <v>40</v>
      </c>
      <c r="GK18" s="175"/>
      <c r="GL18" s="175"/>
      <c r="GM18" s="175"/>
      <c r="GN18" s="175"/>
      <c r="GO18" s="175"/>
      <c r="GP18" s="175"/>
      <c r="GQ18" s="175">
        <v>41</v>
      </c>
      <c r="GR18" s="175"/>
      <c r="GS18" s="175"/>
      <c r="GT18" s="175"/>
      <c r="GU18" s="175"/>
      <c r="GV18" s="175"/>
      <c r="GW18" s="175"/>
      <c r="GX18" s="175">
        <v>42</v>
      </c>
      <c r="GY18" s="175"/>
      <c r="GZ18" s="175"/>
      <c r="HA18" s="175"/>
      <c r="HB18" s="175"/>
      <c r="HC18" s="175"/>
      <c r="HD18" s="175"/>
      <c r="HE18" s="175">
        <v>43</v>
      </c>
      <c r="HF18" s="175"/>
      <c r="HG18" s="175"/>
      <c r="HH18" s="175"/>
      <c r="HI18" s="175"/>
      <c r="HJ18" s="175"/>
      <c r="HK18" s="175"/>
      <c r="HL18" s="175"/>
      <c r="HM18" s="175">
        <v>44</v>
      </c>
      <c r="HN18" s="175"/>
      <c r="HO18" s="175"/>
      <c r="HP18" s="175"/>
      <c r="HQ18" s="175"/>
      <c r="HR18" s="175"/>
      <c r="HS18" s="175">
        <v>45</v>
      </c>
      <c r="HT18" s="175"/>
      <c r="HU18" s="175"/>
      <c r="HV18" s="175"/>
      <c r="HW18" s="175"/>
      <c r="HX18" s="175"/>
      <c r="HY18" s="175"/>
      <c r="HZ18" s="175"/>
      <c r="IA18" s="175">
        <v>46</v>
      </c>
      <c r="IB18" s="175"/>
      <c r="IC18" s="175"/>
      <c r="ID18" s="175"/>
      <c r="IE18" s="175"/>
      <c r="IF18" s="175"/>
      <c r="IG18" s="175"/>
      <c r="IH18" s="175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s="10" customFormat="1" ht="19.5" customHeight="1" x14ac:dyDescent="0.2">
      <c r="A19" s="142"/>
      <c r="B19" s="143"/>
      <c r="C19" s="143"/>
      <c r="D19" s="143"/>
      <c r="E19" s="144"/>
      <c r="F19" s="151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3"/>
      <c r="V19" s="142"/>
      <c r="W19" s="143"/>
      <c r="X19" s="143"/>
      <c r="Y19" s="143"/>
      <c r="Z19" s="143"/>
      <c r="AA19" s="143"/>
      <c r="AB19" s="143"/>
      <c r="AC19" s="143"/>
      <c r="AD19" s="143"/>
      <c r="AE19" s="143"/>
      <c r="AF19" s="144"/>
      <c r="AG19" s="109"/>
      <c r="AH19" s="110"/>
      <c r="AI19" s="110"/>
      <c r="AJ19" s="111"/>
      <c r="AK19" s="109"/>
      <c r="AL19" s="110"/>
      <c r="AM19" s="110"/>
      <c r="AN19" s="111"/>
      <c r="AO19" s="109">
        <v>7.8</v>
      </c>
      <c r="AP19" s="110"/>
      <c r="AQ19" s="110"/>
      <c r="AR19" s="111"/>
      <c r="AS19" s="109"/>
      <c r="AT19" s="110"/>
      <c r="AU19" s="110"/>
      <c r="AV19" s="111"/>
      <c r="AW19" s="109">
        <v>7.8</v>
      </c>
      <c r="AX19" s="110"/>
      <c r="AY19" s="110"/>
      <c r="AZ19" s="111"/>
      <c r="BA19" s="109">
        <v>7.8</v>
      </c>
      <c r="BB19" s="110"/>
      <c r="BC19" s="110"/>
      <c r="BD19" s="111"/>
      <c r="BE19" s="109"/>
      <c r="BF19" s="110"/>
      <c r="BG19" s="110"/>
      <c r="BH19" s="111"/>
      <c r="BI19" s="109"/>
      <c r="BJ19" s="110"/>
      <c r="BK19" s="110"/>
      <c r="BL19" s="111"/>
      <c r="BM19" s="109"/>
      <c r="BN19" s="110"/>
      <c r="BO19" s="110"/>
      <c r="BP19" s="111"/>
      <c r="BQ19" s="109"/>
      <c r="BR19" s="110"/>
      <c r="BS19" s="110"/>
      <c r="BT19" s="111"/>
      <c r="BU19" s="109"/>
      <c r="BV19" s="110"/>
      <c r="BW19" s="110"/>
      <c r="BX19" s="111"/>
      <c r="BY19" s="109"/>
      <c r="BZ19" s="110"/>
      <c r="CA19" s="110"/>
      <c r="CB19" s="111"/>
      <c r="CC19" s="109"/>
      <c r="CD19" s="110"/>
      <c r="CE19" s="110"/>
      <c r="CF19" s="111"/>
      <c r="CG19" s="109"/>
      <c r="CH19" s="110"/>
      <c r="CI19" s="110"/>
      <c r="CJ19" s="111"/>
      <c r="CK19" s="109"/>
      <c r="CL19" s="110"/>
      <c r="CM19" s="110"/>
      <c r="CN19" s="111"/>
      <c r="CO19" s="219">
        <f>SUMIF(AG20:CN20,"Я",AG19:CN19)</f>
        <v>23.4</v>
      </c>
      <c r="CP19" s="220"/>
      <c r="CQ19" s="220"/>
      <c r="CR19" s="220"/>
      <c r="CS19" s="220"/>
      <c r="CT19" s="220"/>
      <c r="CU19" s="221"/>
      <c r="CV19" s="109"/>
      <c r="CW19" s="110"/>
      <c r="CX19" s="110"/>
      <c r="CY19" s="111"/>
      <c r="CZ19" s="109">
        <v>7.8</v>
      </c>
      <c r="DA19" s="110"/>
      <c r="DB19" s="110"/>
      <c r="DC19" s="111"/>
      <c r="DD19" s="109">
        <v>7.8</v>
      </c>
      <c r="DE19" s="110"/>
      <c r="DF19" s="110"/>
      <c r="DG19" s="111"/>
      <c r="DH19" s="109">
        <v>7.8</v>
      </c>
      <c r="DI19" s="110"/>
      <c r="DJ19" s="110"/>
      <c r="DK19" s="111"/>
      <c r="DL19" s="109">
        <v>7.8</v>
      </c>
      <c r="DM19" s="110"/>
      <c r="DN19" s="110"/>
      <c r="DO19" s="111"/>
      <c r="DP19" s="109">
        <v>6</v>
      </c>
      <c r="DQ19" s="110"/>
      <c r="DR19" s="110"/>
      <c r="DS19" s="111"/>
      <c r="DT19" s="109"/>
      <c r="DU19" s="110"/>
      <c r="DV19" s="110"/>
      <c r="DW19" s="111"/>
      <c r="DX19" s="109"/>
      <c r="DY19" s="110"/>
      <c r="DZ19" s="110"/>
      <c r="EA19" s="111"/>
      <c r="EB19" s="109"/>
      <c r="EC19" s="110"/>
      <c r="ED19" s="110"/>
      <c r="EE19" s="111"/>
      <c r="EF19" s="109"/>
      <c r="EG19" s="110"/>
      <c r="EH19" s="110"/>
      <c r="EI19" s="111"/>
      <c r="EJ19" s="109"/>
      <c r="EK19" s="110"/>
      <c r="EL19" s="110"/>
      <c r="EM19" s="111"/>
      <c r="EN19" s="109"/>
      <c r="EO19" s="110"/>
      <c r="EP19" s="110"/>
      <c r="EQ19" s="111"/>
      <c r="ER19" s="109"/>
      <c r="ES19" s="110"/>
      <c r="ET19" s="110"/>
      <c r="EU19" s="111"/>
      <c r="EV19" s="109"/>
      <c r="EW19" s="110"/>
      <c r="EX19" s="110"/>
      <c r="EY19" s="111"/>
      <c r="EZ19" s="109"/>
      <c r="FA19" s="110"/>
      <c r="FB19" s="110"/>
      <c r="FC19" s="111"/>
      <c r="FD19" s="109"/>
      <c r="FE19" s="110"/>
      <c r="FF19" s="110"/>
      <c r="FG19" s="111"/>
      <c r="FH19" s="250">
        <f>SUMIF(CV20:FG20,"Я",CV19:FG19)</f>
        <v>31.2</v>
      </c>
      <c r="FI19" s="251"/>
      <c r="FJ19" s="251"/>
      <c r="FK19" s="251"/>
      <c r="FL19" s="251"/>
      <c r="FM19" s="251"/>
      <c r="FN19" s="252"/>
      <c r="FO19" s="207">
        <f>COUNTIFS(AG20:FG20,"Я",AG19:FG19,"&lt;&gt;")</f>
        <v>7</v>
      </c>
      <c r="FP19" s="208"/>
      <c r="FQ19" s="208"/>
      <c r="FR19" s="208"/>
      <c r="FS19" s="208"/>
      <c r="FT19" s="208"/>
      <c r="FU19" s="209"/>
      <c r="FV19" s="213" t="str">
        <f>"Я/"&amp;SUMIF(AG20:FG20,"Я",AG19:FG19)</f>
        <v>Я/54,6</v>
      </c>
      <c r="FW19" s="214"/>
      <c r="FX19" s="214"/>
      <c r="FY19" s="214"/>
      <c r="FZ19" s="214"/>
      <c r="GA19" s="214"/>
      <c r="GB19" s="215"/>
      <c r="GC19" s="121"/>
      <c r="GD19" s="122"/>
      <c r="GE19" s="122"/>
      <c r="GF19" s="122"/>
      <c r="GG19" s="122"/>
      <c r="GH19" s="122"/>
      <c r="GI19" s="123"/>
      <c r="GJ19" s="121"/>
      <c r="GK19" s="122"/>
      <c r="GL19" s="122"/>
      <c r="GM19" s="122"/>
      <c r="GN19" s="122"/>
      <c r="GO19" s="122"/>
      <c r="GP19" s="123"/>
      <c r="GQ19" s="121">
        <f>(SUMIF($AG$20:$FG$20,"В",$AG$19:$FG$19)+SUMIF($AG$20:$FG$20,"ФВ",$AG$19:$FG$19))*2</f>
        <v>12</v>
      </c>
      <c r="GR19" s="122"/>
      <c r="GS19" s="122"/>
      <c r="GT19" s="122"/>
      <c r="GU19" s="122"/>
      <c r="GV19" s="122"/>
      <c r="GW19" s="123"/>
      <c r="GX19" s="121"/>
      <c r="GY19" s="122"/>
      <c r="GZ19" s="122"/>
      <c r="HA19" s="122"/>
      <c r="HB19" s="122"/>
      <c r="HC19" s="122"/>
      <c r="HD19" s="123"/>
      <c r="HE19" s="109"/>
      <c r="HF19" s="110"/>
      <c r="HG19" s="110"/>
      <c r="HH19" s="110"/>
      <c r="HI19" s="110"/>
      <c r="HJ19" s="110"/>
      <c r="HK19" s="110"/>
      <c r="HL19" s="111"/>
      <c r="HM19" s="200" t="str">
        <f>IF(SUMPRODUCT(--ISNUMBER(SEARCH("от",AG19:FG20)))&gt;0,"ОТ","")</f>
        <v/>
      </c>
      <c r="HN19" s="201"/>
      <c r="HO19" s="201"/>
      <c r="HP19" s="201"/>
      <c r="HQ19" s="201"/>
      <c r="HR19" s="202"/>
      <c r="HS19" s="109" t="str">
        <f>IF(HM19="","",COUNTIF(AG19:FG20,HM19))</f>
        <v/>
      </c>
      <c r="HT19" s="110"/>
      <c r="HU19" s="110"/>
      <c r="HV19" s="110"/>
      <c r="HW19" s="110"/>
      <c r="HX19" s="110"/>
      <c r="HY19" s="110"/>
      <c r="HZ19" s="111"/>
      <c r="IA19" s="121"/>
      <c r="IB19" s="122"/>
      <c r="IC19" s="122"/>
      <c r="ID19" s="122"/>
      <c r="IE19" s="122"/>
      <c r="IF19" s="122"/>
      <c r="IG19" s="122"/>
      <c r="IH19" s="123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11" customFormat="1" ht="19.5" customHeight="1" thickBot="1" x14ac:dyDescent="0.25">
      <c r="A20" s="145"/>
      <c r="B20" s="146"/>
      <c r="C20" s="146"/>
      <c r="D20" s="146"/>
      <c r="E20" s="147"/>
      <c r="F20" s="154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6"/>
      <c r="V20" s="145"/>
      <c r="W20" s="146"/>
      <c r="X20" s="146"/>
      <c r="Y20" s="146"/>
      <c r="Z20" s="146"/>
      <c r="AA20" s="146"/>
      <c r="AB20" s="146"/>
      <c r="AC20" s="146"/>
      <c r="AD20" s="146"/>
      <c r="AE20" s="146"/>
      <c r="AF20" s="147"/>
      <c r="AG20" s="148" t="str">
        <f>TEXT(INDEX('график 7,8'!$B$5:$AF$16,MONTH($ES$12),AG$15)&amp;"","Я")</f>
        <v>В</v>
      </c>
      <c r="AH20" s="149"/>
      <c r="AI20" s="149"/>
      <c r="AJ20" s="150"/>
      <c r="AK20" s="148" t="str">
        <f>TEXT(INDEX('график 7,8'!$B$5:$AF$16,MONTH($ES$12),AK$15)&amp;"","Я")</f>
        <v>Я</v>
      </c>
      <c r="AL20" s="149"/>
      <c r="AM20" s="149"/>
      <c r="AN20" s="150"/>
      <c r="AO20" s="148" t="str">
        <f>TEXT(INDEX('график 7,8'!$B$5:$AF$16,MONTH($ES$12),AO$15)&amp;"","Я")</f>
        <v>Я</v>
      </c>
      <c r="AP20" s="149"/>
      <c r="AQ20" s="149"/>
      <c r="AR20" s="150"/>
      <c r="AS20" s="148" t="str">
        <f>TEXT(INDEX('график 7,8'!$B$5:$AF$16,MONTH($ES$12),AS$15)&amp;"","Я")</f>
        <v>Я</v>
      </c>
      <c r="AT20" s="149"/>
      <c r="AU20" s="149"/>
      <c r="AV20" s="150"/>
      <c r="AW20" s="148" t="str">
        <f>TEXT(INDEX('график 7,8'!$B$5:$AF$16,MONTH($ES$12),AW$15)&amp;"","Я")</f>
        <v>Я</v>
      </c>
      <c r="AX20" s="149"/>
      <c r="AY20" s="149"/>
      <c r="AZ20" s="150"/>
      <c r="BA20" s="148" t="str">
        <f>TEXT(INDEX('график 7,8'!$B$5:$AF$16,MONTH($ES$12),BA$15)&amp;"","Я")</f>
        <v>Я</v>
      </c>
      <c r="BB20" s="149"/>
      <c r="BC20" s="149"/>
      <c r="BD20" s="150"/>
      <c r="BE20" s="148" t="str">
        <f>TEXT(INDEX('график 7,8'!$B$5:$AF$16,MONTH($ES$12),BE$15)&amp;"","Я")</f>
        <v>В</v>
      </c>
      <c r="BF20" s="149"/>
      <c r="BG20" s="149"/>
      <c r="BH20" s="150"/>
      <c r="BI20" s="148" t="str">
        <f>TEXT(INDEX('график 7,8'!$B$5:$AF$16,MONTH($ES$12),BI$15)&amp;"","Я")</f>
        <v>В</v>
      </c>
      <c r="BJ20" s="149"/>
      <c r="BK20" s="149"/>
      <c r="BL20" s="150"/>
      <c r="BM20" s="148" t="str">
        <f>TEXT(INDEX('график 7,8'!$B$5:$AF$16,MONTH($ES$12),BM$15)&amp;"","Я")</f>
        <v>Я</v>
      </c>
      <c r="BN20" s="149"/>
      <c r="BO20" s="149"/>
      <c r="BP20" s="150"/>
      <c r="BQ20" s="148" t="str">
        <f>TEXT(INDEX('график 7,8'!$B$5:$AF$16,MONTH($ES$12),BQ$15)&amp;"","Я")</f>
        <v>Я</v>
      </c>
      <c r="BR20" s="149"/>
      <c r="BS20" s="149"/>
      <c r="BT20" s="150"/>
      <c r="BU20" s="148" t="str">
        <f>TEXT(INDEX('график 7,8'!$B$5:$AF$16,MONTH($ES$12),BU$15)&amp;"","Я")</f>
        <v>Я</v>
      </c>
      <c r="BV20" s="149"/>
      <c r="BW20" s="149"/>
      <c r="BX20" s="150"/>
      <c r="BY20" s="148" t="str">
        <f>TEXT(INDEX('график 7,8'!$B$5:$AF$16,MONTH($ES$12),BY$15)&amp;"","Я")</f>
        <v>Я</v>
      </c>
      <c r="BZ20" s="149"/>
      <c r="CA20" s="149"/>
      <c r="CB20" s="150"/>
      <c r="CC20" s="148" t="str">
        <f>TEXT(INDEX('график 7,8'!$B$5:$AF$16,MONTH($ES$12),CC$15)&amp;"","Я")</f>
        <v>Я</v>
      </c>
      <c r="CD20" s="149"/>
      <c r="CE20" s="149"/>
      <c r="CF20" s="150"/>
      <c r="CG20" s="148" t="str">
        <f>TEXT(INDEX('график 7,8'!$B$5:$AF$16,MONTH($ES$12),CG$15)&amp;"","Я")</f>
        <v>В</v>
      </c>
      <c r="CH20" s="149"/>
      <c r="CI20" s="149"/>
      <c r="CJ20" s="150"/>
      <c r="CK20" s="148" t="str">
        <f>TEXT(INDEX('график 7,8'!$B$5:$AF$16,MONTH($ES$12),CK$15)&amp;"","Я")</f>
        <v>В</v>
      </c>
      <c r="CL20" s="149"/>
      <c r="CM20" s="149"/>
      <c r="CN20" s="150"/>
      <c r="CO20" s="222"/>
      <c r="CP20" s="223"/>
      <c r="CQ20" s="223"/>
      <c r="CR20" s="223"/>
      <c r="CS20" s="223"/>
      <c r="CT20" s="223"/>
      <c r="CU20" s="224"/>
      <c r="CV20" s="148" t="str">
        <f>TEXT(INDEX('график 7,8'!$B$5:$AF$16,MONTH($ES$12),CV$15)&amp;"","Я")</f>
        <v>Я</v>
      </c>
      <c r="CW20" s="149"/>
      <c r="CX20" s="149"/>
      <c r="CY20" s="150"/>
      <c r="CZ20" s="148" t="str">
        <f>TEXT(INDEX('график 7,8'!$B$5:$AF$16,MONTH($ES$12),CZ$15)&amp;"","Я")</f>
        <v>Я</v>
      </c>
      <c r="DA20" s="149"/>
      <c r="DB20" s="149"/>
      <c r="DC20" s="150"/>
      <c r="DD20" s="148" t="str">
        <f>TEXT(INDEX('график 7,8'!$B$5:$AF$16,MONTH($ES$12),DD$15)&amp;"","Я")</f>
        <v>Я</v>
      </c>
      <c r="DE20" s="149"/>
      <c r="DF20" s="149"/>
      <c r="DG20" s="150"/>
      <c r="DH20" s="148" t="str">
        <f>TEXT(INDEX('график 7,8'!$B$5:$AF$16,MONTH($ES$12),DH$15)&amp;"","Я")</f>
        <v>Я</v>
      </c>
      <c r="DI20" s="149"/>
      <c r="DJ20" s="149"/>
      <c r="DK20" s="150"/>
      <c r="DL20" s="148" t="str">
        <f>TEXT(INDEX('график 7,8'!$B$5:$AF$16,MONTH($ES$12),DL$15)&amp;"","Я")</f>
        <v>Я</v>
      </c>
      <c r="DM20" s="149"/>
      <c r="DN20" s="149"/>
      <c r="DO20" s="150"/>
      <c r="DP20" s="148" t="str">
        <f>TEXT(INDEX('график 7,8'!$B$5:$AF$16,MONTH($ES$12),DP$15)&amp;"","Я")</f>
        <v>В</v>
      </c>
      <c r="DQ20" s="149"/>
      <c r="DR20" s="149"/>
      <c r="DS20" s="150"/>
      <c r="DT20" s="148" t="str">
        <f>TEXT(INDEX('график 7,8'!$B$5:$AF$16,MONTH($ES$12),DT$15)&amp;"","Я")</f>
        <v>В</v>
      </c>
      <c r="DU20" s="149"/>
      <c r="DV20" s="149"/>
      <c r="DW20" s="150"/>
      <c r="DX20" s="148" t="str">
        <f>TEXT(INDEX('график 7,8'!$B$5:$AF$16,MONTH($ES$12),DX$15)&amp;"","Я")</f>
        <v>ФВ</v>
      </c>
      <c r="DY20" s="149"/>
      <c r="DZ20" s="149"/>
      <c r="EA20" s="150"/>
      <c r="EB20" s="148" t="str">
        <f>TEXT(INDEX('график 7,8'!$B$5:$AF$16,MONTH($ES$12),EB$15)&amp;"","Я")</f>
        <v>Я</v>
      </c>
      <c r="EC20" s="149"/>
      <c r="ED20" s="149"/>
      <c r="EE20" s="150"/>
      <c r="EF20" s="148" t="str">
        <f>TEXT(INDEX('график 7,8'!$B$5:$AF$16,MONTH($ES$12),EF$15)&amp;"","Я")</f>
        <v>Я</v>
      </c>
      <c r="EG20" s="149"/>
      <c r="EH20" s="149"/>
      <c r="EI20" s="150"/>
      <c r="EJ20" s="148" t="str">
        <f>TEXT(INDEX('график 7,8'!$B$5:$AF$16,MONTH($ES$12),EJ$15)&amp;"","Я")</f>
        <v>Я</v>
      </c>
      <c r="EK20" s="149"/>
      <c r="EL20" s="149"/>
      <c r="EM20" s="150"/>
      <c r="EN20" s="148" t="str">
        <f>TEXT(INDEX('график 7,8'!$B$5:$AF$16,MONTH($ES$12),EN$15)&amp;"","Я")</f>
        <v>Я</v>
      </c>
      <c r="EO20" s="149"/>
      <c r="EP20" s="149"/>
      <c r="EQ20" s="150"/>
      <c r="ER20" s="148" t="str">
        <f>TEXT(INDEX('график 7,8'!$B$5:$AF$16,MONTH($ES$12),ER$15)&amp;"","Я")</f>
        <v>В</v>
      </c>
      <c r="ES20" s="149"/>
      <c r="ET20" s="149"/>
      <c r="EU20" s="150"/>
      <c r="EV20" s="148" t="str">
        <f>TEXT(INDEX('график 7,8'!$B$5:$AF$16,MONTH($ES$12),EV$15)&amp;"","Я")</f>
        <v/>
      </c>
      <c r="EW20" s="149"/>
      <c r="EX20" s="149"/>
      <c r="EY20" s="150"/>
      <c r="EZ20" s="148" t="str">
        <f>TEXT(INDEX('график 7,8'!$B$5:$AF$16,MONTH($ES$12),EZ$15)&amp;"","Я")</f>
        <v/>
      </c>
      <c r="FA20" s="149"/>
      <c r="FB20" s="149"/>
      <c r="FC20" s="150"/>
      <c r="FD20" s="148" t="str">
        <f>TEXT(INDEX('график 7,8'!$B$5:$AF$16,MONTH($ES$12),FD$15)&amp;"","Я")</f>
        <v/>
      </c>
      <c r="FE20" s="149"/>
      <c r="FF20" s="149"/>
      <c r="FG20" s="150"/>
      <c r="FH20" s="124"/>
      <c r="FI20" s="125"/>
      <c r="FJ20" s="125"/>
      <c r="FK20" s="125"/>
      <c r="FL20" s="125"/>
      <c r="FM20" s="125"/>
      <c r="FN20" s="126"/>
      <c r="FO20" s="210"/>
      <c r="FP20" s="211"/>
      <c r="FQ20" s="211"/>
      <c r="FR20" s="211"/>
      <c r="FS20" s="211"/>
      <c r="FT20" s="211"/>
      <c r="FU20" s="212"/>
      <c r="FV20" s="216"/>
      <c r="FW20" s="217"/>
      <c r="FX20" s="217"/>
      <c r="FY20" s="217"/>
      <c r="FZ20" s="217"/>
      <c r="GA20" s="217"/>
      <c r="GB20" s="218"/>
      <c r="GC20" s="124"/>
      <c r="GD20" s="125"/>
      <c r="GE20" s="125"/>
      <c r="GF20" s="125"/>
      <c r="GG20" s="125"/>
      <c r="GH20" s="125"/>
      <c r="GI20" s="126"/>
      <c r="GJ20" s="124"/>
      <c r="GK20" s="125"/>
      <c r="GL20" s="125"/>
      <c r="GM20" s="125"/>
      <c r="GN20" s="125"/>
      <c r="GO20" s="125"/>
      <c r="GP20" s="126"/>
      <c r="GQ20" s="124"/>
      <c r="GR20" s="125"/>
      <c r="GS20" s="125"/>
      <c r="GT20" s="125"/>
      <c r="GU20" s="125"/>
      <c r="GV20" s="125"/>
      <c r="GW20" s="126"/>
      <c r="GX20" s="124"/>
      <c r="GY20" s="125"/>
      <c r="GZ20" s="125"/>
      <c r="HA20" s="125"/>
      <c r="HB20" s="125"/>
      <c r="HC20" s="125"/>
      <c r="HD20" s="126"/>
      <c r="HE20" s="118"/>
      <c r="HF20" s="119"/>
      <c r="HG20" s="119"/>
      <c r="HH20" s="119"/>
      <c r="HI20" s="119"/>
      <c r="HJ20" s="119"/>
      <c r="HK20" s="119"/>
      <c r="HL20" s="120"/>
      <c r="HM20" s="197" t="str">
        <f>IF(SUMPRODUCT(--ISNUMBER(SEARCH("б",AG19:FG20)))&gt;0,"Б","")</f>
        <v/>
      </c>
      <c r="HN20" s="198"/>
      <c r="HO20" s="198"/>
      <c r="HP20" s="198"/>
      <c r="HQ20" s="198"/>
      <c r="HR20" s="199"/>
      <c r="HS20" s="118" t="str">
        <f>IF(HM20="","",COUNTIF(AG19:FG20,HM20))</f>
        <v/>
      </c>
      <c r="HT20" s="119"/>
      <c r="HU20" s="119"/>
      <c r="HV20" s="119"/>
      <c r="HW20" s="119"/>
      <c r="HX20" s="119"/>
      <c r="HY20" s="119"/>
      <c r="HZ20" s="120"/>
      <c r="IA20" s="124"/>
      <c r="IB20" s="125"/>
      <c r="IC20" s="125"/>
      <c r="ID20" s="125"/>
      <c r="IE20" s="125"/>
      <c r="IF20" s="125"/>
      <c r="IG20" s="125"/>
      <c r="IH20" s="126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10" customFormat="1" ht="19.5" customHeight="1" x14ac:dyDescent="0.2">
      <c r="A21" s="142"/>
      <c r="B21" s="143"/>
      <c r="C21" s="143"/>
      <c r="D21" s="143"/>
      <c r="E21" s="144"/>
      <c r="F21" s="151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3"/>
      <c r="V21" s="142"/>
      <c r="W21" s="143"/>
      <c r="X21" s="143"/>
      <c r="Y21" s="143"/>
      <c r="Z21" s="143"/>
      <c r="AA21" s="143"/>
      <c r="AB21" s="143"/>
      <c r="AC21" s="143"/>
      <c r="AD21" s="143"/>
      <c r="AE21" s="143"/>
      <c r="AF21" s="144"/>
      <c r="AG21" s="109"/>
      <c r="AH21" s="110"/>
      <c r="AI21" s="110"/>
      <c r="AJ21" s="111"/>
      <c r="AK21" s="109"/>
      <c r="AL21" s="110"/>
      <c r="AM21" s="110"/>
      <c r="AN21" s="111"/>
      <c r="AO21" s="109"/>
      <c r="AP21" s="110"/>
      <c r="AQ21" s="110"/>
      <c r="AR21" s="111"/>
      <c r="AS21" s="109"/>
      <c r="AT21" s="110"/>
      <c r="AU21" s="110"/>
      <c r="AV21" s="111"/>
      <c r="AW21" s="109"/>
      <c r="AX21" s="110"/>
      <c r="AY21" s="110"/>
      <c r="AZ21" s="111"/>
      <c r="BA21" s="109"/>
      <c r="BB21" s="110"/>
      <c r="BC21" s="110"/>
      <c r="BD21" s="111"/>
      <c r="BE21" s="109"/>
      <c r="BF21" s="110"/>
      <c r="BG21" s="110"/>
      <c r="BH21" s="111"/>
      <c r="BI21" s="109"/>
      <c r="BJ21" s="110"/>
      <c r="BK21" s="110"/>
      <c r="BL21" s="111"/>
      <c r="BM21" s="109"/>
      <c r="BN21" s="110"/>
      <c r="BO21" s="110"/>
      <c r="BP21" s="111"/>
      <c r="BQ21" s="109"/>
      <c r="BR21" s="110"/>
      <c r="BS21" s="110"/>
      <c r="BT21" s="111"/>
      <c r="BU21" s="109"/>
      <c r="BV21" s="110"/>
      <c r="BW21" s="110"/>
      <c r="BX21" s="111"/>
      <c r="BY21" s="109"/>
      <c r="BZ21" s="110"/>
      <c r="CA21" s="110"/>
      <c r="CB21" s="111"/>
      <c r="CC21" s="109"/>
      <c r="CD21" s="110"/>
      <c r="CE21" s="110"/>
      <c r="CF21" s="111"/>
      <c r="CG21" s="109"/>
      <c r="CH21" s="110"/>
      <c r="CI21" s="110"/>
      <c r="CJ21" s="111"/>
      <c r="CK21" s="109"/>
      <c r="CL21" s="110"/>
      <c r="CM21" s="110"/>
      <c r="CN21" s="111"/>
      <c r="CO21" s="109"/>
      <c r="CP21" s="110"/>
      <c r="CQ21" s="110"/>
      <c r="CR21" s="110"/>
      <c r="CS21" s="110"/>
      <c r="CT21" s="110"/>
      <c r="CU21" s="111"/>
      <c r="CV21" s="109"/>
      <c r="CW21" s="110"/>
      <c r="CX21" s="110"/>
      <c r="CY21" s="111"/>
      <c r="CZ21" s="109"/>
      <c r="DA21" s="110"/>
      <c r="DB21" s="110"/>
      <c r="DC21" s="111"/>
      <c r="DD21" s="109"/>
      <c r="DE21" s="110"/>
      <c r="DF21" s="110"/>
      <c r="DG21" s="111"/>
      <c r="DH21" s="109"/>
      <c r="DI21" s="110"/>
      <c r="DJ21" s="110"/>
      <c r="DK21" s="111"/>
      <c r="DL21" s="109"/>
      <c r="DM21" s="110"/>
      <c r="DN21" s="110"/>
      <c r="DO21" s="111"/>
      <c r="DP21" s="109"/>
      <c r="DQ21" s="110"/>
      <c r="DR21" s="110"/>
      <c r="DS21" s="111"/>
      <c r="DT21" s="109"/>
      <c r="DU21" s="110"/>
      <c r="DV21" s="110"/>
      <c r="DW21" s="111"/>
      <c r="DX21" s="109"/>
      <c r="DY21" s="110"/>
      <c r="DZ21" s="110"/>
      <c r="EA21" s="111"/>
      <c r="EB21" s="109"/>
      <c r="EC21" s="110"/>
      <c r="ED21" s="110"/>
      <c r="EE21" s="111"/>
      <c r="EF21" s="109"/>
      <c r="EG21" s="110"/>
      <c r="EH21" s="110"/>
      <c r="EI21" s="111"/>
      <c r="EJ21" s="109"/>
      <c r="EK21" s="110"/>
      <c r="EL21" s="110"/>
      <c r="EM21" s="111"/>
      <c r="EN21" s="109"/>
      <c r="EO21" s="110"/>
      <c r="EP21" s="110"/>
      <c r="EQ21" s="111"/>
      <c r="ER21" s="109"/>
      <c r="ES21" s="110"/>
      <c r="ET21" s="110"/>
      <c r="EU21" s="111"/>
      <c r="EV21" s="109"/>
      <c r="EW21" s="110"/>
      <c r="EX21" s="110"/>
      <c r="EY21" s="111"/>
      <c r="EZ21" s="109"/>
      <c r="FA21" s="110"/>
      <c r="FB21" s="110"/>
      <c r="FC21" s="111"/>
      <c r="FD21" s="109"/>
      <c r="FE21" s="110"/>
      <c r="FF21" s="110"/>
      <c r="FG21" s="111"/>
      <c r="FH21" s="121"/>
      <c r="FI21" s="122"/>
      <c r="FJ21" s="122"/>
      <c r="FK21" s="122"/>
      <c r="FL21" s="122"/>
      <c r="FM21" s="122"/>
      <c r="FN21" s="123"/>
      <c r="FO21" s="121"/>
      <c r="FP21" s="122"/>
      <c r="FQ21" s="122"/>
      <c r="FR21" s="122"/>
      <c r="FS21" s="122"/>
      <c r="FT21" s="122"/>
      <c r="FU21" s="123"/>
      <c r="FV21" s="225"/>
      <c r="FW21" s="226"/>
      <c r="FX21" s="226"/>
      <c r="FY21" s="226"/>
      <c r="FZ21" s="226"/>
      <c r="GA21" s="226"/>
      <c r="GB21" s="227"/>
      <c r="GC21" s="121"/>
      <c r="GD21" s="122"/>
      <c r="GE21" s="122"/>
      <c r="GF21" s="122"/>
      <c r="GG21" s="122"/>
      <c r="GH21" s="122"/>
      <c r="GI21" s="123"/>
      <c r="GJ21" s="121"/>
      <c r="GK21" s="122"/>
      <c r="GL21" s="122"/>
      <c r="GM21" s="122"/>
      <c r="GN21" s="122"/>
      <c r="GO21" s="122"/>
      <c r="GP21" s="123"/>
      <c r="GQ21" s="127"/>
      <c r="GR21" s="128"/>
      <c r="GS21" s="128"/>
      <c r="GT21" s="128"/>
      <c r="GU21" s="128"/>
      <c r="GV21" s="128"/>
      <c r="GW21" s="129"/>
      <c r="GX21" s="121"/>
      <c r="GY21" s="122"/>
      <c r="GZ21" s="122"/>
      <c r="HA21" s="122"/>
      <c r="HB21" s="122"/>
      <c r="HC21" s="122"/>
      <c r="HD21" s="123"/>
      <c r="HE21" s="109"/>
      <c r="HF21" s="110"/>
      <c r="HG21" s="110"/>
      <c r="HH21" s="110"/>
      <c r="HI21" s="110"/>
      <c r="HJ21" s="110"/>
      <c r="HK21" s="110"/>
      <c r="HL21" s="111"/>
      <c r="HM21" s="139"/>
      <c r="HN21" s="140"/>
      <c r="HO21" s="140"/>
      <c r="HP21" s="140"/>
      <c r="HQ21" s="140"/>
      <c r="HR21" s="141"/>
      <c r="HS21" s="109"/>
      <c r="HT21" s="110"/>
      <c r="HU21" s="110"/>
      <c r="HV21" s="110"/>
      <c r="HW21" s="110"/>
      <c r="HX21" s="110"/>
      <c r="HY21" s="110"/>
      <c r="HZ21" s="111"/>
      <c r="IA21" s="121"/>
      <c r="IB21" s="122"/>
      <c r="IC21" s="122"/>
      <c r="ID21" s="122"/>
      <c r="IE21" s="122"/>
      <c r="IF21" s="122"/>
      <c r="IG21" s="122"/>
      <c r="IH21" s="123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11" customFormat="1" ht="19.5" customHeight="1" thickBot="1" x14ac:dyDescent="0.25">
      <c r="A22" s="145"/>
      <c r="B22" s="146"/>
      <c r="C22" s="146"/>
      <c r="D22" s="146"/>
      <c r="E22" s="147"/>
      <c r="F22" s="154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6"/>
      <c r="V22" s="145"/>
      <c r="W22" s="146"/>
      <c r="X22" s="146"/>
      <c r="Y22" s="146"/>
      <c r="Z22" s="146"/>
      <c r="AA22" s="146"/>
      <c r="AB22" s="146"/>
      <c r="AC22" s="146"/>
      <c r="AD22" s="146"/>
      <c r="AE22" s="146"/>
      <c r="AF22" s="147"/>
      <c r="AG22" s="118"/>
      <c r="AH22" s="119"/>
      <c r="AI22" s="119"/>
      <c r="AJ22" s="120"/>
      <c r="AK22" s="118"/>
      <c r="AL22" s="119"/>
      <c r="AM22" s="119"/>
      <c r="AN22" s="120"/>
      <c r="AO22" s="118"/>
      <c r="AP22" s="119"/>
      <c r="AQ22" s="119"/>
      <c r="AR22" s="120"/>
      <c r="AS22" s="118"/>
      <c r="AT22" s="119"/>
      <c r="AU22" s="119"/>
      <c r="AV22" s="120"/>
      <c r="AW22" s="118"/>
      <c r="AX22" s="119"/>
      <c r="AY22" s="119"/>
      <c r="AZ22" s="120"/>
      <c r="BA22" s="118"/>
      <c r="BB22" s="119"/>
      <c r="BC22" s="119"/>
      <c r="BD22" s="120"/>
      <c r="BE22" s="118"/>
      <c r="BF22" s="119"/>
      <c r="BG22" s="119"/>
      <c r="BH22" s="120"/>
      <c r="BI22" s="118"/>
      <c r="BJ22" s="119"/>
      <c r="BK22" s="119"/>
      <c r="BL22" s="120"/>
      <c r="BM22" s="118"/>
      <c r="BN22" s="119"/>
      <c r="BO22" s="119"/>
      <c r="BP22" s="120"/>
      <c r="BQ22" s="118"/>
      <c r="BR22" s="119"/>
      <c r="BS22" s="119"/>
      <c r="BT22" s="120"/>
      <c r="BU22" s="118"/>
      <c r="BV22" s="119"/>
      <c r="BW22" s="119"/>
      <c r="BX22" s="120"/>
      <c r="BY22" s="118"/>
      <c r="BZ22" s="119"/>
      <c r="CA22" s="119"/>
      <c r="CB22" s="120"/>
      <c r="CC22" s="118"/>
      <c r="CD22" s="119"/>
      <c r="CE22" s="119"/>
      <c r="CF22" s="120"/>
      <c r="CG22" s="118"/>
      <c r="CH22" s="119"/>
      <c r="CI22" s="119"/>
      <c r="CJ22" s="120"/>
      <c r="CK22" s="118"/>
      <c r="CL22" s="119"/>
      <c r="CM22" s="119"/>
      <c r="CN22" s="120"/>
      <c r="CO22" s="118"/>
      <c r="CP22" s="119"/>
      <c r="CQ22" s="119"/>
      <c r="CR22" s="119"/>
      <c r="CS22" s="119"/>
      <c r="CT22" s="119"/>
      <c r="CU22" s="120"/>
      <c r="CV22" s="118"/>
      <c r="CW22" s="119"/>
      <c r="CX22" s="119"/>
      <c r="CY22" s="120"/>
      <c r="CZ22" s="118"/>
      <c r="DA22" s="119"/>
      <c r="DB22" s="119"/>
      <c r="DC22" s="120"/>
      <c r="DD22" s="118"/>
      <c r="DE22" s="119"/>
      <c r="DF22" s="119"/>
      <c r="DG22" s="120"/>
      <c r="DH22" s="118"/>
      <c r="DI22" s="119"/>
      <c r="DJ22" s="119"/>
      <c r="DK22" s="120"/>
      <c r="DL22" s="118"/>
      <c r="DM22" s="119"/>
      <c r="DN22" s="119"/>
      <c r="DO22" s="120"/>
      <c r="DP22" s="118"/>
      <c r="DQ22" s="119"/>
      <c r="DR22" s="119"/>
      <c r="DS22" s="120"/>
      <c r="DT22" s="118"/>
      <c r="DU22" s="119"/>
      <c r="DV22" s="119"/>
      <c r="DW22" s="120"/>
      <c r="DX22" s="118"/>
      <c r="DY22" s="119"/>
      <c r="DZ22" s="119"/>
      <c r="EA22" s="120"/>
      <c r="EB22" s="118"/>
      <c r="EC22" s="119"/>
      <c r="ED22" s="119"/>
      <c r="EE22" s="120"/>
      <c r="EF22" s="118"/>
      <c r="EG22" s="119"/>
      <c r="EH22" s="119"/>
      <c r="EI22" s="120"/>
      <c r="EJ22" s="118"/>
      <c r="EK22" s="119"/>
      <c r="EL22" s="119"/>
      <c r="EM22" s="120"/>
      <c r="EN22" s="118"/>
      <c r="EO22" s="119"/>
      <c r="EP22" s="119"/>
      <c r="EQ22" s="120"/>
      <c r="ER22" s="118"/>
      <c r="ES22" s="119"/>
      <c r="ET22" s="119"/>
      <c r="EU22" s="120"/>
      <c r="EV22" s="118"/>
      <c r="EW22" s="119"/>
      <c r="EX22" s="119"/>
      <c r="EY22" s="120"/>
      <c r="EZ22" s="118"/>
      <c r="FA22" s="119"/>
      <c r="FB22" s="119"/>
      <c r="FC22" s="120"/>
      <c r="FD22" s="118"/>
      <c r="FE22" s="119"/>
      <c r="FF22" s="119"/>
      <c r="FG22" s="120"/>
      <c r="FH22" s="124"/>
      <c r="FI22" s="125"/>
      <c r="FJ22" s="125"/>
      <c r="FK22" s="125"/>
      <c r="FL22" s="125"/>
      <c r="FM22" s="125"/>
      <c r="FN22" s="126"/>
      <c r="FO22" s="124"/>
      <c r="FP22" s="125"/>
      <c r="FQ22" s="125"/>
      <c r="FR22" s="125"/>
      <c r="FS22" s="125"/>
      <c r="FT22" s="125"/>
      <c r="FU22" s="126"/>
      <c r="FV22" s="228"/>
      <c r="FW22" s="229"/>
      <c r="FX22" s="229"/>
      <c r="FY22" s="229"/>
      <c r="FZ22" s="229"/>
      <c r="GA22" s="229"/>
      <c r="GB22" s="230"/>
      <c r="GC22" s="124"/>
      <c r="GD22" s="125"/>
      <c r="GE22" s="125"/>
      <c r="GF22" s="125"/>
      <c r="GG22" s="125"/>
      <c r="GH22" s="125"/>
      <c r="GI22" s="126"/>
      <c r="GJ22" s="124"/>
      <c r="GK22" s="125"/>
      <c r="GL22" s="125"/>
      <c r="GM22" s="125"/>
      <c r="GN22" s="125"/>
      <c r="GO22" s="125"/>
      <c r="GP22" s="126"/>
      <c r="GQ22" s="124"/>
      <c r="GR22" s="125"/>
      <c r="GS22" s="125"/>
      <c r="GT22" s="125"/>
      <c r="GU22" s="125"/>
      <c r="GV22" s="125"/>
      <c r="GW22" s="126"/>
      <c r="GX22" s="124"/>
      <c r="GY22" s="125"/>
      <c r="GZ22" s="125"/>
      <c r="HA22" s="125"/>
      <c r="HB22" s="125"/>
      <c r="HC22" s="125"/>
      <c r="HD22" s="126"/>
      <c r="HE22" s="118"/>
      <c r="HF22" s="119"/>
      <c r="HG22" s="119"/>
      <c r="HH22" s="119"/>
      <c r="HI22" s="119"/>
      <c r="HJ22" s="119"/>
      <c r="HK22" s="119"/>
      <c r="HL22" s="120"/>
      <c r="HM22" s="136"/>
      <c r="HN22" s="137"/>
      <c r="HO22" s="137"/>
      <c r="HP22" s="137"/>
      <c r="HQ22" s="137"/>
      <c r="HR22" s="138"/>
      <c r="HS22" s="118"/>
      <c r="HT22" s="119"/>
      <c r="HU22" s="119"/>
      <c r="HV22" s="119"/>
      <c r="HW22" s="119"/>
      <c r="HX22" s="119"/>
      <c r="HY22" s="119"/>
      <c r="HZ22" s="120"/>
      <c r="IA22" s="124"/>
      <c r="IB22" s="125"/>
      <c r="IC22" s="125"/>
      <c r="ID22" s="125"/>
      <c r="IE22" s="125"/>
      <c r="IF22" s="125"/>
      <c r="IG22" s="125"/>
      <c r="IH22" s="126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10" customFormat="1" ht="19.5" customHeight="1" x14ac:dyDescent="0.2">
      <c r="A23" s="142"/>
      <c r="B23" s="143"/>
      <c r="C23" s="143"/>
      <c r="D23" s="143"/>
      <c r="E23" s="144"/>
      <c r="F23" s="151" t="s">
        <v>84</v>
      </c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3"/>
      <c r="V23" s="142" t="s">
        <v>88</v>
      </c>
      <c r="W23" s="143"/>
      <c r="X23" s="143"/>
      <c r="Y23" s="143"/>
      <c r="Z23" s="143"/>
      <c r="AA23" s="143"/>
      <c r="AB23" s="143"/>
      <c r="AC23" s="143"/>
      <c r="AD23" s="143"/>
      <c r="AE23" s="143"/>
      <c r="AF23" s="144"/>
      <c r="AG23" s="109" t="str">
        <f>IF(AG24="Я",INDEX('график 7,8'!$B$5:$AF$16,MONTH($ES$12),AG$15),"")</f>
        <v/>
      </c>
      <c r="AH23" s="110"/>
      <c r="AI23" s="110"/>
      <c r="AJ23" s="111"/>
      <c r="AK23" s="109">
        <f>IF(AK24="Я",INDEX('график 7,8'!$B$5:$AF$16,MONTH($ES$12),AK$15),"")</f>
        <v>7.8</v>
      </c>
      <c r="AL23" s="110"/>
      <c r="AM23" s="110"/>
      <c r="AN23" s="111"/>
      <c r="AO23" s="109" t="str">
        <f>IF(AO24="Я",INDEX('график 7,8'!$B$5:$AF$16,MONTH($ES$12),AO$15),"")</f>
        <v/>
      </c>
      <c r="AP23" s="110"/>
      <c r="AQ23" s="110"/>
      <c r="AR23" s="111"/>
      <c r="AS23" s="109" t="str">
        <f>IF(AS24="Я",INDEX('график 7,8'!$B$5:$AF$16,MONTH($ES$12),AS$15),"")</f>
        <v/>
      </c>
      <c r="AT23" s="110"/>
      <c r="AU23" s="110"/>
      <c r="AV23" s="111"/>
      <c r="AW23" s="109" t="str">
        <f>IF(AW24="Я",INDEX('график 7,8'!$B$5:$AF$16,MONTH($ES$12),AW$15),"")</f>
        <v/>
      </c>
      <c r="AX23" s="110"/>
      <c r="AY23" s="110"/>
      <c r="AZ23" s="111"/>
      <c r="BA23" s="109" t="str">
        <f>IF(BA24="Я",INDEX('график 7,8'!$B$5:$AF$16,MONTH($ES$12),BA$15),"")</f>
        <v/>
      </c>
      <c r="BB23" s="110"/>
      <c r="BC23" s="110"/>
      <c r="BD23" s="111"/>
      <c r="BE23" s="109" t="str">
        <f>IF(BE24="Я",INDEX('график 7,8'!$B$5:$AF$16,MONTH($ES$12),BE$15),"")</f>
        <v/>
      </c>
      <c r="BF23" s="110"/>
      <c r="BG23" s="110"/>
      <c r="BH23" s="111"/>
      <c r="BI23" s="109" t="str">
        <f>IF(BI24="Я",INDEX('график 7,8'!$B$5:$AF$16,MONTH($ES$12),BI$15),"")</f>
        <v/>
      </c>
      <c r="BJ23" s="110"/>
      <c r="BK23" s="110"/>
      <c r="BL23" s="111"/>
      <c r="BM23" s="109" t="str">
        <f>IF(BM24="Я",INDEX('график 7,8'!$B$5:$AF$16,MONTH($ES$12),BM$15),"")</f>
        <v/>
      </c>
      <c r="BN23" s="110"/>
      <c r="BO23" s="110"/>
      <c r="BP23" s="111"/>
      <c r="BQ23" s="109">
        <f>IF(BQ24="Я",INDEX('график 7,8'!$B$5:$AF$16,MONTH($ES$12),BQ$15),"")</f>
        <v>7.8</v>
      </c>
      <c r="BR23" s="110"/>
      <c r="BS23" s="110"/>
      <c r="BT23" s="111"/>
      <c r="BU23" s="109">
        <f>IF(BU24="Я",INDEX('график 7,8'!$B$5:$AF$16,MONTH($ES$12),BU$15),"")</f>
        <v>7.8</v>
      </c>
      <c r="BV23" s="110"/>
      <c r="BW23" s="110"/>
      <c r="BX23" s="111"/>
      <c r="BY23" s="109" t="str">
        <f>IF(BY24="Я",INDEX('график 7,8'!$B$5:$AF$16,MONTH($ES$12),BY$15),"")</f>
        <v/>
      </c>
      <c r="BZ23" s="110"/>
      <c r="CA23" s="110"/>
      <c r="CB23" s="111"/>
      <c r="CC23" s="109" t="str">
        <f>IF(CC24="Я",INDEX('график 7,8'!$B$5:$AF$16,MONTH($ES$12),CC$15),"")</f>
        <v/>
      </c>
      <c r="CD23" s="110"/>
      <c r="CE23" s="110"/>
      <c r="CF23" s="111"/>
      <c r="CG23" s="109" t="str">
        <f>IF(CG24="Я",INDEX('график 7,8'!$B$5:$AF$16,MONTH($ES$12),CG$15),"")</f>
        <v/>
      </c>
      <c r="CH23" s="110"/>
      <c r="CI23" s="110"/>
      <c r="CJ23" s="111"/>
      <c r="CK23" s="109" t="str">
        <f>IF(CK24="Я",INDEX('график 7,8'!$B$5:$AF$16,MONTH($ES$12),CK$15),"")</f>
        <v/>
      </c>
      <c r="CL23" s="110"/>
      <c r="CM23" s="110"/>
      <c r="CN23" s="111"/>
      <c r="CO23" s="219">
        <f>SUMIF(AG24:CN24,"Я",AG23:CN23)</f>
        <v>23.4</v>
      </c>
      <c r="CP23" s="220"/>
      <c r="CQ23" s="220"/>
      <c r="CR23" s="220"/>
      <c r="CS23" s="220"/>
      <c r="CT23" s="220"/>
      <c r="CU23" s="221"/>
      <c r="CV23" s="109" t="str">
        <f>IF(CV24="Я",INDEX('график 7,8'!$B$5:$AF$16,MONTH($ES$12),CV$15),"")</f>
        <v/>
      </c>
      <c r="CW23" s="110"/>
      <c r="CX23" s="110"/>
      <c r="CY23" s="111"/>
      <c r="CZ23" s="109" t="str">
        <f>IF(CZ24="Я",INDEX('график 7,8'!$B$5:$AF$16,MONTH($ES$12),CZ$15),"")</f>
        <v/>
      </c>
      <c r="DA23" s="110"/>
      <c r="DB23" s="110"/>
      <c r="DC23" s="111"/>
      <c r="DD23" s="109" t="str">
        <f>IF(DD24="Я",INDEX('график 7,8'!$B$5:$AF$16,MONTH($ES$12),DD$15),"")</f>
        <v/>
      </c>
      <c r="DE23" s="110"/>
      <c r="DF23" s="110"/>
      <c r="DG23" s="111"/>
      <c r="DH23" s="109" t="str">
        <f>IF(DH24="Я",INDEX('график 7,8'!$B$5:$AF$16,MONTH($ES$12),DH$15),"")</f>
        <v/>
      </c>
      <c r="DI23" s="110"/>
      <c r="DJ23" s="110"/>
      <c r="DK23" s="111"/>
      <c r="DL23" s="109" t="str">
        <f>IF(DL24="Я",INDEX('график 7,8'!$B$5:$AF$16,MONTH($ES$12),DL$15),"")</f>
        <v/>
      </c>
      <c r="DM23" s="110"/>
      <c r="DN23" s="110"/>
      <c r="DO23" s="111"/>
      <c r="DP23" s="109" t="str">
        <f>IF(DP24="Я",INDEX('график 7,8'!$B$5:$AF$16,MONTH($ES$12),DP$15),"")</f>
        <v/>
      </c>
      <c r="DQ23" s="110"/>
      <c r="DR23" s="110"/>
      <c r="DS23" s="111"/>
      <c r="DT23" s="109" t="str">
        <f>IF(DT24="Я",INDEX('график 7,8'!$B$5:$AF$16,MONTH($ES$12),DT$15),"")</f>
        <v/>
      </c>
      <c r="DU23" s="110"/>
      <c r="DV23" s="110"/>
      <c r="DW23" s="111"/>
      <c r="DX23" s="109" t="str">
        <f>IF(DX24="Я",INDEX('график 7,8'!$B$5:$AF$16,MONTH($ES$12),DX$15),"")</f>
        <v/>
      </c>
      <c r="DY23" s="110"/>
      <c r="DZ23" s="110"/>
      <c r="EA23" s="111"/>
      <c r="EB23" s="109" t="str">
        <f>IF(EB24="Я",INDEX('график 7,8'!$B$5:$AF$16,MONTH($ES$12),EB$15),"")</f>
        <v/>
      </c>
      <c r="EC23" s="110"/>
      <c r="ED23" s="110"/>
      <c r="EE23" s="111"/>
      <c r="EF23" s="109" t="str">
        <f>IF(EF24="Я",INDEX('график 7,8'!$B$5:$AF$16,MONTH($ES$12),EF$15),"")</f>
        <v/>
      </c>
      <c r="EG23" s="110"/>
      <c r="EH23" s="110"/>
      <c r="EI23" s="111"/>
      <c r="EJ23" s="109" t="str">
        <f>IF(EJ24="Я",INDEX('график 7,8'!$B$5:$AF$16,MONTH($ES$12),EJ$15),"")</f>
        <v/>
      </c>
      <c r="EK23" s="110"/>
      <c r="EL23" s="110"/>
      <c r="EM23" s="111"/>
      <c r="EN23" s="109" t="str">
        <f>IF(EN24="Я",INDEX('график 7,8'!$B$5:$AF$16,MONTH($ES$12),EN$15),"")</f>
        <v/>
      </c>
      <c r="EO23" s="110"/>
      <c r="EP23" s="110"/>
      <c r="EQ23" s="111"/>
      <c r="ER23" s="109" t="str">
        <f>IF(ER24="Я",INDEX('график 7,8'!$B$5:$AF$16,MONTH($ES$12),ER$15),"")</f>
        <v/>
      </c>
      <c r="ES23" s="110"/>
      <c r="ET23" s="110"/>
      <c r="EU23" s="111"/>
      <c r="EV23" s="109" t="str">
        <f>IF(EV24="Я",INDEX('график 7,8'!$B$5:$AF$16,MONTH($ES$12),EV$15),"")</f>
        <v/>
      </c>
      <c r="EW23" s="110"/>
      <c r="EX23" s="110"/>
      <c r="EY23" s="111"/>
      <c r="EZ23" s="109" t="str">
        <f>IF(EZ24="Я",INDEX('график 7,8'!$B$5:$AF$16,MONTH($ES$12),EZ$15),"")</f>
        <v/>
      </c>
      <c r="FA23" s="110"/>
      <c r="FB23" s="110"/>
      <c r="FC23" s="111"/>
      <c r="FD23" s="109"/>
      <c r="FE23" s="110"/>
      <c r="FF23" s="110"/>
      <c r="FG23" s="111"/>
      <c r="FH23" s="250">
        <f>SUMIF(CV24:FG24,"Я",CV23:FG23)</f>
        <v>0</v>
      </c>
      <c r="FI23" s="251"/>
      <c r="FJ23" s="251"/>
      <c r="FK23" s="251"/>
      <c r="FL23" s="251"/>
      <c r="FM23" s="251"/>
      <c r="FN23" s="252"/>
      <c r="FO23" s="121"/>
      <c r="FP23" s="122"/>
      <c r="FQ23" s="122"/>
      <c r="FR23" s="122"/>
      <c r="FS23" s="122"/>
      <c r="FT23" s="122"/>
      <c r="FU23" s="123"/>
      <c r="FV23" s="213" t="str">
        <f>"Я/"&amp;SUMIF(AG24:FG24,"Я",AG23:FG23)</f>
        <v>Я/23,4</v>
      </c>
      <c r="FW23" s="214"/>
      <c r="FX23" s="214"/>
      <c r="FY23" s="214"/>
      <c r="FZ23" s="214"/>
      <c r="GA23" s="214"/>
      <c r="GB23" s="215"/>
      <c r="GC23" s="121"/>
      <c r="GD23" s="122"/>
      <c r="GE23" s="122"/>
      <c r="GF23" s="122"/>
      <c r="GG23" s="122"/>
      <c r="GH23" s="122"/>
      <c r="GI23" s="123"/>
      <c r="GJ23" s="121"/>
      <c r="GK23" s="122"/>
      <c r="GL23" s="122"/>
      <c r="GM23" s="122"/>
      <c r="GN23" s="122"/>
      <c r="GO23" s="122"/>
      <c r="GP23" s="123"/>
      <c r="GQ23" s="121"/>
      <c r="GR23" s="122"/>
      <c r="GS23" s="122"/>
      <c r="GT23" s="122"/>
      <c r="GU23" s="122"/>
      <c r="GV23" s="122"/>
      <c r="GW23" s="123"/>
      <c r="GX23" s="121"/>
      <c r="GY23" s="122"/>
      <c r="GZ23" s="122"/>
      <c r="HA23" s="122"/>
      <c r="HB23" s="122"/>
      <c r="HC23" s="122"/>
      <c r="HD23" s="123"/>
      <c r="HE23" s="109"/>
      <c r="HF23" s="110"/>
      <c r="HG23" s="110"/>
      <c r="HH23" s="110"/>
      <c r="HI23" s="110"/>
      <c r="HJ23" s="110"/>
      <c r="HK23" s="110"/>
      <c r="HL23" s="111"/>
      <c r="HM23" s="139"/>
      <c r="HN23" s="140"/>
      <c r="HO23" s="140"/>
      <c r="HP23" s="140"/>
      <c r="HQ23" s="140"/>
      <c r="HR23" s="141"/>
      <c r="HS23" s="109"/>
      <c r="HT23" s="110"/>
      <c r="HU23" s="110"/>
      <c r="HV23" s="110"/>
      <c r="HW23" s="110"/>
      <c r="HX23" s="110"/>
      <c r="HY23" s="110"/>
      <c r="HZ23" s="111"/>
      <c r="IA23" s="121"/>
      <c r="IB23" s="122"/>
      <c r="IC23" s="122"/>
      <c r="ID23" s="122"/>
      <c r="IE23" s="122"/>
      <c r="IF23" s="122"/>
      <c r="IG23" s="122"/>
      <c r="IH23" s="123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11" customFormat="1" ht="19.5" customHeight="1" thickBot="1" x14ac:dyDescent="0.25">
      <c r="A24" s="145"/>
      <c r="B24" s="146"/>
      <c r="C24" s="146"/>
      <c r="D24" s="146"/>
      <c r="E24" s="147"/>
      <c r="F24" s="154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6"/>
      <c r="V24" s="145"/>
      <c r="W24" s="146"/>
      <c r="X24" s="146"/>
      <c r="Y24" s="146"/>
      <c r="Z24" s="146"/>
      <c r="AA24" s="146"/>
      <c r="AB24" s="146"/>
      <c r="AC24" s="146"/>
      <c r="AD24" s="146"/>
      <c r="AE24" s="146"/>
      <c r="AF24" s="147"/>
      <c r="AG24" s="148" t="str">
        <f>TRIM(LEFT(TRIM(INDEX(отсутствия!$K:$AO,MATCH($V23,отсутствия!$A:$A,),AG$15)&amp;" "&amp;TEXT(INDEX('график 7,8'!$B$5:$AF$16,MONTH($ES$12),AG$15)&amp;"","Я")),2))</f>
        <v>В</v>
      </c>
      <c r="AH24" s="149"/>
      <c r="AI24" s="149"/>
      <c r="AJ24" s="150"/>
      <c r="AK24" s="148" t="str">
        <f>TRIM(LEFT(TRIM(INDEX(отсутствия!$K:$AO,MATCH($V23,отсутствия!$A:$A,),AK$15)&amp;" "&amp;TEXT(INDEX('график 7,8'!$B$5:$AF$16,MONTH($ES$12),AK$15)&amp;"","Я")),2))</f>
        <v>Я</v>
      </c>
      <c r="AL24" s="149"/>
      <c r="AM24" s="149"/>
      <c r="AN24" s="150"/>
      <c r="AO24" s="148" t="str">
        <f>TRIM(LEFT(TRIM(INDEX(отсутствия!$K:$AO,MATCH($V23,отсутствия!$A:$A,),AO$15)&amp;" "&amp;TEXT(INDEX('график 7,8'!$B$5:$AF$16,MONTH($ES$12),AO$15)&amp;"","Я")),2))</f>
        <v>Б</v>
      </c>
      <c r="AP24" s="149"/>
      <c r="AQ24" s="149"/>
      <c r="AR24" s="150"/>
      <c r="AS24" s="148" t="str">
        <f>TRIM(LEFT(TRIM(INDEX(отсутствия!$K:$AO,MATCH($V23,отсутствия!$A:$A,),AS$15)&amp;" "&amp;TEXT(INDEX('график 7,8'!$B$5:$AF$16,MONTH($ES$12),AS$15)&amp;"","Я")),2))</f>
        <v>Б</v>
      </c>
      <c r="AT24" s="149"/>
      <c r="AU24" s="149"/>
      <c r="AV24" s="150"/>
      <c r="AW24" s="148" t="str">
        <f>TRIM(LEFT(TRIM(INDEX(отсутствия!$K:$AO,MATCH($V23,отсутствия!$A:$A,),AW$15)&amp;" "&amp;TEXT(INDEX('график 7,8'!$B$5:$AF$16,MONTH($ES$12),AW$15)&amp;"","Я")),2))</f>
        <v>Б</v>
      </c>
      <c r="AX24" s="149"/>
      <c r="AY24" s="149"/>
      <c r="AZ24" s="150"/>
      <c r="BA24" s="148" t="str">
        <f>TRIM(LEFT(TRIM(INDEX(отсутствия!$K:$AO,MATCH($V23,отсутствия!$A:$A,),BA$15)&amp;" "&amp;TEXT(INDEX('график 7,8'!$B$5:$AF$16,MONTH($ES$12),BA$15)&amp;"","Я")),2))</f>
        <v>Б</v>
      </c>
      <c r="BB24" s="149"/>
      <c r="BC24" s="149"/>
      <c r="BD24" s="150"/>
      <c r="BE24" s="148" t="str">
        <f>TRIM(LEFT(TRIM(INDEX(отсутствия!$K:$AO,MATCH($V23,отсутствия!$A:$A,),BE$15)&amp;" "&amp;TEXT(INDEX('график 7,8'!$B$5:$AF$16,MONTH($ES$12),BE$15)&amp;"","Я")),2))</f>
        <v>Б</v>
      </c>
      <c r="BF24" s="149"/>
      <c r="BG24" s="149"/>
      <c r="BH24" s="150"/>
      <c r="BI24" s="148" t="str">
        <f>TRIM(LEFT(TRIM(INDEX(отсутствия!$K:$AO,MATCH($V23,отсутствия!$A:$A,),BI$15)&amp;" "&amp;TEXT(INDEX('график 7,8'!$B$5:$AF$16,MONTH($ES$12),BI$15)&amp;"","Я")),2))</f>
        <v>Б</v>
      </c>
      <c r="BJ24" s="149"/>
      <c r="BK24" s="149"/>
      <c r="BL24" s="150"/>
      <c r="BM24" s="148" t="str">
        <f>TRIM(LEFT(TRIM(INDEX(отсутствия!$K:$AO,MATCH($V23,отсутствия!$A:$A,),BM$15)&amp;" "&amp;TEXT(INDEX('график 7,8'!$B$5:$AF$16,MONTH($ES$12),BM$15)&amp;"","Я")),2))</f>
        <v>Б</v>
      </c>
      <c r="BN24" s="149"/>
      <c r="BO24" s="149"/>
      <c r="BP24" s="150"/>
      <c r="BQ24" s="148" t="str">
        <f>TRIM(LEFT(TRIM(INDEX(отсутствия!$K:$AO,MATCH($V23,отсутствия!$A:$A,),BQ$15)&amp;" "&amp;TEXT(INDEX('график 7,8'!$B$5:$AF$16,MONTH($ES$12),BQ$15)&amp;"","Я")),2))</f>
        <v>Я</v>
      </c>
      <c r="BR24" s="149"/>
      <c r="BS24" s="149"/>
      <c r="BT24" s="150"/>
      <c r="BU24" s="148" t="str">
        <f>TRIM(LEFT(TRIM(INDEX(отсутствия!$K:$AO,MATCH($V23,отсутствия!$A:$A,),BU$15)&amp;" "&amp;TEXT(INDEX('график 7,8'!$B$5:$AF$16,MONTH($ES$12),BU$15)&amp;"","Я")),2))</f>
        <v>Я</v>
      </c>
      <c r="BV24" s="149"/>
      <c r="BW24" s="149"/>
      <c r="BX24" s="150"/>
      <c r="BY24" s="148" t="str">
        <f>TRIM(LEFT(TRIM(INDEX(отсутствия!$K:$AO,MATCH($V23,отсутствия!$A:$A,),BY$15)&amp;" "&amp;TEXT(INDEX('график 7,8'!$B$5:$AF$16,MONTH($ES$12),BY$15)&amp;"","Я")),2))</f>
        <v>ОТ</v>
      </c>
      <c r="BZ24" s="149"/>
      <c r="CA24" s="149"/>
      <c r="CB24" s="150"/>
      <c r="CC24" s="148" t="str">
        <f>TRIM(LEFT(TRIM(INDEX(отсутствия!$K:$AO,MATCH($V23,отсутствия!$A:$A,),CC$15)&amp;" "&amp;TEXT(INDEX('график 7,8'!$B$5:$AF$16,MONTH($ES$12),CC$15)&amp;"","Я")),2))</f>
        <v>ОТ</v>
      </c>
      <c r="CD24" s="149"/>
      <c r="CE24" s="149"/>
      <c r="CF24" s="150"/>
      <c r="CG24" s="148" t="str">
        <f>TRIM(LEFT(TRIM(INDEX(отсутствия!$K:$AO,MATCH($V23,отсутствия!$A:$A,),CG$15)&amp;" "&amp;TEXT(INDEX('график 7,8'!$B$5:$AF$16,MONTH($ES$12),CG$15)&amp;"","Я")),2))</f>
        <v>ОТ</v>
      </c>
      <c r="CH24" s="149"/>
      <c r="CI24" s="149"/>
      <c r="CJ24" s="150"/>
      <c r="CK24" s="148" t="str">
        <f>TRIM(LEFT(TRIM(INDEX(отсутствия!$K:$AO,MATCH($V23,отсутствия!$A:$A,),CK$15)&amp;" "&amp;TEXT(INDEX('график 7,8'!$B$5:$AF$16,MONTH($ES$12),CK$15)&amp;"","Я")),2))</f>
        <v>ОТ</v>
      </c>
      <c r="CL24" s="149"/>
      <c r="CM24" s="149"/>
      <c r="CN24" s="150"/>
      <c r="CO24" s="222"/>
      <c r="CP24" s="223"/>
      <c r="CQ24" s="223"/>
      <c r="CR24" s="223"/>
      <c r="CS24" s="223"/>
      <c r="CT24" s="223"/>
      <c r="CU24" s="224"/>
      <c r="CV24" s="148" t="str">
        <f>TRIM(LEFT(TRIM(INDEX(отсутствия!$K:$AO,MATCH($V23,отсутствия!$A:$A,),CV$15)&amp;" "&amp;TEXT(INDEX('график 7,8'!$B$5:$AF$16,MONTH($ES$12),CV$15)&amp;"","Я")),2))</f>
        <v>ОТ</v>
      </c>
      <c r="CW24" s="149"/>
      <c r="CX24" s="149"/>
      <c r="CY24" s="150"/>
      <c r="CZ24" s="148" t="str">
        <f>TRIM(LEFT(TRIM(INDEX(отсутствия!$K:$AO,MATCH($V23,отсутствия!$A:$A,),CZ$15)&amp;" "&amp;TEXT(INDEX('график 7,8'!$B$5:$AF$16,MONTH($ES$12),CZ$15)&amp;"","Я")),2))</f>
        <v>ОТ</v>
      </c>
      <c r="DA24" s="149"/>
      <c r="DB24" s="149"/>
      <c r="DC24" s="150"/>
      <c r="DD24" s="148" t="str">
        <f>TRIM(LEFT(TRIM(INDEX(отсутствия!$K:$AO,MATCH($V23,отсутствия!$A:$A,),DD$15)&amp;" "&amp;TEXT(INDEX('график 7,8'!$B$5:$AF$16,MONTH($ES$12),DD$15)&amp;"","Я")),2))</f>
        <v>ОТ</v>
      </c>
      <c r="DE24" s="149"/>
      <c r="DF24" s="149"/>
      <c r="DG24" s="150"/>
      <c r="DH24" s="148" t="str">
        <f>TRIM(LEFT(TRIM(INDEX(отсутствия!$K:$AO,MATCH($V23,отсутствия!$A:$A,),DH$15)&amp;" "&amp;TEXT(INDEX('график 7,8'!$B$5:$AF$16,MONTH($ES$12),DH$15)&amp;"","Я")),2))</f>
        <v>ОТ</v>
      </c>
      <c r="DI24" s="149"/>
      <c r="DJ24" s="149"/>
      <c r="DK24" s="150"/>
      <c r="DL24" s="148" t="str">
        <f>TRIM(LEFT(TRIM(INDEX(отсутствия!$K:$AO,MATCH($V23,отсутствия!$A:$A,),DL$15)&amp;" "&amp;TEXT(INDEX('график 7,8'!$B$5:$AF$16,MONTH($ES$12),DL$15)&amp;"","Я")),2))</f>
        <v>ОТ</v>
      </c>
      <c r="DM24" s="149"/>
      <c r="DN24" s="149"/>
      <c r="DO24" s="150"/>
      <c r="DP24" s="148" t="str">
        <f>TRIM(LEFT(TRIM(INDEX(отсутствия!$K:$AO,MATCH($V23,отсутствия!$A:$A,),DP$15)&amp;" "&amp;TEXT(INDEX('график 7,8'!$B$5:$AF$16,MONTH($ES$12),DP$15)&amp;"","Я")),2))</f>
        <v>В</v>
      </c>
      <c r="DQ24" s="149"/>
      <c r="DR24" s="149"/>
      <c r="DS24" s="150"/>
      <c r="DT24" s="148" t="str">
        <f>TRIM(LEFT(TRIM(INDEX(отсутствия!$K:$AO,MATCH($V23,отсутствия!$A:$A,),DT$15)&amp;" "&amp;TEXT(INDEX('график 7,8'!$B$5:$AF$16,MONTH($ES$12),DT$15)&amp;"","Я")),2))</f>
        <v>В</v>
      </c>
      <c r="DU24" s="149"/>
      <c r="DV24" s="149"/>
      <c r="DW24" s="150"/>
      <c r="DX24" s="148" t="str">
        <f>TRIM(LEFT(TRIM(INDEX(отсутствия!$K:$AO,MATCH($V23,отсутствия!$A:$A,),DX$15)&amp;" "&amp;TEXT(INDEX('график 7,8'!$B$5:$AF$16,MONTH($ES$12),DX$15)&amp;"","Я")),2))</f>
        <v>ФВ</v>
      </c>
      <c r="DY24" s="149"/>
      <c r="DZ24" s="149"/>
      <c r="EA24" s="150"/>
      <c r="EB24" s="148" t="str">
        <f>TRIM(LEFT(TRIM(INDEX(отсутствия!$K:$AO,MATCH($V23,отсутствия!$A:$A,),EB$15)&amp;" "&amp;TEXT(INDEX('график 7,8'!$B$5:$AF$16,MONTH($ES$12),EB$15)&amp;"","Я")),2))</f>
        <v>А</v>
      </c>
      <c r="EC24" s="149"/>
      <c r="ED24" s="149"/>
      <c r="EE24" s="150"/>
      <c r="EF24" s="148" t="str">
        <f>TRIM(LEFT(TRIM(INDEX(отсутствия!$K:$AO,MATCH($V23,отсутствия!$A:$A,),EF$15)&amp;" "&amp;TEXT(INDEX('график 7,8'!$B$5:$AF$16,MONTH($ES$12),EF$15)&amp;"","Я")),2))</f>
        <v>А</v>
      </c>
      <c r="EG24" s="149"/>
      <c r="EH24" s="149"/>
      <c r="EI24" s="150"/>
      <c r="EJ24" s="148" t="str">
        <f>TRIM(LEFT(TRIM(INDEX(отсутствия!$K:$AO,MATCH($V23,отсутствия!$A:$A,),EJ$15)&amp;" "&amp;TEXT(INDEX('график 7,8'!$B$5:$AF$16,MONTH($ES$12),EJ$15)&amp;"","Я")),2))</f>
        <v>А</v>
      </c>
      <c r="EK24" s="149"/>
      <c r="EL24" s="149"/>
      <c r="EM24" s="150"/>
      <c r="EN24" s="148" t="str">
        <f>TRIM(LEFT(TRIM(INDEX(отсутствия!$K:$AO,MATCH($V23,отсутствия!$A:$A,),EN$15)&amp;" "&amp;TEXT(INDEX('график 7,8'!$B$5:$AF$16,MONTH($ES$12),EN$15)&amp;"","Я")),2))</f>
        <v>Б</v>
      </c>
      <c r="EO24" s="149"/>
      <c r="EP24" s="149"/>
      <c r="EQ24" s="150"/>
      <c r="ER24" s="148" t="str">
        <f>TRIM(LEFT(TRIM(INDEX(отсутствия!$K:$AO,MATCH($V23,отсутствия!$A:$A,),ER$15)&amp;" "&amp;TEXT(INDEX('график 7,8'!$B$5:$AF$16,MONTH($ES$12),ER$15)&amp;"","Я")),2))</f>
        <v>Б</v>
      </c>
      <c r="ES24" s="149"/>
      <c r="ET24" s="149"/>
      <c r="EU24" s="150"/>
      <c r="EV24" s="148" t="str">
        <f>TRIM(LEFT(TRIM(INDEX(отсутствия!$K:$AO,MATCH($V23,отсутствия!$A:$A,),EV$15)&amp;" "&amp;TEXT(INDEX('график 7,8'!$B$5:$AF$16,MONTH($ES$12),EV$15)&amp;"","Я")),2))</f>
        <v/>
      </c>
      <c r="EW24" s="149"/>
      <c r="EX24" s="149"/>
      <c r="EY24" s="150"/>
      <c r="EZ24" s="148" t="str">
        <f>TRIM(LEFT(TRIM(INDEX(отсутствия!$K:$AO,MATCH($V23,отсутствия!$A:$A,),EZ$15)&amp;" "&amp;TEXT(INDEX('график 7,8'!$B$5:$AF$16,MONTH($ES$12),EZ$15)&amp;"","Я")),2))</f>
        <v/>
      </c>
      <c r="FA24" s="149"/>
      <c r="FB24" s="149"/>
      <c r="FC24" s="150"/>
      <c r="FD24" s="148" t="str">
        <f>TEXT(INDEX('график 7,8'!$B$5:$AF$16,MONTH($ES$12),FD$15)&amp;"","Я")</f>
        <v/>
      </c>
      <c r="FE24" s="149"/>
      <c r="FF24" s="149"/>
      <c r="FG24" s="150"/>
      <c r="FH24" s="124"/>
      <c r="FI24" s="125"/>
      <c r="FJ24" s="125"/>
      <c r="FK24" s="125"/>
      <c r="FL24" s="125"/>
      <c r="FM24" s="125"/>
      <c r="FN24" s="126"/>
      <c r="FO24" s="124"/>
      <c r="FP24" s="125"/>
      <c r="FQ24" s="125"/>
      <c r="FR24" s="125"/>
      <c r="FS24" s="125"/>
      <c r="FT24" s="125"/>
      <c r="FU24" s="126"/>
      <c r="FV24" s="216"/>
      <c r="FW24" s="217"/>
      <c r="FX24" s="217"/>
      <c r="FY24" s="217"/>
      <c r="FZ24" s="217"/>
      <c r="GA24" s="217"/>
      <c r="GB24" s="218"/>
      <c r="GC24" s="124"/>
      <c r="GD24" s="125"/>
      <c r="GE24" s="125"/>
      <c r="GF24" s="125"/>
      <c r="GG24" s="125"/>
      <c r="GH24" s="125"/>
      <c r="GI24" s="126"/>
      <c r="GJ24" s="124"/>
      <c r="GK24" s="125"/>
      <c r="GL24" s="125"/>
      <c r="GM24" s="125"/>
      <c r="GN24" s="125"/>
      <c r="GO24" s="125"/>
      <c r="GP24" s="126"/>
      <c r="GQ24" s="124"/>
      <c r="GR24" s="125"/>
      <c r="GS24" s="125"/>
      <c r="GT24" s="125"/>
      <c r="GU24" s="125"/>
      <c r="GV24" s="125"/>
      <c r="GW24" s="126"/>
      <c r="GX24" s="124"/>
      <c r="GY24" s="125"/>
      <c r="GZ24" s="125"/>
      <c r="HA24" s="125"/>
      <c r="HB24" s="125"/>
      <c r="HC24" s="125"/>
      <c r="HD24" s="126"/>
      <c r="HE24" s="118"/>
      <c r="HF24" s="119"/>
      <c r="HG24" s="119"/>
      <c r="HH24" s="119"/>
      <c r="HI24" s="119"/>
      <c r="HJ24" s="119"/>
      <c r="HK24" s="119"/>
      <c r="HL24" s="120"/>
      <c r="HM24" s="136"/>
      <c r="HN24" s="137"/>
      <c r="HO24" s="137"/>
      <c r="HP24" s="137"/>
      <c r="HQ24" s="137"/>
      <c r="HR24" s="138"/>
      <c r="HS24" s="118"/>
      <c r="HT24" s="119"/>
      <c r="HU24" s="119"/>
      <c r="HV24" s="119"/>
      <c r="HW24" s="119"/>
      <c r="HX24" s="119"/>
      <c r="HY24" s="119"/>
      <c r="HZ24" s="120"/>
      <c r="IA24" s="124"/>
      <c r="IB24" s="125"/>
      <c r="IC24" s="125"/>
      <c r="ID24" s="125"/>
      <c r="IE24" s="125"/>
      <c r="IF24" s="125"/>
      <c r="IG24" s="125"/>
      <c r="IH24" s="126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10" customFormat="1" ht="19.5" customHeight="1" x14ac:dyDescent="0.2">
      <c r="A25" s="142"/>
      <c r="B25" s="143"/>
      <c r="C25" s="143"/>
      <c r="D25" s="143"/>
      <c r="E25" s="144"/>
      <c r="F25" s="151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3"/>
      <c r="V25" s="142"/>
      <c r="W25" s="143"/>
      <c r="X25" s="143"/>
      <c r="Y25" s="143"/>
      <c r="Z25" s="143"/>
      <c r="AA25" s="143"/>
      <c r="AB25" s="143"/>
      <c r="AC25" s="143"/>
      <c r="AD25" s="143"/>
      <c r="AE25" s="143"/>
      <c r="AF25" s="144"/>
      <c r="AG25" s="109"/>
      <c r="AH25" s="110"/>
      <c r="AI25" s="110"/>
      <c r="AJ25" s="111"/>
      <c r="AK25" s="109"/>
      <c r="AL25" s="110"/>
      <c r="AM25" s="110"/>
      <c r="AN25" s="111"/>
      <c r="AO25" s="109"/>
      <c r="AP25" s="110"/>
      <c r="AQ25" s="110"/>
      <c r="AR25" s="111"/>
      <c r="AS25" s="109"/>
      <c r="AT25" s="110"/>
      <c r="AU25" s="110"/>
      <c r="AV25" s="111"/>
      <c r="AW25" s="109"/>
      <c r="AX25" s="110"/>
      <c r="AY25" s="110"/>
      <c r="AZ25" s="111"/>
      <c r="BA25" s="109"/>
      <c r="BB25" s="110"/>
      <c r="BC25" s="110"/>
      <c r="BD25" s="111"/>
      <c r="BE25" s="109"/>
      <c r="BF25" s="110"/>
      <c r="BG25" s="110"/>
      <c r="BH25" s="111"/>
      <c r="BI25" s="109"/>
      <c r="BJ25" s="110"/>
      <c r="BK25" s="110"/>
      <c r="BL25" s="111"/>
      <c r="BM25" s="109"/>
      <c r="BN25" s="110"/>
      <c r="BO25" s="110"/>
      <c r="BP25" s="111"/>
      <c r="BQ25" s="109"/>
      <c r="BR25" s="110"/>
      <c r="BS25" s="110"/>
      <c r="BT25" s="111"/>
      <c r="BU25" s="109"/>
      <c r="BV25" s="110"/>
      <c r="BW25" s="110"/>
      <c r="BX25" s="111"/>
      <c r="BY25" s="109"/>
      <c r="BZ25" s="110"/>
      <c r="CA25" s="110"/>
      <c r="CB25" s="111"/>
      <c r="CC25" s="109"/>
      <c r="CD25" s="110"/>
      <c r="CE25" s="110"/>
      <c r="CF25" s="111"/>
      <c r="CG25" s="109"/>
      <c r="CH25" s="110"/>
      <c r="CI25" s="110"/>
      <c r="CJ25" s="111"/>
      <c r="CK25" s="109"/>
      <c r="CL25" s="110"/>
      <c r="CM25" s="110"/>
      <c r="CN25" s="111"/>
      <c r="CO25" s="109"/>
      <c r="CP25" s="110"/>
      <c r="CQ25" s="110"/>
      <c r="CR25" s="110"/>
      <c r="CS25" s="110"/>
      <c r="CT25" s="110"/>
      <c r="CU25" s="111"/>
      <c r="CV25" s="109"/>
      <c r="CW25" s="110"/>
      <c r="CX25" s="110"/>
      <c r="CY25" s="111"/>
      <c r="CZ25" s="109"/>
      <c r="DA25" s="110"/>
      <c r="DB25" s="110"/>
      <c r="DC25" s="111"/>
      <c r="DD25" s="109"/>
      <c r="DE25" s="110"/>
      <c r="DF25" s="110"/>
      <c r="DG25" s="111"/>
      <c r="DH25" s="109"/>
      <c r="DI25" s="110"/>
      <c r="DJ25" s="110"/>
      <c r="DK25" s="111"/>
      <c r="DL25" s="109"/>
      <c r="DM25" s="110"/>
      <c r="DN25" s="110"/>
      <c r="DO25" s="111"/>
      <c r="DP25" s="109"/>
      <c r="DQ25" s="110"/>
      <c r="DR25" s="110"/>
      <c r="DS25" s="111"/>
      <c r="DT25" s="109"/>
      <c r="DU25" s="110"/>
      <c r="DV25" s="110"/>
      <c r="DW25" s="111"/>
      <c r="DX25" s="109"/>
      <c r="DY25" s="110"/>
      <c r="DZ25" s="110"/>
      <c r="EA25" s="111"/>
      <c r="EB25" s="109"/>
      <c r="EC25" s="110"/>
      <c r="ED25" s="110"/>
      <c r="EE25" s="111"/>
      <c r="EF25" s="109"/>
      <c r="EG25" s="110"/>
      <c r="EH25" s="110"/>
      <c r="EI25" s="111"/>
      <c r="EJ25" s="109"/>
      <c r="EK25" s="110"/>
      <c r="EL25" s="110"/>
      <c r="EM25" s="111"/>
      <c r="EN25" s="109"/>
      <c r="EO25" s="110"/>
      <c r="EP25" s="110"/>
      <c r="EQ25" s="111"/>
      <c r="ER25" s="109"/>
      <c r="ES25" s="110"/>
      <c r="ET25" s="110"/>
      <c r="EU25" s="111"/>
      <c r="EV25" s="109"/>
      <c r="EW25" s="110"/>
      <c r="EX25" s="110"/>
      <c r="EY25" s="111"/>
      <c r="EZ25" s="109"/>
      <c r="FA25" s="110"/>
      <c r="FB25" s="110"/>
      <c r="FC25" s="111"/>
      <c r="FD25" s="109"/>
      <c r="FE25" s="110"/>
      <c r="FF25" s="110"/>
      <c r="FG25" s="111"/>
      <c r="FH25" s="121"/>
      <c r="FI25" s="122"/>
      <c r="FJ25" s="122"/>
      <c r="FK25" s="122"/>
      <c r="FL25" s="122"/>
      <c r="FM25" s="122"/>
      <c r="FN25" s="123"/>
      <c r="FO25" s="121"/>
      <c r="FP25" s="122"/>
      <c r="FQ25" s="122"/>
      <c r="FR25" s="122"/>
      <c r="FS25" s="122"/>
      <c r="FT25" s="122"/>
      <c r="FU25" s="123"/>
      <c r="FV25" s="121"/>
      <c r="FW25" s="122"/>
      <c r="FX25" s="122"/>
      <c r="FY25" s="122"/>
      <c r="FZ25" s="122"/>
      <c r="GA25" s="122"/>
      <c r="GB25" s="123"/>
      <c r="GC25" s="121"/>
      <c r="GD25" s="122"/>
      <c r="GE25" s="122"/>
      <c r="GF25" s="122"/>
      <c r="GG25" s="122"/>
      <c r="GH25" s="122"/>
      <c r="GI25" s="123"/>
      <c r="GJ25" s="121"/>
      <c r="GK25" s="122"/>
      <c r="GL25" s="122"/>
      <c r="GM25" s="122"/>
      <c r="GN25" s="122"/>
      <c r="GO25" s="122"/>
      <c r="GP25" s="123"/>
      <c r="GQ25" s="121"/>
      <c r="GR25" s="122"/>
      <c r="GS25" s="122"/>
      <c r="GT25" s="122"/>
      <c r="GU25" s="122"/>
      <c r="GV25" s="122"/>
      <c r="GW25" s="123"/>
      <c r="GX25" s="121"/>
      <c r="GY25" s="122"/>
      <c r="GZ25" s="122"/>
      <c r="HA25" s="122"/>
      <c r="HB25" s="122"/>
      <c r="HC25" s="122"/>
      <c r="HD25" s="123"/>
      <c r="HE25" s="109"/>
      <c r="HF25" s="110"/>
      <c r="HG25" s="110"/>
      <c r="HH25" s="110"/>
      <c r="HI25" s="110"/>
      <c r="HJ25" s="110"/>
      <c r="HK25" s="110"/>
      <c r="HL25" s="111"/>
      <c r="HM25" s="139"/>
      <c r="HN25" s="140"/>
      <c r="HO25" s="140"/>
      <c r="HP25" s="140"/>
      <c r="HQ25" s="140"/>
      <c r="HR25" s="141"/>
      <c r="HS25" s="109"/>
      <c r="HT25" s="110"/>
      <c r="HU25" s="110"/>
      <c r="HV25" s="110"/>
      <c r="HW25" s="110"/>
      <c r="HX25" s="110"/>
      <c r="HY25" s="110"/>
      <c r="HZ25" s="111"/>
      <c r="IA25" s="121"/>
      <c r="IB25" s="122"/>
      <c r="IC25" s="122"/>
      <c r="ID25" s="122"/>
      <c r="IE25" s="122"/>
      <c r="IF25" s="122"/>
      <c r="IG25" s="122"/>
      <c r="IH25" s="123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11" customFormat="1" ht="19.5" customHeight="1" thickBot="1" x14ac:dyDescent="0.25">
      <c r="A26" s="145"/>
      <c r="B26" s="146"/>
      <c r="C26" s="146"/>
      <c r="D26" s="146"/>
      <c r="E26" s="147"/>
      <c r="F26" s="154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6"/>
      <c r="V26" s="145"/>
      <c r="W26" s="146"/>
      <c r="X26" s="146"/>
      <c r="Y26" s="146"/>
      <c r="Z26" s="146"/>
      <c r="AA26" s="146"/>
      <c r="AB26" s="146"/>
      <c r="AC26" s="146"/>
      <c r="AD26" s="146"/>
      <c r="AE26" s="146"/>
      <c r="AF26" s="147"/>
      <c r="AG26" s="118"/>
      <c r="AH26" s="119"/>
      <c r="AI26" s="119"/>
      <c r="AJ26" s="120"/>
      <c r="AK26" s="118"/>
      <c r="AL26" s="119"/>
      <c r="AM26" s="119"/>
      <c r="AN26" s="120"/>
      <c r="AO26" s="118"/>
      <c r="AP26" s="119"/>
      <c r="AQ26" s="119"/>
      <c r="AR26" s="120"/>
      <c r="AS26" s="118"/>
      <c r="AT26" s="119"/>
      <c r="AU26" s="119"/>
      <c r="AV26" s="120"/>
      <c r="AW26" s="118"/>
      <c r="AX26" s="119"/>
      <c r="AY26" s="119"/>
      <c r="AZ26" s="120"/>
      <c r="BA26" s="118"/>
      <c r="BB26" s="119"/>
      <c r="BC26" s="119"/>
      <c r="BD26" s="120"/>
      <c r="BE26" s="118"/>
      <c r="BF26" s="119"/>
      <c r="BG26" s="119"/>
      <c r="BH26" s="120"/>
      <c r="BI26" s="118"/>
      <c r="BJ26" s="119"/>
      <c r="BK26" s="119"/>
      <c r="BL26" s="120"/>
      <c r="BM26" s="118"/>
      <c r="BN26" s="119"/>
      <c r="BO26" s="119"/>
      <c r="BP26" s="120"/>
      <c r="BQ26" s="118"/>
      <c r="BR26" s="119"/>
      <c r="BS26" s="119"/>
      <c r="BT26" s="120"/>
      <c r="BU26" s="118"/>
      <c r="BV26" s="119"/>
      <c r="BW26" s="119"/>
      <c r="BX26" s="120"/>
      <c r="BY26" s="118"/>
      <c r="BZ26" s="119"/>
      <c r="CA26" s="119"/>
      <c r="CB26" s="120"/>
      <c r="CC26" s="118"/>
      <c r="CD26" s="119"/>
      <c r="CE26" s="119"/>
      <c r="CF26" s="120"/>
      <c r="CG26" s="118"/>
      <c r="CH26" s="119"/>
      <c r="CI26" s="119"/>
      <c r="CJ26" s="120"/>
      <c r="CK26" s="118"/>
      <c r="CL26" s="119"/>
      <c r="CM26" s="119"/>
      <c r="CN26" s="120"/>
      <c r="CO26" s="118"/>
      <c r="CP26" s="119"/>
      <c r="CQ26" s="119"/>
      <c r="CR26" s="119"/>
      <c r="CS26" s="119"/>
      <c r="CT26" s="119"/>
      <c r="CU26" s="120"/>
      <c r="CV26" s="118"/>
      <c r="CW26" s="119"/>
      <c r="CX26" s="119"/>
      <c r="CY26" s="120"/>
      <c r="CZ26" s="118"/>
      <c r="DA26" s="119"/>
      <c r="DB26" s="119"/>
      <c r="DC26" s="120"/>
      <c r="DD26" s="118"/>
      <c r="DE26" s="119"/>
      <c r="DF26" s="119"/>
      <c r="DG26" s="120"/>
      <c r="DH26" s="118"/>
      <c r="DI26" s="119"/>
      <c r="DJ26" s="119"/>
      <c r="DK26" s="120"/>
      <c r="DL26" s="118"/>
      <c r="DM26" s="119"/>
      <c r="DN26" s="119"/>
      <c r="DO26" s="120"/>
      <c r="DP26" s="118"/>
      <c r="DQ26" s="119"/>
      <c r="DR26" s="119"/>
      <c r="DS26" s="120"/>
      <c r="DT26" s="118"/>
      <c r="DU26" s="119"/>
      <c r="DV26" s="119"/>
      <c r="DW26" s="120"/>
      <c r="DX26" s="118"/>
      <c r="DY26" s="119"/>
      <c r="DZ26" s="119"/>
      <c r="EA26" s="120"/>
      <c r="EB26" s="118"/>
      <c r="EC26" s="119"/>
      <c r="ED26" s="119"/>
      <c r="EE26" s="120"/>
      <c r="EF26" s="118"/>
      <c r="EG26" s="119"/>
      <c r="EH26" s="119"/>
      <c r="EI26" s="120"/>
      <c r="EJ26" s="118"/>
      <c r="EK26" s="119"/>
      <c r="EL26" s="119"/>
      <c r="EM26" s="120"/>
      <c r="EN26" s="118"/>
      <c r="EO26" s="119"/>
      <c r="EP26" s="119"/>
      <c r="EQ26" s="120"/>
      <c r="ER26" s="118"/>
      <c r="ES26" s="119"/>
      <c r="ET26" s="119"/>
      <c r="EU26" s="120"/>
      <c r="EV26" s="118"/>
      <c r="EW26" s="119"/>
      <c r="EX26" s="119"/>
      <c r="EY26" s="120"/>
      <c r="EZ26" s="118"/>
      <c r="FA26" s="119"/>
      <c r="FB26" s="119"/>
      <c r="FC26" s="120"/>
      <c r="FD26" s="118"/>
      <c r="FE26" s="119"/>
      <c r="FF26" s="119"/>
      <c r="FG26" s="120"/>
      <c r="FH26" s="124"/>
      <c r="FI26" s="125"/>
      <c r="FJ26" s="125"/>
      <c r="FK26" s="125"/>
      <c r="FL26" s="125"/>
      <c r="FM26" s="125"/>
      <c r="FN26" s="126"/>
      <c r="FO26" s="124"/>
      <c r="FP26" s="125"/>
      <c r="FQ26" s="125"/>
      <c r="FR26" s="125"/>
      <c r="FS26" s="125"/>
      <c r="FT26" s="125"/>
      <c r="FU26" s="126"/>
      <c r="FV26" s="124"/>
      <c r="FW26" s="125"/>
      <c r="FX26" s="125"/>
      <c r="FY26" s="125"/>
      <c r="FZ26" s="125"/>
      <c r="GA26" s="125"/>
      <c r="GB26" s="126"/>
      <c r="GC26" s="124"/>
      <c r="GD26" s="125"/>
      <c r="GE26" s="125"/>
      <c r="GF26" s="125"/>
      <c r="GG26" s="125"/>
      <c r="GH26" s="125"/>
      <c r="GI26" s="126"/>
      <c r="GJ26" s="124"/>
      <c r="GK26" s="125"/>
      <c r="GL26" s="125"/>
      <c r="GM26" s="125"/>
      <c r="GN26" s="125"/>
      <c r="GO26" s="125"/>
      <c r="GP26" s="126"/>
      <c r="GQ26" s="124"/>
      <c r="GR26" s="125"/>
      <c r="GS26" s="125"/>
      <c r="GT26" s="125"/>
      <c r="GU26" s="125"/>
      <c r="GV26" s="125"/>
      <c r="GW26" s="126"/>
      <c r="GX26" s="124"/>
      <c r="GY26" s="125"/>
      <c r="GZ26" s="125"/>
      <c r="HA26" s="125"/>
      <c r="HB26" s="125"/>
      <c r="HC26" s="125"/>
      <c r="HD26" s="126"/>
      <c r="HE26" s="118"/>
      <c r="HF26" s="119"/>
      <c r="HG26" s="119"/>
      <c r="HH26" s="119"/>
      <c r="HI26" s="119"/>
      <c r="HJ26" s="119"/>
      <c r="HK26" s="119"/>
      <c r="HL26" s="120"/>
      <c r="HM26" s="136"/>
      <c r="HN26" s="137"/>
      <c r="HO26" s="137"/>
      <c r="HP26" s="137"/>
      <c r="HQ26" s="137"/>
      <c r="HR26" s="138"/>
      <c r="HS26" s="118"/>
      <c r="HT26" s="119"/>
      <c r="HU26" s="119"/>
      <c r="HV26" s="119"/>
      <c r="HW26" s="119"/>
      <c r="HX26" s="119"/>
      <c r="HY26" s="119"/>
      <c r="HZ26" s="120"/>
      <c r="IA26" s="124"/>
      <c r="IB26" s="125"/>
      <c r="IC26" s="125"/>
      <c r="ID26" s="125"/>
      <c r="IE26" s="125"/>
      <c r="IF26" s="125"/>
      <c r="IG26" s="125"/>
      <c r="IH26" s="126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s="10" customFormat="1" ht="19.5" customHeight="1" x14ac:dyDescent="0.2">
      <c r="A27" s="142"/>
      <c r="B27" s="143"/>
      <c r="C27" s="143"/>
      <c r="D27" s="143"/>
      <c r="E27" s="144"/>
      <c r="F27" s="151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3"/>
      <c r="V27" s="142"/>
      <c r="W27" s="143"/>
      <c r="X27" s="143"/>
      <c r="Y27" s="143"/>
      <c r="Z27" s="143"/>
      <c r="AA27" s="143"/>
      <c r="AB27" s="143"/>
      <c r="AC27" s="143"/>
      <c r="AD27" s="143"/>
      <c r="AE27" s="143"/>
      <c r="AF27" s="144"/>
      <c r="AG27" s="109"/>
      <c r="AH27" s="110"/>
      <c r="AI27" s="110"/>
      <c r="AJ27" s="111"/>
      <c r="AK27" s="109"/>
      <c r="AL27" s="110"/>
      <c r="AM27" s="110"/>
      <c r="AN27" s="111"/>
      <c r="AO27" s="109"/>
      <c r="AP27" s="110"/>
      <c r="AQ27" s="110"/>
      <c r="AR27" s="111"/>
      <c r="AS27" s="109"/>
      <c r="AT27" s="110"/>
      <c r="AU27" s="110"/>
      <c r="AV27" s="111"/>
      <c r="AW27" s="109"/>
      <c r="AX27" s="110"/>
      <c r="AY27" s="110"/>
      <c r="AZ27" s="111"/>
      <c r="BA27" s="109"/>
      <c r="BB27" s="110"/>
      <c r="BC27" s="110"/>
      <c r="BD27" s="111"/>
      <c r="BE27" s="109"/>
      <c r="BF27" s="110"/>
      <c r="BG27" s="110"/>
      <c r="BH27" s="111"/>
      <c r="BI27" s="109"/>
      <c r="BJ27" s="110"/>
      <c r="BK27" s="110"/>
      <c r="BL27" s="111"/>
      <c r="BM27" s="109"/>
      <c r="BN27" s="110"/>
      <c r="BO27" s="110"/>
      <c r="BP27" s="111"/>
      <c r="BQ27" s="109"/>
      <c r="BR27" s="110"/>
      <c r="BS27" s="110"/>
      <c r="BT27" s="111"/>
      <c r="BU27" s="109"/>
      <c r="BV27" s="110"/>
      <c r="BW27" s="110"/>
      <c r="BX27" s="111"/>
      <c r="BY27" s="109"/>
      <c r="BZ27" s="110"/>
      <c r="CA27" s="110"/>
      <c r="CB27" s="111"/>
      <c r="CC27" s="109"/>
      <c r="CD27" s="110"/>
      <c r="CE27" s="110"/>
      <c r="CF27" s="111"/>
      <c r="CG27" s="109"/>
      <c r="CH27" s="110"/>
      <c r="CI27" s="110"/>
      <c r="CJ27" s="111"/>
      <c r="CK27" s="109"/>
      <c r="CL27" s="110"/>
      <c r="CM27" s="110"/>
      <c r="CN27" s="111"/>
      <c r="CO27" s="109"/>
      <c r="CP27" s="110"/>
      <c r="CQ27" s="110"/>
      <c r="CR27" s="110"/>
      <c r="CS27" s="110"/>
      <c r="CT27" s="110"/>
      <c r="CU27" s="111"/>
      <c r="CV27" s="109"/>
      <c r="CW27" s="110"/>
      <c r="CX27" s="110"/>
      <c r="CY27" s="111"/>
      <c r="CZ27" s="109"/>
      <c r="DA27" s="110"/>
      <c r="DB27" s="110"/>
      <c r="DC27" s="111"/>
      <c r="DD27" s="109"/>
      <c r="DE27" s="110"/>
      <c r="DF27" s="110"/>
      <c r="DG27" s="111"/>
      <c r="DH27" s="109"/>
      <c r="DI27" s="110"/>
      <c r="DJ27" s="110"/>
      <c r="DK27" s="111"/>
      <c r="DL27" s="109"/>
      <c r="DM27" s="110"/>
      <c r="DN27" s="110"/>
      <c r="DO27" s="111"/>
      <c r="DP27" s="109"/>
      <c r="DQ27" s="110"/>
      <c r="DR27" s="110"/>
      <c r="DS27" s="111"/>
      <c r="DT27" s="109"/>
      <c r="DU27" s="110"/>
      <c r="DV27" s="110"/>
      <c r="DW27" s="111"/>
      <c r="DX27" s="109"/>
      <c r="DY27" s="110"/>
      <c r="DZ27" s="110"/>
      <c r="EA27" s="111"/>
      <c r="EB27" s="109"/>
      <c r="EC27" s="110"/>
      <c r="ED27" s="110"/>
      <c r="EE27" s="111"/>
      <c r="EF27" s="109"/>
      <c r="EG27" s="110"/>
      <c r="EH27" s="110"/>
      <c r="EI27" s="111"/>
      <c r="EJ27" s="109"/>
      <c r="EK27" s="110"/>
      <c r="EL27" s="110"/>
      <c r="EM27" s="111"/>
      <c r="EN27" s="109"/>
      <c r="EO27" s="110"/>
      <c r="EP27" s="110"/>
      <c r="EQ27" s="111"/>
      <c r="ER27" s="109"/>
      <c r="ES27" s="110"/>
      <c r="ET27" s="110"/>
      <c r="EU27" s="111"/>
      <c r="EV27" s="109"/>
      <c r="EW27" s="110"/>
      <c r="EX27" s="110"/>
      <c r="EY27" s="111"/>
      <c r="EZ27" s="109"/>
      <c r="FA27" s="110"/>
      <c r="FB27" s="110"/>
      <c r="FC27" s="111"/>
      <c r="FD27" s="109"/>
      <c r="FE27" s="110"/>
      <c r="FF27" s="110"/>
      <c r="FG27" s="111"/>
      <c r="FH27" s="121"/>
      <c r="FI27" s="122"/>
      <c r="FJ27" s="122"/>
      <c r="FK27" s="122"/>
      <c r="FL27" s="122"/>
      <c r="FM27" s="122"/>
      <c r="FN27" s="123"/>
      <c r="FO27" s="121"/>
      <c r="FP27" s="122"/>
      <c r="FQ27" s="122"/>
      <c r="FR27" s="122"/>
      <c r="FS27" s="122"/>
      <c r="FT27" s="122"/>
      <c r="FU27" s="123"/>
      <c r="FV27" s="121"/>
      <c r="FW27" s="122"/>
      <c r="FX27" s="122"/>
      <c r="FY27" s="122"/>
      <c r="FZ27" s="122"/>
      <c r="GA27" s="122"/>
      <c r="GB27" s="123"/>
      <c r="GC27" s="121"/>
      <c r="GD27" s="122"/>
      <c r="GE27" s="122"/>
      <c r="GF27" s="122"/>
      <c r="GG27" s="122"/>
      <c r="GH27" s="122"/>
      <c r="GI27" s="123"/>
      <c r="GJ27" s="121"/>
      <c r="GK27" s="122"/>
      <c r="GL27" s="122"/>
      <c r="GM27" s="122"/>
      <c r="GN27" s="122"/>
      <c r="GO27" s="122"/>
      <c r="GP27" s="123"/>
      <c r="GQ27" s="121"/>
      <c r="GR27" s="122"/>
      <c r="GS27" s="122"/>
      <c r="GT27" s="122"/>
      <c r="GU27" s="122"/>
      <c r="GV27" s="122"/>
      <c r="GW27" s="123"/>
      <c r="GX27" s="121"/>
      <c r="GY27" s="122"/>
      <c r="GZ27" s="122"/>
      <c r="HA27" s="122"/>
      <c r="HB27" s="122"/>
      <c r="HC27" s="122"/>
      <c r="HD27" s="123"/>
      <c r="HE27" s="109"/>
      <c r="HF27" s="110"/>
      <c r="HG27" s="110"/>
      <c r="HH27" s="110"/>
      <c r="HI27" s="110"/>
      <c r="HJ27" s="110"/>
      <c r="HK27" s="110"/>
      <c r="HL27" s="111"/>
      <c r="HM27" s="139"/>
      <c r="HN27" s="140"/>
      <c r="HO27" s="140"/>
      <c r="HP27" s="140"/>
      <c r="HQ27" s="140"/>
      <c r="HR27" s="141"/>
      <c r="HS27" s="109"/>
      <c r="HT27" s="110"/>
      <c r="HU27" s="110"/>
      <c r="HV27" s="110"/>
      <c r="HW27" s="110"/>
      <c r="HX27" s="110"/>
      <c r="HY27" s="110"/>
      <c r="HZ27" s="111"/>
      <c r="IA27" s="121"/>
      <c r="IB27" s="122"/>
      <c r="IC27" s="122"/>
      <c r="ID27" s="122"/>
      <c r="IE27" s="122"/>
      <c r="IF27" s="122"/>
      <c r="IG27" s="122"/>
      <c r="IH27" s="123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s="11" customFormat="1" ht="19.5" customHeight="1" thickBot="1" x14ac:dyDescent="0.25">
      <c r="A28" s="145"/>
      <c r="B28" s="146"/>
      <c r="C28" s="146"/>
      <c r="D28" s="146"/>
      <c r="E28" s="147"/>
      <c r="F28" s="154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6"/>
      <c r="V28" s="145"/>
      <c r="W28" s="146"/>
      <c r="X28" s="146"/>
      <c r="Y28" s="146"/>
      <c r="Z28" s="146"/>
      <c r="AA28" s="146"/>
      <c r="AB28" s="146"/>
      <c r="AC28" s="146"/>
      <c r="AD28" s="146"/>
      <c r="AE28" s="146"/>
      <c r="AF28" s="147"/>
      <c r="AG28" s="118"/>
      <c r="AH28" s="119"/>
      <c r="AI28" s="119"/>
      <c r="AJ28" s="120"/>
      <c r="AK28" s="118"/>
      <c r="AL28" s="119"/>
      <c r="AM28" s="119"/>
      <c r="AN28" s="120"/>
      <c r="AO28" s="118"/>
      <c r="AP28" s="119"/>
      <c r="AQ28" s="119"/>
      <c r="AR28" s="120"/>
      <c r="AS28" s="118"/>
      <c r="AT28" s="119"/>
      <c r="AU28" s="119"/>
      <c r="AV28" s="120"/>
      <c r="AW28" s="118"/>
      <c r="AX28" s="119"/>
      <c r="AY28" s="119"/>
      <c r="AZ28" s="120"/>
      <c r="BA28" s="118"/>
      <c r="BB28" s="119"/>
      <c r="BC28" s="119"/>
      <c r="BD28" s="120"/>
      <c r="BE28" s="118"/>
      <c r="BF28" s="119"/>
      <c r="BG28" s="119"/>
      <c r="BH28" s="120"/>
      <c r="BI28" s="118"/>
      <c r="BJ28" s="119"/>
      <c r="BK28" s="119"/>
      <c r="BL28" s="120"/>
      <c r="BM28" s="118"/>
      <c r="BN28" s="119"/>
      <c r="BO28" s="119"/>
      <c r="BP28" s="120"/>
      <c r="BQ28" s="118"/>
      <c r="BR28" s="119"/>
      <c r="BS28" s="119"/>
      <c r="BT28" s="120"/>
      <c r="BU28" s="118"/>
      <c r="BV28" s="119"/>
      <c r="BW28" s="119"/>
      <c r="BX28" s="120"/>
      <c r="BY28" s="118"/>
      <c r="BZ28" s="119"/>
      <c r="CA28" s="119"/>
      <c r="CB28" s="120"/>
      <c r="CC28" s="118"/>
      <c r="CD28" s="119"/>
      <c r="CE28" s="119"/>
      <c r="CF28" s="120"/>
      <c r="CG28" s="118"/>
      <c r="CH28" s="119"/>
      <c r="CI28" s="119"/>
      <c r="CJ28" s="120"/>
      <c r="CK28" s="118"/>
      <c r="CL28" s="119"/>
      <c r="CM28" s="119"/>
      <c r="CN28" s="120"/>
      <c r="CO28" s="118"/>
      <c r="CP28" s="119"/>
      <c r="CQ28" s="119"/>
      <c r="CR28" s="119"/>
      <c r="CS28" s="119"/>
      <c r="CT28" s="119"/>
      <c r="CU28" s="120"/>
      <c r="CV28" s="118"/>
      <c r="CW28" s="119"/>
      <c r="CX28" s="119"/>
      <c r="CY28" s="120"/>
      <c r="CZ28" s="118"/>
      <c r="DA28" s="119"/>
      <c r="DB28" s="119"/>
      <c r="DC28" s="120"/>
      <c r="DD28" s="118"/>
      <c r="DE28" s="119"/>
      <c r="DF28" s="119"/>
      <c r="DG28" s="120"/>
      <c r="DH28" s="118"/>
      <c r="DI28" s="119"/>
      <c r="DJ28" s="119"/>
      <c r="DK28" s="120"/>
      <c r="DL28" s="118"/>
      <c r="DM28" s="119"/>
      <c r="DN28" s="119"/>
      <c r="DO28" s="120"/>
      <c r="DP28" s="118"/>
      <c r="DQ28" s="119"/>
      <c r="DR28" s="119"/>
      <c r="DS28" s="120"/>
      <c r="DT28" s="118"/>
      <c r="DU28" s="119"/>
      <c r="DV28" s="119"/>
      <c r="DW28" s="120"/>
      <c r="DX28" s="118"/>
      <c r="DY28" s="119"/>
      <c r="DZ28" s="119"/>
      <c r="EA28" s="120"/>
      <c r="EB28" s="118"/>
      <c r="EC28" s="119"/>
      <c r="ED28" s="119"/>
      <c r="EE28" s="120"/>
      <c r="EF28" s="118"/>
      <c r="EG28" s="119"/>
      <c r="EH28" s="119"/>
      <c r="EI28" s="120"/>
      <c r="EJ28" s="118"/>
      <c r="EK28" s="119"/>
      <c r="EL28" s="119"/>
      <c r="EM28" s="120"/>
      <c r="EN28" s="118"/>
      <c r="EO28" s="119"/>
      <c r="EP28" s="119"/>
      <c r="EQ28" s="120"/>
      <c r="ER28" s="118"/>
      <c r="ES28" s="119"/>
      <c r="ET28" s="119"/>
      <c r="EU28" s="120"/>
      <c r="EV28" s="118"/>
      <c r="EW28" s="119"/>
      <c r="EX28" s="119"/>
      <c r="EY28" s="120"/>
      <c r="EZ28" s="118"/>
      <c r="FA28" s="119"/>
      <c r="FB28" s="119"/>
      <c r="FC28" s="120"/>
      <c r="FD28" s="118"/>
      <c r="FE28" s="119"/>
      <c r="FF28" s="119"/>
      <c r="FG28" s="120"/>
      <c r="FH28" s="124"/>
      <c r="FI28" s="125"/>
      <c r="FJ28" s="125"/>
      <c r="FK28" s="125"/>
      <c r="FL28" s="125"/>
      <c r="FM28" s="125"/>
      <c r="FN28" s="126"/>
      <c r="FO28" s="124"/>
      <c r="FP28" s="125"/>
      <c r="FQ28" s="125"/>
      <c r="FR28" s="125"/>
      <c r="FS28" s="125"/>
      <c r="FT28" s="125"/>
      <c r="FU28" s="126"/>
      <c r="FV28" s="124"/>
      <c r="FW28" s="125"/>
      <c r="FX28" s="125"/>
      <c r="FY28" s="125"/>
      <c r="FZ28" s="125"/>
      <c r="GA28" s="125"/>
      <c r="GB28" s="126"/>
      <c r="GC28" s="124"/>
      <c r="GD28" s="125"/>
      <c r="GE28" s="125"/>
      <c r="GF28" s="125"/>
      <c r="GG28" s="125"/>
      <c r="GH28" s="125"/>
      <c r="GI28" s="126"/>
      <c r="GJ28" s="124"/>
      <c r="GK28" s="125"/>
      <c r="GL28" s="125"/>
      <c r="GM28" s="125"/>
      <c r="GN28" s="125"/>
      <c r="GO28" s="125"/>
      <c r="GP28" s="126"/>
      <c r="GQ28" s="124"/>
      <c r="GR28" s="125"/>
      <c r="GS28" s="125"/>
      <c r="GT28" s="125"/>
      <c r="GU28" s="125"/>
      <c r="GV28" s="125"/>
      <c r="GW28" s="126"/>
      <c r="GX28" s="124"/>
      <c r="GY28" s="125"/>
      <c r="GZ28" s="125"/>
      <c r="HA28" s="125"/>
      <c r="HB28" s="125"/>
      <c r="HC28" s="125"/>
      <c r="HD28" s="126"/>
      <c r="HE28" s="118"/>
      <c r="HF28" s="119"/>
      <c r="HG28" s="119"/>
      <c r="HH28" s="119"/>
      <c r="HI28" s="119"/>
      <c r="HJ28" s="119"/>
      <c r="HK28" s="119"/>
      <c r="HL28" s="120"/>
      <c r="HM28" s="136"/>
      <c r="HN28" s="137"/>
      <c r="HO28" s="137"/>
      <c r="HP28" s="137"/>
      <c r="HQ28" s="137"/>
      <c r="HR28" s="138"/>
      <c r="HS28" s="118"/>
      <c r="HT28" s="119"/>
      <c r="HU28" s="119"/>
      <c r="HV28" s="119"/>
      <c r="HW28" s="119"/>
      <c r="HX28" s="119"/>
      <c r="HY28" s="119"/>
      <c r="HZ28" s="120"/>
      <c r="IA28" s="124"/>
      <c r="IB28" s="125"/>
      <c r="IC28" s="125"/>
      <c r="ID28" s="125"/>
      <c r="IE28" s="125"/>
      <c r="IF28" s="125"/>
      <c r="IG28" s="125"/>
      <c r="IH28" s="126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s="10" customFormat="1" ht="19.5" customHeight="1" x14ac:dyDescent="0.2">
      <c r="A29" s="142"/>
      <c r="B29" s="143"/>
      <c r="C29" s="143"/>
      <c r="D29" s="143"/>
      <c r="E29" s="144"/>
      <c r="F29" s="151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3"/>
      <c r="V29" s="142"/>
      <c r="W29" s="143"/>
      <c r="X29" s="143"/>
      <c r="Y29" s="143"/>
      <c r="Z29" s="143"/>
      <c r="AA29" s="143"/>
      <c r="AB29" s="143"/>
      <c r="AC29" s="143"/>
      <c r="AD29" s="143"/>
      <c r="AE29" s="143"/>
      <c r="AF29" s="144"/>
      <c r="AG29" s="109"/>
      <c r="AH29" s="110"/>
      <c r="AI29" s="110"/>
      <c r="AJ29" s="111"/>
      <c r="AK29" s="109"/>
      <c r="AL29" s="110"/>
      <c r="AM29" s="110"/>
      <c r="AN29" s="111"/>
      <c r="AO29" s="109"/>
      <c r="AP29" s="110"/>
      <c r="AQ29" s="110"/>
      <c r="AR29" s="111"/>
      <c r="AS29" s="109"/>
      <c r="AT29" s="110"/>
      <c r="AU29" s="110"/>
      <c r="AV29" s="111"/>
      <c r="AW29" s="109"/>
      <c r="AX29" s="110"/>
      <c r="AY29" s="110"/>
      <c r="AZ29" s="111"/>
      <c r="BA29" s="109"/>
      <c r="BB29" s="110"/>
      <c r="BC29" s="110"/>
      <c r="BD29" s="111"/>
      <c r="BE29" s="109"/>
      <c r="BF29" s="110"/>
      <c r="BG29" s="110"/>
      <c r="BH29" s="111"/>
      <c r="BI29" s="109"/>
      <c r="BJ29" s="110"/>
      <c r="BK29" s="110"/>
      <c r="BL29" s="111"/>
      <c r="BM29" s="109"/>
      <c r="BN29" s="110"/>
      <c r="BO29" s="110"/>
      <c r="BP29" s="111"/>
      <c r="BQ29" s="109"/>
      <c r="BR29" s="110"/>
      <c r="BS29" s="110"/>
      <c r="BT29" s="111"/>
      <c r="BU29" s="109"/>
      <c r="BV29" s="110"/>
      <c r="BW29" s="110"/>
      <c r="BX29" s="111"/>
      <c r="BY29" s="109"/>
      <c r="BZ29" s="110"/>
      <c r="CA29" s="110"/>
      <c r="CB29" s="111"/>
      <c r="CC29" s="109"/>
      <c r="CD29" s="110"/>
      <c r="CE29" s="110"/>
      <c r="CF29" s="111"/>
      <c r="CG29" s="109"/>
      <c r="CH29" s="110"/>
      <c r="CI29" s="110"/>
      <c r="CJ29" s="111"/>
      <c r="CK29" s="109"/>
      <c r="CL29" s="110"/>
      <c r="CM29" s="110"/>
      <c r="CN29" s="111"/>
      <c r="CO29" s="109"/>
      <c r="CP29" s="110"/>
      <c r="CQ29" s="110"/>
      <c r="CR29" s="110"/>
      <c r="CS29" s="110"/>
      <c r="CT29" s="110"/>
      <c r="CU29" s="111"/>
      <c r="CV29" s="109"/>
      <c r="CW29" s="110"/>
      <c r="CX29" s="110"/>
      <c r="CY29" s="111"/>
      <c r="CZ29" s="109"/>
      <c r="DA29" s="110"/>
      <c r="DB29" s="110"/>
      <c r="DC29" s="111"/>
      <c r="DD29" s="109"/>
      <c r="DE29" s="110"/>
      <c r="DF29" s="110"/>
      <c r="DG29" s="111"/>
      <c r="DH29" s="109"/>
      <c r="DI29" s="110"/>
      <c r="DJ29" s="110"/>
      <c r="DK29" s="111"/>
      <c r="DL29" s="109"/>
      <c r="DM29" s="110"/>
      <c r="DN29" s="110"/>
      <c r="DO29" s="111"/>
      <c r="DP29" s="109"/>
      <c r="DQ29" s="110"/>
      <c r="DR29" s="110"/>
      <c r="DS29" s="111"/>
      <c r="DT29" s="109"/>
      <c r="DU29" s="110"/>
      <c r="DV29" s="110"/>
      <c r="DW29" s="111"/>
      <c r="DX29" s="109"/>
      <c r="DY29" s="110"/>
      <c r="DZ29" s="110"/>
      <c r="EA29" s="111"/>
      <c r="EB29" s="109"/>
      <c r="EC29" s="110"/>
      <c r="ED29" s="110"/>
      <c r="EE29" s="111"/>
      <c r="EF29" s="109"/>
      <c r="EG29" s="110"/>
      <c r="EH29" s="110"/>
      <c r="EI29" s="111"/>
      <c r="EJ29" s="109"/>
      <c r="EK29" s="110"/>
      <c r="EL29" s="110"/>
      <c r="EM29" s="111"/>
      <c r="EN29" s="109"/>
      <c r="EO29" s="110"/>
      <c r="EP29" s="110"/>
      <c r="EQ29" s="111"/>
      <c r="ER29" s="109"/>
      <c r="ES29" s="110"/>
      <c r="ET29" s="110"/>
      <c r="EU29" s="111"/>
      <c r="EV29" s="109"/>
      <c r="EW29" s="110"/>
      <c r="EX29" s="110"/>
      <c r="EY29" s="111"/>
      <c r="EZ29" s="109"/>
      <c r="FA29" s="110"/>
      <c r="FB29" s="110"/>
      <c r="FC29" s="111"/>
      <c r="FD29" s="109"/>
      <c r="FE29" s="110"/>
      <c r="FF29" s="110"/>
      <c r="FG29" s="111"/>
      <c r="FH29" s="121"/>
      <c r="FI29" s="122"/>
      <c r="FJ29" s="122"/>
      <c r="FK29" s="122"/>
      <c r="FL29" s="122"/>
      <c r="FM29" s="122"/>
      <c r="FN29" s="123"/>
      <c r="FO29" s="121"/>
      <c r="FP29" s="122"/>
      <c r="FQ29" s="122"/>
      <c r="FR29" s="122"/>
      <c r="FS29" s="122"/>
      <c r="FT29" s="122"/>
      <c r="FU29" s="123"/>
      <c r="FV29" s="121"/>
      <c r="FW29" s="122"/>
      <c r="FX29" s="122"/>
      <c r="FY29" s="122"/>
      <c r="FZ29" s="122"/>
      <c r="GA29" s="122"/>
      <c r="GB29" s="123"/>
      <c r="GC29" s="121"/>
      <c r="GD29" s="122"/>
      <c r="GE29" s="122"/>
      <c r="GF29" s="122"/>
      <c r="GG29" s="122"/>
      <c r="GH29" s="122"/>
      <c r="GI29" s="123"/>
      <c r="GJ29" s="121"/>
      <c r="GK29" s="122"/>
      <c r="GL29" s="122"/>
      <c r="GM29" s="122"/>
      <c r="GN29" s="122"/>
      <c r="GO29" s="122"/>
      <c r="GP29" s="123"/>
      <c r="GQ29" s="121"/>
      <c r="GR29" s="122"/>
      <c r="GS29" s="122"/>
      <c r="GT29" s="122"/>
      <c r="GU29" s="122"/>
      <c r="GV29" s="122"/>
      <c r="GW29" s="123"/>
      <c r="GX29" s="121"/>
      <c r="GY29" s="122"/>
      <c r="GZ29" s="122"/>
      <c r="HA29" s="122"/>
      <c r="HB29" s="122"/>
      <c r="HC29" s="122"/>
      <c r="HD29" s="123"/>
      <c r="HE29" s="109"/>
      <c r="HF29" s="110"/>
      <c r="HG29" s="110"/>
      <c r="HH29" s="110"/>
      <c r="HI29" s="110"/>
      <c r="HJ29" s="110"/>
      <c r="HK29" s="110"/>
      <c r="HL29" s="111"/>
      <c r="HM29" s="139"/>
      <c r="HN29" s="140"/>
      <c r="HO29" s="140"/>
      <c r="HP29" s="140"/>
      <c r="HQ29" s="140"/>
      <c r="HR29" s="141"/>
      <c r="HS29" s="109"/>
      <c r="HT29" s="110"/>
      <c r="HU29" s="110"/>
      <c r="HV29" s="110"/>
      <c r="HW29" s="110"/>
      <c r="HX29" s="110"/>
      <c r="HY29" s="110"/>
      <c r="HZ29" s="111"/>
      <c r="IA29" s="121"/>
      <c r="IB29" s="122"/>
      <c r="IC29" s="122"/>
      <c r="ID29" s="122"/>
      <c r="IE29" s="122"/>
      <c r="IF29" s="122"/>
      <c r="IG29" s="122"/>
      <c r="IH29" s="123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s="11" customFormat="1" ht="19.5" customHeight="1" thickBot="1" x14ac:dyDescent="0.25">
      <c r="A30" s="145"/>
      <c r="B30" s="146"/>
      <c r="C30" s="146"/>
      <c r="D30" s="146"/>
      <c r="E30" s="147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6"/>
      <c r="V30" s="145"/>
      <c r="W30" s="146"/>
      <c r="X30" s="146"/>
      <c r="Y30" s="146"/>
      <c r="Z30" s="146"/>
      <c r="AA30" s="146"/>
      <c r="AB30" s="146"/>
      <c r="AC30" s="146"/>
      <c r="AD30" s="146"/>
      <c r="AE30" s="146"/>
      <c r="AF30" s="147"/>
      <c r="AG30" s="118"/>
      <c r="AH30" s="119"/>
      <c r="AI30" s="119"/>
      <c r="AJ30" s="120"/>
      <c r="AK30" s="118"/>
      <c r="AL30" s="119"/>
      <c r="AM30" s="119"/>
      <c r="AN30" s="120"/>
      <c r="AO30" s="118"/>
      <c r="AP30" s="119"/>
      <c r="AQ30" s="119"/>
      <c r="AR30" s="120"/>
      <c r="AS30" s="118"/>
      <c r="AT30" s="119"/>
      <c r="AU30" s="119"/>
      <c r="AV30" s="120"/>
      <c r="AW30" s="118"/>
      <c r="AX30" s="119"/>
      <c r="AY30" s="119"/>
      <c r="AZ30" s="120"/>
      <c r="BA30" s="118"/>
      <c r="BB30" s="119"/>
      <c r="BC30" s="119"/>
      <c r="BD30" s="120"/>
      <c r="BE30" s="118"/>
      <c r="BF30" s="119"/>
      <c r="BG30" s="119"/>
      <c r="BH30" s="120"/>
      <c r="BI30" s="118"/>
      <c r="BJ30" s="119"/>
      <c r="BK30" s="119"/>
      <c r="BL30" s="120"/>
      <c r="BM30" s="118"/>
      <c r="BN30" s="119"/>
      <c r="BO30" s="119"/>
      <c r="BP30" s="120"/>
      <c r="BQ30" s="118"/>
      <c r="BR30" s="119"/>
      <c r="BS30" s="119"/>
      <c r="BT30" s="120"/>
      <c r="BU30" s="118"/>
      <c r="BV30" s="119"/>
      <c r="BW30" s="119"/>
      <c r="BX30" s="120"/>
      <c r="BY30" s="118"/>
      <c r="BZ30" s="119"/>
      <c r="CA30" s="119"/>
      <c r="CB30" s="120"/>
      <c r="CC30" s="118"/>
      <c r="CD30" s="119"/>
      <c r="CE30" s="119"/>
      <c r="CF30" s="120"/>
      <c r="CG30" s="118"/>
      <c r="CH30" s="119"/>
      <c r="CI30" s="119"/>
      <c r="CJ30" s="120"/>
      <c r="CK30" s="118"/>
      <c r="CL30" s="119"/>
      <c r="CM30" s="119"/>
      <c r="CN30" s="120"/>
      <c r="CO30" s="118"/>
      <c r="CP30" s="119"/>
      <c r="CQ30" s="119"/>
      <c r="CR30" s="119"/>
      <c r="CS30" s="119"/>
      <c r="CT30" s="119"/>
      <c r="CU30" s="120"/>
      <c r="CV30" s="118"/>
      <c r="CW30" s="119"/>
      <c r="CX30" s="119"/>
      <c r="CY30" s="120"/>
      <c r="CZ30" s="118"/>
      <c r="DA30" s="119"/>
      <c r="DB30" s="119"/>
      <c r="DC30" s="120"/>
      <c r="DD30" s="118"/>
      <c r="DE30" s="119"/>
      <c r="DF30" s="119"/>
      <c r="DG30" s="120"/>
      <c r="DH30" s="118"/>
      <c r="DI30" s="119"/>
      <c r="DJ30" s="119"/>
      <c r="DK30" s="120"/>
      <c r="DL30" s="118"/>
      <c r="DM30" s="119"/>
      <c r="DN30" s="119"/>
      <c r="DO30" s="120"/>
      <c r="DP30" s="118"/>
      <c r="DQ30" s="119"/>
      <c r="DR30" s="119"/>
      <c r="DS30" s="120"/>
      <c r="DT30" s="118"/>
      <c r="DU30" s="119"/>
      <c r="DV30" s="119"/>
      <c r="DW30" s="120"/>
      <c r="DX30" s="118"/>
      <c r="DY30" s="119"/>
      <c r="DZ30" s="119"/>
      <c r="EA30" s="120"/>
      <c r="EB30" s="118"/>
      <c r="EC30" s="119"/>
      <c r="ED30" s="119"/>
      <c r="EE30" s="120"/>
      <c r="EF30" s="118"/>
      <c r="EG30" s="119"/>
      <c r="EH30" s="119"/>
      <c r="EI30" s="120"/>
      <c r="EJ30" s="118"/>
      <c r="EK30" s="119"/>
      <c r="EL30" s="119"/>
      <c r="EM30" s="120"/>
      <c r="EN30" s="118"/>
      <c r="EO30" s="119"/>
      <c r="EP30" s="119"/>
      <c r="EQ30" s="120"/>
      <c r="ER30" s="118"/>
      <c r="ES30" s="119"/>
      <c r="ET30" s="119"/>
      <c r="EU30" s="120"/>
      <c r="EV30" s="118"/>
      <c r="EW30" s="119"/>
      <c r="EX30" s="119"/>
      <c r="EY30" s="120"/>
      <c r="EZ30" s="118"/>
      <c r="FA30" s="119"/>
      <c r="FB30" s="119"/>
      <c r="FC30" s="120"/>
      <c r="FD30" s="118"/>
      <c r="FE30" s="119"/>
      <c r="FF30" s="119"/>
      <c r="FG30" s="120"/>
      <c r="FH30" s="124"/>
      <c r="FI30" s="125"/>
      <c r="FJ30" s="125"/>
      <c r="FK30" s="125"/>
      <c r="FL30" s="125"/>
      <c r="FM30" s="125"/>
      <c r="FN30" s="126"/>
      <c r="FO30" s="124"/>
      <c r="FP30" s="125"/>
      <c r="FQ30" s="125"/>
      <c r="FR30" s="125"/>
      <c r="FS30" s="125"/>
      <c r="FT30" s="125"/>
      <c r="FU30" s="126"/>
      <c r="FV30" s="124"/>
      <c r="FW30" s="125"/>
      <c r="FX30" s="125"/>
      <c r="FY30" s="125"/>
      <c r="FZ30" s="125"/>
      <c r="GA30" s="125"/>
      <c r="GB30" s="126"/>
      <c r="GC30" s="124"/>
      <c r="GD30" s="125"/>
      <c r="GE30" s="125"/>
      <c r="GF30" s="125"/>
      <c r="GG30" s="125"/>
      <c r="GH30" s="125"/>
      <c r="GI30" s="126"/>
      <c r="GJ30" s="124"/>
      <c r="GK30" s="125"/>
      <c r="GL30" s="125"/>
      <c r="GM30" s="125"/>
      <c r="GN30" s="125"/>
      <c r="GO30" s="125"/>
      <c r="GP30" s="126"/>
      <c r="GQ30" s="124"/>
      <c r="GR30" s="125"/>
      <c r="GS30" s="125"/>
      <c r="GT30" s="125"/>
      <c r="GU30" s="125"/>
      <c r="GV30" s="125"/>
      <c r="GW30" s="126"/>
      <c r="GX30" s="124"/>
      <c r="GY30" s="125"/>
      <c r="GZ30" s="125"/>
      <c r="HA30" s="125"/>
      <c r="HB30" s="125"/>
      <c r="HC30" s="125"/>
      <c r="HD30" s="126"/>
      <c r="HE30" s="118"/>
      <c r="HF30" s="119"/>
      <c r="HG30" s="119"/>
      <c r="HH30" s="119"/>
      <c r="HI30" s="119"/>
      <c r="HJ30" s="119"/>
      <c r="HK30" s="119"/>
      <c r="HL30" s="120"/>
      <c r="HM30" s="136"/>
      <c r="HN30" s="137"/>
      <c r="HO30" s="137"/>
      <c r="HP30" s="137"/>
      <c r="HQ30" s="137"/>
      <c r="HR30" s="138"/>
      <c r="HS30" s="118"/>
      <c r="HT30" s="119"/>
      <c r="HU30" s="119"/>
      <c r="HV30" s="119"/>
      <c r="HW30" s="119"/>
      <c r="HX30" s="119"/>
      <c r="HY30" s="119"/>
      <c r="HZ30" s="120"/>
      <c r="IA30" s="124"/>
      <c r="IB30" s="125"/>
      <c r="IC30" s="125"/>
      <c r="ID30" s="125"/>
      <c r="IE30" s="125"/>
      <c r="IF30" s="125"/>
      <c r="IG30" s="125"/>
      <c r="IH30" s="126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10" customFormat="1" ht="19.5" customHeight="1" x14ac:dyDescent="0.2">
      <c r="A31" s="142"/>
      <c r="B31" s="143"/>
      <c r="C31" s="143"/>
      <c r="D31" s="143"/>
      <c r="E31" s="144"/>
      <c r="F31" s="151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3"/>
      <c r="V31" s="142"/>
      <c r="W31" s="143"/>
      <c r="X31" s="143"/>
      <c r="Y31" s="143"/>
      <c r="Z31" s="143"/>
      <c r="AA31" s="143"/>
      <c r="AB31" s="143"/>
      <c r="AC31" s="143"/>
      <c r="AD31" s="143"/>
      <c r="AE31" s="143"/>
      <c r="AF31" s="144"/>
      <c r="AG31" s="109"/>
      <c r="AH31" s="110"/>
      <c r="AI31" s="110"/>
      <c r="AJ31" s="111"/>
      <c r="AK31" s="109"/>
      <c r="AL31" s="110"/>
      <c r="AM31" s="110"/>
      <c r="AN31" s="111"/>
      <c r="AO31" s="109"/>
      <c r="AP31" s="110"/>
      <c r="AQ31" s="110"/>
      <c r="AR31" s="111"/>
      <c r="AS31" s="109"/>
      <c r="AT31" s="110"/>
      <c r="AU31" s="110"/>
      <c r="AV31" s="111"/>
      <c r="AW31" s="109"/>
      <c r="AX31" s="110"/>
      <c r="AY31" s="110"/>
      <c r="AZ31" s="111"/>
      <c r="BA31" s="109"/>
      <c r="BB31" s="110"/>
      <c r="BC31" s="110"/>
      <c r="BD31" s="111"/>
      <c r="BE31" s="109"/>
      <c r="BF31" s="110"/>
      <c r="BG31" s="110"/>
      <c r="BH31" s="111"/>
      <c r="BI31" s="109"/>
      <c r="BJ31" s="110"/>
      <c r="BK31" s="110"/>
      <c r="BL31" s="111"/>
      <c r="BM31" s="109"/>
      <c r="BN31" s="110"/>
      <c r="BO31" s="110"/>
      <c r="BP31" s="111"/>
      <c r="BQ31" s="109"/>
      <c r="BR31" s="110"/>
      <c r="BS31" s="110"/>
      <c r="BT31" s="111"/>
      <c r="BU31" s="109"/>
      <c r="BV31" s="110"/>
      <c r="BW31" s="110"/>
      <c r="BX31" s="111"/>
      <c r="BY31" s="109"/>
      <c r="BZ31" s="110"/>
      <c r="CA31" s="110"/>
      <c r="CB31" s="111"/>
      <c r="CC31" s="109"/>
      <c r="CD31" s="110"/>
      <c r="CE31" s="110"/>
      <c r="CF31" s="111"/>
      <c r="CG31" s="109"/>
      <c r="CH31" s="110"/>
      <c r="CI31" s="110"/>
      <c r="CJ31" s="111"/>
      <c r="CK31" s="109"/>
      <c r="CL31" s="110"/>
      <c r="CM31" s="110"/>
      <c r="CN31" s="111"/>
      <c r="CO31" s="109"/>
      <c r="CP31" s="110"/>
      <c r="CQ31" s="110"/>
      <c r="CR31" s="110"/>
      <c r="CS31" s="110"/>
      <c r="CT31" s="110"/>
      <c r="CU31" s="111"/>
      <c r="CV31" s="109"/>
      <c r="CW31" s="110"/>
      <c r="CX31" s="110"/>
      <c r="CY31" s="111"/>
      <c r="CZ31" s="109"/>
      <c r="DA31" s="110"/>
      <c r="DB31" s="110"/>
      <c r="DC31" s="111"/>
      <c r="DD31" s="109"/>
      <c r="DE31" s="110"/>
      <c r="DF31" s="110"/>
      <c r="DG31" s="111"/>
      <c r="DH31" s="109"/>
      <c r="DI31" s="110"/>
      <c r="DJ31" s="110"/>
      <c r="DK31" s="111"/>
      <c r="DL31" s="109"/>
      <c r="DM31" s="110"/>
      <c r="DN31" s="110"/>
      <c r="DO31" s="111"/>
      <c r="DP31" s="109"/>
      <c r="DQ31" s="110"/>
      <c r="DR31" s="110"/>
      <c r="DS31" s="111"/>
      <c r="DT31" s="109"/>
      <c r="DU31" s="110"/>
      <c r="DV31" s="110"/>
      <c r="DW31" s="111"/>
      <c r="DX31" s="109"/>
      <c r="DY31" s="110"/>
      <c r="DZ31" s="110"/>
      <c r="EA31" s="111"/>
      <c r="EB31" s="109"/>
      <c r="EC31" s="110"/>
      <c r="ED31" s="110"/>
      <c r="EE31" s="111"/>
      <c r="EF31" s="109"/>
      <c r="EG31" s="110"/>
      <c r="EH31" s="110"/>
      <c r="EI31" s="111"/>
      <c r="EJ31" s="109"/>
      <c r="EK31" s="110"/>
      <c r="EL31" s="110"/>
      <c r="EM31" s="111"/>
      <c r="EN31" s="109"/>
      <c r="EO31" s="110"/>
      <c r="EP31" s="110"/>
      <c r="EQ31" s="111"/>
      <c r="ER31" s="109"/>
      <c r="ES31" s="110"/>
      <c r="ET31" s="110"/>
      <c r="EU31" s="111"/>
      <c r="EV31" s="109"/>
      <c r="EW31" s="110"/>
      <c r="EX31" s="110"/>
      <c r="EY31" s="111"/>
      <c r="EZ31" s="109"/>
      <c r="FA31" s="110"/>
      <c r="FB31" s="110"/>
      <c r="FC31" s="111"/>
      <c r="FD31" s="109"/>
      <c r="FE31" s="110"/>
      <c r="FF31" s="110"/>
      <c r="FG31" s="111"/>
      <c r="FH31" s="121"/>
      <c r="FI31" s="122"/>
      <c r="FJ31" s="122"/>
      <c r="FK31" s="122"/>
      <c r="FL31" s="122"/>
      <c r="FM31" s="122"/>
      <c r="FN31" s="123"/>
      <c r="FO31" s="121"/>
      <c r="FP31" s="122"/>
      <c r="FQ31" s="122"/>
      <c r="FR31" s="122"/>
      <c r="FS31" s="122"/>
      <c r="FT31" s="122"/>
      <c r="FU31" s="123"/>
      <c r="FV31" s="121"/>
      <c r="FW31" s="122"/>
      <c r="FX31" s="122"/>
      <c r="FY31" s="122"/>
      <c r="FZ31" s="122"/>
      <c r="GA31" s="122"/>
      <c r="GB31" s="123"/>
      <c r="GC31" s="121"/>
      <c r="GD31" s="122"/>
      <c r="GE31" s="122"/>
      <c r="GF31" s="122"/>
      <c r="GG31" s="122"/>
      <c r="GH31" s="122"/>
      <c r="GI31" s="123"/>
      <c r="GJ31" s="121"/>
      <c r="GK31" s="122"/>
      <c r="GL31" s="122"/>
      <c r="GM31" s="122"/>
      <c r="GN31" s="122"/>
      <c r="GO31" s="122"/>
      <c r="GP31" s="123"/>
      <c r="GQ31" s="121"/>
      <c r="GR31" s="122"/>
      <c r="GS31" s="122"/>
      <c r="GT31" s="122"/>
      <c r="GU31" s="122"/>
      <c r="GV31" s="122"/>
      <c r="GW31" s="123"/>
      <c r="GX31" s="121"/>
      <c r="GY31" s="122"/>
      <c r="GZ31" s="122"/>
      <c r="HA31" s="122"/>
      <c r="HB31" s="122"/>
      <c r="HC31" s="122"/>
      <c r="HD31" s="123"/>
      <c r="HE31" s="109"/>
      <c r="HF31" s="110"/>
      <c r="HG31" s="110"/>
      <c r="HH31" s="110"/>
      <c r="HI31" s="110"/>
      <c r="HJ31" s="110"/>
      <c r="HK31" s="110"/>
      <c r="HL31" s="111"/>
      <c r="HM31" s="139"/>
      <c r="HN31" s="140"/>
      <c r="HO31" s="140"/>
      <c r="HP31" s="140"/>
      <c r="HQ31" s="140"/>
      <c r="HR31" s="141"/>
      <c r="HS31" s="109"/>
      <c r="HT31" s="110"/>
      <c r="HU31" s="110"/>
      <c r="HV31" s="110"/>
      <c r="HW31" s="110"/>
      <c r="HX31" s="110"/>
      <c r="HY31" s="110"/>
      <c r="HZ31" s="111"/>
      <c r="IA31" s="121"/>
      <c r="IB31" s="122"/>
      <c r="IC31" s="122"/>
      <c r="ID31" s="122"/>
      <c r="IE31" s="122"/>
      <c r="IF31" s="122"/>
      <c r="IG31" s="122"/>
      <c r="IH31" s="123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s="11" customFormat="1" ht="19.5" customHeight="1" thickBot="1" x14ac:dyDescent="0.25">
      <c r="A32" s="145"/>
      <c r="B32" s="146"/>
      <c r="C32" s="146"/>
      <c r="D32" s="146"/>
      <c r="E32" s="147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6"/>
      <c r="V32" s="145"/>
      <c r="W32" s="146"/>
      <c r="X32" s="146"/>
      <c r="Y32" s="146"/>
      <c r="Z32" s="146"/>
      <c r="AA32" s="146"/>
      <c r="AB32" s="146"/>
      <c r="AC32" s="146"/>
      <c r="AD32" s="146"/>
      <c r="AE32" s="146"/>
      <c r="AF32" s="147"/>
      <c r="AG32" s="118"/>
      <c r="AH32" s="119"/>
      <c r="AI32" s="119"/>
      <c r="AJ32" s="120"/>
      <c r="AK32" s="118"/>
      <c r="AL32" s="119"/>
      <c r="AM32" s="119"/>
      <c r="AN32" s="120"/>
      <c r="AO32" s="118"/>
      <c r="AP32" s="119"/>
      <c r="AQ32" s="119"/>
      <c r="AR32" s="120"/>
      <c r="AS32" s="118"/>
      <c r="AT32" s="119"/>
      <c r="AU32" s="119"/>
      <c r="AV32" s="120"/>
      <c r="AW32" s="118"/>
      <c r="AX32" s="119"/>
      <c r="AY32" s="119"/>
      <c r="AZ32" s="120"/>
      <c r="BA32" s="118"/>
      <c r="BB32" s="119"/>
      <c r="BC32" s="119"/>
      <c r="BD32" s="120"/>
      <c r="BE32" s="118"/>
      <c r="BF32" s="119"/>
      <c r="BG32" s="119"/>
      <c r="BH32" s="120"/>
      <c r="BI32" s="118"/>
      <c r="BJ32" s="119"/>
      <c r="BK32" s="119"/>
      <c r="BL32" s="120"/>
      <c r="BM32" s="118"/>
      <c r="BN32" s="119"/>
      <c r="BO32" s="119"/>
      <c r="BP32" s="120"/>
      <c r="BQ32" s="118"/>
      <c r="BR32" s="119"/>
      <c r="BS32" s="119"/>
      <c r="BT32" s="120"/>
      <c r="BU32" s="118"/>
      <c r="BV32" s="119"/>
      <c r="BW32" s="119"/>
      <c r="BX32" s="120"/>
      <c r="BY32" s="118"/>
      <c r="BZ32" s="119"/>
      <c r="CA32" s="119"/>
      <c r="CB32" s="120"/>
      <c r="CC32" s="118"/>
      <c r="CD32" s="119"/>
      <c r="CE32" s="119"/>
      <c r="CF32" s="120"/>
      <c r="CG32" s="118"/>
      <c r="CH32" s="119"/>
      <c r="CI32" s="119"/>
      <c r="CJ32" s="120"/>
      <c r="CK32" s="118"/>
      <c r="CL32" s="119"/>
      <c r="CM32" s="119"/>
      <c r="CN32" s="120"/>
      <c r="CO32" s="118"/>
      <c r="CP32" s="119"/>
      <c r="CQ32" s="119"/>
      <c r="CR32" s="119"/>
      <c r="CS32" s="119"/>
      <c r="CT32" s="119"/>
      <c r="CU32" s="120"/>
      <c r="CV32" s="118"/>
      <c r="CW32" s="119"/>
      <c r="CX32" s="119"/>
      <c r="CY32" s="120"/>
      <c r="CZ32" s="118"/>
      <c r="DA32" s="119"/>
      <c r="DB32" s="119"/>
      <c r="DC32" s="120"/>
      <c r="DD32" s="118"/>
      <c r="DE32" s="119"/>
      <c r="DF32" s="119"/>
      <c r="DG32" s="120"/>
      <c r="DH32" s="118"/>
      <c r="DI32" s="119"/>
      <c r="DJ32" s="119"/>
      <c r="DK32" s="120"/>
      <c r="DL32" s="118"/>
      <c r="DM32" s="119"/>
      <c r="DN32" s="119"/>
      <c r="DO32" s="120"/>
      <c r="DP32" s="118"/>
      <c r="DQ32" s="119"/>
      <c r="DR32" s="119"/>
      <c r="DS32" s="120"/>
      <c r="DT32" s="118"/>
      <c r="DU32" s="119"/>
      <c r="DV32" s="119"/>
      <c r="DW32" s="120"/>
      <c r="DX32" s="118"/>
      <c r="DY32" s="119"/>
      <c r="DZ32" s="119"/>
      <c r="EA32" s="120"/>
      <c r="EB32" s="118"/>
      <c r="EC32" s="119"/>
      <c r="ED32" s="119"/>
      <c r="EE32" s="120"/>
      <c r="EF32" s="118"/>
      <c r="EG32" s="119"/>
      <c r="EH32" s="119"/>
      <c r="EI32" s="120"/>
      <c r="EJ32" s="118"/>
      <c r="EK32" s="119"/>
      <c r="EL32" s="119"/>
      <c r="EM32" s="120"/>
      <c r="EN32" s="118"/>
      <c r="EO32" s="119"/>
      <c r="EP32" s="119"/>
      <c r="EQ32" s="120"/>
      <c r="ER32" s="118"/>
      <c r="ES32" s="119"/>
      <c r="ET32" s="119"/>
      <c r="EU32" s="120"/>
      <c r="EV32" s="118"/>
      <c r="EW32" s="119"/>
      <c r="EX32" s="119"/>
      <c r="EY32" s="120"/>
      <c r="EZ32" s="118"/>
      <c r="FA32" s="119"/>
      <c r="FB32" s="119"/>
      <c r="FC32" s="120"/>
      <c r="FD32" s="118"/>
      <c r="FE32" s="119"/>
      <c r="FF32" s="119"/>
      <c r="FG32" s="120"/>
      <c r="FH32" s="124"/>
      <c r="FI32" s="125"/>
      <c r="FJ32" s="125"/>
      <c r="FK32" s="125"/>
      <c r="FL32" s="125"/>
      <c r="FM32" s="125"/>
      <c r="FN32" s="126"/>
      <c r="FO32" s="124"/>
      <c r="FP32" s="125"/>
      <c r="FQ32" s="125"/>
      <c r="FR32" s="125"/>
      <c r="FS32" s="125"/>
      <c r="FT32" s="125"/>
      <c r="FU32" s="126"/>
      <c r="FV32" s="124"/>
      <c r="FW32" s="125"/>
      <c r="FX32" s="125"/>
      <c r="FY32" s="125"/>
      <c r="FZ32" s="125"/>
      <c r="GA32" s="125"/>
      <c r="GB32" s="126"/>
      <c r="GC32" s="124"/>
      <c r="GD32" s="125"/>
      <c r="GE32" s="125"/>
      <c r="GF32" s="125"/>
      <c r="GG32" s="125"/>
      <c r="GH32" s="125"/>
      <c r="GI32" s="126"/>
      <c r="GJ32" s="124"/>
      <c r="GK32" s="125"/>
      <c r="GL32" s="125"/>
      <c r="GM32" s="125"/>
      <c r="GN32" s="125"/>
      <c r="GO32" s="125"/>
      <c r="GP32" s="126"/>
      <c r="GQ32" s="124"/>
      <c r="GR32" s="125"/>
      <c r="GS32" s="125"/>
      <c r="GT32" s="125"/>
      <c r="GU32" s="125"/>
      <c r="GV32" s="125"/>
      <c r="GW32" s="126"/>
      <c r="GX32" s="124"/>
      <c r="GY32" s="125"/>
      <c r="GZ32" s="125"/>
      <c r="HA32" s="125"/>
      <c r="HB32" s="125"/>
      <c r="HC32" s="125"/>
      <c r="HD32" s="126"/>
      <c r="HE32" s="118"/>
      <c r="HF32" s="119"/>
      <c r="HG32" s="119"/>
      <c r="HH32" s="119"/>
      <c r="HI32" s="119"/>
      <c r="HJ32" s="119"/>
      <c r="HK32" s="119"/>
      <c r="HL32" s="120"/>
      <c r="HM32" s="136"/>
      <c r="HN32" s="137"/>
      <c r="HO32" s="137"/>
      <c r="HP32" s="137"/>
      <c r="HQ32" s="137"/>
      <c r="HR32" s="138"/>
      <c r="HS32" s="118"/>
      <c r="HT32" s="119"/>
      <c r="HU32" s="119"/>
      <c r="HV32" s="119"/>
      <c r="HW32" s="119"/>
      <c r="HX32" s="119"/>
      <c r="HY32" s="119"/>
      <c r="HZ32" s="120"/>
      <c r="IA32" s="124"/>
      <c r="IB32" s="125"/>
      <c r="IC32" s="125"/>
      <c r="ID32" s="125"/>
      <c r="IE32" s="125"/>
      <c r="IF32" s="125"/>
      <c r="IG32" s="125"/>
      <c r="IH32" s="126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pans="1:256" s="10" customFormat="1" ht="19.5" customHeight="1" x14ac:dyDescent="0.2">
      <c r="A33" s="142"/>
      <c r="B33" s="143"/>
      <c r="C33" s="143"/>
      <c r="D33" s="143"/>
      <c r="E33" s="144"/>
      <c r="F33" s="151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3"/>
      <c r="V33" s="142"/>
      <c r="W33" s="143"/>
      <c r="X33" s="143"/>
      <c r="Y33" s="143"/>
      <c r="Z33" s="143"/>
      <c r="AA33" s="143"/>
      <c r="AB33" s="143"/>
      <c r="AC33" s="143"/>
      <c r="AD33" s="143"/>
      <c r="AE33" s="143"/>
      <c r="AF33" s="144"/>
      <c r="AG33" s="109"/>
      <c r="AH33" s="110"/>
      <c r="AI33" s="110"/>
      <c r="AJ33" s="111"/>
      <c r="AK33" s="109"/>
      <c r="AL33" s="110"/>
      <c r="AM33" s="110"/>
      <c r="AN33" s="111"/>
      <c r="AO33" s="109"/>
      <c r="AP33" s="110"/>
      <c r="AQ33" s="110"/>
      <c r="AR33" s="111"/>
      <c r="AS33" s="109"/>
      <c r="AT33" s="110"/>
      <c r="AU33" s="110"/>
      <c r="AV33" s="111"/>
      <c r="AW33" s="109"/>
      <c r="AX33" s="110"/>
      <c r="AY33" s="110"/>
      <c r="AZ33" s="111"/>
      <c r="BA33" s="109"/>
      <c r="BB33" s="110"/>
      <c r="BC33" s="110"/>
      <c r="BD33" s="111"/>
      <c r="BE33" s="109"/>
      <c r="BF33" s="110"/>
      <c r="BG33" s="110"/>
      <c r="BH33" s="111"/>
      <c r="BI33" s="109"/>
      <c r="BJ33" s="110"/>
      <c r="BK33" s="110"/>
      <c r="BL33" s="111"/>
      <c r="BM33" s="109"/>
      <c r="BN33" s="110"/>
      <c r="BO33" s="110"/>
      <c r="BP33" s="111"/>
      <c r="BQ33" s="109"/>
      <c r="BR33" s="110"/>
      <c r="BS33" s="110"/>
      <c r="BT33" s="111"/>
      <c r="BU33" s="109"/>
      <c r="BV33" s="110"/>
      <c r="BW33" s="110"/>
      <c r="BX33" s="111"/>
      <c r="BY33" s="109"/>
      <c r="BZ33" s="110"/>
      <c r="CA33" s="110"/>
      <c r="CB33" s="111"/>
      <c r="CC33" s="109"/>
      <c r="CD33" s="110"/>
      <c r="CE33" s="110"/>
      <c r="CF33" s="111"/>
      <c r="CG33" s="109"/>
      <c r="CH33" s="110"/>
      <c r="CI33" s="110"/>
      <c r="CJ33" s="111"/>
      <c r="CK33" s="109"/>
      <c r="CL33" s="110"/>
      <c r="CM33" s="110"/>
      <c r="CN33" s="111"/>
      <c r="CO33" s="109"/>
      <c r="CP33" s="110"/>
      <c r="CQ33" s="110"/>
      <c r="CR33" s="110"/>
      <c r="CS33" s="110"/>
      <c r="CT33" s="110"/>
      <c r="CU33" s="111"/>
      <c r="CV33" s="109"/>
      <c r="CW33" s="110"/>
      <c r="CX33" s="110"/>
      <c r="CY33" s="111"/>
      <c r="CZ33" s="109"/>
      <c r="DA33" s="110"/>
      <c r="DB33" s="110"/>
      <c r="DC33" s="111"/>
      <c r="DD33" s="109"/>
      <c r="DE33" s="110"/>
      <c r="DF33" s="110"/>
      <c r="DG33" s="111"/>
      <c r="DH33" s="109"/>
      <c r="DI33" s="110"/>
      <c r="DJ33" s="110"/>
      <c r="DK33" s="111"/>
      <c r="DL33" s="109"/>
      <c r="DM33" s="110"/>
      <c r="DN33" s="110"/>
      <c r="DO33" s="111"/>
      <c r="DP33" s="109"/>
      <c r="DQ33" s="110"/>
      <c r="DR33" s="110"/>
      <c r="DS33" s="111"/>
      <c r="DT33" s="109"/>
      <c r="DU33" s="110"/>
      <c r="DV33" s="110"/>
      <c r="DW33" s="111"/>
      <c r="DX33" s="109"/>
      <c r="DY33" s="110"/>
      <c r="DZ33" s="110"/>
      <c r="EA33" s="111"/>
      <c r="EB33" s="109"/>
      <c r="EC33" s="110"/>
      <c r="ED33" s="110"/>
      <c r="EE33" s="111"/>
      <c r="EF33" s="109"/>
      <c r="EG33" s="110"/>
      <c r="EH33" s="110"/>
      <c r="EI33" s="111"/>
      <c r="EJ33" s="109"/>
      <c r="EK33" s="110"/>
      <c r="EL33" s="110"/>
      <c r="EM33" s="111"/>
      <c r="EN33" s="109"/>
      <c r="EO33" s="110"/>
      <c r="EP33" s="110"/>
      <c r="EQ33" s="111"/>
      <c r="ER33" s="109"/>
      <c r="ES33" s="110"/>
      <c r="ET33" s="110"/>
      <c r="EU33" s="111"/>
      <c r="EV33" s="109"/>
      <c r="EW33" s="110"/>
      <c r="EX33" s="110"/>
      <c r="EY33" s="111"/>
      <c r="EZ33" s="109"/>
      <c r="FA33" s="110"/>
      <c r="FB33" s="110"/>
      <c r="FC33" s="111"/>
      <c r="FD33" s="109"/>
      <c r="FE33" s="110"/>
      <c r="FF33" s="110"/>
      <c r="FG33" s="111"/>
      <c r="FH33" s="121"/>
      <c r="FI33" s="122"/>
      <c r="FJ33" s="122"/>
      <c r="FK33" s="122"/>
      <c r="FL33" s="122"/>
      <c r="FM33" s="122"/>
      <c r="FN33" s="123"/>
      <c r="FO33" s="121"/>
      <c r="FP33" s="122"/>
      <c r="FQ33" s="122"/>
      <c r="FR33" s="122"/>
      <c r="FS33" s="122"/>
      <c r="FT33" s="122"/>
      <c r="FU33" s="123"/>
      <c r="FV33" s="121"/>
      <c r="FW33" s="122"/>
      <c r="FX33" s="122"/>
      <c r="FY33" s="122"/>
      <c r="FZ33" s="122"/>
      <c r="GA33" s="122"/>
      <c r="GB33" s="123"/>
      <c r="GC33" s="121"/>
      <c r="GD33" s="122"/>
      <c r="GE33" s="122"/>
      <c r="GF33" s="122"/>
      <c r="GG33" s="122"/>
      <c r="GH33" s="122"/>
      <c r="GI33" s="123"/>
      <c r="GJ33" s="121"/>
      <c r="GK33" s="122"/>
      <c r="GL33" s="122"/>
      <c r="GM33" s="122"/>
      <c r="GN33" s="122"/>
      <c r="GO33" s="122"/>
      <c r="GP33" s="123"/>
      <c r="GQ33" s="121"/>
      <c r="GR33" s="122"/>
      <c r="GS33" s="122"/>
      <c r="GT33" s="122"/>
      <c r="GU33" s="122"/>
      <c r="GV33" s="122"/>
      <c r="GW33" s="123"/>
      <c r="GX33" s="121"/>
      <c r="GY33" s="122"/>
      <c r="GZ33" s="122"/>
      <c r="HA33" s="122"/>
      <c r="HB33" s="122"/>
      <c r="HC33" s="122"/>
      <c r="HD33" s="123"/>
      <c r="HE33" s="109"/>
      <c r="HF33" s="110"/>
      <c r="HG33" s="110"/>
      <c r="HH33" s="110"/>
      <c r="HI33" s="110"/>
      <c r="HJ33" s="110"/>
      <c r="HK33" s="110"/>
      <c r="HL33" s="111"/>
      <c r="HM33" s="139"/>
      <c r="HN33" s="140"/>
      <c r="HO33" s="140"/>
      <c r="HP33" s="140"/>
      <c r="HQ33" s="140"/>
      <c r="HR33" s="141"/>
      <c r="HS33" s="109"/>
      <c r="HT33" s="110"/>
      <c r="HU33" s="110"/>
      <c r="HV33" s="110"/>
      <c r="HW33" s="110"/>
      <c r="HX33" s="110"/>
      <c r="HY33" s="110"/>
      <c r="HZ33" s="111"/>
      <c r="IA33" s="121"/>
      <c r="IB33" s="122"/>
      <c r="IC33" s="122"/>
      <c r="ID33" s="122"/>
      <c r="IE33" s="122"/>
      <c r="IF33" s="122"/>
      <c r="IG33" s="122"/>
      <c r="IH33" s="123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pans="1:256" s="11" customFormat="1" ht="19.5" customHeight="1" thickBot="1" x14ac:dyDescent="0.25">
      <c r="A34" s="145"/>
      <c r="B34" s="146"/>
      <c r="C34" s="146"/>
      <c r="D34" s="146"/>
      <c r="E34" s="147"/>
      <c r="F34" s="154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6"/>
      <c r="V34" s="145"/>
      <c r="W34" s="146"/>
      <c r="X34" s="146"/>
      <c r="Y34" s="146"/>
      <c r="Z34" s="146"/>
      <c r="AA34" s="146"/>
      <c r="AB34" s="146"/>
      <c r="AC34" s="146"/>
      <c r="AD34" s="146"/>
      <c r="AE34" s="146"/>
      <c r="AF34" s="147"/>
      <c r="AG34" s="118"/>
      <c r="AH34" s="119"/>
      <c r="AI34" s="119"/>
      <c r="AJ34" s="120"/>
      <c r="AK34" s="118"/>
      <c r="AL34" s="119"/>
      <c r="AM34" s="119"/>
      <c r="AN34" s="120"/>
      <c r="AO34" s="118"/>
      <c r="AP34" s="119"/>
      <c r="AQ34" s="119"/>
      <c r="AR34" s="120"/>
      <c r="AS34" s="118"/>
      <c r="AT34" s="119"/>
      <c r="AU34" s="119"/>
      <c r="AV34" s="120"/>
      <c r="AW34" s="118"/>
      <c r="AX34" s="119"/>
      <c r="AY34" s="119"/>
      <c r="AZ34" s="120"/>
      <c r="BA34" s="118"/>
      <c r="BB34" s="119"/>
      <c r="BC34" s="119"/>
      <c r="BD34" s="120"/>
      <c r="BE34" s="118"/>
      <c r="BF34" s="119"/>
      <c r="BG34" s="119"/>
      <c r="BH34" s="120"/>
      <c r="BI34" s="118"/>
      <c r="BJ34" s="119"/>
      <c r="BK34" s="119"/>
      <c r="BL34" s="120"/>
      <c r="BM34" s="118"/>
      <c r="BN34" s="119"/>
      <c r="BO34" s="119"/>
      <c r="BP34" s="120"/>
      <c r="BQ34" s="118"/>
      <c r="BR34" s="119"/>
      <c r="BS34" s="119"/>
      <c r="BT34" s="120"/>
      <c r="BU34" s="118"/>
      <c r="BV34" s="119"/>
      <c r="BW34" s="119"/>
      <c r="BX34" s="120"/>
      <c r="BY34" s="118"/>
      <c r="BZ34" s="119"/>
      <c r="CA34" s="119"/>
      <c r="CB34" s="120"/>
      <c r="CC34" s="118"/>
      <c r="CD34" s="119"/>
      <c r="CE34" s="119"/>
      <c r="CF34" s="120"/>
      <c r="CG34" s="118"/>
      <c r="CH34" s="119"/>
      <c r="CI34" s="119"/>
      <c r="CJ34" s="120"/>
      <c r="CK34" s="118"/>
      <c r="CL34" s="119"/>
      <c r="CM34" s="119"/>
      <c r="CN34" s="120"/>
      <c r="CO34" s="118"/>
      <c r="CP34" s="119"/>
      <c r="CQ34" s="119"/>
      <c r="CR34" s="119"/>
      <c r="CS34" s="119"/>
      <c r="CT34" s="119"/>
      <c r="CU34" s="120"/>
      <c r="CV34" s="118"/>
      <c r="CW34" s="119"/>
      <c r="CX34" s="119"/>
      <c r="CY34" s="120"/>
      <c r="CZ34" s="118"/>
      <c r="DA34" s="119"/>
      <c r="DB34" s="119"/>
      <c r="DC34" s="120"/>
      <c r="DD34" s="118"/>
      <c r="DE34" s="119"/>
      <c r="DF34" s="119"/>
      <c r="DG34" s="120"/>
      <c r="DH34" s="118"/>
      <c r="DI34" s="119"/>
      <c r="DJ34" s="119"/>
      <c r="DK34" s="120"/>
      <c r="DL34" s="118"/>
      <c r="DM34" s="119"/>
      <c r="DN34" s="119"/>
      <c r="DO34" s="120"/>
      <c r="DP34" s="118"/>
      <c r="DQ34" s="119"/>
      <c r="DR34" s="119"/>
      <c r="DS34" s="120"/>
      <c r="DT34" s="118"/>
      <c r="DU34" s="119"/>
      <c r="DV34" s="119"/>
      <c r="DW34" s="120"/>
      <c r="DX34" s="118"/>
      <c r="DY34" s="119"/>
      <c r="DZ34" s="119"/>
      <c r="EA34" s="120"/>
      <c r="EB34" s="118"/>
      <c r="EC34" s="119"/>
      <c r="ED34" s="119"/>
      <c r="EE34" s="120"/>
      <c r="EF34" s="118"/>
      <c r="EG34" s="119"/>
      <c r="EH34" s="119"/>
      <c r="EI34" s="120"/>
      <c r="EJ34" s="118"/>
      <c r="EK34" s="119"/>
      <c r="EL34" s="119"/>
      <c r="EM34" s="120"/>
      <c r="EN34" s="118"/>
      <c r="EO34" s="119"/>
      <c r="EP34" s="119"/>
      <c r="EQ34" s="120"/>
      <c r="ER34" s="118"/>
      <c r="ES34" s="119"/>
      <c r="ET34" s="119"/>
      <c r="EU34" s="120"/>
      <c r="EV34" s="118"/>
      <c r="EW34" s="119"/>
      <c r="EX34" s="119"/>
      <c r="EY34" s="120"/>
      <c r="EZ34" s="118"/>
      <c r="FA34" s="119"/>
      <c r="FB34" s="119"/>
      <c r="FC34" s="120"/>
      <c r="FD34" s="118"/>
      <c r="FE34" s="119"/>
      <c r="FF34" s="119"/>
      <c r="FG34" s="120"/>
      <c r="FH34" s="124"/>
      <c r="FI34" s="125"/>
      <c r="FJ34" s="125"/>
      <c r="FK34" s="125"/>
      <c r="FL34" s="125"/>
      <c r="FM34" s="125"/>
      <c r="FN34" s="126"/>
      <c r="FO34" s="124"/>
      <c r="FP34" s="125"/>
      <c r="FQ34" s="125"/>
      <c r="FR34" s="125"/>
      <c r="FS34" s="125"/>
      <c r="FT34" s="125"/>
      <c r="FU34" s="126"/>
      <c r="FV34" s="124"/>
      <c r="FW34" s="125"/>
      <c r="FX34" s="125"/>
      <c r="FY34" s="125"/>
      <c r="FZ34" s="125"/>
      <c r="GA34" s="125"/>
      <c r="GB34" s="126"/>
      <c r="GC34" s="124"/>
      <c r="GD34" s="125"/>
      <c r="GE34" s="125"/>
      <c r="GF34" s="125"/>
      <c r="GG34" s="125"/>
      <c r="GH34" s="125"/>
      <c r="GI34" s="126"/>
      <c r="GJ34" s="124"/>
      <c r="GK34" s="125"/>
      <c r="GL34" s="125"/>
      <c r="GM34" s="125"/>
      <c r="GN34" s="125"/>
      <c r="GO34" s="125"/>
      <c r="GP34" s="126"/>
      <c r="GQ34" s="124"/>
      <c r="GR34" s="125"/>
      <c r="GS34" s="125"/>
      <c r="GT34" s="125"/>
      <c r="GU34" s="125"/>
      <c r="GV34" s="125"/>
      <c r="GW34" s="126"/>
      <c r="GX34" s="124"/>
      <c r="GY34" s="125"/>
      <c r="GZ34" s="125"/>
      <c r="HA34" s="125"/>
      <c r="HB34" s="125"/>
      <c r="HC34" s="125"/>
      <c r="HD34" s="126"/>
      <c r="HE34" s="118"/>
      <c r="HF34" s="119"/>
      <c r="HG34" s="119"/>
      <c r="HH34" s="119"/>
      <c r="HI34" s="119"/>
      <c r="HJ34" s="119"/>
      <c r="HK34" s="119"/>
      <c r="HL34" s="120"/>
      <c r="HM34" s="136"/>
      <c r="HN34" s="137"/>
      <c r="HO34" s="137"/>
      <c r="HP34" s="137"/>
      <c r="HQ34" s="137"/>
      <c r="HR34" s="138"/>
      <c r="HS34" s="118"/>
      <c r="HT34" s="119"/>
      <c r="HU34" s="119"/>
      <c r="HV34" s="119"/>
      <c r="HW34" s="119"/>
      <c r="HX34" s="119"/>
      <c r="HY34" s="119"/>
      <c r="HZ34" s="120"/>
      <c r="IA34" s="124"/>
      <c r="IB34" s="125"/>
      <c r="IC34" s="125"/>
      <c r="ID34" s="125"/>
      <c r="IE34" s="125"/>
      <c r="IF34" s="125"/>
      <c r="IG34" s="125"/>
      <c r="IH34" s="126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10" customFormat="1" ht="19.5" customHeight="1" x14ac:dyDescent="0.2">
      <c r="A35" s="142"/>
      <c r="B35" s="143"/>
      <c r="C35" s="143"/>
      <c r="D35" s="143"/>
      <c r="E35" s="144"/>
      <c r="F35" s="151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3"/>
      <c r="V35" s="142"/>
      <c r="W35" s="143"/>
      <c r="X35" s="143"/>
      <c r="Y35" s="143"/>
      <c r="Z35" s="143"/>
      <c r="AA35" s="143"/>
      <c r="AB35" s="143"/>
      <c r="AC35" s="143"/>
      <c r="AD35" s="143"/>
      <c r="AE35" s="143"/>
      <c r="AF35" s="144"/>
      <c r="AG35" s="109"/>
      <c r="AH35" s="110"/>
      <c r="AI35" s="110"/>
      <c r="AJ35" s="111"/>
      <c r="AK35" s="109"/>
      <c r="AL35" s="110"/>
      <c r="AM35" s="110"/>
      <c r="AN35" s="111"/>
      <c r="AO35" s="109"/>
      <c r="AP35" s="110"/>
      <c r="AQ35" s="110"/>
      <c r="AR35" s="111"/>
      <c r="AS35" s="109"/>
      <c r="AT35" s="110"/>
      <c r="AU35" s="110"/>
      <c r="AV35" s="111"/>
      <c r="AW35" s="109"/>
      <c r="AX35" s="110"/>
      <c r="AY35" s="110"/>
      <c r="AZ35" s="111"/>
      <c r="BA35" s="109"/>
      <c r="BB35" s="110"/>
      <c r="BC35" s="110"/>
      <c r="BD35" s="111"/>
      <c r="BE35" s="109"/>
      <c r="BF35" s="110"/>
      <c r="BG35" s="110"/>
      <c r="BH35" s="111"/>
      <c r="BI35" s="109"/>
      <c r="BJ35" s="110"/>
      <c r="BK35" s="110"/>
      <c r="BL35" s="111"/>
      <c r="BM35" s="109"/>
      <c r="BN35" s="110"/>
      <c r="BO35" s="110"/>
      <c r="BP35" s="111"/>
      <c r="BQ35" s="109"/>
      <c r="BR35" s="110"/>
      <c r="BS35" s="110"/>
      <c r="BT35" s="111"/>
      <c r="BU35" s="109"/>
      <c r="BV35" s="110"/>
      <c r="BW35" s="110"/>
      <c r="BX35" s="111"/>
      <c r="BY35" s="109"/>
      <c r="BZ35" s="110"/>
      <c r="CA35" s="110"/>
      <c r="CB35" s="111"/>
      <c r="CC35" s="109"/>
      <c r="CD35" s="110"/>
      <c r="CE35" s="110"/>
      <c r="CF35" s="111"/>
      <c r="CG35" s="109"/>
      <c r="CH35" s="110"/>
      <c r="CI35" s="110"/>
      <c r="CJ35" s="111"/>
      <c r="CK35" s="109"/>
      <c r="CL35" s="110"/>
      <c r="CM35" s="110"/>
      <c r="CN35" s="111"/>
      <c r="CO35" s="109"/>
      <c r="CP35" s="110"/>
      <c r="CQ35" s="110"/>
      <c r="CR35" s="110"/>
      <c r="CS35" s="110"/>
      <c r="CT35" s="110"/>
      <c r="CU35" s="111"/>
      <c r="CV35" s="109"/>
      <c r="CW35" s="110"/>
      <c r="CX35" s="110"/>
      <c r="CY35" s="111"/>
      <c r="CZ35" s="109"/>
      <c r="DA35" s="110"/>
      <c r="DB35" s="110"/>
      <c r="DC35" s="111"/>
      <c r="DD35" s="109"/>
      <c r="DE35" s="110"/>
      <c r="DF35" s="110"/>
      <c r="DG35" s="111"/>
      <c r="DH35" s="109"/>
      <c r="DI35" s="110"/>
      <c r="DJ35" s="110"/>
      <c r="DK35" s="111"/>
      <c r="DL35" s="109"/>
      <c r="DM35" s="110"/>
      <c r="DN35" s="110"/>
      <c r="DO35" s="111"/>
      <c r="DP35" s="109"/>
      <c r="DQ35" s="110"/>
      <c r="DR35" s="110"/>
      <c r="DS35" s="111"/>
      <c r="DT35" s="109"/>
      <c r="DU35" s="110"/>
      <c r="DV35" s="110"/>
      <c r="DW35" s="111"/>
      <c r="DX35" s="109"/>
      <c r="DY35" s="110"/>
      <c r="DZ35" s="110"/>
      <c r="EA35" s="111"/>
      <c r="EB35" s="109"/>
      <c r="EC35" s="110"/>
      <c r="ED35" s="110"/>
      <c r="EE35" s="111"/>
      <c r="EF35" s="109"/>
      <c r="EG35" s="110"/>
      <c r="EH35" s="110"/>
      <c r="EI35" s="111"/>
      <c r="EJ35" s="109"/>
      <c r="EK35" s="110"/>
      <c r="EL35" s="110"/>
      <c r="EM35" s="111"/>
      <c r="EN35" s="109"/>
      <c r="EO35" s="110"/>
      <c r="EP35" s="110"/>
      <c r="EQ35" s="111"/>
      <c r="ER35" s="109"/>
      <c r="ES35" s="110"/>
      <c r="ET35" s="110"/>
      <c r="EU35" s="111"/>
      <c r="EV35" s="109"/>
      <c r="EW35" s="110"/>
      <c r="EX35" s="110"/>
      <c r="EY35" s="111"/>
      <c r="EZ35" s="109"/>
      <c r="FA35" s="110"/>
      <c r="FB35" s="110"/>
      <c r="FC35" s="111"/>
      <c r="FD35" s="109"/>
      <c r="FE35" s="110"/>
      <c r="FF35" s="110"/>
      <c r="FG35" s="111"/>
      <c r="FH35" s="121"/>
      <c r="FI35" s="122"/>
      <c r="FJ35" s="122"/>
      <c r="FK35" s="122"/>
      <c r="FL35" s="122"/>
      <c r="FM35" s="122"/>
      <c r="FN35" s="123"/>
      <c r="FO35" s="121"/>
      <c r="FP35" s="122"/>
      <c r="FQ35" s="122"/>
      <c r="FR35" s="122"/>
      <c r="FS35" s="122"/>
      <c r="FT35" s="122"/>
      <c r="FU35" s="123"/>
      <c r="FV35" s="121"/>
      <c r="FW35" s="122"/>
      <c r="FX35" s="122"/>
      <c r="FY35" s="122"/>
      <c r="FZ35" s="122"/>
      <c r="GA35" s="122"/>
      <c r="GB35" s="123"/>
      <c r="GC35" s="121"/>
      <c r="GD35" s="122"/>
      <c r="GE35" s="122"/>
      <c r="GF35" s="122"/>
      <c r="GG35" s="122"/>
      <c r="GH35" s="122"/>
      <c r="GI35" s="123"/>
      <c r="GJ35" s="121"/>
      <c r="GK35" s="122"/>
      <c r="GL35" s="122"/>
      <c r="GM35" s="122"/>
      <c r="GN35" s="122"/>
      <c r="GO35" s="122"/>
      <c r="GP35" s="123"/>
      <c r="GQ35" s="121"/>
      <c r="GR35" s="122"/>
      <c r="GS35" s="122"/>
      <c r="GT35" s="122"/>
      <c r="GU35" s="122"/>
      <c r="GV35" s="122"/>
      <c r="GW35" s="123"/>
      <c r="GX35" s="121"/>
      <c r="GY35" s="122"/>
      <c r="GZ35" s="122"/>
      <c r="HA35" s="122"/>
      <c r="HB35" s="122"/>
      <c r="HC35" s="122"/>
      <c r="HD35" s="123"/>
      <c r="HE35" s="109"/>
      <c r="HF35" s="110"/>
      <c r="HG35" s="110"/>
      <c r="HH35" s="110"/>
      <c r="HI35" s="110"/>
      <c r="HJ35" s="110"/>
      <c r="HK35" s="110"/>
      <c r="HL35" s="111"/>
      <c r="HM35" s="139"/>
      <c r="HN35" s="140"/>
      <c r="HO35" s="140"/>
      <c r="HP35" s="140"/>
      <c r="HQ35" s="140"/>
      <c r="HR35" s="141"/>
      <c r="HS35" s="109"/>
      <c r="HT35" s="110"/>
      <c r="HU35" s="110"/>
      <c r="HV35" s="110"/>
      <c r="HW35" s="110"/>
      <c r="HX35" s="110"/>
      <c r="HY35" s="110"/>
      <c r="HZ35" s="111"/>
      <c r="IA35" s="121"/>
      <c r="IB35" s="122"/>
      <c r="IC35" s="122"/>
      <c r="ID35" s="122"/>
      <c r="IE35" s="122"/>
      <c r="IF35" s="122"/>
      <c r="IG35" s="122"/>
      <c r="IH35" s="123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s="11" customFormat="1" ht="19.5" customHeight="1" thickBot="1" x14ac:dyDescent="0.25">
      <c r="A36" s="145"/>
      <c r="B36" s="146"/>
      <c r="C36" s="146"/>
      <c r="D36" s="146"/>
      <c r="E36" s="147"/>
      <c r="F36" s="154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6"/>
      <c r="V36" s="145"/>
      <c r="W36" s="146"/>
      <c r="X36" s="146"/>
      <c r="Y36" s="146"/>
      <c r="Z36" s="146"/>
      <c r="AA36" s="146"/>
      <c r="AB36" s="146"/>
      <c r="AC36" s="146"/>
      <c r="AD36" s="146"/>
      <c r="AE36" s="146"/>
      <c r="AF36" s="147"/>
      <c r="AG36" s="118"/>
      <c r="AH36" s="119"/>
      <c r="AI36" s="119"/>
      <c r="AJ36" s="120"/>
      <c r="AK36" s="118"/>
      <c r="AL36" s="119"/>
      <c r="AM36" s="119"/>
      <c r="AN36" s="120"/>
      <c r="AO36" s="118"/>
      <c r="AP36" s="119"/>
      <c r="AQ36" s="119"/>
      <c r="AR36" s="120"/>
      <c r="AS36" s="118"/>
      <c r="AT36" s="119"/>
      <c r="AU36" s="119"/>
      <c r="AV36" s="120"/>
      <c r="AW36" s="118"/>
      <c r="AX36" s="119"/>
      <c r="AY36" s="119"/>
      <c r="AZ36" s="120"/>
      <c r="BA36" s="118"/>
      <c r="BB36" s="119"/>
      <c r="BC36" s="119"/>
      <c r="BD36" s="120"/>
      <c r="BE36" s="118"/>
      <c r="BF36" s="119"/>
      <c r="BG36" s="119"/>
      <c r="BH36" s="120"/>
      <c r="BI36" s="118"/>
      <c r="BJ36" s="119"/>
      <c r="BK36" s="119"/>
      <c r="BL36" s="120"/>
      <c r="BM36" s="118"/>
      <c r="BN36" s="119"/>
      <c r="BO36" s="119"/>
      <c r="BP36" s="120"/>
      <c r="BQ36" s="118"/>
      <c r="BR36" s="119"/>
      <c r="BS36" s="119"/>
      <c r="BT36" s="120"/>
      <c r="BU36" s="118"/>
      <c r="BV36" s="119"/>
      <c r="BW36" s="119"/>
      <c r="BX36" s="120"/>
      <c r="BY36" s="118"/>
      <c r="BZ36" s="119"/>
      <c r="CA36" s="119"/>
      <c r="CB36" s="120"/>
      <c r="CC36" s="118"/>
      <c r="CD36" s="119"/>
      <c r="CE36" s="119"/>
      <c r="CF36" s="120"/>
      <c r="CG36" s="118"/>
      <c r="CH36" s="119"/>
      <c r="CI36" s="119"/>
      <c r="CJ36" s="120"/>
      <c r="CK36" s="118"/>
      <c r="CL36" s="119"/>
      <c r="CM36" s="119"/>
      <c r="CN36" s="120"/>
      <c r="CO36" s="118"/>
      <c r="CP36" s="119"/>
      <c r="CQ36" s="119"/>
      <c r="CR36" s="119"/>
      <c r="CS36" s="119"/>
      <c r="CT36" s="119"/>
      <c r="CU36" s="120"/>
      <c r="CV36" s="118"/>
      <c r="CW36" s="119"/>
      <c r="CX36" s="119"/>
      <c r="CY36" s="120"/>
      <c r="CZ36" s="118"/>
      <c r="DA36" s="119"/>
      <c r="DB36" s="119"/>
      <c r="DC36" s="120"/>
      <c r="DD36" s="118"/>
      <c r="DE36" s="119"/>
      <c r="DF36" s="119"/>
      <c r="DG36" s="120"/>
      <c r="DH36" s="118"/>
      <c r="DI36" s="119"/>
      <c r="DJ36" s="119"/>
      <c r="DK36" s="120"/>
      <c r="DL36" s="118"/>
      <c r="DM36" s="119"/>
      <c r="DN36" s="119"/>
      <c r="DO36" s="120"/>
      <c r="DP36" s="118"/>
      <c r="DQ36" s="119"/>
      <c r="DR36" s="119"/>
      <c r="DS36" s="120"/>
      <c r="DT36" s="118"/>
      <c r="DU36" s="119"/>
      <c r="DV36" s="119"/>
      <c r="DW36" s="120"/>
      <c r="DX36" s="118"/>
      <c r="DY36" s="119"/>
      <c r="DZ36" s="119"/>
      <c r="EA36" s="120"/>
      <c r="EB36" s="118"/>
      <c r="EC36" s="119"/>
      <c r="ED36" s="119"/>
      <c r="EE36" s="120"/>
      <c r="EF36" s="118"/>
      <c r="EG36" s="119"/>
      <c r="EH36" s="119"/>
      <c r="EI36" s="120"/>
      <c r="EJ36" s="118"/>
      <c r="EK36" s="119"/>
      <c r="EL36" s="119"/>
      <c r="EM36" s="120"/>
      <c r="EN36" s="118"/>
      <c r="EO36" s="119"/>
      <c r="EP36" s="119"/>
      <c r="EQ36" s="120"/>
      <c r="ER36" s="118"/>
      <c r="ES36" s="119"/>
      <c r="ET36" s="119"/>
      <c r="EU36" s="120"/>
      <c r="EV36" s="118"/>
      <c r="EW36" s="119"/>
      <c r="EX36" s="119"/>
      <c r="EY36" s="120"/>
      <c r="EZ36" s="118"/>
      <c r="FA36" s="119"/>
      <c r="FB36" s="119"/>
      <c r="FC36" s="120"/>
      <c r="FD36" s="118"/>
      <c r="FE36" s="119"/>
      <c r="FF36" s="119"/>
      <c r="FG36" s="120"/>
      <c r="FH36" s="124"/>
      <c r="FI36" s="125"/>
      <c r="FJ36" s="125"/>
      <c r="FK36" s="125"/>
      <c r="FL36" s="125"/>
      <c r="FM36" s="125"/>
      <c r="FN36" s="126"/>
      <c r="FO36" s="124"/>
      <c r="FP36" s="125"/>
      <c r="FQ36" s="125"/>
      <c r="FR36" s="125"/>
      <c r="FS36" s="125"/>
      <c r="FT36" s="125"/>
      <c r="FU36" s="126"/>
      <c r="FV36" s="124"/>
      <c r="FW36" s="125"/>
      <c r="FX36" s="125"/>
      <c r="FY36" s="125"/>
      <c r="FZ36" s="125"/>
      <c r="GA36" s="125"/>
      <c r="GB36" s="126"/>
      <c r="GC36" s="124"/>
      <c r="GD36" s="125"/>
      <c r="GE36" s="125"/>
      <c r="GF36" s="125"/>
      <c r="GG36" s="125"/>
      <c r="GH36" s="125"/>
      <c r="GI36" s="126"/>
      <c r="GJ36" s="124"/>
      <c r="GK36" s="125"/>
      <c r="GL36" s="125"/>
      <c r="GM36" s="125"/>
      <c r="GN36" s="125"/>
      <c r="GO36" s="125"/>
      <c r="GP36" s="126"/>
      <c r="GQ36" s="124"/>
      <c r="GR36" s="125"/>
      <c r="GS36" s="125"/>
      <c r="GT36" s="125"/>
      <c r="GU36" s="125"/>
      <c r="GV36" s="125"/>
      <c r="GW36" s="126"/>
      <c r="GX36" s="124"/>
      <c r="GY36" s="125"/>
      <c r="GZ36" s="125"/>
      <c r="HA36" s="125"/>
      <c r="HB36" s="125"/>
      <c r="HC36" s="125"/>
      <c r="HD36" s="126"/>
      <c r="HE36" s="118"/>
      <c r="HF36" s="119"/>
      <c r="HG36" s="119"/>
      <c r="HH36" s="119"/>
      <c r="HI36" s="119"/>
      <c r="HJ36" s="119"/>
      <c r="HK36" s="119"/>
      <c r="HL36" s="120"/>
      <c r="HM36" s="136"/>
      <c r="HN36" s="137"/>
      <c r="HO36" s="137"/>
      <c r="HP36" s="137"/>
      <c r="HQ36" s="137"/>
      <c r="HR36" s="138"/>
      <c r="HS36" s="118"/>
      <c r="HT36" s="119"/>
      <c r="HU36" s="119"/>
      <c r="HV36" s="119"/>
      <c r="HW36" s="119"/>
      <c r="HX36" s="119"/>
      <c r="HY36" s="119"/>
      <c r="HZ36" s="120"/>
      <c r="IA36" s="124"/>
      <c r="IB36" s="125"/>
      <c r="IC36" s="125"/>
      <c r="ID36" s="125"/>
      <c r="IE36" s="125"/>
      <c r="IF36" s="125"/>
      <c r="IG36" s="125"/>
      <c r="IH36" s="126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s="10" customFormat="1" ht="19.5" customHeight="1" x14ac:dyDescent="0.2">
      <c r="A37" s="142"/>
      <c r="B37" s="143"/>
      <c r="C37" s="143"/>
      <c r="D37" s="143"/>
      <c r="E37" s="144"/>
      <c r="F37" s="151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3"/>
      <c r="V37" s="142"/>
      <c r="W37" s="143"/>
      <c r="X37" s="143"/>
      <c r="Y37" s="143"/>
      <c r="Z37" s="143"/>
      <c r="AA37" s="143"/>
      <c r="AB37" s="143"/>
      <c r="AC37" s="143"/>
      <c r="AD37" s="143"/>
      <c r="AE37" s="143"/>
      <c r="AF37" s="144"/>
      <c r="AG37" s="109"/>
      <c r="AH37" s="110"/>
      <c r="AI37" s="110"/>
      <c r="AJ37" s="111"/>
      <c r="AK37" s="109"/>
      <c r="AL37" s="110"/>
      <c r="AM37" s="110"/>
      <c r="AN37" s="111"/>
      <c r="AO37" s="109"/>
      <c r="AP37" s="110"/>
      <c r="AQ37" s="110"/>
      <c r="AR37" s="111"/>
      <c r="AS37" s="109"/>
      <c r="AT37" s="110"/>
      <c r="AU37" s="110"/>
      <c r="AV37" s="111"/>
      <c r="AW37" s="109"/>
      <c r="AX37" s="110"/>
      <c r="AY37" s="110"/>
      <c r="AZ37" s="111"/>
      <c r="BA37" s="109"/>
      <c r="BB37" s="110"/>
      <c r="BC37" s="110"/>
      <c r="BD37" s="111"/>
      <c r="BE37" s="109"/>
      <c r="BF37" s="110"/>
      <c r="BG37" s="110"/>
      <c r="BH37" s="111"/>
      <c r="BI37" s="109"/>
      <c r="BJ37" s="110"/>
      <c r="BK37" s="110"/>
      <c r="BL37" s="111"/>
      <c r="BM37" s="109"/>
      <c r="BN37" s="110"/>
      <c r="BO37" s="110"/>
      <c r="BP37" s="111"/>
      <c r="BQ37" s="109"/>
      <c r="BR37" s="110"/>
      <c r="BS37" s="110"/>
      <c r="BT37" s="111"/>
      <c r="BU37" s="109"/>
      <c r="BV37" s="110"/>
      <c r="BW37" s="110"/>
      <c r="BX37" s="111"/>
      <c r="BY37" s="109"/>
      <c r="BZ37" s="110"/>
      <c r="CA37" s="110"/>
      <c r="CB37" s="111"/>
      <c r="CC37" s="109"/>
      <c r="CD37" s="110"/>
      <c r="CE37" s="110"/>
      <c r="CF37" s="111"/>
      <c r="CG37" s="109"/>
      <c r="CH37" s="110"/>
      <c r="CI37" s="110"/>
      <c r="CJ37" s="111"/>
      <c r="CK37" s="109"/>
      <c r="CL37" s="110"/>
      <c r="CM37" s="110"/>
      <c r="CN37" s="111"/>
      <c r="CO37" s="109"/>
      <c r="CP37" s="110"/>
      <c r="CQ37" s="110"/>
      <c r="CR37" s="110"/>
      <c r="CS37" s="110"/>
      <c r="CT37" s="110"/>
      <c r="CU37" s="111"/>
      <c r="CV37" s="109"/>
      <c r="CW37" s="110"/>
      <c r="CX37" s="110"/>
      <c r="CY37" s="111"/>
      <c r="CZ37" s="109"/>
      <c r="DA37" s="110"/>
      <c r="DB37" s="110"/>
      <c r="DC37" s="111"/>
      <c r="DD37" s="109"/>
      <c r="DE37" s="110"/>
      <c r="DF37" s="110"/>
      <c r="DG37" s="111"/>
      <c r="DH37" s="109"/>
      <c r="DI37" s="110"/>
      <c r="DJ37" s="110"/>
      <c r="DK37" s="111"/>
      <c r="DL37" s="109"/>
      <c r="DM37" s="110"/>
      <c r="DN37" s="110"/>
      <c r="DO37" s="111"/>
      <c r="DP37" s="109"/>
      <c r="DQ37" s="110"/>
      <c r="DR37" s="110"/>
      <c r="DS37" s="111"/>
      <c r="DT37" s="109"/>
      <c r="DU37" s="110"/>
      <c r="DV37" s="110"/>
      <c r="DW37" s="111"/>
      <c r="DX37" s="109"/>
      <c r="DY37" s="110"/>
      <c r="DZ37" s="110"/>
      <c r="EA37" s="111"/>
      <c r="EB37" s="109"/>
      <c r="EC37" s="110"/>
      <c r="ED37" s="110"/>
      <c r="EE37" s="111"/>
      <c r="EF37" s="109"/>
      <c r="EG37" s="110"/>
      <c r="EH37" s="110"/>
      <c r="EI37" s="111"/>
      <c r="EJ37" s="109"/>
      <c r="EK37" s="110"/>
      <c r="EL37" s="110"/>
      <c r="EM37" s="111"/>
      <c r="EN37" s="109"/>
      <c r="EO37" s="110"/>
      <c r="EP37" s="110"/>
      <c r="EQ37" s="111"/>
      <c r="ER37" s="109"/>
      <c r="ES37" s="110"/>
      <c r="ET37" s="110"/>
      <c r="EU37" s="111"/>
      <c r="EV37" s="109"/>
      <c r="EW37" s="110"/>
      <c r="EX37" s="110"/>
      <c r="EY37" s="111"/>
      <c r="EZ37" s="109"/>
      <c r="FA37" s="110"/>
      <c r="FB37" s="110"/>
      <c r="FC37" s="111"/>
      <c r="FD37" s="109"/>
      <c r="FE37" s="110"/>
      <c r="FF37" s="110"/>
      <c r="FG37" s="111"/>
      <c r="FH37" s="121"/>
      <c r="FI37" s="122"/>
      <c r="FJ37" s="122"/>
      <c r="FK37" s="122"/>
      <c r="FL37" s="122"/>
      <c r="FM37" s="122"/>
      <c r="FN37" s="123"/>
      <c r="FO37" s="121"/>
      <c r="FP37" s="122"/>
      <c r="FQ37" s="122"/>
      <c r="FR37" s="122"/>
      <c r="FS37" s="122"/>
      <c r="FT37" s="122"/>
      <c r="FU37" s="123"/>
      <c r="FV37" s="121"/>
      <c r="FW37" s="122"/>
      <c r="FX37" s="122"/>
      <c r="FY37" s="122"/>
      <c r="FZ37" s="122"/>
      <c r="GA37" s="122"/>
      <c r="GB37" s="123"/>
      <c r="GC37" s="121"/>
      <c r="GD37" s="122"/>
      <c r="GE37" s="122"/>
      <c r="GF37" s="122"/>
      <c r="GG37" s="122"/>
      <c r="GH37" s="122"/>
      <c r="GI37" s="123"/>
      <c r="GJ37" s="121"/>
      <c r="GK37" s="122"/>
      <c r="GL37" s="122"/>
      <c r="GM37" s="122"/>
      <c r="GN37" s="122"/>
      <c r="GO37" s="122"/>
      <c r="GP37" s="123"/>
      <c r="GQ37" s="121"/>
      <c r="GR37" s="122"/>
      <c r="GS37" s="122"/>
      <c r="GT37" s="122"/>
      <c r="GU37" s="122"/>
      <c r="GV37" s="122"/>
      <c r="GW37" s="123"/>
      <c r="GX37" s="121"/>
      <c r="GY37" s="122"/>
      <c r="GZ37" s="122"/>
      <c r="HA37" s="122"/>
      <c r="HB37" s="122"/>
      <c r="HC37" s="122"/>
      <c r="HD37" s="123"/>
      <c r="HE37" s="109"/>
      <c r="HF37" s="110"/>
      <c r="HG37" s="110"/>
      <c r="HH37" s="110"/>
      <c r="HI37" s="110"/>
      <c r="HJ37" s="110"/>
      <c r="HK37" s="110"/>
      <c r="HL37" s="111"/>
      <c r="HM37" s="139"/>
      <c r="HN37" s="140"/>
      <c r="HO37" s="140"/>
      <c r="HP37" s="140"/>
      <c r="HQ37" s="140"/>
      <c r="HR37" s="141"/>
      <c r="HS37" s="109"/>
      <c r="HT37" s="110"/>
      <c r="HU37" s="110"/>
      <c r="HV37" s="110"/>
      <c r="HW37" s="110"/>
      <c r="HX37" s="110"/>
      <c r="HY37" s="110"/>
      <c r="HZ37" s="111"/>
      <c r="IA37" s="121"/>
      <c r="IB37" s="122"/>
      <c r="IC37" s="122"/>
      <c r="ID37" s="122"/>
      <c r="IE37" s="122"/>
      <c r="IF37" s="122"/>
      <c r="IG37" s="122"/>
      <c r="IH37" s="123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s="11" customFormat="1" ht="19.5" customHeight="1" thickBot="1" x14ac:dyDescent="0.25">
      <c r="A38" s="145"/>
      <c r="B38" s="146"/>
      <c r="C38" s="146"/>
      <c r="D38" s="146"/>
      <c r="E38" s="147"/>
      <c r="F38" s="154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6"/>
      <c r="V38" s="145"/>
      <c r="W38" s="146"/>
      <c r="X38" s="146"/>
      <c r="Y38" s="146"/>
      <c r="Z38" s="146"/>
      <c r="AA38" s="146"/>
      <c r="AB38" s="146"/>
      <c r="AC38" s="146"/>
      <c r="AD38" s="146"/>
      <c r="AE38" s="146"/>
      <c r="AF38" s="147"/>
      <c r="AG38" s="118"/>
      <c r="AH38" s="119"/>
      <c r="AI38" s="119"/>
      <c r="AJ38" s="120"/>
      <c r="AK38" s="118"/>
      <c r="AL38" s="119"/>
      <c r="AM38" s="119"/>
      <c r="AN38" s="120"/>
      <c r="AO38" s="118"/>
      <c r="AP38" s="119"/>
      <c r="AQ38" s="119"/>
      <c r="AR38" s="120"/>
      <c r="AS38" s="118"/>
      <c r="AT38" s="119"/>
      <c r="AU38" s="119"/>
      <c r="AV38" s="120"/>
      <c r="AW38" s="118"/>
      <c r="AX38" s="119"/>
      <c r="AY38" s="119"/>
      <c r="AZ38" s="120"/>
      <c r="BA38" s="118"/>
      <c r="BB38" s="119"/>
      <c r="BC38" s="119"/>
      <c r="BD38" s="120"/>
      <c r="BE38" s="118"/>
      <c r="BF38" s="119"/>
      <c r="BG38" s="119"/>
      <c r="BH38" s="120"/>
      <c r="BI38" s="118"/>
      <c r="BJ38" s="119"/>
      <c r="BK38" s="119"/>
      <c r="BL38" s="120"/>
      <c r="BM38" s="118"/>
      <c r="BN38" s="119"/>
      <c r="BO38" s="119"/>
      <c r="BP38" s="120"/>
      <c r="BQ38" s="118"/>
      <c r="BR38" s="119"/>
      <c r="BS38" s="119"/>
      <c r="BT38" s="120"/>
      <c r="BU38" s="118"/>
      <c r="BV38" s="119"/>
      <c r="BW38" s="119"/>
      <c r="BX38" s="120"/>
      <c r="BY38" s="118"/>
      <c r="BZ38" s="119"/>
      <c r="CA38" s="119"/>
      <c r="CB38" s="120"/>
      <c r="CC38" s="118"/>
      <c r="CD38" s="119"/>
      <c r="CE38" s="119"/>
      <c r="CF38" s="120"/>
      <c r="CG38" s="118"/>
      <c r="CH38" s="119"/>
      <c r="CI38" s="119"/>
      <c r="CJ38" s="120"/>
      <c r="CK38" s="118"/>
      <c r="CL38" s="119"/>
      <c r="CM38" s="119"/>
      <c r="CN38" s="120"/>
      <c r="CO38" s="118"/>
      <c r="CP38" s="119"/>
      <c r="CQ38" s="119"/>
      <c r="CR38" s="119"/>
      <c r="CS38" s="119"/>
      <c r="CT38" s="119"/>
      <c r="CU38" s="120"/>
      <c r="CV38" s="118"/>
      <c r="CW38" s="119"/>
      <c r="CX38" s="119"/>
      <c r="CY38" s="120"/>
      <c r="CZ38" s="118"/>
      <c r="DA38" s="119"/>
      <c r="DB38" s="119"/>
      <c r="DC38" s="120"/>
      <c r="DD38" s="118"/>
      <c r="DE38" s="119"/>
      <c r="DF38" s="119"/>
      <c r="DG38" s="120"/>
      <c r="DH38" s="118"/>
      <c r="DI38" s="119"/>
      <c r="DJ38" s="119"/>
      <c r="DK38" s="120"/>
      <c r="DL38" s="118"/>
      <c r="DM38" s="119"/>
      <c r="DN38" s="119"/>
      <c r="DO38" s="120"/>
      <c r="DP38" s="118"/>
      <c r="DQ38" s="119"/>
      <c r="DR38" s="119"/>
      <c r="DS38" s="120"/>
      <c r="DT38" s="118"/>
      <c r="DU38" s="119"/>
      <c r="DV38" s="119"/>
      <c r="DW38" s="120"/>
      <c r="DX38" s="118"/>
      <c r="DY38" s="119"/>
      <c r="DZ38" s="119"/>
      <c r="EA38" s="120"/>
      <c r="EB38" s="118"/>
      <c r="EC38" s="119"/>
      <c r="ED38" s="119"/>
      <c r="EE38" s="120"/>
      <c r="EF38" s="118"/>
      <c r="EG38" s="119"/>
      <c r="EH38" s="119"/>
      <c r="EI38" s="120"/>
      <c r="EJ38" s="118"/>
      <c r="EK38" s="119"/>
      <c r="EL38" s="119"/>
      <c r="EM38" s="120"/>
      <c r="EN38" s="118"/>
      <c r="EO38" s="119"/>
      <c r="EP38" s="119"/>
      <c r="EQ38" s="120"/>
      <c r="ER38" s="118"/>
      <c r="ES38" s="119"/>
      <c r="ET38" s="119"/>
      <c r="EU38" s="120"/>
      <c r="EV38" s="118"/>
      <c r="EW38" s="119"/>
      <c r="EX38" s="119"/>
      <c r="EY38" s="120"/>
      <c r="EZ38" s="118"/>
      <c r="FA38" s="119"/>
      <c r="FB38" s="119"/>
      <c r="FC38" s="120"/>
      <c r="FD38" s="118"/>
      <c r="FE38" s="119"/>
      <c r="FF38" s="119"/>
      <c r="FG38" s="120"/>
      <c r="FH38" s="124"/>
      <c r="FI38" s="125"/>
      <c r="FJ38" s="125"/>
      <c r="FK38" s="125"/>
      <c r="FL38" s="125"/>
      <c r="FM38" s="125"/>
      <c r="FN38" s="126"/>
      <c r="FO38" s="124"/>
      <c r="FP38" s="125"/>
      <c r="FQ38" s="125"/>
      <c r="FR38" s="125"/>
      <c r="FS38" s="125"/>
      <c r="FT38" s="125"/>
      <c r="FU38" s="126"/>
      <c r="FV38" s="124"/>
      <c r="FW38" s="125"/>
      <c r="FX38" s="125"/>
      <c r="FY38" s="125"/>
      <c r="FZ38" s="125"/>
      <c r="GA38" s="125"/>
      <c r="GB38" s="126"/>
      <c r="GC38" s="124"/>
      <c r="GD38" s="125"/>
      <c r="GE38" s="125"/>
      <c r="GF38" s="125"/>
      <c r="GG38" s="125"/>
      <c r="GH38" s="125"/>
      <c r="GI38" s="126"/>
      <c r="GJ38" s="124"/>
      <c r="GK38" s="125"/>
      <c r="GL38" s="125"/>
      <c r="GM38" s="125"/>
      <c r="GN38" s="125"/>
      <c r="GO38" s="125"/>
      <c r="GP38" s="126"/>
      <c r="GQ38" s="124"/>
      <c r="GR38" s="125"/>
      <c r="GS38" s="125"/>
      <c r="GT38" s="125"/>
      <c r="GU38" s="125"/>
      <c r="GV38" s="125"/>
      <c r="GW38" s="126"/>
      <c r="GX38" s="124"/>
      <c r="GY38" s="125"/>
      <c r="GZ38" s="125"/>
      <c r="HA38" s="125"/>
      <c r="HB38" s="125"/>
      <c r="HC38" s="125"/>
      <c r="HD38" s="126"/>
      <c r="HE38" s="118"/>
      <c r="HF38" s="119"/>
      <c r="HG38" s="119"/>
      <c r="HH38" s="119"/>
      <c r="HI38" s="119"/>
      <c r="HJ38" s="119"/>
      <c r="HK38" s="119"/>
      <c r="HL38" s="120"/>
      <c r="HM38" s="136"/>
      <c r="HN38" s="137"/>
      <c r="HO38" s="137"/>
      <c r="HP38" s="137"/>
      <c r="HQ38" s="137"/>
      <c r="HR38" s="138"/>
      <c r="HS38" s="118"/>
      <c r="HT38" s="119"/>
      <c r="HU38" s="119"/>
      <c r="HV38" s="119"/>
      <c r="HW38" s="119"/>
      <c r="HX38" s="119"/>
      <c r="HY38" s="119"/>
      <c r="HZ38" s="120"/>
      <c r="IA38" s="124"/>
      <c r="IB38" s="125"/>
      <c r="IC38" s="125"/>
      <c r="ID38" s="125"/>
      <c r="IE38" s="125"/>
      <c r="IF38" s="125"/>
      <c r="IG38" s="125"/>
      <c r="IH38" s="126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pans="1:256" s="10" customFormat="1" ht="19.5" customHeight="1" x14ac:dyDescent="0.2">
      <c r="A39" s="142"/>
      <c r="B39" s="143"/>
      <c r="C39" s="143"/>
      <c r="D39" s="143"/>
      <c r="E39" s="144"/>
      <c r="F39" s="151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3"/>
      <c r="V39" s="142"/>
      <c r="W39" s="143"/>
      <c r="X39" s="143"/>
      <c r="Y39" s="143"/>
      <c r="Z39" s="143"/>
      <c r="AA39" s="143"/>
      <c r="AB39" s="143"/>
      <c r="AC39" s="143"/>
      <c r="AD39" s="143"/>
      <c r="AE39" s="143"/>
      <c r="AF39" s="144"/>
      <c r="AG39" s="109"/>
      <c r="AH39" s="110"/>
      <c r="AI39" s="110"/>
      <c r="AJ39" s="111"/>
      <c r="AK39" s="109"/>
      <c r="AL39" s="110"/>
      <c r="AM39" s="110"/>
      <c r="AN39" s="111"/>
      <c r="AO39" s="109"/>
      <c r="AP39" s="110"/>
      <c r="AQ39" s="110"/>
      <c r="AR39" s="111"/>
      <c r="AS39" s="109"/>
      <c r="AT39" s="110"/>
      <c r="AU39" s="110"/>
      <c r="AV39" s="111"/>
      <c r="AW39" s="109"/>
      <c r="AX39" s="110"/>
      <c r="AY39" s="110"/>
      <c r="AZ39" s="111"/>
      <c r="BA39" s="109"/>
      <c r="BB39" s="110"/>
      <c r="BC39" s="110"/>
      <c r="BD39" s="111"/>
      <c r="BE39" s="109"/>
      <c r="BF39" s="110"/>
      <c r="BG39" s="110"/>
      <c r="BH39" s="111"/>
      <c r="BI39" s="109"/>
      <c r="BJ39" s="110"/>
      <c r="BK39" s="110"/>
      <c r="BL39" s="111"/>
      <c r="BM39" s="109"/>
      <c r="BN39" s="110"/>
      <c r="BO39" s="110"/>
      <c r="BP39" s="111"/>
      <c r="BQ39" s="109"/>
      <c r="BR39" s="110"/>
      <c r="BS39" s="110"/>
      <c r="BT39" s="111"/>
      <c r="BU39" s="109"/>
      <c r="BV39" s="110"/>
      <c r="BW39" s="110"/>
      <c r="BX39" s="111"/>
      <c r="BY39" s="109"/>
      <c r="BZ39" s="110"/>
      <c r="CA39" s="110"/>
      <c r="CB39" s="111"/>
      <c r="CC39" s="109"/>
      <c r="CD39" s="110"/>
      <c r="CE39" s="110"/>
      <c r="CF39" s="111"/>
      <c r="CG39" s="109"/>
      <c r="CH39" s="110"/>
      <c r="CI39" s="110"/>
      <c r="CJ39" s="111"/>
      <c r="CK39" s="109"/>
      <c r="CL39" s="110"/>
      <c r="CM39" s="110"/>
      <c r="CN39" s="111"/>
      <c r="CO39" s="109"/>
      <c r="CP39" s="110"/>
      <c r="CQ39" s="110"/>
      <c r="CR39" s="110"/>
      <c r="CS39" s="110"/>
      <c r="CT39" s="110"/>
      <c r="CU39" s="111"/>
      <c r="CV39" s="109"/>
      <c r="CW39" s="110"/>
      <c r="CX39" s="110"/>
      <c r="CY39" s="111"/>
      <c r="CZ39" s="109"/>
      <c r="DA39" s="110"/>
      <c r="DB39" s="110"/>
      <c r="DC39" s="111"/>
      <c r="DD39" s="109"/>
      <c r="DE39" s="110"/>
      <c r="DF39" s="110"/>
      <c r="DG39" s="111"/>
      <c r="DH39" s="109"/>
      <c r="DI39" s="110"/>
      <c r="DJ39" s="110"/>
      <c r="DK39" s="111"/>
      <c r="DL39" s="109"/>
      <c r="DM39" s="110"/>
      <c r="DN39" s="110"/>
      <c r="DO39" s="111"/>
      <c r="DP39" s="109"/>
      <c r="DQ39" s="110"/>
      <c r="DR39" s="110"/>
      <c r="DS39" s="111"/>
      <c r="DT39" s="109"/>
      <c r="DU39" s="110"/>
      <c r="DV39" s="110"/>
      <c r="DW39" s="111"/>
      <c r="DX39" s="109"/>
      <c r="DY39" s="110"/>
      <c r="DZ39" s="110"/>
      <c r="EA39" s="111"/>
      <c r="EB39" s="109"/>
      <c r="EC39" s="110"/>
      <c r="ED39" s="110"/>
      <c r="EE39" s="111"/>
      <c r="EF39" s="109"/>
      <c r="EG39" s="110"/>
      <c r="EH39" s="110"/>
      <c r="EI39" s="111"/>
      <c r="EJ39" s="109"/>
      <c r="EK39" s="110"/>
      <c r="EL39" s="110"/>
      <c r="EM39" s="111"/>
      <c r="EN39" s="109"/>
      <c r="EO39" s="110"/>
      <c r="EP39" s="110"/>
      <c r="EQ39" s="111"/>
      <c r="ER39" s="109"/>
      <c r="ES39" s="110"/>
      <c r="ET39" s="110"/>
      <c r="EU39" s="111"/>
      <c r="EV39" s="109"/>
      <c r="EW39" s="110"/>
      <c r="EX39" s="110"/>
      <c r="EY39" s="111"/>
      <c r="EZ39" s="109"/>
      <c r="FA39" s="110"/>
      <c r="FB39" s="110"/>
      <c r="FC39" s="111"/>
      <c r="FD39" s="109"/>
      <c r="FE39" s="110"/>
      <c r="FF39" s="110"/>
      <c r="FG39" s="111"/>
      <c r="FH39" s="121"/>
      <c r="FI39" s="122"/>
      <c r="FJ39" s="122"/>
      <c r="FK39" s="122"/>
      <c r="FL39" s="122"/>
      <c r="FM39" s="122"/>
      <c r="FN39" s="123"/>
      <c r="FO39" s="121"/>
      <c r="FP39" s="122"/>
      <c r="FQ39" s="122"/>
      <c r="FR39" s="122"/>
      <c r="FS39" s="122"/>
      <c r="FT39" s="122"/>
      <c r="FU39" s="123"/>
      <c r="FV39" s="121"/>
      <c r="FW39" s="122"/>
      <c r="FX39" s="122"/>
      <c r="FY39" s="122"/>
      <c r="FZ39" s="122"/>
      <c r="GA39" s="122"/>
      <c r="GB39" s="123"/>
      <c r="GC39" s="121"/>
      <c r="GD39" s="122"/>
      <c r="GE39" s="122"/>
      <c r="GF39" s="122"/>
      <c r="GG39" s="122"/>
      <c r="GH39" s="122"/>
      <c r="GI39" s="123"/>
      <c r="GJ39" s="121"/>
      <c r="GK39" s="122"/>
      <c r="GL39" s="122"/>
      <c r="GM39" s="122"/>
      <c r="GN39" s="122"/>
      <c r="GO39" s="122"/>
      <c r="GP39" s="123"/>
      <c r="GQ39" s="121"/>
      <c r="GR39" s="122"/>
      <c r="GS39" s="122"/>
      <c r="GT39" s="122"/>
      <c r="GU39" s="122"/>
      <c r="GV39" s="122"/>
      <c r="GW39" s="123"/>
      <c r="GX39" s="121"/>
      <c r="GY39" s="122"/>
      <c r="GZ39" s="122"/>
      <c r="HA39" s="122"/>
      <c r="HB39" s="122"/>
      <c r="HC39" s="122"/>
      <c r="HD39" s="123"/>
      <c r="HE39" s="109"/>
      <c r="HF39" s="110"/>
      <c r="HG39" s="110"/>
      <c r="HH39" s="110"/>
      <c r="HI39" s="110"/>
      <c r="HJ39" s="110"/>
      <c r="HK39" s="110"/>
      <c r="HL39" s="111"/>
      <c r="HM39" s="139"/>
      <c r="HN39" s="140"/>
      <c r="HO39" s="140"/>
      <c r="HP39" s="140"/>
      <c r="HQ39" s="140"/>
      <c r="HR39" s="141"/>
      <c r="HS39" s="109"/>
      <c r="HT39" s="110"/>
      <c r="HU39" s="110"/>
      <c r="HV39" s="110"/>
      <c r="HW39" s="110"/>
      <c r="HX39" s="110"/>
      <c r="HY39" s="110"/>
      <c r="HZ39" s="111"/>
      <c r="IA39" s="121"/>
      <c r="IB39" s="122"/>
      <c r="IC39" s="122"/>
      <c r="ID39" s="122"/>
      <c r="IE39" s="122"/>
      <c r="IF39" s="122"/>
      <c r="IG39" s="122"/>
      <c r="IH39" s="123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s="11" customFormat="1" ht="19.5" customHeight="1" thickBot="1" x14ac:dyDescent="0.25">
      <c r="A40" s="145"/>
      <c r="B40" s="146"/>
      <c r="C40" s="146"/>
      <c r="D40" s="146"/>
      <c r="E40" s="147"/>
      <c r="F40" s="154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6"/>
      <c r="V40" s="145"/>
      <c r="W40" s="146"/>
      <c r="X40" s="146"/>
      <c r="Y40" s="146"/>
      <c r="Z40" s="146"/>
      <c r="AA40" s="146"/>
      <c r="AB40" s="146"/>
      <c r="AC40" s="146"/>
      <c r="AD40" s="146"/>
      <c r="AE40" s="146"/>
      <c r="AF40" s="147"/>
      <c r="AG40" s="118"/>
      <c r="AH40" s="119"/>
      <c r="AI40" s="119"/>
      <c r="AJ40" s="120"/>
      <c r="AK40" s="118"/>
      <c r="AL40" s="119"/>
      <c r="AM40" s="119"/>
      <c r="AN40" s="120"/>
      <c r="AO40" s="118"/>
      <c r="AP40" s="119"/>
      <c r="AQ40" s="119"/>
      <c r="AR40" s="120"/>
      <c r="AS40" s="118"/>
      <c r="AT40" s="119"/>
      <c r="AU40" s="119"/>
      <c r="AV40" s="120"/>
      <c r="AW40" s="118"/>
      <c r="AX40" s="119"/>
      <c r="AY40" s="119"/>
      <c r="AZ40" s="120"/>
      <c r="BA40" s="118"/>
      <c r="BB40" s="119"/>
      <c r="BC40" s="119"/>
      <c r="BD40" s="120"/>
      <c r="BE40" s="118"/>
      <c r="BF40" s="119"/>
      <c r="BG40" s="119"/>
      <c r="BH40" s="120"/>
      <c r="BI40" s="118"/>
      <c r="BJ40" s="119"/>
      <c r="BK40" s="119"/>
      <c r="BL40" s="120"/>
      <c r="BM40" s="118"/>
      <c r="BN40" s="119"/>
      <c r="BO40" s="119"/>
      <c r="BP40" s="120"/>
      <c r="BQ40" s="118"/>
      <c r="BR40" s="119"/>
      <c r="BS40" s="119"/>
      <c r="BT40" s="120"/>
      <c r="BU40" s="118"/>
      <c r="BV40" s="119"/>
      <c r="BW40" s="119"/>
      <c r="BX40" s="120"/>
      <c r="BY40" s="118"/>
      <c r="BZ40" s="119"/>
      <c r="CA40" s="119"/>
      <c r="CB40" s="120"/>
      <c r="CC40" s="118"/>
      <c r="CD40" s="119"/>
      <c r="CE40" s="119"/>
      <c r="CF40" s="120"/>
      <c r="CG40" s="118"/>
      <c r="CH40" s="119"/>
      <c r="CI40" s="119"/>
      <c r="CJ40" s="120"/>
      <c r="CK40" s="118"/>
      <c r="CL40" s="119"/>
      <c r="CM40" s="119"/>
      <c r="CN40" s="120"/>
      <c r="CO40" s="118"/>
      <c r="CP40" s="119"/>
      <c r="CQ40" s="119"/>
      <c r="CR40" s="119"/>
      <c r="CS40" s="119"/>
      <c r="CT40" s="119"/>
      <c r="CU40" s="120"/>
      <c r="CV40" s="118"/>
      <c r="CW40" s="119"/>
      <c r="CX40" s="119"/>
      <c r="CY40" s="120"/>
      <c r="CZ40" s="118"/>
      <c r="DA40" s="119"/>
      <c r="DB40" s="119"/>
      <c r="DC40" s="120"/>
      <c r="DD40" s="118"/>
      <c r="DE40" s="119"/>
      <c r="DF40" s="119"/>
      <c r="DG40" s="120"/>
      <c r="DH40" s="118"/>
      <c r="DI40" s="119"/>
      <c r="DJ40" s="119"/>
      <c r="DK40" s="120"/>
      <c r="DL40" s="118"/>
      <c r="DM40" s="119"/>
      <c r="DN40" s="119"/>
      <c r="DO40" s="120"/>
      <c r="DP40" s="118"/>
      <c r="DQ40" s="119"/>
      <c r="DR40" s="119"/>
      <c r="DS40" s="120"/>
      <c r="DT40" s="118"/>
      <c r="DU40" s="119"/>
      <c r="DV40" s="119"/>
      <c r="DW40" s="120"/>
      <c r="DX40" s="118"/>
      <c r="DY40" s="119"/>
      <c r="DZ40" s="119"/>
      <c r="EA40" s="120"/>
      <c r="EB40" s="118"/>
      <c r="EC40" s="119"/>
      <c r="ED40" s="119"/>
      <c r="EE40" s="120"/>
      <c r="EF40" s="118"/>
      <c r="EG40" s="119"/>
      <c r="EH40" s="119"/>
      <c r="EI40" s="120"/>
      <c r="EJ40" s="118"/>
      <c r="EK40" s="119"/>
      <c r="EL40" s="119"/>
      <c r="EM40" s="120"/>
      <c r="EN40" s="118"/>
      <c r="EO40" s="119"/>
      <c r="EP40" s="119"/>
      <c r="EQ40" s="120"/>
      <c r="ER40" s="118"/>
      <c r="ES40" s="119"/>
      <c r="ET40" s="119"/>
      <c r="EU40" s="120"/>
      <c r="EV40" s="118"/>
      <c r="EW40" s="119"/>
      <c r="EX40" s="119"/>
      <c r="EY40" s="120"/>
      <c r="EZ40" s="118"/>
      <c r="FA40" s="119"/>
      <c r="FB40" s="119"/>
      <c r="FC40" s="120"/>
      <c r="FD40" s="118"/>
      <c r="FE40" s="119"/>
      <c r="FF40" s="119"/>
      <c r="FG40" s="120"/>
      <c r="FH40" s="124"/>
      <c r="FI40" s="125"/>
      <c r="FJ40" s="125"/>
      <c r="FK40" s="125"/>
      <c r="FL40" s="125"/>
      <c r="FM40" s="125"/>
      <c r="FN40" s="126"/>
      <c r="FO40" s="124"/>
      <c r="FP40" s="125"/>
      <c r="FQ40" s="125"/>
      <c r="FR40" s="125"/>
      <c r="FS40" s="125"/>
      <c r="FT40" s="125"/>
      <c r="FU40" s="126"/>
      <c r="FV40" s="124"/>
      <c r="FW40" s="125"/>
      <c r="FX40" s="125"/>
      <c r="FY40" s="125"/>
      <c r="FZ40" s="125"/>
      <c r="GA40" s="125"/>
      <c r="GB40" s="126"/>
      <c r="GC40" s="124"/>
      <c r="GD40" s="125"/>
      <c r="GE40" s="125"/>
      <c r="GF40" s="125"/>
      <c r="GG40" s="125"/>
      <c r="GH40" s="125"/>
      <c r="GI40" s="126"/>
      <c r="GJ40" s="124"/>
      <c r="GK40" s="125"/>
      <c r="GL40" s="125"/>
      <c r="GM40" s="125"/>
      <c r="GN40" s="125"/>
      <c r="GO40" s="125"/>
      <c r="GP40" s="126"/>
      <c r="GQ40" s="124"/>
      <c r="GR40" s="125"/>
      <c r="GS40" s="125"/>
      <c r="GT40" s="125"/>
      <c r="GU40" s="125"/>
      <c r="GV40" s="125"/>
      <c r="GW40" s="126"/>
      <c r="GX40" s="124"/>
      <c r="GY40" s="125"/>
      <c r="GZ40" s="125"/>
      <c r="HA40" s="125"/>
      <c r="HB40" s="125"/>
      <c r="HC40" s="125"/>
      <c r="HD40" s="126"/>
      <c r="HE40" s="118"/>
      <c r="HF40" s="119"/>
      <c r="HG40" s="119"/>
      <c r="HH40" s="119"/>
      <c r="HI40" s="119"/>
      <c r="HJ40" s="119"/>
      <c r="HK40" s="119"/>
      <c r="HL40" s="120"/>
      <c r="HM40" s="136"/>
      <c r="HN40" s="137"/>
      <c r="HO40" s="137"/>
      <c r="HP40" s="137"/>
      <c r="HQ40" s="137"/>
      <c r="HR40" s="138"/>
      <c r="HS40" s="118"/>
      <c r="HT40" s="119"/>
      <c r="HU40" s="119"/>
      <c r="HV40" s="119"/>
      <c r="HW40" s="119"/>
      <c r="HX40" s="119"/>
      <c r="HY40" s="119"/>
      <c r="HZ40" s="120"/>
      <c r="IA40" s="124"/>
      <c r="IB40" s="125"/>
      <c r="IC40" s="125"/>
      <c r="ID40" s="125"/>
      <c r="IE40" s="125"/>
      <c r="IF40" s="125"/>
      <c r="IG40" s="125"/>
      <c r="IH40" s="126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s="10" customFormat="1" ht="19.5" customHeight="1" x14ac:dyDescent="0.2">
      <c r="A41" s="142"/>
      <c r="B41" s="143"/>
      <c r="C41" s="143"/>
      <c r="D41" s="143"/>
      <c r="E41" s="144"/>
      <c r="F41" s="151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3"/>
      <c r="V41" s="142"/>
      <c r="W41" s="143"/>
      <c r="X41" s="143"/>
      <c r="Y41" s="143"/>
      <c r="Z41" s="143"/>
      <c r="AA41" s="143"/>
      <c r="AB41" s="143"/>
      <c r="AC41" s="143"/>
      <c r="AD41" s="143"/>
      <c r="AE41" s="143"/>
      <c r="AF41" s="144"/>
      <c r="AG41" s="109"/>
      <c r="AH41" s="110"/>
      <c r="AI41" s="110"/>
      <c r="AJ41" s="111"/>
      <c r="AK41" s="109"/>
      <c r="AL41" s="110"/>
      <c r="AM41" s="110"/>
      <c r="AN41" s="111"/>
      <c r="AO41" s="109"/>
      <c r="AP41" s="110"/>
      <c r="AQ41" s="110"/>
      <c r="AR41" s="111"/>
      <c r="AS41" s="109"/>
      <c r="AT41" s="110"/>
      <c r="AU41" s="110"/>
      <c r="AV41" s="111"/>
      <c r="AW41" s="109"/>
      <c r="AX41" s="110"/>
      <c r="AY41" s="110"/>
      <c r="AZ41" s="111"/>
      <c r="BA41" s="109"/>
      <c r="BB41" s="110"/>
      <c r="BC41" s="110"/>
      <c r="BD41" s="111"/>
      <c r="BE41" s="109"/>
      <c r="BF41" s="110"/>
      <c r="BG41" s="110"/>
      <c r="BH41" s="111"/>
      <c r="BI41" s="109"/>
      <c r="BJ41" s="110"/>
      <c r="BK41" s="110"/>
      <c r="BL41" s="111"/>
      <c r="BM41" s="109"/>
      <c r="BN41" s="110"/>
      <c r="BO41" s="110"/>
      <c r="BP41" s="111"/>
      <c r="BQ41" s="109"/>
      <c r="BR41" s="110"/>
      <c r="BS41" s="110"/>
      <c r="BT41" s="111"/>
      <c r="BU41" s="109"/>
      <c r="BV41" s="110"/>
      <c r="BW41" s="110"/>
      <c r="BX41" s="111"/>
      <c r="BY41" s="109"/>
      <c r="BZ41" s="110"/>
      <c r="CA41" s="110"/>
      <c r="CB41" s="111"/>
      <c r="CC41" s="109"/>
      <c r="CD41" s="110"/>
      <c r="CE41" s="110"/>
      <c r="CF41" s="111"/>
      <c r="CG41" s="109"/>
      <c r="CH41" s="110"/>
      <c r="CI41" s="110"/>
      <c r="CJ41" s="111"/>
      <c r="CK41" s="109"/>
      <c r="CL41" s="110"/>
      <c r="CM41" s="110"/>
      <c r="CN41" s="111"/>
      <c r="CO41" s="109"/>
      <c r="CP41" s="110"/>
      <c r="CQ41" s="110"/>
      <c r="CR41" s="110"/>
      <c r="CS41" s="110"/>
      <c r="CT41" s="110"/>
      <c r="CU41" s="111"/>
      <c r="CV41" s="109"/>
      <c r="CW41" s="110"/>
      <c r="CX41" s="110"/>
      <c r="CY41" s="111"/>
      <c r="CZ41" s="109"/>
      <c r="DA41" s="110"/>
      <c r="DB41" s="110"/>
      <c r="DC41" s="111"/>
      <c r="DD41" s="109"/>
      <c r="DE41" s="110"/>
      <c r="DF41" s="110"/>
      <c r="DG41" s="111"/>
      <c r="DH41" s="109"/>
      <c r="DI41" s="110"/>
      <c r="DJ41" s="110"/>
      <c r="DK41" s="111"/>
      <c r="DL41" s="109"/>
      <c r="DM41" s="110"/>
      <c r="DN41" s="110"/>
      <c r="DO41" s="111"/>
      <c r="DP41" s="109"/>
      <c r="DQ41" s="110"/>
      <c r="DR41" s="110"/>
      <c r="DS41" s="111"/>
      <c r="DT41" s="109"/>
      <c r="DU41" s="110"/>
      <c r="DV41" s="110"/>
      <c r="DW41" s="111"/>
      <c r="DX41" s="109"/>
      <c r="DY41" s="110"/>
      <c r="DZ41" s="110"/>
      <c r="EA41" s="111"/>
      <c r="EB41" s="109"/>
      <c r="EC41" s="110"/>
      <c r="ED41" s="110"/>
      <c r="EE41" s="111"/>
      <c r="EF41" s="109"/>
      <c r="EG41" s="110"/>
      <c r="EH41" s="110"/>
      <c r="EI41" s="111"/>
      <c r="EJ41" s="109"/>
      <c r="EK41" s="110"/>
      <c r="EL41" s="110"/>
      <c r="EM41" s="111"/>
      <c r="EN41" s="109"/>
      <c r="EO41" s="110"/>
      <c r="EP41" s="110"/>
      <c r="EQ41" s="111"/>
      <c r="ER41" s="109"/>
      <c r="ES41" s="110"/>
      <c r="ET41" s="110"/>
      <c r="EU41" s="111"/>
      <c r="EV41" s="109"/>
      <c r="EW41" s="110"/>
      <c r="EX41" s="110"/>
      <c r="EY41" s="111"/>
      <c r="EZ41" s="109"/>
      <c r="FA41" s="110"/>
      <c r="FB41" s="110"/>
      <c r="FC41" s="111"/>
      <c r="FD41" s="109"/>
      <c r="FE41" s="110"/>
      <c r="FF41" s="110"/>
      <c r="FG41" s="111"/>
      <c r="FH41" s="121"/>
      <c r="FI41" s="122"/>
      <c r="FJ41" s="122"/>
      <c r="FK41" s="122"/>
      <c r="FL41" s="122"/>
      <c r="FM41" s="122"/>
      <c r="FN41" s="123"/>
      <c r="FO41" s="121"/>
      <c r="FP41" s="122"/>
      <c r="FQ41" s="122"/>
      <c r="FR41" s="122"/>
      <c r="FS41" s="122"/>
      <c r="FT41" s="122"/>
      <c r="FU41" s="123"/>
      <c r="FV41" s="121"/>
      <c r="FW41" s="122"/>
      <c r="FX41" s="122"/>
      <c r="FY41" s="122"/>
      <c r="FZ41" s="122"/>
      <c r="GA41" s="122"/>
      <c r="GB41" s="123"/>
      <c r="GC41" s="121"/>
      <c r="GD41" s="122"/>
      <c r="GE41" s="122"/>
      <c r="GF41" s="122"/>
      <c r="GG41" s="122"/>
      <c r="GH41" s="122"/>
      <c r="GI41" s="123"/>
      <c r="GJ41" s="121"/>
      <c r="GK41" s="122"/>
      <c r="GL41" s="122"/>
      <c r="GM41" s="122"/>
      <c r="GN41" s="122"/>
      <c r="GO41" s="122"/>
      <c r="GP41" s="123"/>
      <c r="GQ41" s="121"/>
      <c r="GR41" s="122"/>
      <c r="GS41" s="122"/>
      <c r="GT41" s="122"/>
      <c r="GU41" s="122"/>
      <c r="GV41" s="122"/>
      <c r="GW41" s="123"/>
      <c r="GX41" s="121"/>
      <c r="GY41" s="122"/>
      <c r="GZ41" s="122"/>
      <c r="HA41" s="122"/>
      <c r="HB41" s="122"/>
      <c r="HC41" s="122"/>
      <c r="HD41" s="123"/>
      <c r="HE41" s="109"/>
      <c r="HF41" s="110"/>
      <c r="HG41" s="110"/>
      <c r="HH41" s="110"/>
      <c r="HI41" s="110"/>
      <c r="HJ41" s="110"/>
      <c r="HK41" s="110"/>
      <c r="HL41" s="111"/>
      <c r="HM41" s="139"/>
      <c r="HN41" s="140"/>
      <c r="HO41" s="140"/>
      <c r="HP41" s="140"/>
      <c r="HQ41" s="140"/>
      <c r="HR41" s="141"/>
      <c r="HS41" s="109"/>
      <c r="HT41" s="110"/>
      <c r="HU41" s="110"/>
      <c r="HV41" s="110"/>
      <c r="HW41" s="110"/>
      <c r="HX41" s="110"/>
      <c r="HY41" s="110"/>
      <c r="HZ41" s="111"/>
      <c r="IA41" s="121"/>
      <c r="IB41" s="122"/>
      <c r="IC41" s="122"/>
      <c r="ID41" s="122"/>
      <c r="IE41" s="122"/>
      <c r="IF41" s="122"/>
      <c r="IG41" s="122"/>
      <c r="IH41" s="123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11" customFormat="1" ht="19.5" customHeight="1" thickBot="1" x14ac:dyDescent="0.25">
      <c r="A42" s="145"/>
      <c r="B42" s="146"/>
      <c r="C42" s="146"/>
      <c r="D42" s="146"/>
      <c r="E42" s="147"/>
      <c r="F42" s="154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6"/>
      <c r="V42" s="145"/>
      <c r="W42" s="146"/>
      <c r="X42" s="146"/>
      <c r="Y42" s="146"/>
      <c r="Z42" s="146"/>
      <c r="AA42" s="146"/>
      <c r="AB42" s="146"/>
      <c r="AC42" s="146"/>
      <c r="AD42" s="146"/>
      <c r="AE42" s="146"/>
      <c r="AF42" s="147"/>
      <c r="AG42" s="118"/>
      <c r="AH42" s="119"/>
      <c r="AI42" s="119"/>
      <c r="AJ42" s="120"/>
      <c r="AK42" s="118"/>
      <c r="AL42" s="119"/>
      <c r="AM42" s="119"/>
      <c r="AN42" s="120"/>
      <c r="AO42" s="118"/>
      <c r="AP42" s="119"/>
      <c r="AQ42" s="119"/>
      <c r="AR42" s="120"/>
      <c r="AS42" s="118"/>
      <c r="AT42" s="119"/>
      <c r="AU42" s="119"/>
      <c r="AV42" s="120"/>
      <c r="AW42" s="118"/>
      <c r="AX42" s="119"/>
      <c r="AY42" s="119"/>
      <c r="AZ42" s="120"/>
      <c r="BA42" s="118"/>
      <c r="BB42" s="119"/>
      <c r="BC42" s="119"/>
      <c r="BD42" s="120"/>
      <c r="BE42" s="118"/>
      <c r="BF42" s="119"/>
      <c r="BG42" s="119"/>
      <c r="BH42" s="120"/>
      <c r="BI42" s="118"/>
      <c r="BJ42" s="119"/>
      <c r="BK42" s="119"/>
      <c r="BL42" s="120"/>
      <c r="BM42" s="118"/>
      <c r="BN42" s="119"/>
      <c r="BO42" s="119"/>
      <c r="BP42" s="120"/>
      <c r="BQ42" s="118"/>
      <c r="BR42" s="119"/>
      <c r="BS42" s="119"/>
      <c r="BT42" s="120"/>
      <c r="BU42" s="118"/>
      <c r="BV42" s="119"/>
      <c r="BW42" s="119"/>
      <c r="BX42" s="120"/>
      <c r="BY42" s="118"/>
      <c r="BZ42" s="119"/>
      <c r="CA42" s="119"/>
      <c r="CB42" s="120"/>
      <c r="CC42" s="118"/>
      <c r="CD42" s="119"/>
      <c r="CE42" s="119"/>
      <c r="CF42" s="120"/>
      <c r="CG42" s="118"/>
      <c r="CH42" s="119"/>
      <c r="CI42" s="119"/>
      <c r="CJ42" s="120"/>
      <c r="CK42" s="118"/>
      <c r="CL42" s="119"/>
      <c r="CM42" s="119"/>
      <c r="CN42" s="120"/>
      <c r="CO42" s="118"/>
      <c r="CP42" s="119"/>
      <c r="CQ42" s="119"/>
      <c r="CR42" s="119"/>
      <c r="CS42" s="119"/>
      <c r="CT42" s="119"/>
      <c r="CU42" s="120"/>
      <c r="CV42" s="118"/>
      <c r="CW42" s="119"/>
      <c r="CX42" s="119"/>
      <c r="CY42" s="120"/>
      <c r="CZ42" s="118"/>
      <c r="DA42" s="119"/>
      <c r="DB42" s="119"/>
      <c r="DC42" s="120"/>
      <c r="DD42" s="118"/>
      <c r="DE42" s="119"/>
      <c r="DF42" s="119"/>
      <c r="DG42" s="120"/>
      <c r="DH42" s="118"/>
      <c r="DI42" s="119"/>
      <c r="DJ42" s="119"/>
      <c r="DK42" s="120"/>
      <c r="DL42" s="118"/>
      <c r="DM42" s="119"/>
      <c r="DN42" s="119"/>
      <c r="DO42" s="120"/>
      <c r="DP42" s="118"/>
      <c r="DQ42" s="119"/>
      <c r="DR42" s="119"/>
      <c r="DS42" s="120"/>
      <c r="DT42" s="118"/>
      <c r="DU42" s="119"/>
      <c r="DV42" s="119"/>
      <c r="DW42" s="120"/>
      <c r="DX42" s="118"/>
      <c r="DY42" s="119"/>
      <c r="DZ42" s="119"/>
      <c r="EA42" s="120"/>
      <c r="EB42" s="118"/>
      <c r="EC42" s="119"/>
      <c r="ED42" s="119"/>
      <c r="EE42" s="120"/>
      <c r="EF42" s="118"/>
      <c r="EG42" s="119"/>
      <c r="EH42" s="119"/>
      <c r="EI42" s="120"/>
      <c r="EJ42" s="118"/>
      <c r="EK42" s="119"/>
      <c r="EL42" s="119"/>
      <c r="EM42" s="120"/>
      <c r="EN42" s="118"/>
      <c r="EO42" s="119"/>
      <c r="EP42" s="119"/>
      <c r="EQ42" s="120"/>
      <c r="ER42" s="118"/>
      <c r="ES42" s="119"/>
      <c r="ET42" s="119"/>
      <c r="EU42" s="120"/>
      <c r="EV42" s="118"/>
      <c r="EW42" s="119"/>
      <c r="EX42" s="119"/>
      <c r="EY42" s="120"/>
      <c r="EZ42" s="118"/>
      <c r="FA42" s="119"/>
      <c r="FB42" s="119"/>
      <c r="FC42" s="120"/>
      <c r="FD42" s="118"/>
      <c r="FE42" s="119"/>
      <c r="FF42" s="119"/>
      <c r="FG42" s="120"/>
      <c r="FH42" s="124"/>
      <c r="FI42" s="125"/>
      <c r="FJ42" s="125"/>
      <c r="FK42" s="125"/>
      <c r="FL42" s="125"/>
      <c r="FM42" s="125"/>
      <c r="FN42" s="126"/>
      <c r="FO42" s="124"/>
      <c r="FP42" s="125"/>
      <c r="FQ42" s="125"/>
      <c r="FR42" s="125"/>
      <c r="FS42" s="125"/>
      <c r="FT42" s="125"/>
      <c r="FU42" s="126"/>
      <c r="FV42" s="124"/>
      <c r="FW42" s="125"/>
      <c r="FX42" s="125"/>
      <c r="FY42" s="125"/>
      <c r="FZ42" s="125"/>
      <c r="GA42" s="125"/>
      <c r="GB42" s="126"/>
      <c r="GC42" s="124"/>
      <c r="GD42" s="125"/>
      <c r="GE42" s="125"/>
      <c r="GF42" s="125"/>
      <c r="GG42" s="125"/>
      <c r="GH42" s="125"/>
      <c r="GI42" s="126"/>
      <c r="GJ42" s="124"/>
      <c r="GK42" s="125"/>
      <c r="GL42" s="125"/>
      <c r="GM42" s="125"/>
      <c r="GN42" s="125"/>
      <c r="GO42" s="125"/>
      <c r="GP42" s="126"/>
      <c r="GQ42" s="124"/>
      <c r="GR42" s="125"/>
      <c r="GS42" s="125"/>
      <c r="GT42" s="125"/>
      <c r="GU42" s="125"/>
      <c r="GV42" s="125"/>
      <c r="GW42" s="126"/>
      <c r="GX42" s="124"/>
      <c r="GY42" s="125"/>
      <c r="GZ42" s="125"/>
      <c r="HA42" s="125"/>
      <c r="HB42" s="125"/>
      <c r="HC42" s="125"/>
      <c r="HD42" s="126"/>
      <c r="HE42" s="118"/>
      <c r="HF42" s="119"/>
      <c r="HG42" s="119"/>
      <c r="HH42" s="119"/>
      <c r="HI42" s="119"/>
      <c r="HJ42" s="119"/>
      <c r="HK42" s="119"/>
      <c r="HL42" s="120"/>
      <c r="HM42" s="136"/>
      <c r="HN42" s="137"/>
      <c r="HO42" s="137"/>
      <c r="HP42" s="137"/>
      <c r="HQ42" s="137"/>
      <c r="HR42" s="138"/>
      <c r="HS42" s="118"/>
      <c r="HT42" s="119"/>
      <c r="HU42" s="119"/>
      <c r="HV42" s="119"/>
      <c r="HW42" s="119"/>
      <c r="HX42" s="119"/>
      <c r="HY42" s="119"/>
      <c r="HZ42" s="120"/>
      <c r="IA42" s="124"/>
      <c r="IB42" s="125"/>
      <c r="IC42" s="125"/>
      <c r="ID42" s="125"/>
      <c r="IE42" s="125"/>
      <c r="IF42" s="125"/>
      <c r="IG42" s="125"/>
      <c r="IH42" s="126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10" customFormat="1" ht="19.5" customHeight="1" x14ac:dyDescent="0.2">
      <c r="A43" s="142"/>
      <c r="B43" s="143"/>
      <c r="C43" s="143"/>
      <c r="D43" s="143"/>
      <c r="E43" s="144"/>
      <c r="F43" s="151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42"/>
      <c r="W43" s="143"/>
      <c r="X43" s="143"/>
      <c r="Y43" s="143"/>
      <c r="Z43" s="143"/>
      <c r="AA43" s="143"/>
      <c r="AB43" s="143"/>
      <c r="AC43" s="143"/>
      <c r="AD43" s="143"/>
      <c r="AE43" s="143"/>
      <c r="AF43" s="144"/>
      <c r="AG43" s="109"/>
      <c r="AH43" s="110"/>
      <c r="AI43" s="110"/>
      <c r="AJ43" s="111"/>
      <c r="AK43" s="109"/>
      <c r="AL43" s="110"/>
      <c r="AM43" s="110"/>
      <c r="AN43" s="111"/>
      <c r="AO43" s="109"/>
      <c r="AP43" s="110"/>
      <c r="AQ43" s="110"/>
      <c r="AR43" s="111"/>
      <c r="AS43" s="109"/>
      <c r="AT43" s="110"/>
      <c r="AU43" s="110"/>
      <c r="AV43" s="111"/>
      <c r="AW43" s="109"/>
      <c r="AX43" s="110"/>
      <c r="AY43" s="110"/>
      <c r="AZ43" s="111"/>
      <c r="BA43" s="109"/>
      <c r="BB43" s="110"/>
      <c r="BC43" s="110"/>
      <c r="BD43" s="111"/>
      <c r="BE43" s="109"/>
      <c r="BF43" s="110"/>
      <c r="BG43" s="110"/>
      <c r="BH43" s="111"/>
      <c r="BI43" s="109"/>
      <c r="BJ43" s="110"/>
      <c r="BK43" s="110"/>
      <c r="BL43" s="111"/>
      <c r="BM43" s="109"/>
      <c r="BN43" s="110"/>
      <c r="BO43" s="110"/>
      <c r="BP43" s="111"/>
      <c r="BQ43" s="109"/>
      <c r="BR43" s="110"/>
      <c r="BS43" s="110"/>
      <c r="BT43" s="111"/>
      <c r="BU43" s="109"/>
      <c r="BV43" s="110"/>
      <c r="BW43" s="110"/>
      <c r="BX43" s="111"/>
      <c r="BY43" s="109"/>
      <c r="BZ43" s="110"/>
      <c r="CA43" s="110"/>
      <c r="CB43" s="111"/>
      <c r="CC43" s="109"/>
      <c r="CD43" s="110"/>
      <c r="CE43" s="110"/>
      <c r="CF43" s="111"/>
      <c r="CG43" s="109"/>
      <c r="CH43" s="110"/>
      <c r="CI43" s="110"/>
      <c r="CJ43" s="111"/>
      <c r="CK43" s="109"/>
      <c r="CL43" s="110"/>
      <c r="CM43" s="110"/>
      <c r="CN43" s="111"/>
      <c r="CO43" s="109"/>
      <c r="CP43" s="110"/>
      <c r="CQ43" s="110"/>
      <c r="CR43" s="110"/>
      <c r="CS43" s="110"/>
      <c r="CT43" s="110"/>
      <c r="CU43" s="111"/>
      <c r="CV43" s="109"/>
      <c r="CW43" s="110"/>
      <c r="CX43" s="110"/>
      <c r="CY43" s="111"/>
      <c r="CZ43" s="109"/>
      <c r="DA43" s="110"/>
      <c r="DB43" s="110"/>
      <c r="DC43" s="111"/>
      <c r="DD43" s="109"/>
      <c r="DE43" s="110"/>
      <c r="DF43" s="110"/>
      <c r="DG43" s="111"/>
      <c r="DH43" s="109"/>
      <c r="DI43" s="110"/>
      <c r="DJ43" s="110"/>
      <c r="DK43" s="111"/>
      <c r="DL43" s="109"/>
      <c r="DM43" s="110"/>
      <c r="DN43" s="110"/>
      <c r="DO43" s="111"/>
      <c r="DP43" s="109"/>
      <c r="DQ43" s="110"/>
      <c r="DR43" s="110"/>
      <c r="DS43" s="111"/>
      <c r="DT43" s="109"/>
      <c r="DU43" s="110"/>
      <c r="DV43" s="110"/>
      <c r="DW43" s="111"/>
      <c r="DX43" s="109"/>
      <c r="DY43" s="110"/>
      <c r="DZ43" s="110"/>
      <c r="EA43" s="111"/>
      <c r="EB43" s="109"/>
      <c r="EC43" s="110"/>
      <c r="ED43" s="110"/>
      <c r="EE43" s="111"/>
      <c r="EF43" s="109"/>
      <c r="EG43" s="110"/>
      <c r="EH43" s="110"/>
      <c r="EI43" s="111"/>
      <c r="EJ43" s="109"/>
      <c r="EK43" s="110"/>
      <c r="EL43" s="110"/>
      <c r="EM43" s="111"/>
      <c r="EN43" s="109"/>
      <c r="EO43" s="110"/>
      <c r="EP43" s="110"/>
      <c r="EQ43" s="111"/>
      <c r="ER43" s="109"/>
      <c r="ES43" s="110"/>
      <c r="ET43" s="110"/>
      <c r="EU43" s="111"/>
      <c r="EV43" s="109"/>
      <c r="EW43" s="110"/>
      <c r="EX43" s="110"/>
      <c r="EY43" s="111"/>
      <c r="EZ43" s="109"/>
      <c r="FA43" s="110"/>
      <c r="FB43" s="110"/>
      <c r="FC43" s="111"/>
      <c r="FD43" s="109"/>
      <c r="FE43" s="110"/>
      <c r="FF43" s="110"/>
      <c r="FG43" s="111"/>
      <c r="FH43" s="121"/>
      <c r="FI43" s="122"/>
      <c r="FJ43" s="122"/>
      <c r="FK43" s="122"/>
      <c r="FL43" s="122"/>
      <c r="FM43" s="122"/>
      <c r="FN43" s="123"/>
      <c r="FO43" s="121"/>
      <c r="FP43" s="122"/>
      <c r="FQ43" s="122"/>
      <c r="FR43" s="122"/>
      <c r="FS43" s="122"/>
      <c r="FT43" s="122"/>
      <c r="FU43" s="123"/>
      <c r="FV43" s="121"/>
      <c r="FW43" s="122"/>
      <c r="FX43" s="122"/>
      <c r="FY43" s="122"/>
      <c r="FZ43" s="122"/>
      <c r="GA43" s="122"/>
      <c r="GB43" s="123"/>
      <c r="GC43" s="121"/>
      <c r="GD43" s="122"/>
      <c r="GE43" s="122"/>
      <c r="GF43" s="122"/>
      <c r="GG43" s="122"/>
      <c r="GH43" s="122"/>
      <c r="GI43" s="123"/>
      <c r="GJ43" s="121"/>
      <c r="GK43" s="122"/>
      <c r="GL43" s="122"/>
      <c r="GM43" s="122"/>
      <c r="GN43" s="122"/>
      <c r="GO43" s="122"/>
      <c r="GP43" s="123"/>
      <c r="GQ43" s="121"/>
      <c r="GR43" s="122"/>
      <c r="GS43" s="122"/>
      <c r="GT43" s="122"/>
      <c r="GU43" s="122"/>
      <c r="GV43" s="122"/>
      <c r="GW43" s="123"/>
      <c r="GX43" s="121"/>
      <c r="GY43" s="122"/>
      <c r="GZ43" s="122"/>
      <c r="HA43" s="122"/>
      <c r="HB43" s="122"/>
      <c r="HC43" s="122"/>
      <c r="HD43" s="123"/>
      <c r="HE43" s="109"/>
      <c r="HF43" s="110"/>
      <c r="HG43" s="110"/>
      <c r="HH43" s="110"/>
      <c r="HI43" s="110"/>
      <c r="HJ43" s="110"/>
      <c r="HK43" s="110"/>
      <c r="HL43" s="111"/>
      <c r="HM43" s="139"/>
      <c r="HN43" s="140"/>
      <c r="HO43" s="140"/>
      <c r="HP43" s="140"/>
      <c r="HQ43" s="140"/>
      <c r="HR43" s="141"/>
      <c r="HS43" s="109"/>
      <c r="HT43" s="110"/>
      <c r="HU43" s="110"/>
      <c r="HV43" s="110"/>
      <c r="HW43" s="110"/>
      <c r="HX43" s="110"/>
      <c r="HY43" s="110"/>
      <c r="HZ43" s="111"/>
      <c r="IA43" s="121"/>
      <c r="IB43" s="122"/>
      <c r="IC43" s="122"/>
      <c r="ID43" s="122"/>
      <c r="IE43" s="122"/>
      <c r="IF43" s="122"/>
      <c r="IG43" s="122"/>
      <c r="IH43" s="123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11" customFormat="1" ht="19.5" customHeight="1" thickBot="1" x14ac:dyDescent="0.25">
      <c r="A44" s="145"/>
      <c r="B44" s="146"/>
      <c r="C44" s="146"/>
      <c r="D44" s="146"/>
      <c r="E44" s="147"/>
      <c r="F44" s="154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6"/>
      <c r="V44" s="145"/>
      <c r="W44" s="146"/>
      <c r="X44" s="146"/>
      <c r="Y44" s="146"/>
      <c r="Z44" s="146"/>
      <c r="AA44" s="146"/>
      <c r="AB44" s="146"/>
      <c r="AC44" s="146"/>
      <c r="AD44" s="146"/>
      <c r="AE44" s="146"/>
      <c r="AF44" s="147"/>
      <c r="AG44" s="118"/>
      <c r="AH44" s="119"/>
      <c r="AI44" s="119"/>
      <c r="AJ44" s="120"/>
      <c r="AK44" s="118"/>
      <c r="AL44" s="119"/>
      <c r="AM44" s="119"/>
      <c r="AN44" s="120"/>
      <c r="AO44" s="118"/>
      <c r="AP44" s="119"/>
      <c r="AQ44" s="119"/>
      <c r="AR44" s="120"/>
      <c r="AS44" s="118"/>
      <c r="AT44" s="119"/>
      <c r="AU44" s="119"/>
      <c r="AV44" s="120"/>
      <c r="AW44" s="118"/>
      <c r="AX44" s="119"/>
      <c r="AY44" s="119"/>
      <c r="AZ44" s="120"/>
      <c r="BA44" s="118"/>
      <c r="BB44" s="119"/>
      <c r="BC44" s="119"/>
      <c r="BD44" s="120"/>
      <c r="BE44" s="118"/>
      <c r="BF44" s="119"/>
      <c r="BG44" s="119"/>
      <c r="BH44" s="120"/>
      <c r="BI44" s="118"/>
      <c r="BJ44" s="119"/>
      <c r="BK44" s="119"/>
      <c r="BL44" s="120"/>
      <c r="BM44" s="118"/>
      <c r="BN44" s="119"/>
      <c r="BO44" s="119"/>
      <c r="BP44" s="120"/>
      <c r="BQ44" s="118"/>
      <c r="BR44" s="119"/>
      <c r="BS44" s="119"/>
      <c r="BT44" s="120"/>
      <c r="BU44" s="118"/>
      <c r="BV44" s="119"/>
      <c r="BW44" s="119"/>
      <c r="BX44" s="120"/>
      <c r="BY44" s="118"/>
      <c r="BZ44" s="119"/>
      <c r="CA44" s="119"/>
      <c r="CB44" s="120"/>
      <c r="CC44" s="118"/>
      <c r="CD44" s="119"/>
      <c r="CE44" s="119"/>
      <c r="CF44" s="120"/>
      <c r="CG44" s="118"/>
      <c r="CH44" s="119"/>
      <c r="CI44" s="119"/>
      <c r="CJ44" s="120"/>
      <c r="CK44" s="118"/>
      <c r="CL44" s="119"/>
      <c r="CM44" s="119"/>
      <c r="CN44" s="120"/>
      <c r="CO44" s="118"/>
      <c r="CP44" s="119"/>
      <c r="CQ44" s="119"/>
      <c r="CR44" s="119"/>
      <c r="CS44" s="119"/>
      <c r="CT44" s="119"/>
      <c r="CU44" s="120"/>
      <c r="CV44" s="118"/>
      <c r="CW44" s="119"/>
      <c r="CX44" s="119"/>
      <c r="CY44" s="120"/>
      <c r="CZ44" s="118"/>
      <c r="DA44" s="119"/>
      <c r="DB44" s="119"/>
      <c r="DC44" s="120"/>
      <c r="DD44" s="118"/>
      <c r="DE44" s="119"/>
      <c r="DF44" s="119"/>
      <c r="DG44" s="120"/>
      <c r="DH44" s="118"/>
      <c r="DI44" s="119"/>
      <c r="DJ44" s="119"/>
      <c r="DK44" s="120"/>
      <c r="DL44" s="118"/>
      <c r="DM44" s="119"/>
      <c r="DN44" s="119"/>
      <c r="DO44" s="120"/>
      <c r="DP44" s="118"/>
      <c r="DQ44" s="119"/>
      <c r="DR44" s="119"/>
      <c r="DS44" s="120"/>
      <c r="DT44" s="118"/>
      <c r="DU44" s="119"/>
      <c r="DV44" s="119"/>
      <c r="DW44" s="120"/>
      <c r="DX44" s="118"/>
      <c r="DY44" s="119"/>
      <c r="DZ44" s="119"/>
      <c r="EA44" s="120"/>
      <c r="EB44" s="118"/>
      <c r="EC44" s="119"/>
      <c r="ED44" s="119"/>
      <c r="EE44" s="120"/>
      <c r="EF44" s="118"/>
      <c r="EG44" s="119"/>
      <c r="EH44" s="119"/>
      <c r="EI44" s="120"/>
      <c r="EJ44" s="118"/>
      <c r="EK44" s="119"/>
      <c r="EL44" s="119"/>
      <c r="EM44" s="120"/>
      <c r="EN44" s="118"/>
      <c r="EO44" s="119"/>
      <c r="EP44" s="119"/>
      <c r="EQ44" s="120"/>
      <c r="ER44" s="118"/>
      <c r="ES44" s="119"/>
      <c r="ET44" s="119"/>
      <c r="EU44" s="120"/>
      <c r="EV44" s="118"/>
      <c r="EW44" s="119"/>
      <c r="EX44" s="119"/>
      <c r="EY44" s="120"/>
      <c r="EZ44" s="118"/>
      <c r="FA44" s="119"/>
      <c r="FB44" s="119"/>
      <c r="FC44" s="120"/>
      <c r="FD44" s="118"/>
      <c r="FE44" s="119"/>
      <c r="FF44" s="119"/>
      <c r="FG44" s="120"/>
      <c r="FH44" s="124"/>
      <c r="FI44" s="125"/>
      <c r="FJ44" s="125"/>
      <c r="FK44" s="125"/>
      <c r="FL44" s="125"/>
      <c r="FM44" s="125"/>
      <c r="FN44" s="126"/>
      <c r="FO44" s="124"/>
      <c r="FP44" s="125"/>
      <c r="FQ44" s="125"/>
      <c r="FR44" s="125"/>
      <c r="FS44" s="125"/>
      <c r="FT44" s="125"/>
      <c r="FU44" s="126"/>
      <c r="FV44" s="124"/>
      <c r="FW44" s="125"/>
      <c r="FX44" s="125"/>
      <c r="FY44" s="125"/>
      <c r="FZ44" s="125"/>
      <c r="GA44" s="125"/>
      <c r="GB44" s="126"/>
      <c r="GC44" s="124"/>
      <c r="GD44" s="125"/>
      <c r="GE44" s="125"/>
      <c r="GF44" s="125"/>
      <c r="GG44" s="125"/>
      <c r="GH44" s="125"/>
      <c r="GI44" s="126"/>
      <c r="GJ44" s="124"/>
      <c r="GK44" s="125"/>
      <c r="GL44" s="125"/>
      <c r="GM44" s="125"/>
      <c r="GN44" s="125"/>
      <c r="GO44" s="125"/>
      <c r="GP44" s="126"/>
      <c r="GQ44" s="124"/>
      <c r="GR44" s="125"/>
      <c r="GS44" s="125"/>
      <c r="GT44" s="125"/>
      <c r="GU44" s="125"/>
      <c r="GV44" s="125"/>
      <c r="GW44" s="126"/>
      <c r="GX44" s="124"/>
      <c r="GY44" s="125"/>
      <c r="GZ44" s="125"/>
      <c r="HA44" s="125"/>
      <c r="HB44" s="125"/>
      <c r="HC44" s="125"/>
      <c r="HD44" s="126"/>
      <c r="HE44" s="118"/>
      <c r="HF44" s="119"/>
      <c r="HG44" s="119"/>
      <c r="HH44" s="119"/>
      <c r="HI44" s="119"/>
      <c r="HJ44" s="119"/>
      <c r="HK44" s="119"/>
      <c r="HL44" s="120"/>
      <c r="HM44" s="136"/>
      <c r="HN44" s="137"/>
      <c r="HO44" s="137"/>
      <c r="HP44" s="137"/>
      <c r="HQ44" s="137"/>
      <c r="HR44" s="138"/>
      <c r="HS44" s="118"/>
      <c r="HT44" s="119"/>
      <c r="HU44" s="119"/>
      <c r="HV44" s="119"/>
      <c r="HW44" s="119"/>
      <c r="HX44" s="119"/>
      <c r="HY44" s="119"/>
      <c r="HZ44" s="120"/>
      <c r="IA44" s="124"/>
      <c r="IB44" s="125"/>
      <c r="IC44" s="125"/>
      <c r="ID44" s="125"/>
      <c r="IE44" s="125"/>
      <c r="IF44" s="125"/>
      <c r="IG44" s="125"/>
      <c r="IH44" s="126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2" customFormat="1" ht="19.5" customHeight="1" x14ac:dyDescent="0.2">
      <c r="A45" s="231"/>
      <c r="B45" s="232"/>
      <c r="C45" s="232"/>
      <c r="D45" s="232"/>
      <c r="E45" s="233"/>
      <c r="F45" s="237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  <c r="U45" s="239"/>
      <c r="V45" s="231"/>
      <c r="W45" s="232"/>
      <c r="X45" s="232"/>
      <c r="Y45" s="232"/>
      <c r="Z45" s="232"/>
      <c r="AA45" s="232"/>
      <c r="AB45" s="232"/>
      <c r="AC45" s="232"/>
      <c r="AD45" s="232"/>
      <c r="AE45" s="232"/>
      <c r="AF45" s="233"/>
      <c r="AG45" s="112"/>
      <c r="AH45" s="113"/>
      <c r="AI45" s="113"/>
      <c r="AJ45" s="114"/>
      <c r="AK45" s="112"/>
      <c r="AL45" s="113"/>
      <c r="AM45" s="113"/>
      <c r="AN45" s="114"/>
      <c r="AO45" s="112"/>
      <c r="AP45" s="113"/>
      <c r="AQ45" s="113"/>
      <c r="AR45" s="114"/>
      <c r="AS45" s="112"/>
      <c r="AT45" s="113"/>
      <c r="AU45" s="113"/>
      <c r="AV45" s="114"/>
      <c r="AW45" s="112"/>
      <c r="AX45" s="113"/>
      <c r="AY45" s="113"/>
      <c r="AZ45" s="114"/>
      <c r="BA45" s="112"/>
      <c r="BB45" s="113"/>
      <c r="BC45" s="113"/>
      <c r="BD45" s="114"/>
      <c r="BE45" s="112"/>
      <c r="BF45" s="113"/>
      <c r="BG45" s="113"/>
      <c r="BH45" s="114"/>
      <c r="BI45" s="112"/>
      <c r="BJ45" s="113"/>
      <c r="BK45" s="113"/>
      <c r="BL45" s="114"/>
      <c r="BM45" s="112"/>
      <c r="BN45" s="113"/>
      <c r="BO45" s="113"/>
      <c r="BP45" s="114"/>
      <c r="BQ45" s="112"/>
      <c r="BR45" s="113"/>
      <c r="BS45" s="113"/>
      <c r="BT45" s="114"/>
      <c r="BU45" s="112"/>
      <c r="BV45" s="113"/>
      <c r="BW45" s="113"/>
      <c r="BX45" s="114"/>
      <c r="BY45" s="112"/>
      <c r="BZ45" s="113"/>
      <c r="CA45" s="113"/>
      <c r="CB45" s="114"/>
      <c r="CC45" s="112"/>
      <c r="CD45" s="113"/>
      <c r="CE45" s="113"/>
      <c r="CF45" s="114"/>
      <c r="CG45" s="112"/>
      <c r="CH45" s="113"/>
      <c r="CI45" s="113"/>
      <c r="CJ45" s="114"/>
      <c r="CK45" s="112"/>
      <c r="CL45" s="113"/>
      <c r="CM45" s="113"/>
      <c r="CN45" s="114"/>
      <c r="CO45" s="112"/>
      <c r="CP45" s="113"/>
      <c r="CQ45" s="113"/>
      <c r="CR45" s="113"/>
      <c r="CS45" s="113"/>
      <c r="CT45" s="113"/>
      <c r="CU45" s="114"/>
      <c r="CV45" s="112"/>
      <c r="CW45" s="113"/>
      <c r="CX45" s="113"/>
      <c r="CY45" s="114"/>
      <c r="CZ45" s="112"/>
      <c r="DA45" s="113"/>
      <c r="DB45" s="113"/>
      <c r="DC45" s="114"/>
      <c r="DD45" s="112"/>
      <c r="DE45" s="113"/>
      <c r="DF45" s="113"/>
      <c r="DG45" s="114"/>
      <c r="DH45" s="112"/>
      <c r="DI45" s="113"/>
      <c r="DJ45" s="113"/>
      <c r="DK45" s="114"/>
      <c r="DL45" s="112"/>
      <c r="DM45" s="113"/>
      <c r="DN45" s="113"/>
      <c r="DO45" s="114"/>
      <c r="DP45" s="112"/>
      <c r="DQ45" s="113"/>
      <c r="DR45" s="113"/>
      <c r="DS45" s="114"/>
      <c r="DT45" s="112"/>
      <c r="DU45" s="113"/>
      <c r="DV45" s="113"/>
      <c r="DW45" s="114"/>
      <c r="DX45" s="112"/>
      <c r="DY45" s="113"/>
      <c r="DZ45" s="113"/>
      <c r="EA45" s="114"/>
      <c r="EB45" s="112"/>
      <c r="EC45" s="113"/>
      <c r="ED45" s="113"/>
      <c r="EE45" s="114"/>
      <c r="EF45" s="112"/>
      <c r="EG45" s="113"/>
      <c r="EH45" s="113"/>
      <c r="EI45" s="114"/>
      <c r="EJ45" s="112"/>
      <c r="EK45" s="113"/>
      <c r="EL45" s="113"/>
      <c r="EM45" s="114"/>
      <c r="EN45" s="112"/>
      <c r="EO45" s="113"/>
      <c r="EP45" s="113"/>
      <c r="EQ45" s="114"/>
      <c r="ER45" s="112"/>
      <c r="ES45" s="113"/>
      <c r="ET45" s="113"/>
      <c r="EU45" s="114"/>
      <c r="EV45" s="112"/>
      <c r="EW45" s="113"/>
      <c r="EX45" s="113"/>
      <c r="EY45" s="114"/>
      <c r="EZ45" s="112"/>
      <c r="FA45" s="113"/>
      <c r="FB45" s="113"/>
      <c r="FC45" s="114"/>
      <c r="FD45" s="112"/>
      <c r="FE45" s="113"/>
      <c r="FF45" s="113"/>
      <c r="FG45" s="114"/>
      <c r="FH45" s="121"/>
      <c r="FI45" s="122"/>
      <c r="FJ45" s="122"/>
      <c r="FK45" s="122"/>
      <c r="FL45" s="122"/>
      <c r="FM45" s="122"/>
      <c r="FN45" s="123"/>
      <c r="FO45" s="127"/>
      <c r="FP45" s="128"/>
      <c r="FQ45" s="128"/>
      <c r="FR45" s="128"/>
      <c r="FS45" s="128"/>
      <c r="FT45" s="128"/>
      <c r="FU45" s="129"/>
      <c r="FV45" s="127"/>
      <c r="FW45" s="128"/>
      <c r="FX45" s="128"/>
      <c r="FY45" s="128"/>
      <c r="FZ45" s="128"/>
      <c r="GA45" s="128"/>
      <c r="GB45" s="129"/>
      <c r="GC45" s="127"/>
      <c r="GD45" s="128"/>
      <c r="GE45" s="128"/>
      <c r="GF45" s="128"/>
      <c r="GG45" s="128"/>
      <c r="GH45" s="128"/>
      <c r="GI45" s="129"/>
      <c r="GJ45" s="127"/>
      <c r="GK45" s="128"/>
      <c r="GL45" s="128"/>
      <c r="GM45" s="128"/>
      <c r="GN45" s="128"/>
      <c r="GO45" s="128"/>
      <c r="GP45" s="129"/>
      <c r="GQ45" s="127"/>
      <c r="GR45" s="128"/>
      <c r="GS45" s="128"/>
      <c r="GT45" s="128"/>
      <c r="GU45" s="128"/>
      <c r="GV45" s="128"/>
      <c r="GW45" s="129"/>
      <c r="GX45" s="127"/>
      <c r="GY45" s="128"/>
      <c r="GZ45" s="128"/>
      <c r="HA45" s="128"/>
      <c r="HB45" s="128"/>
      <c r="HC45" s="128"/>
      <c r="HD45" s="129"/>
      <c r="HE45" s="112"/>
      <c r="HF45" s="113"/>
      <c r="HG45" s="113"/>
      <c r="HH45" s="113"/>
      <c r="HI45" s="113"/>
      <c r="HJ45" s="113"/>
      <c r="HK45" s="113"/>
      <c r="HL45" s="114"/>
      <c r="HM45" s="115"/>
      <c r="HN45" s="116"/>
      <c r="HO45" s="116"/>
      <c r="HP45" s="116"/>
      <c r="HQ45" s="116"/>
      <c r="HR45" s="117"/>
      <c r="HS45" s="112"/>
      <c r="HT45" s="113"/>
      <c r="HU45" s="113"/>
      <c r="HV45" s="113"/>
      <c r="HW45" s="113"/>
      <c r="HX45" s="113"/>
      <c r="HY45" s="113"/>
      <c r="HZ45" s="114"/>
      <c r="IA45" s="127"/>
      <c r="IB45" s="128"/>
      <c r="IC45" s="128"/>
      <c r="ID45" s="128"/>
      <c r="IE45" s="128"/>
      <c r="IF45" s="128"/>
      <c r="IG45" s="128"/>
      <c r="IH45" s="129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13" customFormat="1" ht="19.5" customHeight="1" x14ac:dyDescent="0.2">
      <c r="A46" s="234"/>
      <c r="B46" s="235"/>
      <c r="C46" s="235"/>
      <c r="D46" s="235"/>
      <c r="E46" s="236"/>
      <c r="F46" s="240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2"/>
      <c r="V46" s="234"/>
      <c r="W46" s="235"/>
      <c r="X46" s="235"/>
      <c r="Y46" s="235"/>
      <c r="Z46" s="235"/>
      <c r="AA46" s="235"/>
      <c r="AB46" s="235"/>
      <c r="AC46" s="235"/>
      <c r="AD46" s="235"/>
      <c r="AE46" s="235"/>
      <c r="AF46" s="236"/>
      <c r="AG46" s="109"/>
      <c r="AH46" s="110"/>
      <c r="AI46" s="110"/>
      <c r="AJ46" s="111"/>
      <c r="AK46" s="109"/>
      <c r="AL46" s="110"/>
      <c r="AM46" s="110"/>
      <c r="AN46" s="111"/>
      <c r="AO46" s="109"/>
      <c r="AP46" s="110"/>
      <c r="AQ46" s="110"/>
      <c r="AR46" s="111"/>
      <c r="AS46" s="109"/>
      <c r="AT46" s="110"/>
      <c r="AU46" s="110"/>
      <c r="AV46" s="111"/>
      <c r="AW46" s="109"/>
      <c r="AX46" s="110"/>
      <c r="AY46" s="110"/>
      <c r="AZ46" s="111"/>
      <c r="BA46" s="109"/>
      <c r="BB46" s="110"/>
      <c r="BC46" s="110"/>
      <c r="BD46" s="111"/>
      <c r="BE46" s="109"/>
      <c r="BF46" s="110"/>
      <c r="BG46" s="110"/>
      <c r="BH46" s="111"/>
      <c r="BI46" s="109"/>
      <c r="BJ46" s="110"/>
      <c r="BK46" s="110"/>
      <c r="BL46" s="111"/>
      <c r="BM46" s="109"/>
      <c r="BN46" s="110"/>
      <c r="BO46" s="110"/>
      <c r="BP46" s="111"/>
      <c r="BQ46" s="109"/>
      <c r="BR46" s="110"/>
      <c r="BS46" s="110"/>
      <c r="BT46" s="111"/>
      <c r="BU46" s="109"/>
      <c r="BV46" s="110"/>
      <c r="BW46" s="110"/>
      <c r="BX46" s="111"/>
      <c r="BY46" s="109"/>
      <c r="BZ46" s="110"/>
      <c r="CA46" s="110"/>
      <c r="CB46" s="111"/>
      <c r="CC46" s="109"/>
      <c r="CD46" s="110"/>
      <c r="CE46" s="110"/>
      <c r="CF46" s="111"/>
      <c r="CG46" s="109"/>
      <c r="CH46" s="110"/>
      <c r="CI46" s="110"/>
      <c r="CJ46" s="111"/>
      <c r="CK46" s="109"/>
      <c r="CL46" s="110"/>
      <c r="CM46" s="110"/>
      <c r="CN46" s="111"/>
      <c r="CO46" s="109"/>
      <c r="CP46" s="110"/>
      <c r="CQ46" s="110"/>
      <c r="CR46" s="110"/>
      <c r="CS46" s="110"/>
      <c r="CT46" s="110"/>
      <c r="CU46" s="111"/>
      <c r="CV46" s="109"/>
      <c r="CW46" s="110"/>
      <c r="CX46" s="110"/>
      <c r="CY46" s="111"/>
      <c r="CZ46" s="109"/>
      <c r="DA46" s="110"/>
      <c r="DB46" s="110"/>
      <c r="DC46" s="111"/>
      <c r="DD46" s="109"/>
      <c r="DE46" s="110"/>
      <c r="DF46" s="110"/>
      <c r="DG46" s="111"/>
      <c r="DH46" s="109"/>
      <c r="DI46" s="110"/>
      <c r="DJ46" s="110"/>
      <c r="DK46" s="111"/>
      <c r="DL46" s="109"/>
      <c r="DM46" s="110"/>
      <c r="DN46" s="110"/>
      <c r="DO46" s="111"/>
      <c r="DP46" s="109"/>
      <c r="DQ46" s="110"/>
      <c r="DR46" s="110"/>
      <c r="DS46" s="111"/>
      <c r="DT46" s="109"/>
      <c r="DU46" s="110"/>
      <c r="DV46" s="110"/>
      <c r="DW46" s="111"/>
      <c r="DX46" s="109"/>
      <c r="DY46" s="110"/>
      <c r="DZ46" s="110"/>
      <c r="EA46" s="111"/>
      <c r="EB46" s="109"/>
      <c r="EC46" s="110"/>
      <c r="ED46" s="110"/>
      <c r="EE46" s="111"/>
      <c r="EF46" s="109"/>
      <c r="EG46" s="110"/>
      <c r="EH46" s="110"/>
      <c r="EI46" s="111"/>
      <c r="EJ46" s="109"/>
      <c r="EK46" s="110"/>
      <c r="EL46" s="110"/>
      <c r="EM46" s="111"/>
      <c r="EN46" s="109"/>
      <c r="EO46" s="110"/>
      <c r="EP46" s="110"/>
      <c r="EQ46" s="111"/>
      <c r="ER46" s="109"/>
      <c r="ES46" s="110"/>
      <c r="ET46" s="110"/>
      <c r="EU46" s="111"/>
      <c r="EV46" s="109"/>
      <c r="EW46" s="110"/>
      <c r="EX46" s="110"/>
      <c r="EY46" s="111"/>
      <c r="EZ46" s="109"/>
      <c r="FA46" s="110"/>
      <c r="FB46" s="110"/>
      <c r="FC46" s="111"/>
      <c r="FD46" s="109"/>
      <c r="FE46" s="110"/>
      <c r="FF46" s="110"/>
      <c r="FG46" s="111"/>
      <c r="FH46" s="130"/>
      <c r="FI46" s="131"/>
      <c r="FJ46" s="131"/>
      <c r="FK46" s="131"/>
      <c r="FL46" s="131"/>
      <c r="FM46" s="131"/>
      <c r="FN46" s="132"/>
      <c r="FO46" s="130"/>
      <c r="FP46" s="131"/>
      <c r="FQ46" s="131"/>
      <c r="FR46" s="131"/>
      <c r="FS46" s="131"/>
      <c r="FT46" s="131"/>
      <c r="FU46" s="132"/>
      <c r="FV46" s="130"/>
      <c r="FW46" s="131"/>
      <c r="FX46" s="131"/>
      <c r="FY46" s="131"/>
      <c r="FZ46" s="131"/>
      <c r="GA46" s="131"/>
      <c r="GB46" s="132"/>
      <c r="GC46" s="130"/>
      <c r="GD46" s="131"/>
      <c r="GE46" s="131"/>
      <c r="GF46" s="131"/>
      <c r="GG46" s="131"/>
      <c r="GH46" s="131"/>
      <c r="GI46" s="132"/>
      <c r="GJ46" s="130"/>
      <c r="GK46" s="131"/>
      <c r="GL46" s="131"/>
      <c r="GM46" s="131"/>
      <c r="GN46" s="131"/>
      <c r="GO46" s="131"/>
      <c r="GP46" s="132"/>
      <c r="GQ46" s="130"/>
      <c r="GR46" s="131"/>
      <c r="GS46" s="131"/>
      <c r="GT46" s="131"/>
      <c r="GU46" s="131"/>
      <c r="GV46" s="131"/>
      <c r="GW46" s="132"/>
      <c r="GX46" s="130"/>
      <c r="GY46" s="131"/>
      <c r="GZ46" s="131"/>
      <c r="HA46" s="131"/>
      <c r="HB46" s="131"/>
      <c r="HC46" s="131"/>
      <c r="HD46" s="132"/>
      <c r="HE46" s="109"/>
      <c r="HF46" s="110"/>
      <c r="HG46" s="110"/>
      <c r="HH46" s="110"/>
      <c r="HI46" s="110"/>
      <c r="HJ46" s="110"/>
      <c r="HK46" s="110"/>
      <c r="HL46" s="111"/>
      <c r="HM46" s="139"/>
      <c r="HN46" s="140"/>
      <c r="HO46" s="140"/>
      <c r="HP46" s="140"/>
      <c r="HQ46" s="140"/>
      <c r="HR46" s="141"/>
      <c r="HS46" s="109"/>
      <c r="HT46" s="110"/>
      <c r="HU46" s="110"/>
      <c r="HV46" s="110"/>
      <c r="HW46" s="110"/>
      <c r="HX46" s="110"/>
      <c r="HY46" s="110"/>
      <c r="HZ46" s="111"/>
      <c r="IA46" s="130"/>
      <c r="IB46" s="131"/>
      <c r="IC46" s="131"/>
      <c r="ID46" s="131"/>
      <c r="IE46" s="131"/>
      <c r="IF46" s="131"/>
      <c r="IG46" s="131"/>
      <c r="IH46" s="13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s="5" customFormat="1" ht="11.25" customHeight="1" x14ac:dyDescent="0.2">
      <c r="A47" s="14"/>
      <c r="B47" s="14"/>
      <c r="C47" s="14"/>
      <c r="D47" s="14"/>
      <c r="E47" s="14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8"/>
      <c r="GZ47" s="18"/>
      <c r="HA47" s="18"/>
      <c r="HB47" s="18"/>
      <c r="HC47" s="18"/>
      <c r="HD47" s="18"/>
      <c r="HE47" s="18"/>
      <c r="HF47" s="18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Q47" s="21"/>
      <c r="IR47" s="21"/>
      <c r="IS47" s="21"/>
      <c r="IT47" s="21"/>
      <c r="IU47" s="21"/>
      <c r="IV47" s="21"/>
    </row>
    <row r="48" spans="1:256" s="5" customFormat="1" ht="12" x14ac:dyDescent="0.2">
      <c r="DT48" s="23" t="s">
        <v>3</v>
      </c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IQ48" s="21"/>
      <c r="IR48" s="21"/>
      <c r="IS48" s="21"/>
      <c r="IT48" s="21"/>
      <c r="IU48" s="21"/>
      <c r="IV48" s="21"/>
    </row>
    <row r="49" spans="1:256" s="5" customFormat="1" ht="12.75" customHeight="1" x14ac:dyDescent="0.2">
      <c r="A49" s="23" t="s">
        <v>5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48"/>
      <c r="AL49" s="248"/>
      <c r="AM49" s="248"/>
      <c r="AN49" s="248"/>
      <c r="AO49" s="248"/>
      <c r="AP49" s="248"/>
      <c r="AQ49" s="248"/>
      <c r="AR49" s="248"/>
      <c r="AS49" s="248"/>
      <c r="AT49" s="248"/>
      <c r="AU49" s="248"/>
      <c r="AV49" s="248"/>
      <c r="AX49" s="21"/>
      <c r="AY49" s="254"/>
      <c r="AZ49" s="254"/>
      <c r="BA49" s="254"/>
      <c r="BB49" s="254"/>
      <c r="BC49" s="254"/>
      <c r="BD49" s="254"/>
      <c r="BE49" s="254"/>
      <c r="BF49" s="254"/>
      <c r="BG49" s="254"/>
      <c r="BH49" s="254"/>
      <c r="BI49" s="254"/>
      <c r="BJ49" s="254"/>
      <c r="BK49" s="254"/>
      <c r="BL49" s="254"/>
      <c r="BM49" s="254"/>
      <c r="BN49" s="254"/>
      <c r="BO49" s="254"/>
      <c r="BP49" s="254"/>
      <c r="BQ49" s="254"/>
      <c r="BR49" s="254"/>
      <c r="BS49" s="254"/>
      <c r="BT49" s="254"/>
      <c r="BU49" s="8"/>
      <c r="BW49" s="254"/>
      <c r="BX49" s="254"/>
      <c r="BY49" s="254"/>
      <c r="BZ49" s="254"/>
      <c r="CA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  <c r="DA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23" t="s">
        <v>4</v>
      </c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54"/>
      <c r="EV49" s="254"/>
      <c r="EW49" s="254"/>
      <c r="EX49" s="254"/>
      <c r="EY49" s="254"/>
      <c r="EZ49" s="254"/>
      <c r="FA49" s="254"/>
      <c r="FB49" s="254"/>
      <c r="FC49" s="254"/>
      <c r="FD49" s="254"/>
      <c r="FE49" s="254"/>
      <c r="FF49" s="254"/>
      <c r="FG49" s="254"/>
      <c r="FH49" s="254"/>
      <c r="FI49" s="254"/>
      <c r="FJ49" s="254"/>
      <c r="FK49" s="254"/>
      <c r="FL49" s="254"/>
      <c r="FM49" s="254"/>
      <c r="FN49" s="254"/>
      <c r="FO49" s="254"/>
      <c r="FR49" s="248"/>
      <c r="FS49" s="248"/>
      <c r="FT49" s="248"/>
      <c r="FU49" s="248"/>
      <c r="FV49" s="248"/>
      <c r="FW49" s="248"/>
      <c r="FX49" s="248"/>
      <c r="FY49" s="248"/>
      <c r="FZ49" s="248"/>
      <c r="GA49" s="248"/>
      <c r="GB49" s="248"/>
      <c r="GC49" s="248"/>
      <c r="GD49" s="248"/>
      <c r="GE49" s="248"/>
      <c r="GF49" s="248"/>
      <c r="GG49" s="248"/>
      <c r="GJ49" s="248"/>
      <c r="GK49" s="248"/>
      <c r="GL49" s="248"/>
      <c r="GM49" s="248"/>
      <c r="GN49" s="248"/>
      <c r="GO49" s="248"/>
      <c r="GP49" s="248"/>
      <c r="GQ49" s="248"/>
      <c r="GR49" s="248"/>
      <c r="GS49" s="248"/>
      <c r="GT49" s="248"/>
      <c r="GU49" s="248"/>
      <c r="GV49" s="248"/>
      <c r="GW49" s="248"/>
      <c r="GX49" s="248"/>
      <c r="GY49" s="248"/>
      <c r="GZ49" s="248"/>
      <c r="HA49" s="248"/>
      <c r="HB49" s="248"/>
      <c r="HC49" s="248"/>
      <c r="HD49" s="248"/>
      <c r="HE49" s="8"/>
      <c r="HF49" s="244" t="s">
        <v>6</v>
      </c>
      <c r="HG49" s="244"/>
      <c r="HH49" s="245"/>
      <c r="HI49" s="245"/>
      <c r="HJ49" s="245"/>
      <c r="HK49" s="246" t="s">
        <v>6</v>
      </c>
      <c r="HL49" s="246"/>
      <c r="HM49" s="245"/>
      <c r="HN49" s="245"/>
      <c r="HO49" s="245"/>
      <c r="HP49" s="245"/>
      <c r="HQ49" s="245"/>
      <c r="HR49" s="245"/>
      <c r="HS49" s="245"/>
      <c r="HT49" s="245"/>
      <c r="HU49" s="245"/>
      <c r="HV49" s="245"/>
      <c r="HW49" s="245"/>
      <c r="HX49" s="247">
        <v>20</v>
      </c>
      <c r="HY49" s="247"/>
      <c r="HZ49" s="247"/>
      <c r="IA49" s="247"/>
      <c r="IB49" s="243"/>
      <c r="IC49" s="243"/>
      <c r="ID49" s="243"/>
      <c r="IF49" s="19" t="s">
        <v>23</v>
      </c>
      <c r="IG49" s="19"/>
      <c r="IU49" s="21"/>
      <c r="IV49" s="21"/>
    </row>
    <row r="50" spans="1:256" s="2" customFormat="1" ht="11.25" customHeight="1" x14ac:dyDescent="0.2">
      <c r="U50" s="249" t="s">
        <v>7</v>
      </c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49"/>
      <c r="AT50" s="249"/>
      <c r="AU50" s="249"/>
      <c r="AV50" s="249"/>
      <c r="AX50" s="20"/>
      <c r="AY50" s="249" t="s">
        <v>22</v>
      </c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  <c r="BS50" s="249"/>
      <c r="BT50" s="249"/>
      <c r="BU50" s="20"/>
      <c r="BW50" s="249" t="s">
        <v>8</v>
      </c>
      <c r="BX50" s="249"/>
      <c r="BY50" s="249"/>
      <c r="BZ50" s="249"/>
      <c r="CA50" s="249"/>
      <c r="CB50" s="249"/>
      <c r="CC50" s="249"/>
      <c r="CD50" s="249"/>
      <c r="CE50" s="249"/>
      <c r="CF50" s="249"/>
      <c r="CG50" s="249"/>
      <c r="CH50" s="249"/>
      <c r="CI50" s="249"/>
      <c r="CJ50" s="249"/>
      <c r="CK50" s="249"/>
      <c r="CL50" s="249"/>
      <c r="CM50" s="249"/>
      <c r="CN50" s="249"/>
      <c r="CO50" s="249"/>
      <c r="CP50" s="249"/>
      <c r="CQ50" s="249"/>
      <c r="CR50" s="249"/>
      <c r="CS50" s="249"/>
      <c r="CT50" s="249"/>
      <c r="CU50" s="249"/>
      <c r="CV50" s="249"/>
      <c r="CW50" s="249"/>
      <c r="CX50" s="249"/>
      <c r="DA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EU50" s="253" t="s">
        <v>7</v>
      </c>
      <c r="EV50" s="253"/>
      <c r="EW50" s="253"/>
      <c r="EX50" s="253"/>
      <c r="EY50" s="253"/>
      <c r="EZ50" s="253"/>
      <c r="FA50" s="253"/>
      <c r="FB50" s="253"/>
      <c r="FC50" s="253"/>
      <c r="FD50" s="253"/>
      <c r="FE50" s="253"/>
      <c r="FF50" s="253"/>
      <c r="FG50" s="253"/>
      <c r="FH50" s="253"/>
      <c r="FI50" s="253"/>
      <c r="FJ50" s="253"/>
      <c r="FK50" s="253"/>
      <c r="FL50" s="253"/>
      <c r="FM50" s="253"/>
      <c r="FN50" s="253"/>
      <c r="FO50" s="253"/>
      <c r="FR50" s="253" t="s">
        <v>22</v>
      </c>
      <c r="FS50" s="253"/>
      <c r="FT50" s="253"/>
      <c r="FU50" s="253"/>
      <c r="FV50" s="253"/>
      <c r="FW50" s="253"/>
      <c r="FX50" s="253"/>
      <c r="FY50" s="253"/>
      <c r="FZ50" s="253"/>
      <c r="GA50" s="253"/>
      <c r="GB50" s="253"/>
      <c r="GC50" s="253"/>
      <c r="GD50" s="253"/>
      <c r="GE50" s="253"/>
      <c r="GF50" s="253"/>
      <c r="GG50" s="253"/>
      <c r="GJ50" s="253" t="s">
        <v>8</v>
      </c>
      <c r="GK50" s="253"/>
      <c r="GL50" s="253"/>
      <c r="GM50" s="253"/>
      <c r="GN50" s="253"/>
      <c r="GO50" s="253"/>
      <c r="GP50" s="253"/>
      <c r="GQ50" s="253"/>
      <c r="GR50" s="253"/>
      <c r="GS50" s="253"/>
      <c r="GT50" s="253"/>
      <c r="GU50" s="253"/>
      <c r="GV50" s="253"/>
      <c r="GW50" s="253"/>
      <c r="GX50" s="253"/>
      <c r="GY50" s="253"/>
      <c r="GZ50" s="253"/>
      <c r="HA50" s="253"/>
      <c r="HB50" s="253"/>
      <c r="HC50" s="253"/>
      <c r="HD50" s="253"/>
      <c r="IU50" s="25"/>
      <c r="IV50" s="25"/>
    </row>
    <row r="51" spans="1:256" s="5" customFormat="1" ht="12.75" customHeight="1" x14ac:dyDescent="0.2">
      <c r="DT51" s="23" t="s">
        <v>18</v>
      </c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54"/>
      <c r="EV51" s="254"/>
      <c r="EW51" s="254"/>
      <c r="EX51" s="254"/>
      <c r="EY51" s="254"/>
      <c r="EZ51" s="254"/>
      <c r="FA51" s="254"/>
      <c r="FB51" s="254"/>
      <c r="FC51" s="254"/>
      <c r="FD51" s="254"/>
      <c r="FE51" s="254"/>
      <c r="FF51" s="254"/>
      <c r="FG51" s="254"/>
      <c r="FH51" s="254"/>
      <c r="FI51" s="254"/>
      <c r="FJ51" s="254"/>
      <c r="FK51" s="254"/>
      <c r="FL51" s="254"/>
      <c r="FM51" s="254"/>
      <c r="FN51" s="254"/>
      <c r="FO51" s="254"/>
      <c r="FR51" s="248"/>
      <c r="FS51" s="248"/>
      <c r="FT51" s="248"/>
      <c r="FU51" s="248"/>
      <c r="FV51" s="248"/>
      <c r="FW51" s="248"/>
      <c r="FX51" s="248"/>
      <c r="FY51" s="248"/>
      <c r="FZ51" s="248"/>
      <c r="GA51" s="248"/>
      <c r="GB51" s="248"/>
      <c r="GC51" s="248"/>
      <c r="GD51" s="248"/>
      <c r="GE51" s="248"/>
      <c r="GF51" s="248"/>
      <c r="GG51" s="248"/>
      <c r="GJ51" s="248"/>
      <c r="GK51" s="248"/>
      <c r="GL51" s="248"/>
      <c r="GM51" s="248"/>
      <c r="GN51" s="248"/>
      <c r="GO51" s="248"/>
      <c r="GP51" s="248"/>
      <c r="GQ51" s="248"/>
      <c r="GR51" s="248"/>
      <c r="GS51" s="248"/>
      <c r="GT51" s="248"/>
      <c r="GU51" s="248"/>
      <c r="GV51" s="248"/>
      <c r="GW51" s="248"/>
      <c r="GX51" s="248"/>
      <c r="GY51" s="248"/>
      <c r="GZ51" s="248"/>
      <c r="HA51" s="248"/>
      <c r="HB51" s="248"/>
      <c r="HC51" s="248"/>
      <c r="HD51" s="248"/>
      <c r="HE51" s="8"/>
      <c r="HF51" s="244" t="s">
        <v>6</v>
      </c>
      <c r="HG51" s="244"/>
      <c r="HH51" s="245"/>
      <c r="HI51" s="245"/>
      <c r="HJ51" s="245"/>
      <c r="HK51" s="246" t="s">
        <v>6</v>
      </c>
      <c r="HL51" s="246"/>
      <c r="HM51" s="245"/>
      <c r="HN51" s="245"/>
      <c r="HO51" s="245"/>
      <c r="HP51" s="245"/>
      <c r="HQ51" s="245"/>
      <c r="HR51" s="245"/>
      <c r="HS51" s="245"/>
      <c r="HT51" s="245"/>
      <c r="HU51" s="245"/>
      <c r="HV51" s="245"/>
      <c r="HW51" s="245"/>
      <c r="HX51" s="247">
        <v>20</v>
      </c>
      <c r="HY51" s="247"/>
      <c r="HZ51" s="247"/>
      <c r="IA51" s="247"/>
      <c r="IB51" s="243"/>
      <c r="IC51" s="243"/>
      <c r="ID51" s="243"/>
      <c r="IF51" s="19" t="s">
        <v>23</v>
      </c>
      <c r="IG51" s="19"/>
      <c r="IU51" s="21"/>
      <c r="IV51" s="21"/>
    </row>
    <row r="52" spans="1:256" s="2" customFormat="1" ht="12.75" customHeight="1" x14ac:dyDescent="0.2">
      <c r="EU52" s="253" t="s">
        <v>7</v>
      </c>
      <c r="EV52" s="253"/>
      <c r="EW52" s="253"/>
      <c r="EX52" s="253"/>
      <c r="EY52" s="253"/>
      <c r="EZ52" s="253"/>
      <c r="FA52" s="253"/>
      <c r="FB52" s="253"/>
      <c r="FC52" s="253"/>
      <c r="FD52" s="253"/>
      <c r="FE52" s="253"/>
      <c r="FF52" s="253"/>
      <c r="FG52" s="253"/>
      <c r="FH52" s="253"/>
      <c r="FI52" s="253"/>
      <c r="FJ52" s="253"/>
      <c r="FK52" s="253"/>
      <c r="FL52" s="253"/>
      <c r="FM52" s="253"/>
      <c r="FN52" s="253"/>
      <c r="FO52" s="253"/>
      <c r="FR52" s="253" t="s">
        <v>22</v>
      </c>
      <c r="FS52" s="253"/>
      <c r="FT52" s="253"/>
      <c r="FU52" s="253"/>
      <c r="FV52" s="253"/>
      <c r="FW52" s="253"/>
      <c r="FX52" s="253"/>
      <c r="FY52" s="253"/>
      <c r="FZ52" s="253"/>
      <c r="GA52" s="253"/>
      <c r="GB52" s="253"/>
      <c r="GC52" s="253"/>
      <c r="GD52" s="253"/>
      <c r="GE52" s="253"/>
      <c r="GF52" s="253"/>
      <c r="GG52" s="253"/>
      <c r="GJ52" s="253" t="s">
        <v>8</v>
      </c>
      <c r="GK52" s="253"/>
      <c r="GL52" s="253"/>
      <c r="GM52" s="253"/>
      <c r="GN52" s="253"/>
      <c r="GO52" s="253"/>
      <c r="GP52" s="253"/>
      <c r="GQ52" s="253"/>
      <c r="GR52" s="253"/>
      <c r="GS52" s="253"/>
      <c r="GT52" s="253"/>
      <c r="GU52" s="253"/>
      <c r="GV52" s="253"/>
      <c r="GW52" s="253"/>
      <c r="GX52" s="253"/>
      <c r="GY52" s="253"/>
      <c r="GZ52" s="253"/>
      <c r="HA52" s="253"/>
      <c r="HB52" s="253"/>
      <c r="HC52" s="253"/>
      <c r="HD52" s="253"/>
      <c r="IU52" s="25"/>
      <c r="IV52" s="25"/>
    </row>
    <row r="53" spans="1:256" x14ac:dyDescent="0.2">
      <c r="IU53" s="24"/>
      <c r="IV53" s="24"/>
    </row>
    <row r="54" spans="1:256" x14ac:dyDescent="0.2">
      <c r="IU54" s="24"/>
      <c r="IV54" s="24"/>
    </row>
    <row r="55" spans="1:256" x14ac:dyDescent="0.2">
      <c r="IU55" s="24"/>
      <c r="IV55" s="24"/>
    </row>
    <row r="56" spans="1:256" x14ac:dyDescent="0.2">
      <c r="IU56" s="24"/>
      <c r="IV56" s="24"/>
    </row>
    <row r="57" spans="1:256" x14ac:dyDescent="0.2">
      <c r="IV57" s="24"/>
    </row>
    <row r="58" spans="1:256" x14ac:dyDescent="0.2">
      <c r="IV58" s="24"/>
    </row>
    <row r="59" spans="1:256" x14ac:dyDescent="0.2">
      <c r="IV59" s="24"/>
    </row>
    <row r="60" spans="1:256" x14ac:dyDescent="0.2">
      <c r="IV60" s="24"/>
    </row>
    <row r="61" spans="1:256" x14ac:dyDescent="0.2">
      <c r="IV61" s="24"/>
    </row>
    <row r="62" spans="1:256" x14ac:dyDescent="0.2">
      <c r="IV62" s="24"/>
    </row>
    <row r="63" spans="1:256" x14ac:dyDescent="0.2">
      <c r="IV63" s="24"/>
    </row>
    <row r="64" spans="1:256" x14ac:dyDescent="0.2">
      <c r="IV64" s="24"/>
    </row>
    <row r="65" spans="256:256" x14ac:dyDescent="0.2">
      <c r="IV65" s="24"/>
    </row>
    <row r="66" spans="256:256" x14ac:dyDescent="0.2">
      <c r="IV66" s="24"/>
    </row>
    <row r="67" spans="256:256" x14ac:dyDescent="0.2">
      <c r="IV67" s="24"/>
    </row>
    <row r="68" spans="256:256" x14ac:dyDescent="0.2">
      <c r="IV68" s="24"/>
    </row>
    <row r="69" spans="256:256" x14ac:dyDescent="0.2">
      <c r="IV69" s="24"/>
    </row>
    <row r="70" spans="256:256" x14ac:dyDescent="0.2">
      <c r="IV70" s="24"/>
    </row>
    <row r="71" spans="256:256" x14ac:dyDescent="0.2">
      <c r="IV71" s="24"/>
    </row>
    <row r="72" spans="256:256" x14ac:dyDescent="0.2">
      <c r="IV72" s="24"/>
    </row>
    <row r="73" spans="256:256" x14ac:dyDescent="0.2">
      <c r="IV73" s="24"/>
    </row>
    <row r="74" spans="256:256" x14ac:dyDescent="0.2">
      <c r="IV74" s="24"/>
    </row>
    <row r="75" spans="256:256" x14ac:dyDescent="0.2">
      <c r="IV75" s="24"/>
    </row>
    <row r="76" spans="256:256" x14ac:dyDescent="0.2">
      <c r="IV76" s="24"/>
    </row>
    <row r="77" spans="256:256" x14ac:dyDescent="0.2">
      <c r="IV77" s="24"/>
    </row>
    <row r="78" spans="256:256" x14ac:dyDescent="0.2">
      <c r="IV78" s="24"/>
    </row>
    <row r="79" spans="256:256" x14ac:dyDescent="0.2">
      <c r="IV79" s="24"/>
    </row>
    <row r="80" spans="256:256" x14ac:dyDescent="0.2">
      <c r="IV80" s="24"/>
    </row>
    <row r="81" spans="256:256" x14ac:dyDescent="0.2">
      <c r="IV81" s="24"/>
    </row>
    <row r="82" spans="256:256" x14ac:dyDescent="0.2">
      <c r="IV82" s="24"/>
    </row>
    <row r="83" spans="256:256" x14ac:dyDescent="0.2">
      <c r="IV83" s="24"/>
    </row>
    <row r="84" spans="256:256" x14ac:dyDescent="0.2">
      <c r="IV84" s="24"/>
    </row>
    <row r="85" spans="256:256" x14ac:dyDescent="0.2">
      <c r="IV85" s="24"/>
    </row>
    <row r="86" spans="256:256" x14ac:dyDescent="0.2">
      <c r="IV86" s="24"/>
    </row>
    <row r="87" spans="256:256" x14ac:dyDescent="0.2">
      <c r="IV87" s="24"/>
    </row>
    <row r="88" spans="256:256" x14ac:dyDescent="0.2">
      <c r="IV88" s="24"/>
    </row>
    <row r="89" spans="256:256" x14ac:dyDescent="0.2">
      <c r="IV89" s="24"/>
    </row>
    <row r="90" spans="256:256" x14ac:dyDescent="0.2">
      <c r="IV90" s="24"/>
    </row>
    <row r="91" spans="256:256" x14ac:dyDescent="0.2">
      <c r="IV91" s="24"/>
    </row>
    <row r="92" spans="256:256" x14ac:dyDescent="0.2">
      <c r="IV92" s="24"/>
    </row>
    <row r="93" spans="256:256" x14ac:dyDescent="0.2">
      <c r="IV93" s="24"/>
    </row>
    <row r="94" spans="256:256" x14ac:dyDescent="0.2">
      <c r="IV94" s="24"/>
    </row>
    <row r="95" spans="256:256" x14ac:dyDescent="0.2">
      <c r="IV95" s="24"/>
    </row>
    <row r="96" spans="256:256" x14ac:dyDescent="0.2">
      <c r="IV96" s="24"/>
    </row>
    <row r="97" spans="256:256" x14ac:dyDescent="0.2">
      <c r="IV97" s="24"/>
    </row>
    <row r="98" spans="256:256" x14ac:dyDescent="0.2">
      <c r="IV98" s="24"/>
    </row>
    <row r="99" spans="256:256" x14ac:dyDescent="0.2">
      <c r="IV99" s="24"/>
    </row>
    <row r="100" spans="256:256" x14ac:dyDescent="0.2">
      <c r="IV100" s="24"/>
    </row>
    <row r="101" spans="256:256" x14ac:dyDescent="0.2">
      <c r="IV101" s="24"/>
    </row>
    <row r="102" spans="256:256" x14ac:dyDescent="0.2">
      <c r="IV102" s="24"/>
    </row>
    <row r="103" spans="256:256" x14ac:dyDescent="0.2">
      <c r="IV103" s="24"/>
    </row>
    <row r="104" spans="256:256" x14ac:dyDescent="0.2">
      <c r="IV104" s="24"/>
    </row>
    <row r="105" spans="256:256" x14ac:dyDescent="0.2">
      <c r="IV105" s="24"/>
    </row>
    <row r="106" spans="256:256" x14ac:dyDescent="0.2">
      <c r="IV106" s="24"/>
    </row>
    <row r="107" spans="256:256" x14ac:dyDescent="0.2">
      <c r="IV107" s="24"/>
    </row>
    <row r="108" spans="256:256" x14ac:dyDescent="0.2">
      <c r="IV108" s="24"/>
    </row>
    <row r="109" spans="256:256" x14ac:dyDescent="0.2">
      <c r="IV109" s="24"/>
    </row>
    <row r="110" spans="256:256" x14ac:dyDescent="0.2">
      <c r="IV110" s="24"/>
    </row>
    <row r="111" spans="256:256" x14ac:dyDescent="0.2">
      <c r="IV111" s="24"/>
    </row>
    <row r="112" spans="256:256" x14ac:dyDescent="0.2">
      <c r="IV112" s="24"/>
    </row>
    <row r="113" spans="256:256" x14ac:dyDescent="0.2">
      <c r="IV113" s="24"/>
    </row>
    <row r="114" spans="256:256" x14ac:dyDescent="0.2">
      <c r="IV114" s="24"/>
    </row>
    <row r="115" spans="256:256" x14ac:dyDescent="0.2">
      <c r="IV115" s="24"/>
    </row>
    <row r="116" spans="256:256" x14ac:dyDescent="0.2">
      <c r="IV116" s="24"/>
    </row>
    <row r="117" spans="256:256" x14ac:dyDescent="0.2">
      <c r="IV117" s="24"/>
    </row>
    <row r="118" spans="256:256" x14ac:dyDescent="0.2">
      <c r="IV118" s="24"/>
    </row>
    <row r="119" spans="256:256" x14ac:dyDescent="0.2">
      <c r="IV119" s="24"/>
    </row>
    <row r="120" spans="256:256" x14ac:dyDescent="0.2">
      <c r="IV120" s="24"/>
    </row>
    <row r="121" spans="256:256" x14ac:dyDescent="0.2">
      <c r="IV121" s="24"/>
    </row>
  </sheetData>
  <mergeCells count="1286">
    <mergeCell ref="EA10:ER11"/>
    <mergeCell ref="ES10:FP11"/>
    <mergeCell ref="FT10:GT10"/>
    <mergeCell ref="FT11:GF11"/>
    <mergeCell ref="GG11:GT11"/>
    <mergeCell ref="EA12:ER12"/>
    <mergeCell ref="ES12:FP12"/>
    <mergeCell ref="FT12:GF12"/>
    <mergeCell ref="GG12:GT12"/>
    <mergeCell ref="GJ52:HD52"/>
    <mergeCell ref="FR49:GG49"/>
    <mergeCell ref="FR50:GG50"/>
    <mergeCell ref="FR51:GG51"/>
    <mergeCell ref="FR52:GG52"/>
    <mergeCell ref="EU49:FO49"/>
    <mergeCell ref="EU50:FO50"/>
    <mergeCell ref="EU51:FO51"/>
    <mergeCell ref="EU52:FO52"/>
    <mergeCell ref="FH34:FN34"/>
    <mergeCell ref="FH33:FN33"/>
    <mergeCell ref="FH35:FN35"/>
    <mergeCell ref="FH36:FN36"/>
    <mergeCell ref="FH37:FN37"/>
    <mergeCell ref="FH38:FN38"/>
    <mergeCell ref="FH21:FN21"/>
    <mergeCell ref="FH22:FN22"/>
    <mergeCell ref="FH23:FN23"/>
    <mergeCell ref="FD39:FG39"/>
    <mergeCell ref="FO39:FU40"/>
    <mergeCell ref="EZ33:FC33"/>
    <mergeCell ref="EV31:EY31"/>
    <mergeCell ref="FO31:FU32"/>
    <mergeCell ref="BU45:BX45"/>
    <mergeCell ref="BY45:CB45"/>
    <mergeCell ref="FH41:FN41"/>
    <mergeCell ref="FH42:FN42"/>
    <mergeCell ref="FH43:FN43"/>
    <mergeCell ref="AY49:BT49"/>
    <mergeCell ref="AY50:BT50"/>
    <mergeCell ref="FH45:FN45"/>
    <mergeCell ref="FH46:FN46"/>
    <mergeCell ref="BW49:CX49"/>
    <mergeCell ref="BW50:CX50"/>
    <mergeCell ref="BA45:BD45"/>
    <mergeCell ref="EZ42:FC42"/>
    <mergeCell ref="FD42:FG42"/>
    <mergeCell ref="EV41:EY41"/>
    <mergeCell ref="EF41:EI41"/>
    <mergeCell ref="EJ41:EM41"/>
    <mergeCell ref="EN41:EQ41"/>
    <mergeCell ref="ER41:EU41"/>
    <mergeCell ref="EF42:EI42"/>
    <mergeCell ref="EJ42:EM42"/>
    <mergeCell ref="EN42:EQ42"/>
    <mergeCell ref="BA42:BD42"/>
    <mergeCell ref="BE42:BH42"/>
    <mergeCell ref="BI42:BL42"/>
    <mergeCell ref="BM42:BP42"/>
    <mergeCell ref="CZ43:DC43"/>
    <mergeCell ref="FD15:FG17"/>
    <mergeCell ref="FH19:FN19"/>
    <mergeCell ref="FH20:FN20"/>
    <mergeCell ref="FD20:FG20"/>
    <mergeCell ref="HM49:HW49"/>
    <mergeCell ref="HS42:HZ42"/>
    <mergeCell ref="GC33:GI34"/>
    <mergeCell ref="GQ33:GW34"/>
    <mergeCell ref="FV37:GB38"/>
    <mergeCell ref="DX15:EA17"/>
    <mergeCell ref="HF49:HG49"/>
    <mergeCell ref="HH49:HJ49"/>
    <mergeCell ref="HE45:HL45"/>
    <mergeCell ref="ER42:EU42"/>
    <mergeCell ref="ER34:EU34"/>
    <mergeCell ref="EV34:EY34"/>
    <mergeCell ref="EZ34:FC34"/>
    <mergeCell ref="FO37:FU38"/>
    <mergeCell ref="HE42:HL42"/>
    <mergeCell ref="GJ49:HD49"/>
    <mergeCell ref="EV45:EY45"/>
    <mergeCell ref="U49:AV49"/>
    <mergeCell ref="U50:AV50"/>
    <mergeCell ref="BA34:BD34"/>
    <mergeCell ref="BE34:BH34"/>
    <mergeCell ref="AK34:AN34"/>
    <mergeCell ref="AO34:AR34"/>
    <mergeCell ref="AS34:AV34"/>
    <mergeCell ref="AW34:AZ34"/>
    <mergeCell ref="AW37:AZ37"/>
    <mergeCell ref="BA36:BD36"/>
    <mergeCell ref="IA45:IH46"/>
    <mergeCell ref="ER46:EU46"/>
    <mergeCell ref="EV46:EY46"/>
    <mergeCell ref="EZ45:FC45"/>
    <mergeCell ref="FD45:FG45"/>
    <mergeCell ref="FO45:FU46"/>
    <mergeCell ref="EZ46:FC46"/>
    <mergeCell ref="HE46:HL46"/>
    <mergeCell ref="HM46:HR46"/>
    <mergeCell ref="HS46:HZ46"/>
    <mergeCell ref="IA41:IH42"/>
    <mergeCell ref="GC41:GI42"/>
    <mergeCell ref="GC37:GI38"/>
    <mergeCell ref="AS37:AV37"/>
    <mergeCell ref="AK38:AN38"/>
    <mergeCell ref="AO38:AR38"/>
    <mergeCell ref="AK37:AN37"/>
    <mergeCell ref="AO37:AR37"/>
    <mergeCell ref="AS38:AV38"/>
    <mergeCell ref="AK35:AN35"/>
    <mergeCell ref="GJ50:HD50"/>
    <mergeCell ref="BQ45:BT45"/>
    <mergeCell ref="EN38:EQ38"/>
    <mergeCell ref="EN33:EQ33"/>
    <mergeCell ref="ER33:EU33"/>
    <mergeCell ref="EV33:EY33"/>
    <mergeCell ref="EZ39:FC39"/>
    <mergeCell ref="EB36:EE36"/>
    <mergeCell ref="DT39:DW39"/>
    <mergeCell ref="DX39:EA39"/>
    <mergeCell ref="EB39:EE39"/>
    <mergeCell ref="EF39:EI39"/>
    <mergeCell ref="IB51:ID51"/>
    <mergeCell ref="HF51:HG51"/>
    <mergeCell ref="HH51:HJ51"/>
    <mergeCell ref="HK51:HL51"/>
    <mergeCell ref="HX51:IA51"/>
    <mergeCell ref="HM51:HW51"/>
    <mergeCell ref="HK49:HL49"/>
    <mergeCell ref="IB49:ID49"/>
    <mergeCell ref="HX49:IA49"/>
    <mergeCell ref="GJ51:HD51"/>
    <mergeCell ref="FD37:FG37"/>
    <mergeCell ref="FD38:FG38"/>
    <mergeCell ref="EV38:EY38"/>
    <mergeCell ref="EZ38:FC38"/>
    <mergeCell ref="ER37:EU37"/>
    <mergeCell ref="DT33:DW33"/>
    <mergeCell ref="HS41:HZ41"/>
    <mergeCell ref="HE41:HL41"/>
    <mergeCell ref="HM41:HR41"/>
    <mergeCell ref="DX33:EA33"/>
    <mergeCell ref="EB33:EE33"/>
    <mergeCell ref="EF33:EI33"/>
    <mergeCell ref="FH39:FN39"/>
    <mergeCell ref="GX35:HD36"/>
    <mergeCell ref="GJ33:GP34"/>
    <mergeCell ref="FO33:FU34"/>
    <mergeCell ref="FV33:GB34"/>
    <mergeCell ref="FO35:FU36"/>
    <mergeCell ref="FV35:GB36"/>
    <mergeCell ref="HS37:HZ37"/>
    <mergeCell ref="HE37:HL37"/>
    <mergeCell ref="HM37:HR37"/>
    <mergeCell ref="GJ37:GP38"/>
    <mergeCell ref="GQ37:GW38"/>
    <mergeCell ref="GX37:HD38"/>
    <mergeCell ref="HE33:HL33"/>
    <mergeCell ref="HM33:HR33"/>
    <mergeCell ref="FD33:FG33"/>
    <mergeCell ref="EV37:EY37"/>
    <mergeCell ref="EZ37:FC37"/>
    <mergeCell ref="ER38:EU38"/>
    <mergeCell ref="EJ38:EM38"/>
    <mergeCell ref="BI33:BL33"/>
    <mergeCell ref="BM33:BP33"/>
    <mergeCell ref="DH32:DK32"/>
    <mergeCell ref="DL32:DO32"/>
    <mergeCell ref="BY32:CB32"/>
    <mergeCell ref="CC32:CF32"/>
    <mergeCell ref="DT32:DW32"/>
    <mergeCell ref="DX32:EA32"/>
    <mergeCell ref="CZ32:DC32"/>
    <mergeCell ref="DD32:DG32"/>
    <mergeCell ref="EJ32:EM32"/>
    <mergeCell ref="EB32:EE32"/>
    <mergeCell ref="DP33:DS33"/>
    <mergeCell ref="IA37:IH38"/>
    <mergeCell ref="HS38:HZ38"/>
    <mergeCell ref="HE38:HL38"/>
    <mergeCell ref="HM38:HR38"/>
    <mergeCell ref="EJ34:EM34"/>
    <mergeCell ref="EN34:EQ34"/>
    <mergeCell ref="CZ33:DC33"/>
    <mergeCell ref="DD33:DG33"/>
    <mergeCell ref="FD34:FG34"/>
    <mergeCell ref="EJ33:EM33"/>
    <mergeCell ref="GX33:HD34"/>
    <mergeCell ref="IA33:IH34"/>
    <mergeCell ref="HS34:HZ34"/>
    <mergeCell ref="HE34:HL34"/>
    <mergeCell ref="HM34:HR34"/>
    <mergeCell ref="HS33:HZ33"/>
    <mergeCell ref="EV35:EY35"/>
    <mergeCell ref="EZ35:FC35"/>
    <mergeCell ref="HM35:HR35"/>
    <mergeCell ref="IA31:IH32"/>
    <mergeCell ref="AO32:AR32"/>
    <mergeCell ref="AS32:AV32"/>
    <mergeCell ref="AW32:AZ32"/>
    <mergeCell ref="BA32:BD32"/>
    <mergeCell ref="BE32:BH32"/>
    <mergeCell ref="BI32:BL32"/>
    <mergeCell ref="BM32:BP32"/>
    <mergeCell ref="HS31:HZ31"/>
    <mergeCell ref="HE32:HL32"/>
    <mergeCell ref="DP32:DS32"/>
    <mergeCell ref="HM31:HR31"/>
    <mergeCell ref="GX31:HD32"/>
    <mergeCell ref="HE31:HL31"/>
    <mergeCell ref="FV31:GB32"/>
    <mergeCell ref="GC31:GI32"/>
    <mergeCell ref="EZ31:FC31"/>
    <mergeCell ref="FD31:FG31"/>
    <mergeCell ref="HM32:HR32"/>
    <mergeCell ref="HS32:HZ32"/>
    <mergeCell ref="CG32:CJ32"/>
    <mergeCell ref="CK32:CN32"/>
    <mergeCell ref="GJ31:GP32"/>
    <mergeCell ref="GQ31:GW32"/>
    <mergeCell ref="CO32:CU32"/>
    <mergeCell ref="CV32:CY32"/>
    <mergeCell ref="EF31:EI31"/>
    <mergeCell ref="EJ31:EM31"/>
    <mergeCell ref="DX31:EA31"/>
    <mergeCell ref="EB31:EE31"/>
    <mergeCell ref="EN31:EQ31"/>
    <mergeCell ref="ER31:EU31"/>
    <mergeCell ref="EZ32:FC32"/>
    <mergeCell ref="FD32:FG32"/>
    <mergeCell ref="FH31:FN31"/>
    <mergeCell ref="FH32:FN32"/>
    <mergeCell ref="CZ31:DC31"/>
    <mergeCell ref="DD31:DG31"/>
    <mergeCell ref="DH31:DK31"/>
    <mergeCell ref="DL31:DO31"/>
    <mergeCell ref="DP31:DS31"/>
    <mergeCell ref="DT31:DW31"/>
    <mergeCell ref="CC31:CF31"/>
    <mergeCell ref="BU31:BX31"/>
    <mergeCell ref="CG31:CJ31"/>
    <mergeCell ref="CK31:CN31"/>
    <mergeCell ref="CO31:CU31"/>
    <mergeCell ref="CV31:CY31"/>
    <mergeCell ref="AS31:AV31"/>
    <mergeCell ref="BE31:BH31"/>
    <mergeCell ref="BI31:BL31"/>
    <mergeCell ref="AW31:AZ31"/>
    <mergeCell ref="BA31:BD31"/>
    <mergeCell ref="BY31:CB31"/>
    <mergeCell ref="EF32:EI32"/>
    <mergeCell ref="EN32:EQ32"/>
    <mergeCell ref="ER32:EU32"/>
    <mergeCell ref="EV32:EY32"/>
    <mergeCell ref="A31:E32"/>
    <mergeCell ref="F31:U32"/>
    <mergeCell ref="V31:AF32"/>
    <mergeCell ref="AG32:AJ32"/>
    <mergeCell ref="AK32:AN32"/>
    <mergeCell ref="AG31:AJ31"/>
    <mergeCell ref="AK31:AN31"/>
    <mergeCell ref="DX30:EA30"/>
    <mergeCell ref="CV30:CY30"/>
    <mergeCell ref="CZ30:DC30"/>
    <mergeCell ref="DD30:DG30"/>
    <mergeCell ref="EB30:EE30"/>
    <mergeCell ref="EF30:EI30"/>
    <mergeCell ref="EJ30:EM30"/>
    <mergeCell ref="DH30:DK30"/>
    <mergeCell ref="DL30:DO30"/>
    <mergeCell ref="DP30:DS30"/>
    <mergeCell ref="DT30:DW30"/>
    <mergeCell ref="BM30:BP30"/>
    <mergeCell ref="CC30:CF30"/>
    <mergeCell ref="CG30:CJ30"/>
    <mergeCell ref="CK30:CN30"/>
    <mergeCell ref="BY30:CB30"/>
    <mergeCell ref="CO30:CU30"/>
    <mergeCell ref="AO30:AR30"/>
    <mergeCell ref="AS30:AV30"/>
    <mergeCell ref="AW30:AZ30"/>
    <mergeCell ref="BA30:BD30"/>
    <mergeCell ref="BE30:BH30"/>
    <mergeCell ref="BI30:BL30"/>
    <mergeCell ref="HM29:HR29"/>
    <mergeCell ref="HS29:HZ29"/>
    <mergeCell ref="GJ27:GP28"/>
    <mergeCell ref="EN28:EQ28"/>
    <mergeCell ref="HE30:HL30"/>
    <mergeCell ref="HM30:HR30"/>
    <mergeCell ref="HS30:HZ30"/>
    <mergeCell ref="IA29:IH30"/>
    <mergeCell ref="FV29:GB30"/>
    <mergeCell ref="GC29:GI30"/>
    <mergeCell ref="GJ29:GP30"/>
    <mergeCell ref="GQ29:GW30"/>
    <mergeCell ref="GX29:HD30"/>
    <mergeCell ref="HE29:HL29"/>
    <mergeCell ref="FD29:FG29"/>
    <mergeCell ref="EV30:EY30"/>
    <mergeCell ref="FO29:FU30"/>
    <mergeCell ref="EZ30:FC30"/>
    <mergeCell ref="FD30:FG30"/>
    <mergeCell ref="FH29:FN29"/>
    <mergeCell ref="FH30:FN30"/>
    <mergeCell ref="EV29:EY29"/>
    <mergeCell ref="EZ29:FC29"/>
    <mergeCell ref="EN30:EQ30"/>
    <mergeCell ref="ER30:EU30"/>
    <mergeCell ref="IA27:IH28"/>
    <mergeCell ref="FH28:FN28"/>
    <mergeCell ref="GQ27:GW28"/>
    <mergeCell ref="GX27:HD28"/>
    <mergeCell ref="FV27:GB28"/>
    <mergeCell ref="GC27:GI28"/>
    <mergeCell ref="HM27:HR27"/>
    <mergeCell ref="HS27:HZ27"/>
    <mergeCell ref="HE28:HL28"/>
    <mergeCell ref="HM28:HR28"/>
    <mergeCell ref="HS28:HZ28"/>
    <mergeCell ref="HE27:HL27"/>
    <mergeCell ref="DL28:DO28"/>
    <mergeCell ref="DP28:DS28"/>
    <mergeCell ref="EV28:EY28"/>
    <mergeCell ref="DX28:EA28"/>
    <mergeCell ref="EB28:EE28"/>
    <mergeCell ref="EF28:EI28"/>
    <mergeCell ref="EJ28:EM28"/>
    <mergeCell ref="EZ27:FC27"/>
    <mergeCell ref="FD27:FG27"/>
    <mergeCell ref="FO27:FU28"/>
    <mergeCell ref="EZ28:FC28"/>
    <mergeCell ref="FD28:FG28"/>
    <mergeCell ref="FH27:FN27"/>
    <mergeCell ref="EV27:EY27"/>
    <mergeCell ref="EN29:EQ29"/>
    <mergeCell ref="ER29:EU29"/>
    <mergeCell ref="DX29:EA29"/>
    <mergeCell ref="EB29:EE29"/>
    <mergeCell ref="EF29:EI29"/>
    <mergeCell ref="EJ29:EM29"/>
    <mergeCell ref="A29:E30"/>
    <mergeCell ref="F29:U30"/>
    <mergeCell ref="V29:AF30"/>
    <mergeCell ref="AG29:AJ29"/>
    <mergeCell ref="A27:E28"/>
    <mergeCell ref="F27:U28"/>
    <mergeCell ref="V27:AF28"/>
    <mergeCell ref="AG27:AJ27"/>
    <mergeCell ref="BQ27:BT27"/>
    <mergeCell ref="AK28:AN28"/>
    <mergeCell ref="CZ27:DC27"/>
    <mergeCell ref="CV27:CY27"/>
    <mergeCell ref="BU27:BX27"/>
    <mergeCell ref="BY27:CB27"/>
    <mergeCell ref="CC27:CF27"/>
    <mergeCell ref="CG27:CJ27"/>
    <mergeCell ref="CK27:CN27"/>
    <mergeCell ref="CO27:CU27"/>
    <mergeCell ref="BY29:CB29"/>
    <mergeCell ref="CC29:CF29"/>
    <mergeCell ref="CG29:CJ29"/>
    <mergeCell ref="CK29:CN29"/>
    <mergeCell ref="BU28:BX28"/>
    <mergeCell ref="BY28:CB28"/>
    <mergeCell ref="CC28:CF28"/>
    <mergeCell ref="CO29:CU29"/>
    <mergeCell ref="CV29:CY29"/>
    <mergeCell ref="CZ29:DC29"/>
    <mergeCell ref="AO28:AR28"/>
    <mergeCell ref="AS28:AV28"/>
    <mergeCell ref="BI28:BL28"/>
    <mergeCell ref="BM28:BP28"/>
    <mergeCell ref="BQ28:BT28"/>
    <mergeCell ref="BE27:BH27"/>
    <mergeCell ref="BI27:BL27"/>
    <mergeCell ref="AO31:AR31"/>
    <mergeCell ref="AO33:AR33"/>
    <mergeCell ref="AG28:AJ28"/>
    <mergeCell ref="AK33:AN33"/>
    <mergeCell ref="BQ26:BT26"/>
    <mergeCell ref="BU26:BX26"/>
    <mergeCell ref="AK27:AN27"/>
    <mergeCell ref="AO27:AR27"/>
    <mergeCell ref="AS27:AV27"/>
    <mergeCell ref="BM27:BP27"/>
    <mergeCell ref="CV26:CY26"/>
    <mergeCell ref="CG28:CJ28"/>
    <mergeCell ref="CK28:CN28"/>
    <mergeCell ref="CO28:CU28"/>
    <mergeCell ref="CV28:CY28"/>
    <mergeCell ref="CZ28:DC28"/>
    <mergeCell ref="CC33:CF33"/>
    <mergeCell ref="CV33:CY33"/>
    <mergeCell ref="AS33:AV33"/>
    <mergeCell ref="AW33:AZ33"/>
    <mergeCell ref="BA33:BD33"/>
    <mergeCell ref="BE33:BH33"/>
    <mergeCell ref="A33:E34"/>
    <mergeCell ref="F33:U34"/>
    <mergeCell ref="V33:AF34"/>
    <mergeCell ref="AG33:AJ33"/>
    <mergeCell ref="AG34:AJ34"/>
    <mergeCell ref="AK29:AN29"/>
    <mergeCell ref="AG30:AJ30"/>
    <mergeCell ref="AK30:AN30"/>
    <mergeCell ref="AS26:AV26"/>
    <mergeCell ref="AW26:AZ26"/>
    <mergeCell ref="BA26:BD26"/>
    <mergeCell ref="BE26:BH26"/>
    <mergeCell ref="BM26:BP26"/>
    <mergeCell ref="AO29:AR29"/>
    <mergeCell ref="BI26:BL26"/>
    <mergeCell ref="AS29:AV29"/>
    <mergeCell ref="AW29:AZ29"/>
    <mergeCell ref="BA29:BD29"/>
    <mergeCell ref="BE29:BH29"/>
    <mergeCell ref="BI29:BL29"/>
    <mergeCell ref="BM29:BP29"/>
    <mergeCell ref="A25:E26"/>
    <mergeCell ref="BI34:BL34"/>
    <mergeCell ref="BM34:BP34"/>
    <mergeCell ref="F25:U26"/>
    <mergeCell ref="V25:AF26"/>
    <mergeCell ref="AG25:AJ25"/>
    <mergeCell ref="AK25:AN25"/>
    <mergeCell ref="AO25:AR25"/>
    <mergeCell ref="AK26:AN26"/>
    <mergeCell ref="AO26:AR26"/>
    <mergeCell ref="AG26:AJ26"/>
    <mergeCell ref="HE26:HL26"/>
    <mergeCell ref="HM26:HR26"/>
    <mergeCell ref="HS26:HZ26"/>
    <mergeCell ref="IA25:IH26"/>
    <mergeCell ref="EB26:EE26"/>
    <mergeCell ref="DL26:DO26"/>
    <mergeCell ref="GJ25:GP26"/>
    <mergeCell ref="GQ25:GW26"/>
    <mergeCell ref="GX25:HD26"/>
    <mergeCell ref="HE25:HL25"/>
    <mergeCell ref="DX26:EA26"/>
    <mergeCell ref="FH25:FN25"/>
    <mergeCell ref="FH26:FN26"/>
    <mergeCell ref="FV25:GB26"/>
    <mergeCell ref="GC25:GI26"/>
    <mergeCell ref="EN26:EQ26"/>
    <mergeCell ref="ER26:EU26"/>
    <mergeCell ref="EV26:EY26"/>
    <mergeCell ref="EJ26:EM26"/>
    <mergeCell ref="FD25:FG25"/>
    <mergeCell ref="FO25:FU26"/>
    <mergeCell ref="EZ26:FC26"/>
    <mergeCell ref="FD26:FG26"/>
    <mergeCell ref="EZ25:FC25"/>
    <mergeCell ref="EF26:EI26"/>
    <mergeCell ref="DT26:DW26"/>
    <mergeCell ref="EV25:EY25"/>
    <mergeCell ref="ER25:EU25"/>
    <mergeCell ref="EF25:EI25"/>
    <mergeCell ref="EJ25:EM25"/>
    <mergeCell ref="DX27:EA27"/>
    <mergeCell ref="EB27:EE27"/>
    <mergeCell ref="EF27:EI27"/>
    <mergeCell ref="DD29:DG29"/>
    <mergeCell ref="DT27:DW27"/>
    <mergeCell ref="DH27:DK27"/>
    <mergeCell ref="DL27:DO27"/>
    <mergeCell ref="DP27:DS27"/>
    <mergeCell ref="DH28:DK28"/>
    <mergeCell ref="DT28:DW28"/>
    <mergeCell ref="DH29:DK29"/>
    <mergeCell ref="DX25:EA25"/>
    <mergeCell ref="ER28:EU28"/>
    <mergeCell ref="DH33:DK33"/>
    <mergeCell ref="DL33:DO33"/>
    <mergeCell ref="DD35:DG35"/>
    <mergeCell ref="DX35:EA35"/>
    <mergeCell ref="DX34:EA34"/>
    <mergeCell ref="DD34:DG34"/>
    <mergeCell ref="DH34:DK34"/>
    <mergeCell ref="EB34:EE34"/>
    <mergeCell ref="EF34:EI34"/>
    <mergeCell ref="DH35:DK35"/>
    <mergeCell ref="DL35:DO35"/>
    <mergeCell ref="DP35:DS35"/>
    <mergeCell ref="EJ27:EM27"/>
    <mergeCell ref="EN27:EQ27"/>
    <mergeCell ref="ER27:EU27"/>
    <mergeCell ref="DD28:DG28"/>
    <mergeCell ref="BQ34:BT34"/>
    <mergeCell ref="BU35:BX35"/>
    <mergeCell ref="BQ29:BT29"/>
    <mergeCell ref="BU29:BX29"/>
    <mergeCell ref="BQ32:BT32"/>
    <mergeCell ref="BU32:BX32"/>
    <mergeCell ref="BM31:BP31"/>
    <mergeCell ref="BQ31:BT31"/>
    <mergeCell ref="DL29:DO29"/>
    <mergeCell ref="DP29:DS29"/>
    <mergeCell ref="DT29:DW29"/>
    <mergeCell ref="CG33:CJ33"/>
    <mergeCell ref="CK33:CN33"/>
    <mergeCell ref="BQ30:BT30"/>
    <mergeCell ref="BU30:BX30"/>
    <mergeCell ref="BY26:CB26"/>
    <mergeCell ref="CZ26:DC26"/>
    <mergeCell ref="DD26:DG26"/>
    <mergeCell ref="DH26:DK26"/>
    <mergeCell ref="CC26:CF26"/>
    <mergeCell ref="CG26:CJ26"/>
    <mergeCell ref="CK26:CN26"/>
    <mergeCell ref="CO26:CU26"/>
    <mergeCell ref="CO33:CU33"/>
    <mergeCell ref="BQ33:BT33"/>
    <mergeCell ref="BU33:BX33"/>
    <mergeCell ref="BY33:CB33"/>
    <mergeCell ref="DL34:DO34"/>
    <mergeCell ref="DP34:DS34"/>
    <mergeCell ref="DT34:DW34"/>
    <mergeCell ref="CV34:CY34"/>
    <mergeCell ref="CZ34:DC34"/>
    <mergeCell ref="AS25:AV25"/>
    <mergeCell ref="AW25:AZ25"/>
    <mergeCell ref="AG24:AJ24"/>
    <mergeCell ref="AK24:AN24"/>
    <mergeCell ref="AO24:AR24"/>
    <mergeCell ref="AS24:AV24"/>
    <mergeCell ref="DD27:DG27"/>
    <mergeCell ref="DP26:DS26"/>
    <mergeCell ref="DH25:DK25"/>
    <mergeCell ref="BI25:BL25"/>
    <mergeCell ref="CC25:CF25"/>
    <mergeCell ref="CK25:CN25"/>
    <mergeCell ref="CO25:CU25"/>
    <mergeCell ref="CV25:CY25"/>
    <mergeCell ref="CZ25:DC25"/>
    <mergeCell ref="BU25:BX25"/>
    <mergeCell ref="DL25:DO25"/>
    <mergeCell ref="DP25:DS25"/>
    <mergeCell ref="BQ24:BT24"/>
    <mergeCell ref="BQ23:BT23"/>
    <mergeCell ref="CZ23:DC23"/>
    <mergeCell ref="DD23:DG23"/>
    <mergeCell ref="DH23:DK23"/>
    <mergeCell ref="CV24:CY24"/>
    <mergeCell ref="CZ24:DC24"/>
    <mergeCell ref="CO24:CU24"/>
    <mergeCell ref="HS24:HZ24"/>
    <mergeCell ref="BY25:CB25"/>
    <mergeCell ref="CG24:CJ24"/>
    <mergeCell ref="CK24:CN24"/>
    <mergeCell ref="DD24:DG24"/>
    <mergeCell ref="DD25:DG25"/>
    <mergeCell ref="CG25:CJ25"/>
    <mergeCell ref="BU24:BX24"/>
    <mergeCell ref="BY24:CB24"/>
    <mergeCell ref="CC24:CF24"/>
    <mergeCell ref="EN25:EQ25"/>
    <mergeCell ref="DT25:DW25"/>
    <mergeCell ref="EB25:EE25"/>
    <mergeCell ref="HM25:HR25"/>
    <mergeCell ref="HS25:HZ25"/>
    <mergeCell ref="ER24:EU24"/>
    <mergeCell ref="EV24:EY24"/>
    <mergeCell ref="EZ24:FC24"/>
    <mergeCell ref="ER23:EU23"/>
    <mergeCell ref="FH24:FN24"/>
    <mergeCell ref="BA39:BD39"/>
    <mergeCell ref="AW28:AZ28"/>
    <mergeCell ref="BA28:BD28"/>
    <mergeCell ref="BA27:BD27"/>
    <mergeCell ref="BE28:BH28"/>
    <mergeCell ref="GJ23:GP24"/>
    <mergeCell ref="FO23:FU24"/>
    <mergeCell ref="FV23:GB24"/>
    <mergeCell ref="GC23:GI24"/>
    <mergeCell ref="EB23:EE23"/>
    <mergeCell ref="EF23:EI23"/>
    <mergeCell ref="EJ23:EM23"/>
    <mergeCell ref="EN23:EQ23"/>
    <mergeCell ref="EZ23:FC23"/>
    <mergeCell ref="FD23:FG23"/>
    <mergeCell ref="DT23:DW23"/>
    <mergeCell ref="BE23:BH23"/>
    <mergeCell ref="BU23:BX23"/>
    <mergeCell ref="DP23:DS23"/>
    <mergeCell ref="DX23:EA23"/>
    <mergeCell ref="CG23:CJ23"/>
    <mergeCell ref="BY23:CB23"/>
    <mergeCell ref="CC23:CF23"/>
    <mergeCell ref="CK23:CN23"/>
    <mergeCell ref="CO23:CU23"/>
    <mergeCell ref="CV23:CY23"/>
    <mergeCell ref="BI23:BL23"/>
    <mergeCell ref="BM23:BP23"/>
    <mergeCell ref="GJ35:GP36"/>
    <mergeCell ref="BQ37:BT37"/>
    <mergeCell ref="BU37:BX37"/>
    <mergeCell ref="EN36:EQ36"/>
    <mergeCell ref="A41:E42"/>
    <mergeCell ref="F41:U42"/>
    <mergeCell ref="V41:AF42"/>
    <mergeCell ref="AG41:AJ41"/>
    <mergeCell ref="AG42:AJ42"/>
    <mergeCell ref="AW24:AZ24"/>
    <mergeCell ref="AW27:AZ27"/>
    <mergeCell ref="AS35:AV35"/>
    <mergeCell ref="AW35:AZ35"/>
    <mergeCell ref="BA24:BD24"/>
    <mergeCell ref="BE24:BH24"/>
    <mergeCell ref="BI24:BL24"/>
    <mergeCell ref="BM24:BP24"/>
    <mergeCell ref="AK39:AN39"/>
    <mergeCell ref="AO39:AR39"/>
    <mergeCell ref="AS39:AV39"/>
    <mergeCell ref="AW39:AZ39"/>
    <mergeCell ref="BA25:BD25"/>
    <mergeCell ref="BE25:BH25"/>
    <mergeCell ref="A37:E38"/>
    <mergeCell ref="F37:U38"/>
    <mergeCell ref="V37:AF38"/>
    <mergeCell ref="AG37:AJ37"/>
    <mergeCell ref="AG38:AJ38"/>
    <mergeCell ref="BA37:BD37"/>
    <mergeCell ref="BE37:BH37"/>
    <mergeCell ref="BI37:BL37"/>
    <mergeCell ref="BM37:BP37"/>
    <mergeCell ref="BM38:BP38"/>
    <mergeCell ref="A39:E40"/>
    <mergeCell ref="F39:U40"/>
    <mergeCell ref="V39:AF40"/>
    <mergeCell ref="A43:E44"/>
    <mergeCell ref="F43:U44"/>
    <mergeCell ref="DL22:DO22"/>
    <mergeCell ref="DP22:DS22"/>
    <mergeCell ref="A23:E24"/>
    <mergeCell ref="F23:U24"/>
    <mergeCell ref="V23:AF24"/>
    <mergeCell ref="DL23:DO23"/>
    <mergeCell ref="AW23:AZ23"/>
    <mergeCell ref="BA23:BD23"/>
    <mergeCell ref="AG23:AJ23"/>
    <mergeCell ref="AK23:AN23"/>
    <mergeCell ref="AO23:AR23"/>
    <mergeCell ref="A45:E46"/>
    <mergeCell ref="F45:U46"/>
    <mergeCell ref="V45:AF46"/>
    <mergeCell ref="AG45:AJ45"/>
    <mergeCell ref="AG46:AJ46"/>
    <mergeCell ref="A35:E36"/>
    <mergeCell ref="F35:U36"/>
    <mergeCell ref="V35:AF36"/>
    <mergeCell ref="AG35:AJ35"/>
    <mergeCell ref="DD22:DG22"/>
    <mergeCell ref="DH22:DK22"/>
    <mergeCell ref="AS23:AV23"/>
    <mergeCell ref="BU22:BX22"/>
    <mergeCell ref="AK22:AN22"/>
    <mergeCell ref="AO22:AR22"/>
    <mergeCell ref="AS22:AV22"/>
    <mergeCell ref="BI22:BL22"/>
    <mergeCell ref="AK45:AN45"/>
    <mergeCell ref="BA43:BD43"/>
    <mergeCell ref="AK44:AN44"/>
    <mergeCell ref="AK43:AN43"/>
    <mergeCell ref="AO43:AR43"/>
    <mergeCell ref="AS43:AV43"/>
    <mergeCell ref="AW43:AZ43"/>
    <mergeCell ref="AO45:AR45"/>
    <mergeCell ref="AS45:AV45"/>
    <mergeCell ref="AW45:AZ45"/>
    <mergeCell ref="CK22:CN22"/>
    <mergeCell ref="CO22:CU22"/>
    <mergeCell ref="CV22:CY22"/>
    <mergeCell ref="CZ22:DC22"/>
    <mergeCell ref="EB21:EE21"/>
    <mergeCell ref="DT22:DW22"/>
    <mergeCell ref="DX22:EA22"/>
    <mergeCell ref="EB22:EE22"/>
    <mergeCell ref="DX21:EA21"/>
    <mergeCell ref="CZ21:DC21"/>
    <mergeCell ref="BE22:BH22"/>
    <mergeCell ref="DL21:DO21"/>
    <mergeCell ref="DP21:DS21"/>
    <mergeCell ref="DT21:DW21"/>
    <mergeCell ref="CC34:CF34"/>
    <mergeCell ref="CG34:CJ34"/>
    <mergeCell ref="CK34:CN34"/>
    <mergeCell ref="CO34:CU34"/>
    <mergeCell ref="BM22:BP22"/>
    <mergeCell ref="BQ22:BT22"/>
    <mergeCell ref="BU34:BX34"/>
    <mergeCell ref="BY34:CB34"/>
    <mergeCell ref="BQ25:BT25"/>
    <mergeCell ref="BM25:BP25"/>
    <mergeCell ref="BY22:CB22"/>
    <mergeCell ref="CC22:CF22"/>
    <mergeCell ref="GX21:HD22"/>
    <mergeCell ref="EF19:EI19"/>
    <mergeCell ref="EF20:EI20"/>
    <mergeCell ref="EN19:EQ19"/>
    <mergeCell ref="EN20:EQ20"/>
    <mergeCell ref="ER20:EU20"/>
    <mergeCell ref="EV19:EY19"/>
    <mergeCell ref="EV20:EY20"/>
    <mergeCell ref="EF22:EI22"/>
    <mergeCell ref="FV21:GB22"/>
    <mergeCell ref="EJ22:EM22"/>
    <mergeCell ref="EN22:EQ22"/>
    <mergeCell ref="EV21:EY21"/>
    <mergeCell ref="EZ21:FC21"/>
    <mergeCell ref="ER22:EU22"/>
    <mergeCell ref="EV22:EY22"/>
    <mergeCell ref="EZ22:FC22"/>
    <mergeCell ref="DD21:DG21"/>
    <mergeCell ref="CV19:CY19"/>
    <mergeCell ref="EF21:EI21"/>
    <mergeCell ref="EJ21:EM21"/>
    <mergeCell ref="EN21:EQ21"/>
    <mergeCell ref="DH21:DK21"/>
    <mergeCell ref="EB19:EE19"/>
    <mergeCell ref="ER21:EU21"/>
    <mergeCell ref="CG22:CJ22"/>
    <mergeCell ref="BM21:BP21"/>
    <mergeCell ref="BQ21:BT21"/>
    <mergeCell ref="BU21:BX21"/>
    <mergeCell ref="BY21:CB21"/>
    <mergeCell ref="DD19:DG19"/>
    <mergeCell ref="CC21:CF21"/>
    <mergeCell ref="CG21:CJ21"/>
    <mergeCell ref="CK21:CN21"/>
    <mergeCell ref="CO21:CU21"/>
    <mergeCell ref="CV21:CY21"/>
    <mergeCell ref="BE21:BH21"/>
    <mergeCell ref="AW21:AZ21"/>
    <mergeCell ref="AK21:AN21"/>
    <mergeCell ref="AO21:AR21"/>
    <mergeCell ref="AS21:AV21"/>
    <mergeCell ref="BI21:BL21"/>
    <mergeCell ref="BY19:CB19"/>
    <mergeCell ref="BU19:BX19"/>
    <mergeCell ref="BU20:BX20"/>
    <mergeCell ref="CO19:CU19"/>
    <mergeCell ref="CO20:CU20"/>
    <mergeCell ref="CG19:CJ19"/>
    <mergeCell ref="DD20:DG20"/>
    <mergeCell ref="CK19:CN19"/>
    <mergeCell ref="CK20:CN20"/>
    <mergeCell ref="BA19:BD19"/>
    <mergeCell ref="BE19:BH19"/>
    <mergeCell ref="CG20:CJ20"/>
    <mergeCell ref="CC19:CF19"/>
    <mergeCell ref="CC20:CF20"/>
    <mergeCell ref="BE20:BH20"/>
    <mergeCell ref="BI19:BL19"/>
    <mergeCell ref="A21:E22"/>
    <mergeCell ref="F21:U22"/>
    <mergeCell ref="V21:AF22"/>
    <mergeCell ref="AG21:AJ21"/>
    <mergeCell ref="AG22:AJ22"/>
    <mergeCell ref="BA21:BD21"/>
    <mergeCell ref="AW22:AZ22"/>
    <mergeCell ref="BA22:BD22"/>
    <mergeCell ref="GJ19:GP20"/>
    <mergeCell ref="EJ19:EM19"/>
    <mergeCell ref="EJ20:EM20"/>
    <mergeCell ref="FO19:FU20"/>
    <mergeCell ref="FV19:GB20"/>
    <mergeCell ref="GC19:GI20"/>
    <mergeCell ref="EB20:EE20"/>
    <mergeCell ref="DH19:DK19"/>
    <mergeCell ref="DH20:DK20"/>
    <mergeCell ref="DP19:DS19"/>
    <mergeCell ref="EZ20:FC20"/>
    <mergeCell ref="DT20:DW20"/>
    <mergeCell ref="CZ20:DC20"/>
    <mergeCell ref="CZ19:DC19"/>
    <mergeCell ref="CV20:CY20"/>
    <mergeCell ref="FD19:FG19"/>
    <mergeCell ref="DP20:DS20"/>
    <mergeCell ref="DL19:DO19"/>
    <mergeCell ref="DL20:DO20"/>
    <mergeCell ref="DT19:DW19"/>
    <mergeCell ref="DX19:EA19"/>
    <mergeCell ref="DX20:EA20"/>
    <mergeCell ref="BM19:BP19"/>
    <mergeCell ref="BQ19:BT19"/>
    <mergeCell ref="IA19:IH20"/>
    <mergeCell ref="HM20:HR20"/>
    <mergeCell ref="EF15:EI17"/>
    <mergeCell ref="EJ15:EM17"/>
    <mergeCell ref="EN15:EQ17"/>
    <mergeCell ref="ER15:EU17"/>
    <mergeCell ref="IA18:IH18"/>
    <mergeCell ref="HS18:HZ18"/>
    <mergeCell ref="BE18:BH18"/>
    <mergeCell ref="BI18:BL18"/>
    <mergeCell ref="BM18:BP18"/>
    <mergeCell ref="BQ18:BT18"/>
    <mergeCell ref="BU18:BX18"/>
    <mergeCell ref="BY18:CB18"/>
    <mergeCell ref="CC18:CF18"/>
    <mergeCell ref="CG18:CJ18"/>
    <mergeCell ref="HM15:HR17"/>
    <mergeCell ref="HE13:HL17"/>
    <mergeCell ref="HS19:HZ19"/>
    <mergeCell ref="HS20:HZ20"/>
    <mergeCell ref="FV15:HD15"/>
    <mergeCell ref="GQ17:GW17"/>
    <mergeCell ref="GC17:GI17"/>
    <mergeCell ref="HE20:HL20"/>
    <mergeCell ref="HM19:HR19"/>
    <mergeCell ref="IA13:IH17"/>
    <mergeCell ref="HS15:HZ17"/>
    <mergeCell ref="FO13:HD13"/>
    <mergeCell ref="FO15:FU15"/>
    <mergeCell ref="GC16:HD16"/>
    <mergeCell ref="FO16:FU17"/>
    <mergeCell ref="FV16:GB16"/>
    <mergeCell ref="HE18:HL18"/>
    <mergeCell ref="HM18:HR18"/>
    <mergeCell ref="EB15:EE17"/>
    <mergeCell ref="AG13:FN13"/>
    <mergeCell ref="DL15:DO17"/>
    <mergeCell ref="BA15:BD17"/>
    <mergeCell ref="BE15:BH17"/>
    <mergeCell ref="BI15:BL17"/>
    <mergeCell ref="CG15:CJ17"/>
    <mergeCell ref="BM15:BP17"/>
    <mergeCell ref="AS18:AV18"/>
    <mergeCell ref="AW18:AZ18"/>
    <mergeCell ref="BA18:BD18"/>
    <mergeCell ref="ER19:EU19"/>
    <mergeCell ref="EZ19:FC19"/>
    <mergeCell ref="HE19:HL19"/>
    <mergeCell ref="GQ19:GW20"/>
    <mergeCell ref="GX19:HD20"/>
    <mergeCell ref="HM13:HZ13"/>
    <mergeCell ref="FV17:GB17"/>
    <mergeCell ref="GX17:HD17"/>
    <mergeCell ref="GJ17:GP17"/>
    <mergeCell ref="EV15:EY17"/>
    <mergeCell ref="EZ15:FC17"/>
    <mergeCell ref="BQ15:BT17"/>
    <mergeCell ref="BU15:BX17"/>
    <mergeCell ref="BY15:CB17"/>
    <mergeCell ref="CC15:CF17"/>
    <mergeCell ref="CK15:CN17"/>
    <mergeCell ref="CO15:CU17"/>
    <mergeCell ref="CV15:CY17"/>
    <mergeCell ref="FH15:FN17"/>
    <mergeCell ref="EV18:EY18"/>
    <mergeCell ref="EZ18:FC18"/>
    <mergeCell ref="FD18:FG18"/>
    <mergeCell ref="FH18:FN18"/>
    <mergeCell ref="GQ21:GW22"/>
    <mergeCell ref="FD22:FG22"/>
    <mergeCell ref="GC21:GI22"/>
    <mergeCell ref="FO18:FU18"/>
    <mergeCell ref="FV18:GB18"/>
    <mergeCell ref="GC18:GI18"/>
    <mergeCell ref="GJ18:GP18"/>
    <mergeCell ref="GQ18:GW18"/>
    <mergeCell ref="GJ21:GP22"/>
    <mergeCell ref="FD21:FG21"/>
    <mergeCell ref="FO21:FU22"/>
    <mergeCell ref="GQ23:GW24"/>
    <mergeCell ref="GX18:HD18"/>
    <mergeCell ref="V18:AF18"/>
    <mergeCell ref="A19:E20"/>
    <mergeCell ref="F19:U20"/>
    <mergeCell ref="AO20:AR20"/>
    <mergeCell ref="BY20:CB20"/>
    <mergeCell ref="BI20:BL20"/>
    <mergeCell ref="BA20:BD20"/>
    <mergeCell ref="BM20:BP20"/>
    <mergeCell ref="BQ20:BT20"/>
    <mergeCell ref="AS20:AV20"/>
    <mergeCell ref="V19:AF20"/>
    <mergeCell ref="AG19:AJ19"/>
    <mergeCell ref="AK19:AN19"/>
    <mergeCell ref="F13:U17"/>
    <mergeCell ref="A13:E17"/>
    <mergeCell ref="V13:AF17"/>
    <mergeCell ref="A18:E18"/>
    <mergeCell ref="AG20:AJ20"/>
    <mergeCell ref="AK20:AN20"/>
    <mergeCell ref="F18:U18"/>
    <mergeCell ref="AW15:AZ17"/>
    <mergeCell ref="AG15:AJ17"/>
    <mergeCell ref="AK15:AN17"/>
    <mergeCell ref="AO15:AR17"/>
    <mergeCell ref="AS15:AV17"/>
    <mergeCell ref="AO19:AR19"/>
    <mergeCell ref="AS19:AV19"/>
    <mergeCell ref="AW19:AZ19"/>
    <mergeCell ref="AW20:AZ20"/>
    <mergeCell ref="AG18:AJ18"/>
    <mergeCell ref="AK18:AN18"/>
    <mergeCell ref="AO18:AR18"/>
    <mergeCell ref="AG36:AJ36"/>
    <mergeCell ref="BA35:BD35"/>
    <mergeCell ref="BE35:BH35"/>
    <mergeCell ref="BI35:BL35"/>
    <mergeCell ref="AK36:AN36"/>
    <mergeCell ref="AO36:AR36"/>
    <mergeCell ref="AS36:AV36"/>
    <mergeCell ref="AW36:AZ36"/>
    <mergeCell ref="BY35:CB35"/>
    <mergeCell ref="CC35:CF35"/>
    <mergeCell ref="CG35:CJ35"/>
    <mergeCell ref="CK35:CN35"/>
    <mergeCell ref="BE36:BH36"/>
    <mergeCell ref="BI36:BL36"/>
    <mergeCell ref="BM35:BP35"/>
    <mergeCell ref="BQ35:BT35"/>
    <mergeCell ref="BM36:BP36"/>
    <mergeCell ref="BQ36:BT36"/>
    <mergeCell ref="AO35:AR35"/>
    <mergeCell ref="IA21:IH22"/>
    <mergeCell ref="HS21:HZ21"/>
    <mergeCell ref="HS22:HZ22"/>
    <mergeCell ref="HE21:HL21"/>
    <mergeCell ref="HM21:HR21"/>
    <mergeCell ref="HE22:HL22"/>
    <mergeCell ref="HM22:HR22"/>
    <mergeCell ref="HM24:HR24"/>
    <mergeCell ref="DP24:DS24"/>
    <mergeCell ref="DT24:DW24"/>
    <mergeCell ref="DX24:EA24"/>
    <mergeCell ref="EB24:EE24"/>
    <mergeCell ref="EF24:EI24"/>
    <mergeCell ref="EJ24:EM24"/>
    <mergeCell ref="DH24:DK24"/>
    <mergeCell ref="HM23:HR23"/>
    <mergeCell ref="IA23:IH24"/>
    <mergeCell ref="GX23:HD24"/>
    <mergeCell ref="EV23:EY23"/>
    <mergeCell ref="FD24:FG24"/>
    <mergeCell ref="HE23:HL23"/>
    <mergeCell ref="HE24:HL24"/>
    <mergeCell ref="HS23:HZ23"/>
    <mergeCell ref="EN24:EQ24"/>
    <mergeCell ref="DL24:DO24"/>
    <mergeCell ref="IA35:IH36"/>
    <mergeCell ref="HE36:HL36"/>
    <mergeCell ref="HM36:HR36"/>
    <mergeCell ref="HS36:HZ36"/>
    <mergeCell ref="HE35:HL35"/>
    <mergeCell ref="DL36:DO36"/>
    <mergeCell ref="DP36:DS36"/>
    <mergeCell ref="CK36:CN36"/>
    <mergeCell ref="CO36:CU36"/>
    <mergeCell ref="CV36:CY36"/>
    <mergeCell ref="CZ36:DC36"/>
    <mergeCell ref="ER36:EU36"/>
    <mergeCell ref="DT36:DW36"/>
    <mergeCell ref="DX36:EA36"/>
    <mergeCell ref="EJ36:EM36"/>
    <mergeCell ref="DT35:DW35"/>
    <mergeCell ref="CO35:CU35"/>
    <mergeCell ref="CV35:CY35"/>
    <mergeCell ref="CZ35:DC35"/>
    <mergeCell ref="EN35:EQ35"/>
    <mergeCell ref="ER35:EU35"/>
    <mergeCell ref="EB35:EE35"/>
    <mergeCell ref="EF35:EI35"/>
    <mergeCell ref="EJ35:EM35"/>
    <mergeCell ref="HS35:HZ35"/>
    <mergeCell ref="GQ35:GW36"/>
    <mergeCell ref="FD35:FG35"/>
    <mergeCell ref="EV36:EY36"/>
    <mergeCell ref="EZ36:FC36"/>
    <mergeCell ref="FD36:FG36"/>
    <mergeCell ref="GC35:GI36"/>
    <mergeCell ref="DH36:DK36"/>
    <mergeCell ref="CO37:CU37"/>
    <mergeCell ref="CV37:CY37"/>
    <mergeCell ref="CZ37:DC37"/>
    <mergeCell ref="DD37:DG37"/>
    <mergeCell ref="BY37:CB37"/>
    <mergeCell ref="CC37:CF37"/>
    <mergeCell ref="CG37:CJ37"/>
    <mergeCell ref="CK37:CN37"/>
    <mergeCell ref="DX37:EA37"/>
    <mergeCell ref="EB37:EE37"/>
    <mergeCell ref="EF37:EI37"/>
    <mergeCell ref="EJ37:EM37"/>
    <mergeCell ref="DH37:DK37"/>
    <mergeCell ref="DL37:DO37"/>
    <mergeCell ref="DP37:DS37"/>
    <mergeCell ref="DT37:DW37"/>
    <mergeCell ref="CG40:CJ40"/>
    <mergeCell ref="CK40:CN40"/>
    <mergeCell ref="CO40:CU40"/>
    <mergeCell ref="CV40:CY40"/>
    <mergeCell ref="EN37:EQ37"/>
    <mergeCell ref="BU36:BX36"/>
    <mergeCell ref="BY36:CB36"/>
    <mergeCell ref="CC36:CF36"/>
    <mergeCell ref="CG36:CJ36"/>
    <mergeCell ref="BQ38:BT38"/>
    <mergeCell ref="BU38:BX38"/>
    <mergeCell ref="BY38:CB38"/>
    <mergeCell ref="AW38:AZ38"/>
    <mergeCell ref="BA38:BD38"/>
    <mergeCell ref="BE38:BH38"/>
    <mergeCell ref="BI38:BL38"/>
    <mergeCell ref="CV38:CY38"/>
    <mergeCell ref="CZ38:DC38"/>
    <mergeCell ref="DD38:DG38"/>
    <mergeCell ref="DH38:DK38"/>
    <mergeCell ref="CC38:CF38"/>
    <mergeCell ref="CG38:CJ38"/>
    <mergeCell ref="CK38:CN38"/>
    <mergeCell ref="CO38:CU38"/>
    <mergeCell ref="EB38:EE38"/>
    <mergeCell ref="EF38:EI38"/>
    <mergeCell ref="DL38:DO38"/>
    <mergeCell ref="DP38:DS38"/>
    <mergeCell ref="DT38:DW38"/>
    <mergeCell ref="DX38:EA38"/>
    <mergeCell ref="EF36:EI36"/>
    <mergeCell ref="DD36:DG36"/>
    <mergeCell ref="EJ40:EM40"/>
    <mergeCell ref="DD40:DG40"/>
    <mergeCell ref="EN40:EQ40"/>
    <mergeCell ref="ER40:EU40"/>
    <mergeCell ref="DP40:DS40"/>
    <mergeCell ref="AG39:AJ39"/>
    <mergeCell ref="AG40:AJ40"/>
    <mergeCell ref="BE39:BH39"/>
    <mergeCell ref="AK40:AN40"/>
    <mergeCell ref="AO40:AR40"/>
    <mergeCell ref="AS40:AV40"/>
    <mergeCell ref="AW40:AZ40"/>
    <mergeCell ref="BI39:BL39"/>
    <mergeCell ref="BM39:BP39"/>
    <mergeCell ref="BQ39:BT39"/>
    <mergeCell ref="CK39:CN39"/>
    <mergeCell ref="CO39:CU39"/>
    <mergeCell ref="CV39:CY39"/>
    <mergeCell ref="CZ39:DC39"/>
    <mergeCell ref="BU39:BX39"/>
    <mergeCell ref="BY39:CB39"/>
    <mergeCell ref="CC39:CF39"/>
    <mergeCell ref="CG39:CJ39"/>
    <mergeCell ref="BQ40:BT40"/>
    <mergeCell ref="BU40:BX40"/>
    <mergeCell ref="BY40:CB40"/>
    <mergeCell ref="CC40:CF40"/>
    <mergeCell ref="BA40:BD40"/>
    <mergeCell ref="BE40:BH40"/>
    <mergeCell ref="BI40:BL40"/>
    <mergeCell ref="BM40:BP40"/>
    <mergeCell ref="CZ40:DC40"/>
    <mergeCell ref="EB41:EE41"/>
    <mergeCell ref="CZ41:DC41"/>
    <mergeCell ref="DD41:DG41"/>
    <mergeCell ref="DH41:DK41"/>
    <mergeCell ref="DL41:DO41"/>
    <mergeCell ref="DD39:DG39"/>
    <mergeCell ref="DH39:DK39"/>
    <mergeCell ref="DL39:DO39"/>
    <mergeCell ref="DP39:DS39"/>
    <mergeCell ref="HM39:HR39"/>
    <mergeCell ref="HS39:HZ39"/>
    <mergeCell ref="IA39:IH40"/>
    <mergeCell ref="HM40:HR40"/>
    <mergeCell ref="HS40:HZ40"/>
    <mergeCell ref="EJ39:EM39"/>
    <mergeCell ref="EN39:EQ39"/>
    <mergeCell ref="ER39:EU39"/>
    <mergeCell ref="EV39:EY39"/>
    <mergeCell ref="FH40:FN40"/>
    <mergeCell ref="FD40:FG40"/>
    <mergeCell ref="HE40:HL40"/>
    <mergeCell ref="FV39:GB40"/>
    <mergeCell ref="GC39:GI40"/>
    <mergeCell ref="GJ39:GP40"/>
    <mergeCell ref="GQ39:GW40"/>
    <mergeCell ref="GX39:HD40"/>
    <mergeCell ref="HE39:HL39"/>
    <mergeCell ref="EV40:EY40"/>
    <mergeCell ref="EZ40:FC40"/>
    <mergeCell ref="DH40:DK40"/>
    <mergeCell ref="DL40:DO40"/>
    <mergeCell ref="EF40:EI40"/>
    <mergeCell ref="BA41:BD41"/>
    <mergeCell ref="BE41:BH41"/>
    <mergeCell ref="BI41:BL41"/>
    <mergeCell ref="BM41:BP41"/>
    <mergeCell ref="AK41:AN41"/>
    <mergeCell ref="AO41:AR41"/>
    <mergeCell ref="AS41:AV41"/>
    <mergeCell ref="AW41:AZ41"/>
    <mergeCell ref="CG41:CJ41"/>
    <mergeCell ref="CK41:CN41"/>
    <mergeCell ref="CO41:CU41"/>
    <mergeCell ref="CV41:CY41"/>
    <mergeCell ref="BQ41:BT41"/>
    <mergeCell ref="BU41:BX41"/>
    <mergeCell ref="BY41:CB41"/>
    <mergeCell ref="CC41:CF41"/>
    <mergeCell ref="DP41:DS41"/>
    <mergeCell ref="CO43:CU43"/>
    <mergeCell ref="CV43:CY43"/>
    <mergeCell ref="AK42:AN42"/>
    <mergeCell ref="AO42:AR42"/>
    <mergeCell ref="AS42:AV42"/>
    <mergeCell ref="AW42:AZ42"/>
    <mergeCell ref="CG42:CJ42"/>
    <mergeCell ref="CK42:CN42"/>
    <mergeCell ref="CO42:CU42"/>
    <mergeCell ref="CV42:CY42"/>
    <mergeCell ref="BQ42:BT42"/>
    <mergeCell ref="BU42:BX42"/>
    <mergeCell ref="BY42:CB42"/>
    <mergeCell ref="CC42:CF42"/>
    <mergeCell ref="DP42:DS42"/>
    <mergeCell ref="DT42:DW42"/>
    <mergeCell ref="DX42:EA42"/>
    <mergeCell ref="CZ42:DC42"/>
    <mergeCell ref="DD42:DG42"/>
    <mergeCell ref="DH42:DK42"/>
    <mergeCell ref="DL42:DO42"/>
    <mergeCell ref="HE43:HL43"/>
    <mergeCell ref="FH44:FN44"/>
    <mergeCell ref="HM42:HR42"/>
    <mergeCell ref="GQ41:GW42"/>
    <mergeCell ref="GX41:HD42"/>
    <mergeCell ref="FO41:FU42"/>
    <mergeCell ref="FV41:GB42"/>
    <mergeCell ref="GJ41:GP42"/>
    <mergeCell ref="EZ41:FC41"/>
    <mergeCell ref="FD41:FG41"/>
    <mergeCell ref="EV42:EY42"/>
    <mergeCell ref="V43:AF44"/>
    <mergeCell ref="AG43:AJ43"/>
    <mergeCell ref="AG44:AJ44"/>
    <mergeCell ref="BE43:BH43"/>
    <mergeCell ref="BA44:BD44"/>
    <mergeCell ref="BE44:BH44"/>
    <mergeCell ref="AS44:AV44"/>
    <mergeCell ref="AW44:AZ44"/>
    <mergeCell ref="AO44:AR44"/>
    <mergeCell ref="BY43:CB43"/>
    <mergeCell ref="CC43:CF43"/>
    <mergeCell ref="CG43:CJ43"/>
    <mergeCell ref="CK43:CN43"/>
    <mergeCell ref="BI43:BL43"/>
    <mergeCell ref="BM43:BP43"/>
    <mergeCell ref="BQ43:BT43"/>
    <mergeCell ref="BU43:BX43"/>
    <mergeCell ref="DH43:DK43"/>
    <mergeCell ref="DL43:DO43"/>
    <mergeCell ref="DP43:DS43"/>
    <mergeCell ref="DT43:DW43"/>
    <mergeCell ref="CG45:CJ45"/>
    <mergeCell ref="CK45:CN45"/>
    <mergeCell ref="CO45:CU45"/>
    <mergeCell ref="BI45:BL45"/>
    <mergeCell ref="HS43:HZ43"/>
    <mergeCell ref="IA43:IH44"/>
    <mergeCell ref="HM44:HR44"/>
    <mergeCell ref="HS44:HZ44"/>
    <mergeCell ref="EN43:EQ43"/>
    <mergeCell ref="ER43:EU43"/>
    <mergeCell ref="EV43:EY43"/>
    <mergeCell ref="HM43:HR43"/>
    <mergeCell ref="EZ43:FC43"/>
    <mergeCell ref="FD43:FG43"/>
    <mergeCell ref="BY44:CB44"/>
    <mergeCell ref="CC44:CF44"/>
    <mergeCell ref="CG44:CJ44"/>
    <mergeCell ref="CK44:CN44"/>
    <mergeCell ref="BI44:BL44"/>
    <mergeCell ref="BM44:BP44"/>
    <mergeCell ref="BQ44:BT44"/>
    <mergeCell ref="BU44:BX44"/>
    <mergeCell ref="EZ44:FC44"/>
    <mergeCell ref="CO44:CU44"/>
    <mergeCell ref="CV44:CY44"/>
    <mergeCell ref="CZ44:DC44"/>
    <mergeCell ref="DD44:DG44"/>
    <mergeCell ref="EN44:EQ44"/>
    <mergeCell ref="ER44:EU44"/>
    <mergeCell ref="DD43:DG43"/>
    <mergeCell ref="DX43:EA43"/>
    <mergeCell ref="EB43:EE43"/>
    <mergeCell ref="AK46:AN46"/>
    <mergeCell ref="AO46:AR46"/>
    <mergeCell ref="AS46:AV46"/>
    <mergeCell ref="AW46:AZ46"/>
    <mergeCell ref="EF45:EI45"/>
    <mergeCell ref="EJ45:EM45"/>
    <mergeCell ref="CZ45:DC45"/>
    <mergeCell ref="DD45:DG45"/>
    <mergeCell ref="DH45:DK45"/>
    <mergeCell ref="DL45:DO45"/>
    <mergeCell ref="BQ46:BT46"/>
    <mergeCell ref="BU46:BX46"/>
    <mergeCell ref="BY46:CB46"/>
    <mergeCell ref="CC46:CF46"/>
    <mergeCell ref="BA46:BD46"/>
    <mergeCell ref="BE46:BH46"/>
    <mergeCell ref="BI46:BL46"/>
    <mergeCell ref="BM46:BP46"/>
    <mergeCell ref="CZ46:DC46"/>
    <mergeCell ref="DD46:DG46"/>
    <mergeCell ref="DH46:DK46"/>
    <mergeCell ref="DL46:DO46"/>
    <mergeCell ref="CG46:CJ46"/>
    <mergeCell ref="CK46:CN46"/>
    <mergeCell ref="CO46:CU46"/>
    <mergeCell ref="CV46:CY46"/>
    <mergeCell ref="EJ46:EM46"/>
    <mergeCell ref="BE45:BH45"/>
    <mergeCell ref="BM45:BP45"/>
    <mergeCell ref="CV45:CY45"/>
    <mergeCell ref="CC45:CF45"/>
    <mergeCell ref="DP45:DS45"/>
    <mergeCell ref="FV45:GB46"/>
    <mergeCell ref="DT15:DW17"/>
    <mergeCell ref="CZ15:DC17"/>
    <mergeCell ref="DD15:DG17"/>
    <mergeCell ref="DH15:DK17"/>
    <mergeCell ref="DP15:DS17"/>
    <mergeCell ref="GX45:HD46"/>
    <mergeCell ref="GC45:GI46"/>
    <mergeCell ref="GJ45:GP46"/>
    <mergeCell ref="GQ45:GW46"/>
    <mergeCell ref="EF46:EI46"/>
    <mergeCell ref="DX18:EA18"/>
    <mergeCell ref="EB18:EE18"/>
    <mergeCell ref="EF18:EI18"/>
    <mergeCell ref="EJ18:EM18"/>
    <mergeCell ref="EN18:EQ18"/>
    <mergeCell ref="ER18:EU18"/>
    <mergeCell ref="DH44:DK44"/>
    <mergeCell ref="DL44:DO44"/>
    <mergeCell ref="DP44:DS44"/>
    <mergeCell ref="DT44:DW44"/>
    <mergeCell ref="EV44:EY44"/>
    <mergeCell ref="EN45:EQ45"/>
    <mergeCell ref="ER45:EU45"/>
    <mergeCell ref="DT45:DW45"/>
    <mergeCell ref="GX43:HD44"/>
    <mergeCell ref="EB42:EE42"/>
    <mergeCell ref="DT40:DW40"/>
    <mergeCell ref="DX40:EA40"/>
    <mergeCell ref="EB40:EE40"/>
    <mergeCell ref="DT41:DW41"/>
    <mergeCell ref="DX41:EA41"/>
    <mergeCell ref="CK18:CN18"/>
    <mergeCell ref="CO18:CU18"/>
    <mergeCell ref="CV18:CY18"/>
    <mergeCell ref="CZ18:DC18"/>
    <mergeCell ref="DD18:DG18"/>
    <mergeCell ref="DH18:DK18"/>
    <mergeCell ref="DL18:DO18"/>
    <mergeCell ref="DP18:DS18"/>
    <mergeCell ref="DT18:DW18"/>
    <mergeCell ref="EN46:EQ46"/>
    <mergeCell ref="FD46:FG46"/>
    <mergeCell ref="DP46:DS46"/>
    <mergeCell ref="DT46:DW46"/>
    <mergeCell ref="DX46:EA46"/>
    <mergeCell ref="EB46:EE46"/>
    <mergeCell ref="HS45:HZ45"/>
    <mergeCell ref="HM45:HR45"/>
    <mergeCell ref="DX45:EA45"/>
    <mergeCell ref="EB45:EE45"/>
    <mergeCell ref="EF43:EI43"/>
    <mergeCell ref="EJ43:EM43"/>
    <mergeCell ref="DX44:EA44"/>
    <mergeCell ref="EB44:EE44"/>
    <mergeCell ref="EF44:EI44"/>
    <mergeCell ref="EJ44:EM44"/>
    <mergeCell ref="FO43:FU44"/>
    <mergeCell ref="FD44:FG44"/>
    <mergeCell ref="HE44:HL44"/>
    <mergeCell ref="FV43:GB44"/>
    <mergeCell ref="GC43:GI44"/>
    <mergeCell ref="GJ43:GP44"/>
    <mergeCell ref="GQ43:GW44"/>
  </mergeCells>
  <conditionalFormatting sqref="AG15:FG46">
    <cfRule type="expression" dxfId="12" priority="1" stopIfTrue="1">
      <formula>SEARCH("В",AG$20)</formula>
    </cfRule>
  </conditionalFormatting>
  <printOptions horizontalCentered="1"/>
  <pageMargins left="0.39370078740157483" right="0.31496062992125984" top="0.78740157480314965" bottom="0.39370078740157483" header="0.19685039370078741" footer="0.19685039370078741"/>
  <pageSetup paperSize="8" scale="95" pageOrder="overThenDown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T42"/>
  <sheetViews>
    <sheetView topLeftCell="A16" workbookViewId="0">
      <selection activeCell="B22" sqref="B22"/>
    </sheetView>
  </sheetViews>
  <sheetFormatPr defaultRowHeight="12.75" x14ac:dyDescent="0.2"/>
  <cols>
    <col min="1" max="1" width="8.140625" style="1" customWidth="1"/>
    <col min="2" max="31" width="5.42578125" style="1" customWidth="1"/>
    <col min="32" max="32" width="5.42578125" style="65" customWidth="1"/>
    <col min="33" max="33" width="6.42578125" style="1" customWidth="1"/>
    <col min="34" max="34" width="5.85546875" style="1" customWidth="1"/>
    <col min="35" max="35" width="9.28515625" style="1" customWidth="1"/>
    <col min="36" max="36" width="10.42578125" style="37" customWidth="1"/>
    <col min="37" max="37" width="10.7109375" style="1" customWidth="1"/>
    <col min="38" max="38" width="9.140625" style="1"/>
    <col min="39" max="39" width="4.28515625" style="1" customWidth="1"/>
    <col min="40" max="40" width="5.7109375" style="1" customWidth="1"/>
    <col min="41" max="41" width="6.42578125" style="1" customWidth="1"/>
    <col min="42" max="42" width="3.42578125" style="1" customWidth="1"/>
    <col min="43" max="43" width="3" style="1" customWidth="1"/>
    <col min="44" max="44" width="2.7109375" style="1" customWidth="1"/>
    <col min="45" max="45" width="4.7109375" style="1" customWidth="1"/>
    <col min="46" max="46" width="5.42578125" style="1" customWidth="1"/>
    <col min="47" max="47" width="2.7109375" style="1" customWidth="1"/>
    <col min="48" max="48" width="4.42578125" style="1" customWidth="1"/>
    <col min="49" max="49" width="5.28515625" style="1" customWidth="1"/>
    <col min="50" max="54" width="3.7109375" style="1" customWidth="1"/>
    <col min="55" max="16384" width="9.140625" style="1"/>
  </cols>
  <sheetData>
    <row r="1" spans="1:39" ht="18.75" x14ac:dyDescent="0.3">
      <c r="A1" s="272" t="s">
        <v>35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</row>
    <row r="2" spans="1:39" ht="17.25" customHeight="1" x14ac:dyDescent="0.2">
      <c r="A2" s="273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</row>
    <row r="3" spans="1:39" ht="54" customHeight="1" x14ac:dyDescent="0.2">
      <c r="A3" s="264" t="s">
        <v>36</v>
      </c>
      <c r="B3" s="265" t="s">
        <v>37</v>
      </c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7" t="s">
        <v>38</v>
      </c>
      <c r="AH3" s="268"/>
      <c r="AI3" s="38" t="s">
        <v>39</v>
      </c>
    </row>
    <row r="4" spans="1:39" ht="39" customHeight="1" thickBot="1" x14ac:dyDescent="0.25">
      <c r="A4" s="264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>
        <v>9</v>
      </c>
      <c r="K4" s="39">
        <v>10</v>
      </c>
      <c r="L4" s="39">
        <v>11</v>
      </c>
      <c r="M4" s="39">
        <v>12</v>
      </c>
      <c r="N4" s="39">
        <v>13</v>
      </c>
      <c r="O4" s="39">
        <v>14</v>
      </c>
      <c r="P4" s="39">
        <v>15</v>
      </c>
      <c r="Q4" s="39">
        <v>16</v>
      </c>
      <c r="R4" s="39">
        <v>17</v>
      </c>
      <c r="S4" s="39">
        <v>18</v>
      </c>
      <c r="T4" s="39">
        <v>19</v>
      </c>
      <c r="U4" s="39">
        <v>20</v>
      </c>
      <c r="V4" s="39">
        <v>21</v>
      </c>
      <c r="W4" s="39">
        <v>22</v>
      </c>
      <c r="X4" s="39">
        <v>23</v>
      </c>
      <c r="Y4" s="39">
        <v>24</v>
      </c>
      <c r="Z4" s="39">
        <v>25</v>
      </c>
      <c r="AA4" s="39">
        <v>26</v>
      </c>
      <c r="AB4" s="39">
        <v>27</v>
      </c>
      <c r="AC4" s="39">
        <v>28</v>
      </c>
      <c r="AD4" s="39">
        <v>29</v>
      </c>
      <c r="AE4" s="39">
        <v>30</v>
      </c>
      <c r="AF4" s="39">
        <v>31</v>
      </c>
      <c r="AG4" s="40" t="s">
        <v>40</v>
      </c>
      <c r="AH4" s="40" t="s">
        <v>41</v>
      </c>
      <c r="AI4" s="40" t="s">
        <v>42</v>
      </c>
    </row>
    <row r="5" spans="1:39" ht="14.25" thickBot="1" x14ac:dyDescent="0.25">
      <c r="A5" s="41" t="s">
        <v>43</v>
      </c>
      <c r="B5" s="42" t="s">
        <v>44</v>
      </c>
      <c r="C5" s="42" t="s">
        <v>44</v>
      </c>
      <c r="D5" s="42" t="s">
        <v>44</v>
      </c>
      <c r="E5" s="42" t="s">
        <v>44</v>
      </c>
      <c r="F5" s="42" t="s">
        <v>44</v>
      </c>
      <c r="G5" s="42" t="s">
        <v>44</v>
      </c>
      <c r="H5" s="42" t="s">
        <v>44</v>
      </c>
      <c r="I5" s="42" t="s">
        <v>44</v>
      </c>
      <c r="J5" s="43" t="s">
        <v>9</v>
      </c>
      <c r="K5" s="43" t="s">
        <v>9</v>
      </c>
      <c r="L5" s="43" t="s">
        <v>9</v>
      </c>
      <c r="M5" s="44">
        <v>7.8</v>
      </c>
      <c r="N5" s="44">
        <v>7.8</v>
      </c>
      <c r="O5" s="44">
        <v>7.8</v>
      </c>
      <c r="P5" s="44">
        <v>7.8</v>
      </c>
      <c r="Q5" s="45">
        <v>7.8</v>
      </c>
      <c r="R5" s="45" t="s">
        <v>9</v>
      </c>
      <c r="S5" s="45" t="s">
        <v>9</v>
      </c>
      <c r="T5" s="46">
        <v>7.8</v>
      </c>
      <c r="U5" s="45">
        <v>7.8</v>
      </c>
      <c r="V5" s="45">
        <v>7.8</v>
      </c>
      <c r="W5" s="45">
        <v>7.8</v>
      </c>
      <c r="X5" s="45">
        <v>7.8</v>
      </c>
      <c r="Y5" s="45" t="s">
        <v>9</v>
      </c>
      <c r="Z5" s="45" t="s">
        <v>9</v>
      </c>
      <c r="AA5" s="45">
        <v>7.8</v>
      </c>
      <c r="AB5" s="45">
        <v>7.8</v>
      </c>
      <c r="AC5" s="45">
        <v>7.8</v>
      </c>
      <c r="AD5" s="45">
        <v>7.8</v>
      </c>
      <c r="AE5" s="45">
        <v>7.8</v>
      </c>
      <c r="AF5" s="45" t="s">
        <v>9</v>
      </c>
      <c r="AG5" s="47">
        <f>COUNTIF(B5:AF5,"7,8")+COUNTIF(B5:AF5,"6,8")</f>
        <v>15</v>
      </c>
      <c r="AH5" s="47">
        <f>COUNTIF(B5:AF5,"В")+COUNTIF(B5:AF5,"ФВ")</f>
        <v>16</v>
      </c>
      <c r="AI5" s="48">
        <f>SUM(B5:AF5)</f>
        <v>116.99999999999997</v>
      </c>
      <c r="AJ5" s="49">
        <v>46023</v>
      </c>
      <c r="AK5" s="49">
        <v>46053</v>
      </c>
      <c r="AL5" s="1">
        <v>117</v>
      </c>
      <c r="AM5" s="37">
        <f>AL5-AI5</f>
        <v>0</v>
      </c>
    </row>
    <row r="6" spans="1:39" ht="14.25" thickBot="1" x14ac:dyDescent="0.25">
      <c r="A6" s="50" t="s">
        <v>45</v>
      </c>
      <c r="B6" s="44" t="s">
        <v>9</v>
      </c>
      <c r="C6" s="44">
        <v>7.8</v>
      </c>
      <c r="D6" s="44">
        <v>7.8</v>
      </c>
      <c r="E6" s="44">
        <v>7.8</v>
      </c>
      <c r="F6" s="44">
        <v>7.8</v>
      </c>
      <c r="G6" s="51">
        <v>7.8</v>
      </c>
      <c r="H6" s="44" t="s">
        <v>9</v>
      </c>
      <c r="I6" s="44" t="s">
        <v>9</v>
      </c>
      <c r="J6" s="51">
        <v>7.8</v>
      </c>
      <c r="K6" s="44">
        <v>7.8</v>
      </c>
      <c r="L6" s="44">
        <v>7.8</v>
      </c>
      <c r="M6" s="44">
        <v>7.8</v>
      </c>
      <c r="N6" s="44">
        <v>7.8</v>
      </c>
      <c r="O6" s="44" t="s">
        <v>9</v>
      </c>
      <c r="P6" s="44" t="s">
        <v>9</v>
      </c>
      <c r="Q6" s="45">
        <v>7.8</v>
      </c>
      <c r="R6" s="45">
        <v>7.8</v>
      </c>
      <c r="S6" s="45">
        <v>7.8</v>
      </c>
      <c r="T6" s="45">
        <v>7.8</v>
      </c>
      <c r="U6" s="45">
        <v>7.8</v>
      </c>
      <c r="V6" s="45" t="s">
        <v>9</v>
      </c>
      <c r="W6" s="45" t="s">
        <v>9</v>
      </c>
      <c r="X6" s="52" t="s">
        <v>44</v>
      </c>
      <c r="Y6" s="45">
        <v>7.8</v>
      </c>
      <c r="Z6" s="45">
        <v>7.8</v>
      </c>
      <c r="AA6" s="45">
        <v>7.8</v>
      </c>
      <c r="AB6" s="53">
        <v>7.8</v>
      </c>
      <c r="AC6" s="45" t="s">
        <v>9</v>
      </c>
      <c r="AD6" s="45"/>
      <c r="AE6" s="45"/>
      <c r="AF6" s="45"/>
      <c r="AG6" s="47">
        <f t="shared" ref="AG6:AG16" si="0">COUNTIF(B6:AF6,"7,8")+COUNTIF(B6:AF6,"6,8")</f>
        <v>19</v>
      </c>
      <c r="AH6" s="47">
        <f t="shared" ref="AH6:AH16" si="1">COUNTIF(B6:AF6,"В")+COUNTIF(B6:AF6,"ФВ")</f>
        <v>9</v>
      </c>
      <c r="AI6" s="48">
        <f>SUM(B6:AF6)</f>
        <v>148.19999999999999</v>
      </c>
      <c r="AJ6" s="49">
        <v>46054</v>
      </c>
      <c r="AK6" s="49">
        <v>46081</v>
      </c>
      <c r="AL6" s="1">
        <v>148.19999999999999</v>
      </c>
      <c r="AM6" s="37">
        <f t="shared" ref="AM6:AM16" si="2">AL6-AI6</f>
        <v>0</v>
      </c>
    </row>
    <row r="7" spans="1:39" ht="14.25" thickBot="1" x14ac:dyDescent="0.25">
      <c r="A7" s="50" t="s">
        <v>46</v>
      </c>
      <c r="B7" s="44" t="s">
        <v>9</v>
      </c>
      <c r="C7" s="51">
        <v>7.8</v>
      </c>
      <c r="D7" s="44">
        <v>7.8</v>
      </c>
      <c r="E7" s="44">
        <v>7.8</v>
      </c>
      <c r="F7" s="44">
        <v>7.8</v>
      </c>
      <c r="G7" s="51">
        <v>7.8</v>
      </c>
      <c r="H7" s="44" t="s">
        <v>9</v>
      </c>
      <c r="I7" s="42" t="s">
        <v>44</v>
      </c>
      <c r="J7" s="44" t="s">
        <v>9</v>
      </c>
      <c r="K7" s="44">
        <v>7.8</v>
      </c>
      <c r="L7" s="44">
        <v>7.8</v>
      </c>
      <c r="M7" s="44">
        <v>7.8</v>
      </c>
      <c r="N7" s="51">
        <v>7.8</v>
      </c>
      <c r="O7" s="44" t="s">
        <v>9</v>
      </c>
      <c r="P7" s="44" t="s">
        <v>9</v>
      </c>
      <c r="Q7" s="45">
        <v>7.8</v>
      </c>
      <c r="R7" s="45">
        <v>7.8</v>
      </c>
      <c r="S7" s="45">
        <v>7.8</v>
      </c>
      <c r="T7" s="45">
        <v>7.8</v>
      </c>
      <c r="U7" s="45">
        <v>7.8</v>
      </c>
      <c r="V7" s="45" t="s">
        <v>9</v>
      </c>
      <c r="W7" s="45" t="s">
        <v>9</v>
      </c>
      <c r="X7" s="45">
        <v>7.8</v>
      </c>
      <c r="Y7" s="45">
        <v>7.8</v>
      </c>
      <c r="Z7" s="45">
        <v>7.8</v>
      </c>
      <c r="AA7" s="45">
        <v>7.8</v>
      </c>
      <c r="AB7" s="45">
        <v>7.8</v>
      </c>
      <c r="AC7" s="45" t="s">
        <v>9</v>
      </c>
      <c r="AD7" s="45" t="s">
        <v>9</v>
      </c>
      <c r="AE7" s="54">
        <v>7.8</v>
      </c>
      <c r="AF7" s="53">
        <v>7.8</v>
      </c>
      <c r="AG7" s="47">
        <f t="shared" si="0"/>
        <v>21</v>
      </c>
      <c r="AH7" s="47">
        <f t="shared" si="1"/>
        <v>10</v>
      </c>
      <c r="AI7" s="55">
        <f t="shared" ref="AI7:AI16" si="3">SUM(B7:AF7)</f>
        <v>163.80000000000001</v>
      </c>
      <c r="AJ7" s="49">
        <v>46082</v>
      </c>
      <c r="AK7" s="49">
        <v>46112</v>
      </c>
      <c r="AL7" s="1">
        <v>163.80000000000001</v>
      </c>
      <c r="AM7" s="37">
        <f t="shared" si="2"/>
        <v>0</v>
      </c>
    </row>
    <row r="8" spans="1:39" ht="14.25" thickBot="1" x14ac:dyDescent="0.25">
      <c r="A8" s="50" t="s">
        <v>47</v>
      </c>
      <c r="B8" s="44">
        <v>7.8</v>
      </c>
      <c r="C8" s="44">
        <v>7.8</v>
      </c>
      <c r="D8" s="51">
        <v>7.8</v>
      </c>
      <c r="E8" s="44" t="s">
        <v>9</v>
      </c>
      <c r="F8" s="44" t="s">
        <v>9</v>
      </c>
      <c r="G8" s="44">
        <v>7.8</v>
      </c>
      <c r="H8" s="44">
        <v>7.8</v>
      </c>
      <c r="I8" s="44">
        <v>7.8</v>
      </c>
      <c r="J8" s="44">
        <v>7.8</v>
      </c>
      <c r="K8" s="44">
        <v>7.8</v>
      </c>
      <c r="L8" s="44" t="s">
        <v>9</v>
      </c>
      <c r="M8" s="44" t="s">
        <v>9</v>
      </c>
      <c r="N8" s="44">
        <v>7.8</v>
      </c>
      <c r="O8" s="44">
        <v>7.8</v>
      </c>
      <c r="P8" s="44">
        <v>7.8</v>
      </c>
      <c r="Q8" s="45">
        <v>7.8</v>
      </c>
      <c r="R8" s="45">
        <v>7.8</v>
      </c>
      <c r="S8" s="45" t="s">
        <v>9</v>
      </c>
      <c r="T8" s="45" t="s">
        <v>9</v>
      </c>
      <c r="U8" s="45">
        <v>7.8</v>
      </c>
      <c r="V8" s="45">
        <v>7.8</v>
      </c>
      <c r="W8" s="45">
        <v>7.8</v>
      </c>
      <c r="X8" s="45">
        <v>7.8</v>
      </c>
      <c r="Y8" s="45">
        <v>7.8</v>
      </c>
      <c r="Z8" s="45" t="s">
        <v>9</v>
      </c>
      <c r="AA8" s="45" t="s">
        <v>9</v>
      </c>
      <c r="AB8" s="45">
        <v>7.8</v>
      </c>
      <c r="AC8" s="45">
        <v>7.8</v>
      </c>
      <c r="AD8" s="45">
        <v>7.8</v>
      </c>
      <c r="AE8" s="56">
        <v>6.8</v>
      </c>
      <c r="AF8" s="57"/>
      <c r="AG8" s="47">
        <f t="shared" si="0"/>
        <v>22</v>
      </c>
      <c r="AH8" s="47">
        <f t="shared" si="1"/>
        <v>8</v>
      </c>
      <c r="AI8" s="48">
        <f t="shared" si="3"/>
        <v>170.60000000000002</v>
      </c>
      <c r="AJ8" s="49">
        <v>46113</v>
      </c>
      <c r="AK8" s="49">
        <v>46142</v>
      </c>
      <c r="AL8" s="1">
        <v>170.6</v>
      </c>
      <c r="AM8" s="37">
        <f t="shared" si="2"/>
        <v>0</v>
      </c>
    </row>
    <row r="9" spans="1:39" ht="14.25" thickBot="1" x14ac:dyDescent="0.25">
      <c r="A9" s="50" t="s">
        <v>48</v>
      </c>
      <c r="B9" s="42" t="s">
        <v>44</v>
      </c>
      <c r="C9" s="44" t="s">
        <v>9</v>
      </c>
      <c r="D9" s="44" t="s">
        <v>9</v>
      </c>
      <c r="E9" s="44">
        <v>7.8</v>
      </c>
      <c r="F9" s="44">
        <v>7.8</v>
      </c>
      <c r="G9" s="44">
        <v>7.8</v>
      </c>
      <c r="H9" s="44">
        <v>7.8</v>
      </c>
      <c r="I9" s="58">
        <v>6.8</v>
      </c>
      <c r="J9" s="42" t="s">
        <v>44</v>
      </c>
      <c r="K9" s="44" t="s">
        <v>9</v>
      </c>
      <c r="L9" s="44" t="s">
        <v>9</v>
      </c>
      <c r="M9" s="44">
        <v>7.8</v>
      </c>
      <c r="N9" s="44">
        <v>7.8</v>
      </c>
      <c r="O9" s="44">
        <v>7.8</v>
      </c>
      <c r="P9" s="51">
        <v>7.8</v>
      </c>
      <c r="Q9" s="45" t="s">
        <v>9</v>
      </c>
      <c r="R9" s="45" t="s">
        <v>9</v>
      </c>
      <c r="S9" s="45">
        <v>7.8</v>
      </c>
      <c r="T9" s="45">
        <v>7.8</v>
      </c>
      <c r="U9" s="45">
        <v>7.8</v>
      </c>
      <c r="V9" s="45">
        <v>7.8</v>
      </c>
      <c r="W9" s="45">
        <v>7.8</v>
      </c>
      <c r="X9" s="45" t="s">
        <v>9</v>
      </c>
      <c r="Y9" s="45" t="s">
        <v>9</v>
      </c>
      <c r="Z9" s="45">
        <v>7.8</v>
      </c>
      <c r="AA9" s="45">
        <v>7.8</v>
      </c>
      <c r="AB9" s="45">
        <v>7.8</v>
      </c>
      <c r="AC9" s="45">
        <v>7.8</v>
      </c>
      <c r="AD9" s="45">
        <v>7.8</v>
      </c>
      <c r="AE9" s="45" t="s">
        <v>9</v>
      </c>
      <c r="AF9" s="45" t="s">
        <v>9</v>
      </c>
      <c r="AG9" s="47">
        <f t="shared" si="0"/>
        <v>19</v>
      </c>
      <c r="AH9" s="47">
        <f t="shared" si="1"/>
        <v>12</v>
      </c>
      <c r="AI9" s="48">
        <f t="shared" si="3"/>
        <v>147.19999999999999</v>
      </c>
      <c r="AJ9" s="49">
        <v>46143</v>
      </c>
      <c r="AK9" s="49">
        <v>46173</v>
      </c>
      <c r="AL9" s="1">
        <v>147.19999999999999</v>
      </c>
      <c r="AM9" s="37">
        <f t="shared" si="2"/>
        <v>0</v>
      </c>
    </row>
    <row r="10" spans="1:39" ht="15" thickBot="1" x14ac:dyDescent="0.25">
      <c r="A10" s="50" t="s">
        <v>49</v>
      </c>
      <c r="B10" s="44">
        <v>7.8</v>
      </c>
      <c r="C10" s="44">
        <v>7.8</v>
      </c>
      <c r="D10" s="44">
        <v>7.8</v>
      </c>
      <c r="E10" s="44">
        <v>7.8</v>
      </c>
      <c r="F10" s="44">
        <v>7.8</v>
      </c>
      <c r="G10" s="44" t="s">
        <v>9</v>
      </c>
      <c r="H10" s="44" t="s">
        <v>9</v>
      </c>
      <c r="I10" s="44">
        <v>7.8</v>
      </c>
      <c r="J10" s="44">
        <v>7.8</v>
      </c>
      <c r="K10" s="44">
        <v>7.8</v>
      </c>
      <c r="L10" s="58">
        <v>6.8</v>
      </c>
      <c r="M10" s="42" t="s">
        <v>44</v>
      </c>
      <c r="N10" s="44" t="s">
        <v>9</v>
      </c>
      <c r="O10" s="44" t="s">
        <v>9</v>
      </c>
      <c r="P10" s="44">
        <v>7.8</v>
      </c>
      <c r="Q10" s="45">
        <v>7.8</v>
      </c>
      <c r="R10" s="45">
        <v>7.8</v>
      </c>
      <c r="S10" s="45">
        <v>7.8</v>
      </c>
      <c r="T10" s="45">
        <v>7.8</v>
      </c>
      <c r="U10" s="45" t="s">
        <v>9</v>
      </c>
      <c r="V10" s="45" t="s">
        <v>9</v>
      </c>
      <c r="W10" s="45">
        <v>7.8</v>
      </c>
      <c r="X10" s="45">
        <v>7.8</v>
      </c>
      <c r="Y10" s="45">
        <v>7.8</v>
      </c>
      <c r="Z10" s="45">
        <v>7.8</v>
      </c>
      <c r="AA10" s="45">
        <v>7.8</v>
      </c>
      <c r="AB10" s="45" t="s">
        <v>9</v>
      </c>
      <c r="AC10" s="45" t="s">
        <v>9</v>
      </c>
      <c r="AD10" s="53">
        <v>7.8</v>
      </c>
      <c r="AE10" s="45">
        <v>7.8</v>
      </c>
      <c r="AF10" s="59"/>
      <c r="AG10" s="47">
        <f t="shared" si="0"/>
        <v>21</v>
      </c>
      <c r="AH10" s="47">
        <f t="shared" si="1"/>
        <v>9</v>
      </c>
      <c r="AI10" s="48">
        <f t="shared" si="3"/>
        <v>162.80000000000001</v>
      </c>
      <c r="AJ10" s="49">
        <v>46174</v>
      </c>
      <c r="AK10" s="49">
        <v>46203</v>
      </c>
      <c r="AL10" s="1">
        <v>162.80000000000001</v>
      </c>
      <c r="AM10" s="37">
        <f t="shared" si="2"/>
        <v>0</v>
      </c>
    </row>
    <row r="11" spans="1:39" ht="14.25" thickBot="1" x14ac:dyDescent="0.25">
      <c r="A11" s="50" t="s">
        <v>50</v>
      </c>
      <c r="B11" s="44">
        <v>7.8</v>
      </c>
      <c r="C11" s="44">
        <v>7.8</v>
      </c>
      <c r="D11" s="51">
        <v>7.8</v>
      </c>
      <c r="E11" s="44" t="s">
        <v>9</v>
      </c>
      <c r="F11" s="44" t="s">
        <v>9</v>
      </c>
      <c r="G11" s="44">
        <v>7.8</v>
      </c>
      <c r="H11" s="44">
        <v>7.8</v>
      </c>
      <c r="I11" s="44">
        <v>7.8</v>
      </c>
      <c r="J11" s="44">
        <v>7.8</v>
      </c>
      <c r="K11" s="44">
        <v>7.8</v>
      </c>
      <c r="L11" s="44" t="s">
        <v>9</v>
      </c>
      <c r="M11" s="44" t="s">
        <v>9</v>
      </c>
      <c r="N11" s="44">
        <v>7.8</v>
      </c>
      <c r="O11" s="44">
        <v>7.8</v>
      </c>
      <c r="P11" s="44">
        <v>7.8</v>
      </c>
      <c r="Q11" s="45">
        <v>7.8</v>
      </c>
      <c r="R11" s="45">
        <v>7.8</v>
      </c>
      <c r="S11" s="45" t="s">
        <v>9</v>
      </c>
      <c r="T11" s="45" t="s">
        <v>9</v>
      </c>
      <c r="U11" s="45">
        <v>7.8</v>
      </c>
      <c r="V11" s="45">
        <v>7.8</v>
      </c>
      <c r="W11" s="45">
        <v>7.8</v>
      </c>
      <c r="X11" s="45">
        <v>7.8</v>
      </c>
      <c r="Y11" s="45">
        <v>7.8</v>
      </c>
      <c r="Z11" s="45" t="s">
        <v>9</v>
      </c>
      <c r="AA11" s="45" t="s">
        <v>9</v>
      </c>
      <c r="AB11" s="45">
        <v>7.8</v>
      </c>
      <c r="AC11" s="45">
        <v>7.8</v>
      </c>
      <c r="AD11" s="45">
        <v>7.8</v>
      </c>
      <c r="AE11" s="45">
        <v>7.8</v>
      </c>
      <c r="AF11" s="54">
        <v>7.8</v>
      </c>
      <c r="AG11" s="47">
        <f t="shared" si="0"/>
        <v>23</v>
      </c>
      <c r="AH11" s="47">
        <f t="shared" si="1"/>
        <v>8</v>
      </c>
      <c r="AI11" s="48">
        <f t="shared" si="3"/>
        <v>179.40000000000003</v>
      </c>
      <c r="AJ11" s="49">
        <v>46204</v>
      </c>
      <c r="AK11" s="49">
        <v>46234</v>
      </c>
      <c r="AL11" s="1">
        <v>179.4</v>
      </c>
      <c r="AM11" s="37">
        <f t="shared" si="2"/>
        <v>0</v>
      </c>
    </row>
    <row r="12" spans="1:39" ht="14.25" thickBot="1" x14ac:dyDescent="0.25">
      <c r="A12" s="50" t="s">
        <v>51</v>
      </c>
      <c r="B12" s="44" t="s">
        <v>9</v>
      </c>
      <c r="C12" s="44" t="s">
        <v>9</v>
      </c>
      <c r="D12" s="44">
        <v>7.8</v>
      </c>
      <c r="E12" s="44">
        <v>7.8</v>
      </c>
      <c r="F12" s="44">
        <v>7.8</v>
      </c>
      <c r="G12" s="44">
        <v>7.8</v>
      </c>
      <c r="H12" s="44">
        <v>7.8</v>
      </c>
      <c r="I12" s="44" t="s">
        <v>9</v>
      </c>
      <c r="J12" s="44" t="s">
        <v>9</v>
      </c>
      <c r="K12" s="44">
        <v>7.8</v>
      </c>
      <c r="L12" s="44">
        <v>7.8</v>
      </c>
      <c r="M12" s="44">
        <v>7.8</v>
      </c>
      <c r="N12" s="44">
        <v>7.8</v>
      </c>
      <c r="O12" s="44">
        <v>7.8</v>
      </c>
      <c r="P12" s="44" t="s">
        <v>9</v>
      </c>
      <c r="Q12" s="45" t="s">
        <v>9</v>
      </c>
      <c r="R12" s="45">
        <v>7.8</v>
      </c>
      <c r="S12" s="45">
        <v>7.8</v>
      </c>
      <c r="T12" s="45">
        <v>7.8</v>
      </c>
      <c r="U12" s="45">
        <v>7.8</v>
      </c>
      <c r="V12" s="45">
        <v>7.8</v>
      </c>
      <c r="W12" s="45" t="s">
        <v>9</v>
      </c>
      <c r="X12" s="45" t="s">
        <v>9</v>
      </c>
      <c r="Y12" s="45">
        <v>7.8</v>
      </c>
      <c r="Z12" s="45">
        <v>7.8</v>
      </c>
      <c r="AA12" s="45">
        <v>7.8</v>
      </c>
      <c r="AB12" s="45">
        <v>7.8</v>
      </c>
      <c r="AC12" s="45">
        <v>7.8</v>
      </c>
      <c r="AD12" s="45" t="s">
        <v>9</v>
      </c>
      <c r="AE12" s="45" t="s">
        <v>9</v>
      </c>
      <c r="AF12" s="53">
        <v>7.8</v>
      </c>
      <c r="AG12" s="47">
        <f t="shared" si="0"/>
        <v>21</v>
      </c>
      <c r="AH12" s="47">
        <f t="shared" si="1"/>
        <v>10</v>
      </c>
      <c r="AI12" s="48">
        <f t="shared" si="3"/>
        <v>163.80000000000001</v>
      </c>
      <c r="AJ12" s="49">
        <v>46235</v>
      </c>
      <c r="AK12" s="49">
        <v>46265</v>
      </c>
      <c r="AL12" s="1">
        <v>163.80000000000001</v>
      </c>
      <c r="AM12" s="37">
        <f t="shared" si="2"/>
        <v>0</v>
      </c>
    </row>
    <row r="13" spans="1:39" ht="15" thickBot="1" x14ac:dyDescent="0.25">
      <c r="A13" s="50" t="s">
        <v>52</v>
      </c>
      <c r="B13" s="60">
        <v>7.8</v>
      </c>
      <c r="C13" s="44">
        <v>7.8</v>
      </c>
      <c r="D13" s="44">
        <v>7.8</v>
      </c>
      <c r="E13" s="51">
        <v>7.8</v>
      </c>
      <c r="F13" s="44" t="s">
        <v>9</v>
      </c>
      <c r="G13" s="44" t="s">
        <v>9</v>
      </c>
      <c r="H13" s="44">
        <v>7.8</v>
      </c>
      <c r="I13" s="44">
        <v>7.8</v>
      </c>
      <c r="J13" s="44">
        <v>7.8</v>
      </c>
      <c r="K13" s="44">
        <v>7.8</v>
      </c>
      <c r="L13" s="44">
        <v>7.8</v>
      </c>
      <c r="M13" s="44" t="s">
        <v>9</v>
      </c>
      <c r="N13" s="44" t="s">
        <v>9</v>
      </c>
      <c r="O13" s="44">
        <v>7.8</v>
      </c>
      <c r="P13" s="44">
        <v>7.8</v>
      </c>
      <c r="Q13" s="45">
        <v>7.8</v>
      </c>
      <c r="R13" s="45">
        <v>7.8</v>
      </c>
      <c r="S13" s="45">
        <v>7.8</v>
      </c>
      <c r="T13" s="45" t="s">
        <v>9</v>
      </c>
      <c r="U13" s="45" t="s">
        <v>9</v>
      </c>
      <c r="V13" s="45">
        <v>7.8</v>
      </c>
      <c r="W13" s="45">
        <v>7.8</v>
      </c>
      <c r="X13" s="45">
        <v>7.8</v>
      </c>
      <c r="Y13" s="45">
        <v>7.8</v>
      </c>
      <c r="Z13" s="45">
        <v>7.8</v>
      </c>
      <c r="AA13" s="45" t="s">
        <v>9</v>
      </c>
      <c r="AB13" s="45" t="s">
        <v>9</v>
      </c>
      <c r="AC13" s="53">
        <v>7.8</v>
      </c>
      <c r="AD13" s="45">
        <v>7.8</v>
      </c>
      <c r="AE13" s="45">
        <v>7.8</v>
      </c>
      <c r="AF13" s="61"/>
      <c r="AG13" s="47">
        <f t="shared" si="0"/>
        <v>22</v>
      </c>
      <c r="AH13" s="47">
        <f t="shared" si="1"/>
        <v>8</v>
      </c>
      <c r="AI13" s="48">
        <f t="shared" si="3"/>
        <v>171.60000000000002</v>
      </c>
      <c r="AJ13" s="49">
        <v>46266</v>
      </c>
      <c r="AK13" s="49">
        <v>46295</v>
      </c>
      <c r="AL13" s="1">
        <v>171.6</v>
      </c>
      <c r="AM13" s="37">
        <f t="shared" si="2"/>
        <v>0</v>
      </c>
    </row>
    <row r="14" spans="1:39" ht="14.25" thickBot="1" x14ac:dyDescent="0.25">
      <c r="A14" s="50" t="s">
        <v>53</v>
      </c>
      <c r="B14" s="44">
        <v>7.8</v>
      </c>
      <c r="C14" s="51">
        <v>7.8</v>
      </c>
      <c r="D14" s="44" t="s">
        <v>9</v>
      </c>
      <c r="E14" s="44" t="s">
        <v>9</v>
      </c>
      <c r="F14" s="44">
        <v>7.8</v>
      </c>
      <c r="G14" s="44">
        <v>7.8</v>
      </c>
      <c r="H14" s="44">
        <v>7.8</v>
      </c>
      <c r="I14" s="44">
        <v>7.8</v>
      </c>
      <c r="J14" s="44">
        <v>7.8</v>
      </c>
      <c r="K14" s="44" t="s">
        <v>9</v>
      </c>
      <c r="L14" s="44" t="s">
        <v>9</v>
      </c>
      <c r="M14" s="44">
        <v>7.8</v>
      </c>
      <c r="N14" s="44">
        <v>7.8</v>
      </c>
      <c r="O14" s="44">
        <v>7.8</v>
      </c>
      <c r="P14" s="44">
        <v>7.8</v>
      </c>
      <c r="Q14" s="45">
        <v>7.8</v>
      </c>
      <c r="R14" s="45" t="s">
        <v>9</v>
      </c>
      <c r="S14" s="45" t="s">
        <v>9</v>
      </c>
      <c r="T14" s="45">
        <v>7.8</v>
      </c>
      <c r="U14" s="45">
        <v>7.8</v>
      </c>
      <c r="V14" s="45">
        <v>7.8</v>
      </c>
      <c r="W14" s="45">
        <v>7.8</v>
      </c>
      <c r="X14" s="45">
        <v>7.8</v>
      </c>
      <c r="Y14" s="45" t="s">
        <v>9</v>
      </c>
      <c r="Z14" s="45" t="s">
        <v>9</v>
      </c>
      <c r="AA14" s="45">
        <v>7.8</v>
      </c>
      <c r="AB14" s="45">
        <v>7.8</v>
      </c>
      <c r="AC14" s="45">
        <v>7.8</v>
      </c>
      <c r="AD14" s="45">
        <v>7.8</v>
      </c>
      <c r="AE14" s="54">
        <v>7.8</v>
      </c>
      <c r="AF14" s="45" t="s">
        <v>9</v>
      </c>
      <c r="AG14" s="47">
        <f t="shared" si="0"/>
        <v>22</v>
      </c>
      <c r="AH14" s="47">
        <f t="shared" si="1"/>
        <v>9</v>
      </c>
      <c r="AI14" s="48">
        <f t="shared" si="3"/>
        <v>171.60000000000002</v>
      </c>
      <c r="AJ14" s="49">
        <v>46296</v>
      </c>
      <c r="AK14" s="49">
        <v>46326</v>
      </c>
      <c r="AL14" s="1">
        <v>171.6</v>
      </c>
      <c r="AM14" s="37">
        <f t="shared" si="2"/>
        <v>0</v>
      </c>
    </row>
    <row r="15" spans="1:39" ht="14.25" thickBot="1" x14ac:dyDescent="0.25">
      <c r="A15" s="50" t="s">
        <v>54</v>
      </c>
      <c r="B15" s="44" t="s">
        <v>9</v>
      </c>
      <c r="C15" s="44">
        <v>7.8</v>
      </c>
      <c r="D15" s="58">
        <v>6.8</v>
      </c>
      <c r="E15" s="42" t="s">
        <v>44</v>
      </c>
      <c r="F15" s="44">
        <v>7.8</v>
      </c>
      <c r="G15" s="51">
        <v>7.8</v>
      </c>
      <c r="H15" s="44" t="s">
        <v>9</v>
      </c>
      <c r="I15" s="44" t="s">
        <v>9</v>
      </c>
      <c r="J15" s="44">
        <v>7.8</v>
      </c>
      <c r="K15" s="44">
        <v>7.8</v>
      </c>
      <c r="L15" s="44">
        <v>7.8</v>
      </c>
      <c r="M15" s="44">
        <v>7.8</v>
      </c>
      <c r="N15" s="44">
        <v>7.8</v>
      </c>
      <c r="O15" s="44" t="s">
        <v>9</v>
      </c>
      <c r="P15" s="44" t="s">
        <v>9</v>
      </c>
      <c r="Q15" s="45">
        <v>7.8</v>
      </c>
      <c r="R15" s="45">
        <v>7.8</v>
      </c>
      <c r="S15" s="45">
        <v>7.8</v>
      </c>
      <c r="T15" s="45">
        <v>7.8</v>
      </c>
      <c r="U15" s="45">
        <v>7.8</v>
      </c>
      <c r="V15" s="45" t="s">
        <v>9</v>
      </c>
      <c r="W15" s="45" t="s">
        <v>9</v>
      </c>
      <c r="X15" s="45">
        <v>7.8</v>
      </c>
      <c r="Y15" s="45">
        <v>7.8</v>
      </c>
      <c r="Z15" s="45">
        <v>7.8</v>
      </c>
      <c r="AA15" s="45">
        <v>7.8</v>
      </c>
      <c r="AB15" s="45">
        <v>7.8</v>
      </c>
      <c r="AC15" s="45" t="s">
        <v>9</v>
      </c>
      <c r="AD15" s="45" t="s">
        <v>9</v>
      </c>
      <c r="AE15" s="53">
        <v>7.8</v>
      </c>
      <c r="AF15" s="45"/>
      <c r="AG15" s="47">
        <f t="shared" si="0"/>
        <v>20</v>
      </c>
      <c r="AH15" s="47">
        <f t="shared" si="1"/>
        <v>10</v>
      </c>
      <c r="AI15" s="48">
        <f t="shared" si="3"/>
        <v>155</v>
      </c>
      <c r="AJ15" s="49">
        <v>46327</v>
      </c>
      <c r="AK15" s="49">
        <v>46356</v>
      </c>
      <c r="AL15" s="1">
        <v>155</v>
      </c>
      <c r="AM15" s="37">
        <f t="shared" si="2"/>
        <v>0</v>
      </c>
    </row>
    <row r="16" spans="1:39" ht="14.25" thickBot="1" x14ac:dyDescent="0.25">
      <c r="A16" s="50" t="s">
        <v>55</v>
      </c>
      <c r="B16" s="44">
        <v>7.8</v>
      </c>
      <c r="C16" s="44">
        <v>7.8</v>
      </c>
      <c r="D16" s="44">
        <v>7.8</v>
      </c>
      <c r="E16" s="51">
        <v>7.8</v>
      </c>
      <c r="F16" s="44" t="s">
        <v>9</v>
      </c>
      <c r="G16" s="44" t="s">
        <v>9</v>
      </c>
      <c r="H16" s="44">
        <v>7.8</v>
      </c>
      <c r="I16" s="44">
        <v>7.8</v>
      </c>
      <c r="J16" s="44">
        <v>7.8</v>
      </c>
      <c r="K16" s="44">
        <v>7.8</v>
      </c>
      <c r="L16" s="44">
        <v>7.8</v>
      </c>
      <c r="M16" s="44" t="s">
        <v>9</v>
      </c>
      <c r="N16" s="44" t="s">
        <v>9</v>
      </c>
      <c r="O16" s="44">
        <v>7.8</v>
      </c>
      <c r="P16" s="51">
        <v>7.8</v>
      </c>
      <c r="Q16" s="45">
        <v>7.8</v>
      </c>
      <c r="R16" s="45">
        <v>7.8</v>
      </c>
      <c r="S16" s="45">
        <v>7.8</v>
      </c>
      <c r="T16" s="45" t="s">
        <v>9</v>
      </c>
      <c r="U16" s="45" t="s">
        <v>9</v>
      </c>
      <c r="V16" s="45">
        <v>7.8</v>
      </c>
      <c r="W16" s="45">
        <v>7.8</v>
      </c>
      <c r="X16" s="45">
        <v>7.8</v>
      </c>
      <c r="Y16" s="45">
        <v>7.8</v>
      </c>
      <c r="Z16" s="45">
        <v>7.8</v>
      </c>
      <c r="AA16" s="45" t="s">
        <v>9</v>
      </c>
      <c r="AB16" s="45" t="s">
        <v>9</v>
      </c>
      <c r="AC16" s="45">
        <v>7.8</v>
      </c>
      <c r="AD16" s="45">
        <v>7.8</v>
      </c>
      <c r="AE16" s="53">
        <v>7.8</v>
      </c>
      <c r="AF16" s="45" t="s">
        <v>9</v>
      </c>
      <c r="AG16" s="47">
        <f t="shared" si="0"/>
        <v>22</v>
      </c>
      <c r="AH16" s="47">
        <f t="shared" si="1"/>
        <v>9</v>
      </c>
      <c r="AI16" s="48">
        <f t="shared" si="3"/>
        <v>171.60000000000002</v>
      </c>
      <c r="AJ16" s="49">
        <v>46357</v>
      </c>
      <c r="AK16" s="49">
        <v>46387</v>
      </c>
      <c r="AL16" s="1">
        <v>171.6</v>
      </c>
      <c r="AM16" s="37">
        <f t="shared" si="2"/>
        <v>0</v>
      </c>
    </row>
    <row r="17" spans="1:46" s="65" customFormat="1" ht="13.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269" t="s">
        <v>56</v>
      </c>
      <c r="AA17" s="270"/>
      <c r="AB17" s="270"/>
      <c r="AC17" s="270"/>
      <c r="AD17" s="270"/>
      <c r="AE17" s="270"/>
      <c r="AF17" s="271"/>
      <c r="AG17" s="63">
        <f>SUM(AG5:AG16)</f>
        <v>247</v>
      </c>
      <c r="AH17" s="64">
        <f>SUM(AH5:AH16)</f>
        <v>118</v>
      </c>
      <c r="AI17" s="48">
        <f>SUM(AI5:AI16)</f>
        <v>1922.6</v>
      </c>
    </row>
    <row r="18" spans="1:46" ht="15.75" x14ac:dyDescent="0.25">
      <c r="A18" s="66"/>
      <c r="B18" s="67" t="s">
        <v>9</v>
      </c>
      <c r="C18" s="26" t="s">
        <v>57</v>
      </c>
      <c r="D18" s="66"/>
      <c r="E18" s="66"/>
      <c r="F18" s="66"/>
      <c r="G18" s="6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62"/>
      <c r="AG18" s="24"/>
      <c r="AH18" s="27"/>
      <c r="AI18" s="27"/>
    </row>
    <row r="19" spans="1:46" ht="15.75" x14ac:dyDescent="0.25">
      <c r="A19" s="66"/>
      <c r="B19" s="68" t="s">
        <v>9</v>
      </c>
      <c r="C19" s="26" t="s">
        <v>58</v>
      </c>
      <c r="D19" s="66"/>
      <c r="E19" s="66"/>
      <c r="F19" s="66"/>
      <c r="G19" s="66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62"/>
      <c r="AG19" s="24"/>
      <c r="AH19" s="27"/>
      <c r="AI19" s="27"/>
    </row>
    <row r="20" spans="1:46" ht="15" x14ac:dyDescent="0.25">
      <c r="A20" s="24"/>
      <c r="B20" s="69"/>
      <c r="C20" s="26" t="s">
        <v>59</v>
      </c>
      <c r="D20" s="24"/>
      <c r="E20" s="24"/>
      <c r="F20" s="24"/>
      <c r="G20" s="66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62"/>
      <c r="AG20" s="24"/>
      <c r="AH20" s="24"/>
      <c r="AI20" s="24"/>
    </row>
    <row r="21" spans="1:46" ht="15.75" x14ac:dyDescent="0.25">
      <c r="B21" s="70" t="s">
        <v>89</v>
      </c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46" ht="15.75" x14ac:dyDescent="0.25">
      <c r="G22" s="6"/>
      <c r="L22" s="6"/>
      <c r="M22" s="6"/>
      <c r="N22" s="6"/>
      <c r="O22" s="6"/>
      <c r="P22" s="6"/>
      <c r="Q22" s="6" t="s">
        <v>65</v>
      </c>
      <c r="R22" s="6"/>
      <c r="S22" s="6" t="s">
        <v>66</v>
      </c>
      <c r="T22" s="6"/>
      <c r="U22" s="6" t="s">
        <v>67</v>
      </c>
      <c r="V22" s="6"/>
      <c r="W22" s="1" t="s">
        <v>10</v>
      </c>
      <c r="AA22" s="6"/>
      <c r="AB22" s="3" t="s">
        <v>71</v>
      </c>
      <c r="AC22" s="1" t="s">
        <v>68</v>
      </c>
    </row>
    <row r="23" spans="1:46" s="37" customFormat="1" x14ac:dyDescent="0.2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 t="s">
        <v>60</v>
      </c>
      <c r="N23" s="71"/>
      <c r="O23" s="71"/>
      <c r="P23" s="71"/>
      <c r="Q23" s="71">
        <v>39</v>
      </c>
      <c r="R23" s="71" t="s">
        <v>61</v>
      </c>
      <c r="S23" s="71">
        <v>0.75</v>
      </c>
      <c r="T23" s="71" t="s">
        <v>62</v>
      </c>
      <c r="U23" s="71">
        <f>Q23*S23</f>
        <v>29.25</v>
      </c>
      <c r="V23" s="71" t="s">
        <v>63</v>
      </c>
      <c r="W23" s="71">
        <v>5</v>
      </c>
      <c r="X23" s="71" t="s">
        <v>62</v>
      </c>
      <c r="Y23" s="71">
        <f>U23/W23</f>
        <v>5.85</v>
      </c>
      <c r="Z23" s="71" t="s">
        <v>64</v>
      </c>
      <c r="AA23" s="71" t="s">
        <v>70</v>
      </c>
      <c r="AB23" s="71">
        <v>0.75</v>
      </c>
      <c r="AC23" s="71">
        <f>Y23-AB23</f>
        <v>5.0999999999999996</v>
      </c>
      <c r="AD23" s="71" t="s">
        <v>64</v>
      </c>
      <c r="AE23" s="71"/>
      <c r="AF23" s="72"/>
      <c r="AG23" s="71"/>
      <c r="AH23" s="71"/>
      <c r="AI23" s="71"/>
      <c r="AK23" s="1"/>
      <c r="AL23" s="1"/>
      <c r="AM23" s="1"/>
    </row>
    <row r="24" spans="1:46" ht="54" customHeight="1" x14ac:dyDescent="0.2">
      <c r="A24" s="264" t="s">
        <v>36</v>
      </c>
      <c r="B24" s="265" t="s">
        <v>37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7" t="s">
        <v>38</v>
      </c>
      <c r="AH24" s="268"/>
      <c r="AI24" s="38" t="s">
        <v>39</v>
      </c>
    </row>
    <row r="25" spans="1:46" ht="39" customHeight="1" thickBot="1" x14ac:dyDescent="0.25">
      <c r="A25" s="264"/>
      <c r="B25" s="39">
        <v>1</v>
      </c>
      <c r="C25" s="39">
        <v>2</v>
      </c>
      <c r="D25" s="39">
        <v>3</v>
      </c>
      <c r="E25" s="39">
        <v>4</v>
      </c>
      <c r="F25" s="39">
        <v>5</v>
      </c>
      <c r="G25" s="39">
        <v>6</v>
      </c>
      <c r="H25" s="39">
        <v>7</v>
      </c>
      <c r="I25" s="39">
        <v>8</v>
      </c>
      <c r="J25" s="39">
        <v>9</v>
      </c>
      <c r="K25" s="39">
        <v>10</v>
      </c>
      <c r="L25" s="39">
        <v>11</v>
      </c>
      <c r="M25" s="39">
        <v>12</v>
      </c>
      <c r="N25" s="39">
        <v>13</v>
      </c>
      <c r="O25" s="39">
        <v>14</v>
      </c>
      <c r="P25" s="39">
        <v>15</v>
      </c>
      <c r="Q25" s="39">
        <v>16</v>
      </c>
      <c r="R25" s="39">
        <v>17</v>
      </c>
      <c r="S25" s="39">
        <v>18</v>
      </c>
      <c r="T25" s="39">
        <v>19</v>
      </c>
      <c r="U25" s="39">
        <v>20</v>
      </c>
      <c r="V25" s="39">
        <v>21</v>
      </c>
      <c r="W25" s="39">
        <v>22</v>
      </c>
      <c r="X25" s="39">
        <v>23</v>
      </c>
      <c r="Y25" s="39">
        <v>24</v>
      </c>
      <c r="Z25" s="39">
        <v>25</v>
      </c>
      <c r="AA25" s="39">
        <v>26</v>
      </c>
      <c r="AB25" s="39">
        <v>27</v>
      </c>
      <c r="AC25" s="39">
        <v>28</v>
      </c>
      <c r="AD25" s="39">
        <v>29</v>
      </c>
      <c r="AE25" s="39">
        <v>30</v>
      </c>
      <c r="AF25" s="39">
        <v>31</v>
      </c>
      <c r="AG25" s="40" t="s">
        <v>40</v>
      </c>
      <c r="AH25" s="40" t="s">
        <v>41</v>
      </c>
      <c r="AI25" s="40" t="s">
        <v>42</v>
      </c>
      <c r="AL25" s="1" t="s">
        <v>69</v>
      </c>
    </row>
    <row r="26" spans="1:46" ht="14.25" thickBot="1" x14ac:dyDescent="0.25">
      <c r="A26" s="41" t="s">
        <v>43</v>
      </c>
      <c r="B26" s="42" t="s">
        <v>44</v>
      </c>
      <c r="C26" s="42" t="s">
        <v>44</v>
      </c>
      <c r="D26" s="42" t="s">
        <v>44</v>
      </c>
      <c r="E26" s="42" t="s">
        <v>44</v>
      </c>
      <c r="F26" s="42" t="s">
        <v>44</v>
      </c>
      <c r="G26" s="42" t="s">
        <v>44</v>
      </c>
      <c r="H26" s="42" t="s">
        <v>44</v>
      </c>
      <c r="I26" s="42" t="s">
        <v>44</v>
      </c>
      <c r="J26" s="43" t="s">
        <v>9</v>
      </c>
      <c r="K26" s="43" t="s">
        <v>9</v>
      </c>
      <c r="L26" s="43" t="s">
        <v>9</v>
      </c>
      <c r="M26" s="44">
        <v>5.85</v>
      </c>
      <c r="N26" s="44">
        <v>5.85</v>
      </c>
      <c r="O26" s="44">
        <v>5.85</v>
      </c>
      <c r="P26" s="44">
        <v>5.85</v>
      </c>
      <c r="Q26" s="45">
        <v>5.85</v>
      </c>
      <c r="R26" s="45" t="s">
        <v>9</v>
      </c>
      <c r="S26" s="45" t="s">
        <v>9</v>
      </c>
      <c r="T26" s="46">
        <v>5.85</v>
      </c>
      <c r="U26" s="45">
        <v>5.85</v>
      </c>
      <c r="V26" s="45">
        <v>5.85</v>
      </c>
      <c r="W26" s="45">
        <v>5.85</v>
      </c>
      <c r="X26" s="45">
        <v>5.85</v>
      </c>
      <c r="Y26" s="45" t="s">
        <v>9</v>
      </c>
      <c r="Z26" s="45" t="s">
        <v>9</v>
      </c>
      <c r="AA26" s="45">
        <v>5.85</v>
      </c>
      <c r="AB26" s="45">
        <v>5.85</v>
      </c>
      <c r="AC26" s="45">
        <v>5.85</v>
      </c>
      <c r="AD26" s="45">
        <v>5.85</v>
      </c>
      <c r="AE26" s="45">
        <v>5.85</v>
      </c>
      <c r="AF26" s="45" t="s">
        <v>9</v>
      </c>
      <c r="AG26" s="47">
        <f>COUNTIF(B26:AF26,"5,85")+COUNTIF(B26:AF26,"5,1")</f>
        <v>15</v>
      </c>
      <c r="AH26" s="47">
        <f>COUNTIF(B26:AF26,"В")+COUNTIF(B26:AF26,"ФВ")</f>
        <v>16</v>
      </c>
      <c r="AI26" s="48">
        <f>SUM(B26:AF26)</f>
        <v>87.749999999999986</v>
      </c>
      <c r="AJ26" s="49">
        <v>46023</v>
      </c>
      <c r="AK26" s="49">
        <v>46053</v>
      </c>
      <c r="AL26" s="1">
        <v>117</v>
      </c>
      <c r="AM26" s="37" t="s">
        <v>61</v>
      </c>
      <c r="AN26" s="1">
        <v>0.75</v>
      </c>
      <c r="AO26" s="76">
        <f>ROUND(AL26*AN26,1)</f>
        <v>87.8</v>
      </c>
      <c r="AP26" s="1" t="s">
        <v>63</v>
      </c>
      <c r="AQ26" s="1">
        <f>AG5</f>
        <v>15</v>
      </c>
      <c r="AR26" s="1" t="s">
        <v>62</v>
      </c>
      <c r="AS26" s="86">
        <f>AO26/AQ26</f>
        <v>5.8533333333333335</v>
      </c>
      <c r="AT26" s="1">
        <f>AO26</f>
        <v>87.8</v>
      </c>
    </row>
    <row r="27" spans="1:46" ht="14.25" thickBot="1" x14ac:dyDescent="0.25">
      <c r="A27" s="50" t="s">
        <v>45</v>
      </c>
      <c r="B27" s="44" t="s">
        <v>9</v>
      </c>
      <c r="C27" s="44">
        <v>5.85</v>
      </c>
      <c r="D27" s="44">
        <v>5.85</v>
      </c>
      <c r="E27" s="44">
        <v>5.85</v>
      </c>
      <c r="F27" s="44">
        <v>5.85</v>
      </c>
      <c r="G27" s="51">
        <v>5.85</v>
      </c>
      <c r="H27" s="44" t="s">
        <v>9</v>
      </c>
      <c r="I27" s="44" t="s">
        <v>9</v>
      </c>
      <c r="J27" s="51">
        <v>5.85</v>
      </c>
      <c r="K27" s="44">
        <v>5.85</v>
      </c>
      <c r="L27" s="44">
        <v>5.85</v>
      </c>
      <c r="M27" s="44">
        <v>5.85</v>
      </c>
      <c r="N27" s="44">
        <v>5.85</v>
      </c>
      <c r="O27" s="44" t="s">
        <v>9</v>
      </c>
      <c r="P27" s="44" t="s">
        <v>9</v>
      </c>
      <c r="Q27" s="45">
        <v>5.85</v>
      </c>
      <c r="R27" s="45">
        <v>5.85</v>
      </c>
      <c r="S27" s="45">
        <v>5.85</v>
      </c>
      <c r="T27" s="45">
        <v>5.85</v>
      </c>
      <c r="U27" s="45">
        <v>5.85</v>
      </c>
      <c r="V27" s="45" t="s">
        <v>9</v>
      </c>
      <c r="W27" s="45" t="s">
        <v>9</v>
      </c>
      <c r="X27" s="52" t="s">
        <v>44</v>
      </c>
      <c r="Y27" s="45">
        <v>5.85</v>
      </c>
      <c r="Z27" s="45">
        <v>5.85</v>
      </c>
      <c r="AA27" s="45">
        <v>5.85</v>
      </c>
      <c r="AB27" s="53">
        <v>5.85</v>
      </c>
      <c r="AC27" s="45" t="s">
        <v>9</v>
      </c>
      <c r="AD27" s="45"/>
      <c r="AE27" s="45"/>
      <c r="AF27" s="45"/>
      <c r="AG27" s="47">
        <f t="shared" ref="AG27:AG37" si="4">COUNTIF(B27:AF27,"5,85")+COUNTIF(B27:AF27,"5,1")</f>
        <v>19</v>
      </c>
      <c r="AH27" s="47">
        <f t="shared" ref="AH27:AH37" si="5">COUNTIF(B27:AF27,"В")+COUNTIF(B27:AF27,"ФВ")</f>
        <v>9</v>
      </c>
      <c r="AI27" s="48">
        <f>SUM(B27:AF27)</f>
        <v>111.14999999999996</v>
      </c>
      <c r="AJ27" s="49">
        <v>46054</v>
      </c>
      <c r="AK27" s="49">
        <v>46081</v>
      </c>
      <c r="AL27" s="1">
        <v>148.19999999999999</v>
      </c>
      <c r="AM27" s="37" t="s">
        <v>61</v>
      </c>
      <c r="AN27" s="1">
        <v>0.75</v>
      </c>
      <c r="AO27" s="76">
        <f t="shared" ref="AO27:AO37" si="6">ROUND(AL27*AN27,1)</f>
        <v>111.2</v>
      </c>
      <c r="AP27" s="1" t="s">
        <v>63</v>
      </c>
      <c r="AQ27" s="1">
        <f t="shared" ref="AQ27:AQ37" si="7">AG6</f>
        <v>19</v>
      </c>
      <c r="AR27" s="1" t="s">
        <v>62</v>
      </c>
      <c r="AS27" s="86">
        <f t="shared" ref="AS27:AS37" si="8">AO27/AQ27</f>
        <v>5.8526315789473689</v>
      </c>
      <c r="AT27" s="1">
        <f t="shared" ref="AT27:AT37" si="9">AO27</f>
        <v>111.2</v>
      </c>
    </row>
    <row r="28" spans="1:46" ht="14.25" thickBot="1" x14ac:dyDescent="0.25">
      <c r="A28" s="50" t="s">
        <v>46</v>
      </c>
      <c r="B28" s="44" t="s">
        <v>9</v>
      </c>
      <c r="C28" s="51">
        <v>5.85</v>
      </c>
      <c r="D28" s="44">
        <v>5.85</v>
      </c>
      <c r="E28" s="44">
        <v>5.85</v>
      </c>
      <c r="F28" s="44">
        <v>5.85</v>
      </c>
      <c r="G28" s="51">
        <v>5.85</v>
      </c>
      <c r="H28" s="44" t="s">
        <v>9</v>
      </c>
      <c r="I28" s="42" t="s">
        <v>44</v>
      </c>
      <c r="J28" s="44" t="s">
        <v>9</v>
      </c>
      <c r="K28" s="44">
        <v>5.85</v>
      </c>
      <c r="L28" s="44">
        <v>5.85</v>
      </c>
      <c r="M28" s="44">
        <v>5.85</v>
      </c>
      <c r="N28" s="51">
        <v>5.85</v>
      </c>
      <c r="O28" s="44" t="s">
        <v>9</v>
      </c>
      <c r="P28" s="44" t="s">
        <v>9</v>
      </c>
      <c r="Q28" s="45">
        <v>5.85</v>
      </c>
      <c r="R28" s="45">
        <v>5.85</v>
      </c>
      <c r="S28" s="45">
        <v>5.85</v>
      </c>
      <c r="T28" s="45">
        <v>5.85</v>
      </c>
      <c r="U28" s="45">
        <v>5.85</v>
      </c>
      <c r="V28" s="45" t="s">
        <v>9</v>
      </c>
      <c r="W28" s="45" t="s">
        <v>9</v>
      </c>
      <c r="X28" s="45">
        <v>5.85</v>
      </c>
      <c r="Y28" s="45">
        <v>5.85</v>
      </c>
      <c r="Z28" s="45">
        <v>5.85</v>
      </c>
      <c r="AA28" s="45">
        <v>5.85</v>
      </c>
      <c r="AB28" s="45">
        <v>5.85</v>
      </c>
      <c r="AC28" s="45" t="s">
        <v>9</v>
      </c>
      <c r="AD28" s="45" t="s">
        <v>9</v>
      </c>
      <c r="AE28" s="54">
        <v>5.85</v>
      </c>
      <c r="AF28" s="53">
        <v>5.85</v>
      </c>
      <c r="AG28" s="47">
        <f t="shared" si="4"/>
        <v>21</v>
      </c>
      <c r="AH28" s="47">
        <f t="shared" si="5"/>
        <v>10</v>
      </c>
      <c r="AI28" s="55">
        <f t="shared" ref="AI28:AI37" si="10">SUM(B28:AF28)</f>
        <v>122.84999999999995</v>
      </c>
      <c r="AJ28" s="49">
        <v>46082</v>
      </c>
      <c r="AK28" s="49">
        <v>46112</v>
      </c>
      <c r="AL28" s="87">
        <v>163.80000000000001</v>
      </c>
      <c r="AM28" s="37" t="s">
        <v>61</v>
      </c>
      <c r="AN28" s="1">
        <v>0.75</v>
      </c>
      <c r="AO28" s="76">
        <f t="shared" si="6"/>
        <v>122.9</v>
      </c>
      <c r="AP28" s="1" t="s">
        <v>63</v>
      </c>
      <c r="AQ28" s="1">
        <f t="shared" si="7"/>
        <v>21</v>
      </c>
      <c r="AR28" s="1" t="s">
        <v>62</v>
      </c>
      <c r="AS28" s="86">
        <f t="shared" si="8"/>
        <v>5.8523809523809529</v>
      </c>
      <c r="AT28" s="1">
        <f t="shared" si="9"/>
        <v>122.9</v>
      </c>
    </row>
    <row r="29" spans="1:46" ht="14.25" thickBot="1" x14ac:dyDescent="0.25">
      <c r="A29" s="50" t="s">
        <v>47</v>
      </c>
      <c r="B29" s="44">
        <v>5.85</v>
      </c>
      <c r="C29" s="44">
        <v>5.85</v>
      </c>
      <c r="D29" s="51">
        <v>5.85</v>
      </c>
      <c r="E29" s="44" t="s">
        <v>9</v>
      </c>
      <c r="F29" s="44" t="s">
        <v>9</v>
      </c>
      <c r="G29" s="44">
        <v>5.85</v>
      </c>
      <c r="H29" s="44">
        <v>5.85</v>
      </c>
      <c r="I29" s="44">
        <v>5.85</v>
      </c>
      <c r="J29" s="44">
        <v>5.85</v>
      </c>
      <c r="K29" s="44">
        <v>5.85</v>
      </c>
      <c r="L29" s="44" t="s">
        <v>9</v>
      </c>
      <c r="M29" s="44" t="s">
        <v>9</v>
      </c>
      <c r="N29" s="44">
        <v>5.85</v>
      </c>
      <c r="O29" s="44">
        <v>5.85</v>
      </c>
      <c r="P29" s="44">
        <v>5.85</v>
      </c>
      <c r="Q29" s="45">
        <v>5.85</v>
      </c>
      <c r="R29" s="45">
        <v>5.85</v>
      </c>
      <c r="S29" s="45" t="s">
        <v>9</v>
      </c>
      <c r="T29" s="45" t="s">
        <v>9</v>
      </c>
      <c r="U29" s="45">
        <v>5.85</v>
      </c>
      <c r="V29" s="45">
        <v>5.85</v>
      </c>
      <c r="W29" s="45">
        <v>5.85</v>
      </c>
      <c r="X29" s="45">
        <v>5.85</v>
      </c>
      <c r="Y29" s="45">
        <v>5.85</v>
      </c>
      <c r="Z29" s="45" t="s">
        <v>9</v>
      </c>
      <c r="AA29" s="45" t="s">
        <v>9</v>
      </c>
      <c r="AB29" s="45">
        <v>5.85</v>
      </c>
      <c r="AC29" s="45">
        <v>5.85</v>
      </c>
      <c r="AD29" s="45">
        <v>5.85</v>
      </c>
      <c r="AE29" s="56">
        <v>5.0999999999999996</v>
      </c>
      <c r="AF29" s="57"/>
      <c r="AG29" s="47">
        <f t="shared" si="4"/>
        <v>22</v>
      </c>
      <c r="AH29" s="47">
        <f t="shared" si="5"/>
        <v>8</v>
      </c>
      <c r="AI29" s="48">
        <f t="shared" si="10"/>
        <v>127.94999999999995</v>
      </c>
      <c r="AJ29" s="49">
        <v>46113</v>
      </c>
      <c r="AK29" s="49">
        <v>46142</v>
      </c>
      <c r="AL29" s="84">
        <v>170.6</v>
      </c>
      <c r="AM29" s="74" t="s">
        <v>61</v>
      </c>
      <c r="AN29" s="75">
        <v>0.75</v>
      </c>
      <c r="AO29" s="77">
        <f t="shared" si="6"/>
        <v>128</v>
      </c>
      <c r="AP29" s="1" t="s">
        <v>63</v>
      </c>
      <c r="AQ29" s="1">
        <f t="shared" si="7"/>
        <v>22</v>
      </c>
      <c r="AR29" s="1" t="s">
        <v>62</v>
      </c>
      <c r="AS29" s="73">
        <f>AO29/AQ29</f>
        <v>5.8181818181818183</v>
      </c>
      <c r="AT29" s="85">
        <f>AO29</f>
        <v>128</v>
      </c>
    </row>
    <row r="30" spans="1:46" ht="14.25" thickBot="1" x14ac:dyDescent="0.25">
      <c r="A30" s="50" t="s">
        <v>48</v>
      </c>
      <c r="B30" s="42" t="s">
        <v>44</v>
      </c>
      <c r="C30" s="44" t="s">
        <v>9</v>
      </c>
      <c r="D30" s="44" t="s">
        <v>9</v>
      </c>
      <c r="E30" s="44">
        <v>5.85</v>
      </c>
      <c r="F30" s="44">
        <v>5.85</v>
      </c>
      <c r="G30" s="44">
        <v>5.85</v>
      </c>
      <c r="H30" s="44">
        <v>5.85</v>
      </c>
      <c r="I30" s="58">
        <v>5.0999999999999996</v>
      </c>
      <c r="J30" s="42" t="s">
        <v>44</v>
      </c>
      <c r="K30" s="44" t="s">
        <v>9</v>
      </c>
      <c r="L30" s="44" t="s">
        <v>9</v>
      </c>
      <c r="M30" s="44">
        <v>5.85</v>
      </c>
      <c r="N30" s="44">
        <v>5.85</v>
      </c>
      <c r="O30" s="44">
        <v>5.85</v>
      </c>
      <c r="P30" s="51">
        <v>5.85</v>
      </c>
      <c r="Q30" s="45" t="s">
        <v>9</v>
      </c>
      <c r="R30" s="45" t="s">
        <v>9</v>
      </c>
      <c r="S30" s="45">
        <v>5.85</v>
      </c>
      <c r="T30" s="45">
        <v>5.85</v>
      </c>
      <c r="U30" s="45">
        <v>5.85</v>
      </c>
      <c r="V30" s="45">
        <v>5.85</v>
      </c>
      <c r="W30" s="45">
        <v>5.85</v>
      </c>
      <c r="X30" s="45" t="s">
        <v>9</v>
      </c>
      <c r="Y30" s="45" t="s">
        <v>9</v>
      </c>
      <c r="Z30" s="45">
        <v>5.85</v>
      </c>
      <c r="AA30" s="45">
        <v>5.85</v>
      </c>
      <c r="AB30" s="45">
        <v>5.85</v>
      </c>
      <c r="AC30" s="45">
        <v>5.85</v>
      </c>
      <c r="AD30" s="45">
        <v>5.85</v>
      </c>
      <c r="AE30" s="45" t="s">
        <v>9</v>
      </c>
      <c r="AF30" s="45" t="s">
        <v>9</v>
      </c>
      <c r="AG30" s="47">
        <f t="shared" si="4"/>
        <v>19</v>
      </c>
      <c r="AH30" s="47">
        <f t="shared" si="5"/>
        <v>12</v>
      </c>
      <c r="AI30" s="48">
        <f t="shared" si="10"/>
        <v>110.39999999999996</v>
      </c>
      <c r="AJ30" s="49">
        <v>46143</v>
      </c>
      <c r="AK30" s="49">
        <v>46173</v>
      </c>
      <c r="AL30" s="84">
        <v>147.19999999999999</v>
      </c>
      <c r="AM30" s="37" t="s">
        <v>61</v>
      </c>
      <c r="AN30" s="1">
        <v>0.75</v>
      </c>
      <c r="AO30" s="76">
        <f t="shared" si="6"/>
        <v>110.4</v>
      </c>
      <c r="AP30" s="1" t="s">
        <v>63</v>
      </c>
      <c r="AQ30" s="1">
        <f t="shared" si="7"/>
        <v>19</v>
      </c>
      <c r="AR30" s="1" t="s">
        <v>62</v>
      </c>
      <c r="AS30" s="73">
        <f>AO30/AQ30</f>
        <v>5.810526315789474</v>
      </c>
      <c r="AT30" s="85">
        <f>AO30</f>
        <v>110.4</v>
      </c>
    </row>
    <row r="31" spans="1:46" ht="15" thickBot="1" x14ac:dyDescent="0.25">
      <c r="A31" s="50" t="s">
        <v>49</v>
      </c>
      <c r="B31" s="44">
        <v>5.85</v>
      </c>
      <c r="C31" s="44">
        <v>5.85</v>
      </c>
      <c r="D31" s="44">
        <v>5.85</v>
      </c>
      <c r="E31" s="44">
        <v>5.85</v>
      </c>
      <c r="F31" s="44">
        <v>5.85</v>
      </c>
      <c r="G31" s="44" t="s">
        <v>9</v>
      </c>
      <c r="H31" s="44" t="s">
        <v>9</v>
      </c>
      <c r="I31" s="44">
        <v>5.85</v>
      </c>
      <c r="J31" s="44">
        <v>5.85</v>
      </c>
      <c r="K31" s="44">
        <v>5.85</v>
      </c>
      <c r="L31" s="58">
        <v>5.0999999999999996</v>
      </c>
      <c r="M31" s="42" t="s">
        <v>44</v>
      </c>
      <c r="N31" s="44" t="s">
        <v>9</v>
      </c>
      <c r="O31" s="44" t="s">
        <v>9</v>
      </c>
      <c r="P31" s="44">
        <v>5.85</v>
      </c>
      <c r="Q31" s="45">
        <v>5.85</v>
      </c>
      <c r="R31" s="45">
        <v>5.85</v>
      </c>
      <c r="S31" s="45">
        <v>5.85</v>
      </c>
      <c r="T31" s="45">
        <v>5.85</v>
      </c>
      <c r="U31" s="45" t="s">
        <v>9</v>
      </c>
      <c r="V31" s="45" t="s">
        <v>9</v>
      </c>
      <c r="W31" s="45">
        <v>5.85</v>
      </c>
      <c r="X31" s="45">
        <v>5.85</v>
      </c>
      <c r="Y31" s="45">
        <v>5.85</v>
      </c>
      <c r="Z31" s="45">
        <v>5.85</v>
      </c>
      <c r="AA31" s="45">
        <v>5.85</v>
      </c>
      <c r="AB31" s="45" t="s">
        <v>9</v>
      </c>
      <c r="AC31" s="45" t="s">
        <v>9</v>
      </c>
      <c r="AD31" s="53">
        <v>5.85</v>
      </c>
      <c r="AE31" s="45">
        <v>5.85</v>
      </c>
      <c r="AF31" s="59"/>
      <c r="AG31" s="47">
        <f t="shared" si="4"/>
        <v>21</v>
      </c>
      <c r="AH31" s="47">
        <f t="shared" si="5"/>
        <v>9</v>
      </c>
      <c r="AI31" s="48">
        <f t="shared" si="10"/>
        <v>122.09999999999995</v>
      </c>
      <c r="AJ31" s="49">
        <v>46174</v>
      </c>
      <c r="AK31" s="49">
        <v>46203</v>
      </c>
      <c r="AL31" s="84">
        <v>162.80000000000001</v>
      </c>
      <c r="AM31" s="37" t="s">
        <v>61</v>
      </c>
      <c r="AN31" s="1">
        <v>0.75</v>
      </c>
      <c r="AO31" s="76">
        <f t="shared" si="6"/>
        <v>122.1</v>
      </c>
      <c r="AP31" s="1" t="s">
        <v>63</v>
      </c>
      <c r="AQ31" s="1">
        <f t="shared" si="7"/>
        <v>21</v>
      </c>
      <c r="AR31" s="1" t="s">
        <v>62</v>
      </c>
      <c r="AS31" s="73">
        <f>AO31/AQ31</f>
        <v>5.8142857142857141</v>
      </c>
      <c r="AT31" s="85">
        <f>AO31</f>
        <v>122.1</v>
      </c>
    </row>
    <row r="32" spans="1:46" ht="14.25" thickBot="1" x14ac:dyDescent="0.25">
      <c r="A32" s="50" t="s">
        <v>50</v>
      </c>
      <c r="B32" s="44">
        <v>5.85</v>
      </c>
      <c r="C32" s="44">
        <v>5.85</v>
      </c>
      <c r="D32" s="51">
        <v>5.85</v>
      </c>
      <c r="E32" s="44" t="s">
        <v>9</v>
      </c>
      <c r="F32" s="44" t="s">
        <v>9</v>
      </c>
      <c r="G32" s="44">
        <v>5.85</v>
      </c>
      <c r="H32" s="44">
        <v>5.85</v>
      </c>
      <c r="I32" s="44">
        <v>5.85</v>
      </c>
      <c r="J32" s="44">
        <v>5.85</v>
      </c>
      <c r="K32" s="44">
        <v>5.85</v>
      </c>
      <c r="L32" s="44" t="s">
        <v>9</v>
      </c>
      <c r="M32" s="44" t="s">
        <v>9</v>
      </c>
      <c r="N32" s="44">
        <v>5.85</v>
      </c>
      <c r="O32" s="44">
        <v>5.85</v>
      </c>
      <c r="P32" s="44">
        <v>5.85</v>
      </c>
      <c r="Q32" s="45">
        <v>5.85</v>
      </c>
      <c r="R32" s="45">
        <v>5.85</v>
      </c>
      <c r="S32" s="45" t="s">
        <v>9</v>
      </c>
      <c r="T32" s="45" t="s">
        <v>9</v>
      </c>
      <c r="U32" s="45">
        <v>5.85</v>
      </c>
      <c r="V32" s="45">
        <v>5.85</v>
      </c>
      <c r="W32" s="45">
        <v>5.85</v>
      </c>
      <c r="X32" s="45">
        <v>5.85</v>
      </c>
      <c r="Y32" s="45">
        <v>5.85</v>
      </c>
      <c r="Z32" s="45" t="s">
        <v>9</v>
      </c>
      <c r="AA32" s="45" t="s">
        <v>9</v>
      </c>
      <c r="AB32" s="45">
        <v>5.85</v>
      </c>
      <c r="AC32" s="45">
        <v>5.85</v>
      </c>
      <c r="AD32" s="45">
        <v>5.85</v>
      </c>
      <c r="AE32" s="45">
        <v>5.85</v>
      </c>
      <c r="AF32" s="54">
        <v>5.85</v>
      </c>
      <c r="AG32" s="47">
        <f t="shared" si="4"/>
        <v>23</v>
      </c>
      <c r="AH32" s="47">
        <f t="shared" si="5"/>
        <v>8</v>
      </c>
      <c r="AI32" s="48">
        <f t="shared" si="10"/>
        <v>134.54999999999995</v>
      </c>
      <c r="AJ32" s="49">
        <v>46204</v>
      </c>
      <c r="AK32" s="49">
        <v>46234</v>
      </c>
      <c r="AL32" s="87">
        <v>179.4</v>
      </c>
      <c r="AM32" s="37" t="s">
        <v>61</v>
      </c>
      <c r="AN32" s="1">
        <v>0.75</v>
      </c>
      <c r="AO32" s="76">
        <f t="shared" si="6"/>
        <v>134.6</v>
      </c>
      <c r="AP32" s="1" t="s">
        <v>63</v>
      </c>
      <c r="AQ32" s="1">
        <f t="shared" si="7"/>
        <v>23</v>
      </c>
      <c r="AR32" s="1" t="s">
        <v>62</v>
      </c>
      <c r="AS32" s="86">
        <f t="shared" si="8"/>
        <v>5.8521739130434778</v>
      </c>
      <c r="AT32" s="1">
        <f t="shared" si="9"/>
        <v>134.6</v>
      </c>
    </row>
    <row r="33" spans="1:46" ht="14.25" thickBot="1" x14ac:dyDescent="0.25">
      <c r="A33" s="50" t="s">
        <v>51</v>
      </c>
      <c r="B33" s="44" t="s">
        <v>9</v>
      </c>
      <c r="C33" s="44" t="s">
        <v>9</v>
      </c>
      <c r="D33" s="44">
        <v>5.85</v>
      </c>
      <c r="E33" s="44">
        <v>5.85</v>
      </c>
      <c r="F33" s="44">
        <v>5.85</v>
      </c>
      <c r="G33" s="44">
        <v>5.85</v>
      </c>
      <c r="H33" s="44">
        <v>5.85</v>
      </c>
      <c r="I33" s="44" t="s">
        <v>9</v>
      </c>
      <c r="J33" s="44" t="s">
        <v>9</v>
      </c>
      <c r="K33" s="44">
        <v>5.85</v>
      </c>
      <c r="L33" s="44">
        <v>5.85</v>
      </c>
      <c r="M33" s="44">
        <v>5.85</v>
      </c>
      <c r="N33" s="44">
        <v>5.85</v>
      </c>
      <c r="O33" s="44">
        <v>5.85</v>
      </c>
      <c r="P33" s="44" t="s">
        <v>9</v>
      </c>
      <c r="Q33" s="45" t="s">
        <v>9</v>
      </c>
      <c r="R33" s="45">
        <v>5.85</v>
      </c>
      <c r="S33" s="45">
        <v>5.85</v>
      </c>
      <c r="T33" s="45">
        <v>5.85</v>
      </c>
      <c r="U33" s="45">
        <v>5.85</v>
      </c>
      <c r="V33" s="45">
        <v>5.85</v>
      </c>
      <c r="W33" s="45" t="s">
        <v>9</v>
      </c>
      <c r="X33" s="45" t="s">
        <v>9</v>
      </c>
      <c r="Y33" s="45">
        <v>5.85</v>
      </c>
      <c r="Z33" s="45">
        <v>5.85</v>
      </c>
      <c r="AA33" s="45">
        <v>5.85</v>
      </c>
      <c r="AB33" s="45">
        <v>5.85</v>
      </c>
      <c r="AC33" s="45">
        <v>5.85</v>
      </c>
      <c r="AD33" s="45" t="s">
        <v>9</v>
      </c>
      <c r="AE33" s="45" t="s">
        <v>9</v>
      </c>
      <c r="AF33" s="53">
        <v>5.85</v>
      </c>
      <c r="AG33" s="47">
        <f t="shared" si="4"/>
        <v>21</v>
      </c>
      <c r="AH33" s="47">
        <f t="shared" si="5"/>
        <v>10</v>
      </c>
      <c r="AI33" s="48">
        <f t="shared" si="10"/>
        <v>122.84999999999995</v>
      </c>
      <c r="AJ33" s="49">
        <v>46235</v>
      </c>
      <c r="AK33" s="49">
        <v>46265</v>
      </c>
      <c r="AL33" s="87">
        <v>163.80000000000001</v>
      </c>
      <c r="AM33" s="37" t="s">
        <v>61</v>
      </c>
      <c r="AN33" s="1">
        <v>0.75</v>
      </c>
      <c r="AO33" s="76">
        <f t="shared" si="6"/>
        <v>122.9</v>
      </c>
      <c r="AP33" s="1" t="s">
        <v>63</v>
      </c>
      <c r="AQ33" s="1">
        <f t="shared" si="7"/>
        <v>21</v>
      </c>
      <c r="AR33" s="1" t="s">
        <v>62</v>
      </c>
      <c r="AS33" s="86">
        <f t="shared" si="8"/>
        <v>5.8523809523809529</v>
      </c>
      <c r="AT33" s="1">
        <f t="shared" si="9"/>
        <v>122.9</v>
      </c>
    </row>
    <row r="34" spans="1:46" ht="15" thickBot="1" x14ac:dyDescent="0.25">
      <c r="A34" s="50" t="s">
        <v>52</v>
      </c>
      <c r="B34" s="60">
        <v>5.85</v>
      </c>
      <c r="C34" s="44">
        <v>5.85</v>
      </c>
      <c r="D34" s="44">
        <v>5.85</v>
      </c>
      <c r="E34" s="51">
        <v>5.85</v>
      </c>
      <c r="F34" s="44" t="s">
        <v>9</v>
      </c>
      <c r="G34" s="44" t="s">
        <v>9</v>
      </c>
      <c r="H34" s="44">
        <v>5.85</v>
      </c>
      <c r="I34" s="44">
        <v>5.85</v>
      </c>
      <c r="J34" s="44">
        <v>5.85</v>
      </c>
      <c r="K34" s="44">
        <v>5.85</v>
      </c>
      <c r="L34" s="44">
        <v>5.85</v>
      </c>
      <c r="M34" s="44" t="s">
        <v>9</v>
      </c>
      <c r="N34" s="44" t="s">
        <v>9</v>
      </c>
      <c r="O34" s="44">
        <v>5.85</v>
      </c>
      <c r="P34" s="44">
        <v>5.85</v>
      </c>
      <c r="Q34" s="45">
        <v>5.85</v>
      </c>
      <c r="R34" s="45">
        <v>5.85</v>
      </c>
      <c r="S34" s="45">
        <v>5.85</v>
      </c>
      <c r="T34" s="45" t="s">
        <v>9</v>
      </c>
      <c r="U34" s="45" t="s">
        <v>9</v>
      </c>
      <c r="V34" s="45">
        <v>5.85</v>
      </c>
      <c r="W34" s="45">
        <v>5.85</v>
      </c>
      <c r="X34" s="45">
        <v>5.85</v>
      </c>
      <c r="Y34" s="45">
        <v>5.85</v>
      </c>
      <c r="Z34" s="45">
        <v>5.85</v>
      </c>
      <c r="AA34" s="45" t="s">
        <v>9</v>
      </c>
      <c r="AB34" s="45" t="s">
        <v>9</v>
      </c>
      <c r="AC34" s="53">
        <v>5.85</v>
      </c>
      <c r="AD34" s="45">
        <v>5.85</v>
      </c>
      <c r="AE34" s="45">
        <v>5.85</v>
      </c>
      <c r="AF34" s="61"/>
      <c r="AG34" s="47">
        <f t="shared" si="4"/>
        <v>22</v>
      </c>
      <c r="AH34" s="47">
        <f t="shared" si="5"/>
        <v>8</v>
      </c>
      <c r="AI34" s="48">
        <f t="shared" si="10"/>
        <v>128.69999999999996</v>
      </c>
      <c r="AJ34" s="49">
        <v>46266</v>
      </c>
      <c r="AK34" s="49">
        <v>46295</v>
      </c>
      <c r="AL34" s="87">
        <v>171.6</v>
      </c>
      <c r="AM34" s="37" t="s">
        <v>61</v>
      </c>
      <c r="AN34" s="1">
        <v>0.75</v>
      </c>
      <c r="AO34" s="76">
        <f t="shared" si="6"/>
        <v>128.69999999999999</v>
      </c>
      <c r="AP34" s="1" t="s">
        <v>63</v>
      </c>
      <c r="AQ34" s="1">
        <f t="shared" si="7"/>
        <v>22</v>
      </c>
      <c r="AR34" s="1" t="s">
        <v>62</v>
      </c>
      <c r="AS34" s="86">
        <f t="shared" si="8"/>
        <v>5.85</v>
      </c>
      <c r="AT34" s="1">
        <f t="shared" si="9"/>
        <v>128.69999999999999</v>
      </c>
    </row>
    <row r="35" spans="1:46" ht="14.25" thickBot="1" x14ac:dyDescent="0.25">
      <c r="A35" s="50" t="s">
        <v>53</v>
      </c>
      <c r="B35" s="44">
        <v>5.85</v>
      </c>
      <c r="C35" s="51">
        <v>5.85</v>
      </c>
      <c r="D35" s="44" t="s">
        <v>9</v>
      </c>
      <c r="E35" s="44" t="s">
        <v>9</v>
      </c>
      <c r="F35" s="44">
        <v>5.85</v>
      </c>
      <c r="G35" s="44">
        <v>5.85</v>
      </c>
      <c r="H35" s="44">
        <v>5.85</v>
      </c>
      <c r="I35" s="44">
        <v>5.85</v>
      </c>
      <c r="J35" s="44">
        <v>5.85</v>
      </c>
      <c r="K35" s="44" t="s">
        <v>9</v>
      </c>
      <c r="L35" s="44" t="s">
        <v>9</v>
      </c>
      <c r="M35" s="44">
        <v>5.85</v>
      </c>
      <c r="N35" s="44">
        <v>5.85</v>
      </c>
      <c r="O35" s="44">
        <v>5.85</v>
      </c>
      <c r="P35" s="44">
        <v>5.85</v>
      </c>
      <c r="Q35" s="45">
        <v>5.85</v>
      </c>
      <c r="R35" s="45" t="s">
        <v>9</v>
      </c>
      <c r="S35" s="45" t="s">
        <v>9</v>
      </c>
      <c r="T35" s="45">
        <v>5.85</v>
      </c>
      <c r="U35" s="45">
        <v>5.85</v>
      </c>
      <c r="V35" s="45">
        <v>5.85</v>
      </c>
      <c r="W35" s="45">
        <v>5.85</v>
      </c>
      <c r="X35" s="45">
        <v>5.85</v>
      </c>
      <c r="Y35" s="45" t="s">
        <v>9</v>
      </c>
      <c r="Z35" s="45" t="s">
        <v>9</v>
      </c>
      <c r="AA35" s="45">
        <v>5.85</v>
      </c>
      <c r="AB35" s="45">
        <v>5.85</v>
      </c>
      <c r="AC35" s="45">
        <v>5.85</v>
      </c>
      <c r="AD35" s="45">
        <v>5.85</v>
      </c>
      <c r="AE35" s="54">
        <v>5.85</v>
      </c>
      <c r="AF35" s="45" t="s">
        <v>9</v>
      </c>
      <c r="AG35" s="47">
        <f t="shared" si="4"/>
        <v>22</v>
      </c>
      <c r="AH35" s="47">
        <f t="shared" si="5"/>
        <v>9</v>
      </c>
      <c r="AI35" s="48">
        <f t="shared" si="10"/>
        <v>128.69999999999996</v>
      </c>
      <c r="AJ35" s="49">
        <v>46296</v>
      </c>
      <c r="AK35" s="49">
        <v>46326</v>
      </c>
      <c r="AL35" s="87">
        <v>171.6</v>
      </c>
      <c r="AM35" s="37" t="s">
        <v>61</v>
      </c>
      <c r="AN35" s="1">
        <v>0.75</v>
      </c>
      <c r="AO35" s="76">
        <f t="shared" si="6"/>
        <v>128.69999999999999</v>
      </c>
      <c r="AP35" s="1" t="s">
        <v>63</v>
      </c>
      <c r="AQ35" s="1">
        <f t="shared" si="7"/>
        <v>22</v>
      </c>
      <c r="AR35" s="1" t="s">
        <v>62</v>
      </c>
      <c r="AS35" s="86">
        <f t="shared" si="8"/>
        <v>5.85</v>
      </c>
      <c r="AT35" s="1">
        <f t="shared" si="9"/>
        <v>128.69999999999999</v>
      </c>
    </row>
    <row r="36" spans="1:46" ht="14.25" thickBot="1" x14ac:dyDescent="0.25">
      <c r="A36" s="50" t="s">
        <v>54</v>
      </c>
      <c r="B36" s="44" t="s">
        <v>9</v>
      </c>
      <c r="C36" s="44">
        <v>5.85</v>
      </c>
      <c r="D36" s="58">
        <v>5.0999999999999996</v>
      </c>
      <c r="E36" s="42" t="s">
        <v>44</v>
      </c>
      <c r="F36" s="44">
        <v>5.85</v>
      </c>
      <c r="G36" s="51">
        <v>5.85</v>
      </c>
      <c r="H36" s="44" t="s">
        <v>9</v>
      </c>
      <c r="I36" s="44" t="s">
        <v>9</v>
      </c>
      <c r="J36" s="44">
        <v>5.85</v>
      </c>
      <c r="K36" s="44">
        <v>5.85</v>
      </c>
      <c r="L36" s="44">
        <v>5.85</v>
      </c>
      <c r="M36" s="44">
        <v>5.85</v>
      </c>
      <c r="N36" s="44">
        <v>5.85</v>
      </c>
      <c r="O36" s="44" t="s">
        <v>9</v>
      </c>
      <c r="P36" s="44" t="s">
        <v>9</v>
      </c>
      <c r="Q36" s="45">
        <v>5.85</v>
      </c>
      <c r="R36" s="45">
        <v>5.85</v>
      </c>
      <c r="S36" s="45">
        <v>5.85</v>
      </c>
      <c r="T36" s="45">
        <v>5.85</v>
      </c>
      <c r="U36" s="45">
        <v>5.85</v>
      </c>
      <c r="V36" s="45" t="s">
        <v>9</v>
      </c>
      <c r="W36" s="45" t="s">
        <v>9</v>
      </c>
      <c r="X36" s="45">
        <v>5.85</v>
      </c>
      <c r="Y36" s="45">
        <v>5.85</v>
      </c>
      <c r="Z36" s="45">
        <v>5.85</v>
      </c>
      <c r="AA36" s="45">
        <v>5.85</v>
      </c>
      <c r="AB36" s="45">
        <v>5.85</v>
      </c>
      <c r="AC36" s="45" t="s">
        <v>9</v>
      </c>
      <c r="AD36" s="45" t="s">
        <v>9</v>
      </c>
      <c r="AE36" s="53">
        <v>5.85</v>
      </c>
      <c r="AF36" s="45"/>
      <c r="AG36" s="47">
        <f t="shared" si="4"/>
        <v>20</v>
      </c>
      <c r="AH36" s="47">
        <f t="shared" si="5"/>
        <v>10</v>
      </c>
      <c r="AI36" s="48">
        <f t="shared" si="10"/>
        <v>116.24999999999996</v>
      </c>
      <c r="AJ36" s="49">
        <v>46327</v>
      </c>
      <c r="AK36" s="49">
        <v>46356</v>
      </c>
      <c r="AL36" s="84">
        <v>155</v>
      </c>
      <c r="AM36" s="37" t="s">
        <v>61</v>
      </c>
      <c r="AN36" s="1">
        <v>0.75</v>
      </c>
      <c r="AO36" s="76">
        <f t="shared" si="6"/>
        <v>116.3</v>
      </c>
      <c r="AP36" s="1" t="s">
        <v>63</v>
      </c>
      <c r="AQ36" s="1">
        <f t="shared" si="7"/>
        <v>20</v>
      </c>
      <c r="AR36" s="1" t="s">
        <v>62</v>
      </c>
      <c r="AS36" s="73">
        <f t="shared" si="8"/>
        <v>5.8149999999999995</v>
      </c>
      <c r="AT36" s="85">
        <f t="shared" si="9"/>
        <v>116.3</v>
      </c>
    </row>
    <row r="37" spans="1:46" ht="14.25" thickBot="1" x14ac:dyDescent="0.25">
      <c r="A37" s="50" t="s">
        <v>55</v>
      </c>
      <c r="B37" s="44">
        <v>5.85</v>
      </c>
      <c r="C37" s="44">
        <v>5.85</v>
      </c>
      <c r="D37" s="44">
        <v>5.85</v>
      </c>
      <c r="E37" s="51">
        <v>5.85</v>
      </c>
      <c r="F37" s="44" t="s">
        <v>9</v>
      </c>
      <c r="G37" s="44" t="s">
        <v>9</v>
      </c>
      <c r="H37" s="44">
        <v>5.85</v>
      </c>
      <c r="I37" s="44">
        <v>5.85</v>
      </c>
      <c r="J37" s="44">
        <v>5.85</v>
      </c>
      <c r="K37" s="44">
        <v>5.85</v>
      </c>
      <c r="L37" s="44">
        <v>5.85</v>
      </c>
      <c r="M37" s="44" t="s">
        <v>9</v>
      </c>
      <c r="N37" s="44" t="s">
        <v>9</v>
      </c>
      <c r="O37" s="44">
        <v>5.85</v>
      </c>
      <c r="P37" s="51">
        <v>5.85</v>
      </c>
      <c r="Q37" s="45">
        <v>5.85</v>
      </c>
      <c r="R37" s="45">
        <v>5.85</v>
      </c>
      <c r="S37" s="45">
        <v>5.85</v>
      </c>
      <c r="T37" s="45" t="s">
        <v>9</v>
      </c>
      <c r="U37" s="45" t="s">
        <v>9</v>
      </c>
      <c r="V37" s="45">
        <v>5.85</v>
      </c>
      <c r="W37" s="45">
        <v>5.85</v>
      </c>
      <c r="X37" s="45">
        <v>5.85</v>
      </c>
      <c r="Y37" s="45">
        <v>5.85</v>
      </c>
      <c r="Z37" s="45">
        <v>5.85</v>
      </c>
      <c r="AA37" s="45" t="s">
        <v>9</v>
      </c>
      <c r="AB37" s="45" t="s">
        <v>9</v>
      </c>
      <c r="AC37" s="45">
        <v>5.85</v>
      </c>
      <c r="AD37" s="45">
        <v>5.85</v>
      </c>
      <c r="AE37" s="53">
        <v>5.85</v>
      </c>
      <c r="AF37" s="45" t="s">
        <v>9</v>
      </c>
      <c r="AG37" s="47">
        <f t="shared" si="4"/>
        <v>22</v>
      </c>
      <c r="AH37" s="47">
        <f t="shared" si="5"/>
        <v>9</v>
      </c>
      <c r="AI37" s="48">
        <f t="shared" si="10"/>
        <v>128.69999999999996</v>
      </c>
      <c r="AJ37" s="49">
        <v>46357</v>
      </c>
      <c r="AK37" s="49">
        <v>46387</v>
      </c>
      <c r="AL37" s="87">
        <v>171.6</v>
      </c>
      <c r="AM37" s="37" t="s">
        <v>61</v>
      </c>
      <c r="AN37" s="1">
        <v>0.75</v>
      </c>
      <c r="AO37" s="76">
        <f t="shared" si="6"/>
        <v>128.69999999999999</v>
      </c>
      <c r="AP37" s="1" t="s">
        <v>63</v>
      </c>
      <c r="AQ37" s="1">
        <f t="shared" si="7"/>
        <v>22</v>
      </c>
      <c r="AR37" s="1" t="s">
        <v>62</v>
      </c>
      <c r="AS37" s="86">
        <f t="shared" si="8"/>
        <v>5.85</v>
      </c>
      <c r="AT37" s="1">
        <f t="shared" si="9"/>
        <v>128.69999999999999</v>
      </c>
    </row>
    <row r="38" spans="1:46" s="65" customFormat="1" ht="13.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269" t="s">
        <v>56</v>
      </c>
      <c r="AA38" s="270"/>
      <c r="AB38" s="270"/>
      <c r="AC38" s="270"/>
      <c r="AD38" s="270"/>
      <c r="AE38" s="270"/>
      <c r="AF38" s="271"/>
      <c r="AG38" s="63">
        <f>SUM(AG26:AG37)</f>
        <v>247</v>
      </c>
      <c r="AH38" s="64">
        <f>SUM(AH26:AH37)</f>
        <v>118</v>
      </c>
      <c r="AI38" s="48">
        <f>SUM(AI26:AI37)</f>
        <v>1441.9499999999996</v>
      </c>
      <c r="AL38" s="88"/>
    </row>
    <row r="40" spans="1:46" ht="12" customHeight="1" x14ac:dyDescent="0.2"/>
    <row r="42" spans="1:46" x14ac:dyDescent="0.2">
      <c r="AI42" s="37"/>
    </row>
  </sheetData>
  <mergeCells count="10">
    <mergeCell ref="A24:A25"/>
    <mergeCell ref="B24:AF24"/>
    <mergeCell ref="AG24:AH24"/>
    <mergeCell ref="Z38:AF38"/>
    <mergeCell ref="A1:AI1"/>
    <mergeCell ref="A2:AI2"/>
    <mergeCell ref="A3:A4"/>
    <mergeCell ref="B3:AF3"/>
    <mergeCell ref="AG3:AH3"/>
    <mergeCell ref="Z17:AF17"/>
  </mergeCells>
  <conditionalFormatting sqref="B6:AE6 B8:AE8 B9:AF9 B10:AE10 B11:AF12 B13:AE13 B14:AF14 B15:AE15 B16:AF16 B7:AF7 B27:AE27 B29:AE29 B30:AF30 B31:AE31 B32:AF33 B34:AE34 B35:AF35 B36:AE36 B37:AF37 B28:AF28">
    <cfRule type="cellIs" dxfId="11" priority="1360" stopIfTrue="1" operator="equal">
      <formula>"В"</formula>
    </cfRule>
    <cfRule type="cellIs" dxfId="10" priority="1361" stopIfTrue="1" operator="equal">
      <formula>"ФВ"</formula>
    </cfRule>
    <cfRule type="cellIs" dxfId="9" priority="1362" stopIfTrue="1" operator="equal">
      <formula>"П"</formula>
    </cfRule>
  </conditionalFormatting>
  <conditionalFormatting sqref="B5:AF9 B10:AE10 B11:AF12 B13:AE13 B14:AF16 B26:AF30 B31:AE31 B32:AF33 B34:AE34 B35:AF37">
    <cfRule type="cellIs" dxfId="8" priority="1144" stopIfTrue="1" operator="equal">
      <formula>"В"</formula>
    </cfRule>
    <cfRule type="cellIs" dxfId="7" priority="1145" stopIfTrue="1" operator="equal">
      <formula>"ФВ"</formula>
    </cfRule>
    <cfRule type="cellIs" dxfId="6" priority="1146" stopIfTrue="1" operator="equal">
      <formula>"П"</formula>
    </cfRule>
  </conditionalFormatting>
  <printOptions horizontalCentered="1"/>
  <pageMargins left="0.39370078740157483" right="0.39370078740157483" top="0.82677165354330717" bottom="0" header="0.43307086614173229" footer="0.19685039370078741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28"/>
  <sheetViews>
    <sheetView workbookViewId="0">
      <selection activeCell="C24" sqref="C24"/>
    </sheetView>
  </sheetViews>
  <sheetFormatPr defaultRowHeight="12.75" x14ac:dyDescent="0.2"/>
  <cols>
    <col min="1" max="1" width="12.85546875" customWidth="1"/>
    <col min="2" max="2" width="15.28515625" customWidth="1"/>
    <col min="3" max="3" width="12.28515625" customWidth="1"/>
    <col min="4" max="4" width="9.7109375" customWidth="1"/>
  </cols>
  <sheetData>
    <row r="2" spans="1:4" x14ac:dyDescent="0.2">
      <c r="A2">
        <v>12</v>
      </c>
      <c r="B2">
        <f>19609+1800+784.36+1400</f>
        <v>23593.360000000001</v>
      </c>
      <c r="C2">
        <f>169.4</f>
        <v>169.4</v>
      </c>
      <c r="D2">
        <f>B2/C2*A2</f>
        <v>1671.3123966942148</v>
      </c>
    </row>
    <row r="3" spans="1:4" x14ac:dyDescent="0.2">
      <c r="D3">
        <v>1671.31</v>
      </c>
    </row>
    <row r="4" spans="1:4" x14ac:dyDescent="0.2">
      <c r="D4">
        <f>D3-D2</f>
        <v>-2.3966942148945236E-3</v>
      </c>
    </row>
    <row r="6" spans="1:4" x14ac:dyDescent="0.2">
      <c r="A6">
        <v>6</v>
      </c>
      <c r="B6">
        <v>19609</v>
      </c>
      <c r="C6">
        <f>B6/C2*A6</f>
        <v>694.53364817001182</v>
      </c>
      <c r="D6">
        <f>C6*2</f>
        <v>1389.0672963400236</v>
      </c>
    </row>
    <row r="10" spans="1:4" x14ac:dyDescent="0.2">
      <c r="B10" t="s">
        <v>45</v>
      </c>
      <c r="C10" t="s">
        <v>75</v>
      </c>
      <c r="D10">
        <v>148.19999999999999</v>
      </c>
    </row>
    <row r="11" spans="1:4" x14ac:dyDescent="0.2">
      <c r="A11" s="79" t="s">
        <v>74</v>
      </c>
      <c r="B11">
        <v>148.19999999999999</v>
      </c>
      <c r="C11">
        <f>19609</f>
        <v>19609</v>
      </c>
    </row>
    <row r="12" spans="1:4" x14ac:dyDescent="0.2">
      <c r="A12" s="78" t="s">
        <v>72</v>
      </c>
      <c r="B12" s="78">
        <v>0.04</v>
      </c>
      <c r="C12">
        <f>C11*B12</f>
        <v>784.36</v>
      </c>
    </row>
    <row r="13" spans="1:4" x14ac:dyDescent="0.2">
      <c r="A13" t="s">
        <v>73</v>
      </c>
      <c r="B13">
        <v>1800</v>
      </c>
      <c r="C13">
        <f>B13/D10*B11</f>
        <v>1799.9999999999998</v>
      </c>
    </row>
    <row r="14" spans="1:4" x14ac:dyDescent="0.2">
      <c r="A14" t="s">
        <v>76</v>
      </c>
      <c r="B14">
        <v>12</v>
      </c>
      <c r="C14">
        <f>ROUND((C11+C12+C13)/B11*B14,2)</f>
        <v>1797.03</v>
      </c>
    </row>
    <row r="15" spans="1:4" x14ac:dyDescent="0.2">
      <c r="C15">
        <f>SUM(C11:C14)</f>
        <v>23990.39</v>
      </c>
    </row>
    <row r="17" spans="1:5" x14ac:dyDescent="0.2">
      <c r="A17" t="s">
        <v>77</v>
      </c>
      <c r="C17">
        <v>31000</v>
      </c>
    </row>
    <row r="18" spans="1:5" x14ac:dyDescent="0.2">
      <c r="C18">
        <f>C17-C15</f>
        <v>7009.6100000000006</v>
      </c>
    </row>
    <row r="24" spans="1:5" x14ac:dyDescent="0.2">
      <c r="C24">
        <f>0.7*60</f>
        <v>42</v>
      </c>
    </row>
    <row r="27" spans="1:5" x14ac:dyDescent="0.2">
      <c r="B27" s="80">
        <v>0.33333333333333331</v>
      </c>
      <c r="C27" s="80">
        <v>0.32500000000000001</v>
      </c>
      <c r="D27" s="80">
        <v>2.0833333333333332E-2</v>
      </c>
      <c r="E27" s="80">
        <f>B27+C27+D27</f>
        <v>0.6791666666666667</v>
      </c>
    </row>
    <row r="28" spans="1:5" x14ac:dyDescent="0.2">
      <c r="B28" s="80">
        <v>0.33333333333333331</v>
      </c>
      <c r="C28" s="80">
        <v>0.32083333333333336</v>
      </c>
      <c r="D28" s="80">
        <v>2.0833333333333332E-2</v>
      </c>
      <c r="E28" s="80">
        <f>B28+C28+D28</f>
        <v>0.67500000000000004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O36"/>
  <sheetViews>
    <sheetView workbookViewId="0">
      <selection activeCell="X13" sqref="X13"/>
    </sheetView>
  </sheetViews>
  <sheetFormatPr defaultRowHeight="12.75" x14ac:dyDescent="0.2"/>
  <cols>
    <col min="1" max="1" width="10.28515625" customWidth="1"/>
    <col min="2" max="2" width="14.140625" customWidth="1"/>
    <col min="3" max="3" width="12.42578125" customWidth="1"/>
    <col min="4" max="4" width="10.5703125" customWidth="1"/>
    <col min="5" max="5" width="10.42578125" customWidth="1"/>
    <col min="6" max="6" width="10.140625" bestFit="1" customWidth="1"/>
    <col min="7" max="7" width="9.85546875" customWidth="1"/>
    <col min="8" max="8" width="10.140625" bestFit="1" customWidth="1"/>
    <col min="9" max="9" width="10.140625" customWidth="1"/>
    <col min="10" max="10" width="10.7109375" customWidth="1"/>
    <col min="11" max="41" width="3.7109375" customWidth="1"/>
  </cols>
  <sheetData>
    <row r="1" spans="1:41" x14ac:dyDescent="0.2">
      <c r="A1" t="s">
        <v>87</v>
      </c>
      <c r="J1" s="90">
        <f>EOMONTH(табель!ES12,-1)</f>
        <v>46053</v>
      </c>
      <c r="K1" s="91">
        <f>J1+1</f>
        <v>46054</v>
      </c>
      <c r="L1" s="91">
        <f t="shared" ref="L1:AL1" si="0">K1+1</f>
        <v>46055</v>
      </c>
      <c r="M1" s="91">
        <f t="shared" si="0"/>
        <v>46056</v>
      </c>
      <c r="N1" s="91">
        <f t="shared" si="0"/>
        <v>46057</v>
      </c>
      <c r="O1" s="91">
        <f t="shared" si="0"/>
        <v>46058</v>
      </c>
      <c r="P1" s="91">
        <f t="shared" si="0"/>
        <v>46059</v>
      </c>
      <c r="Q1" s="91">
        <f t="shared" si="0"/>
        <v>46060</v>
      </c>
      <c r="R1" s="91">
        <f t="shared" si="0"/>
        <v>46061</v>
      </c>
      <c r="S1" s="91">
        <f t="shared" si="0"/>
        <v>46062</v>
      </c>
      <c r="T1" s="91">
        <f t="shared" si="0"/>
        <v>46063</v>
      </c>
      <c r="U1" s="91">
        <f t="shared" si="0"/>
        <v>46064</v>
      </c>
      <c r="V1" s="91">
        <f t="shared" si="0"/>
        <v>46065</v>
      </c>
      <c r="W1" s="91">
        <f t="shared" si="0"/>
        <v>46066</v>
      </c>
      <c r="X1" s="91">
        <f t="shared" si="0"/>
        <v>46067</v>
      </c>
      <c r="Y1" s="91">
        <f t="shared" si="0"/>
        <v>46068</v>
      </c>
      <c r="Z1" s="91">
        <f t="shared" si="0"/>
        <v>46069</v>
      </c>
      <c r="AA1" s="91">
        <f t="shared" si="0"/>
        <v>46070</v>
      </c>
      <c r="AB1" s="91">
        <f t="shared" si="0"/>
        <v>46071</v>
      </c>
      <c r="AC1" s="91">
        <f t="shared" si="0"/>
        <v>46072</v>
      </c>
      <c r="AD1" s="91">
        <f t="shared" si="0"/>
        <v>46073</v>
      </c>
      <c r="AE1" s="91">
        <f t="shared" si="0"/>
        <v>46074</v>
      </c>
      <c r="AF1" s="91">
        <f t="shared" si="0"/>
        <v>46075</v>
      </c>
      <c r="AG1" s="91">
        <f t="shared" si="0"/>
        <v>46076</v>
      </c>
      <c r="AH1" s="91">
        <f t="shared" si="0"/>
        <v>46077</v>
      </c>
      <c r="AI1" s="91">
        <f t="shared" si="0"/>
        <v>46078</v>
      </c>
      <c r="AJ1" s="91">
        <f t="shared" si="0"/>
        <v>46079</v>
      </c>
      <c r="AK1" s="91">
        <f t="shared" si="0"/>
        <v>46080</v>
      </c>
      <c r="AL1" s="91">
        <f t="shared" si="0"/>
        <v>46081</v>
      </c>
      <c r="AM1" s="92" t="str">
        <f>IF(AL1="","",IF(AL1+1&gt;$J2,"",AL1+1))</f>
        <v/>
      </c>
      <c r="AN1" s="92" t="str">
        <f t="shared" ref="AN1:AO1" si="1">IF(AM1="","",IF(AM1+1&gt;$J2,"",AM1+1))</f>
        <v/>
      </c>
      <c r="AO1" s="92" t="str">
        <f t="shared" si="1"/>
        <v/>
      </c>
    </row>
    <row r="2" spans="1:41" x14ac:dyDescent="0.2">
      <c r="J2" s="90">
        <f>EOMONTH(табель!ES12,0)</f>
        <v>46081</v>
      </c>
    </row>
    <row r="3" spans="1:41" x14ac:dyDescent="0.2">
      <c r="D3" s="274" t="s">
        <v>81</v>
      </c>
      <c r="E3" s="274"/>
      <c r="F3" s="274" t="s">
        <v>82</v>
      </c>
      <c r="G3" s="274"/>
      <c r="H3" s="274" t="s">
        <v>83</v>
      </c>
      <c r="I3" s="274"/>
    </row>
    <row r="4" spans="1:41" ht="13.5" thickBot="1" x14ac:dyDescent="0.25">
      <c r="A4" s="93" t="s">
        <v>78</v>
      </c>
      <c r="B4" s="93" t="s">
        <v>79</v>
      </c>
      <c r="C4" s="94" t="s">
        <v>80</v>
      </c>
      <c r="D4" s="93" t="s">
        <v>85</v>
      </c>
      <c r="E4" s="93" t="s">
        <v>86</v>
      </c>
      <c r="F4" s="93" t="s">
        <v>85</v>
      </c>
      <c r="G4" s="93" t="s">
        <v>86</v>
      </c>
      <c r="H4" s="93" t="s">
        <v>85</v>
      </c>
      <c r="I4" s="93" t="s">
        <v>86</v>
      </c>
    </row>
    <row r="5" spans="1:41" x14ac:dyDescent="0.2">
      <c r="A5" s="98" t="s">
        <v>88</v>
      </c>
      <c r="B5" s="99" t="s">
        <v>84</v>
      </c>
      <c r="C5" s="100"/>
      <c r="D5" s="101">
        <v>46056</v>
      </c>
      <c r="E5" s="101">
        <v>46062</v>
      </c>
      <c r="F5" s="101">
        <v>46065</v>
      </c>
      <c r="G5" s="101">
        <v>46073</v>
      </c>
      <c r="H5" s="101">
        <v>46077</v>
      </c>
      <c r="I5" s="102">
        <v>46079</v>
      </c>
      <c r="K5" s="276" t="str">
        <f>K6&amp;K7&amp;K8</f>
        <v/>
      </c>
      <c r="L5" s="99" t="str">
        <f t="shared" ref="L5:AO5" si="2">L6&amp;L7&amp;L8</f>
        <v/>
      </c>
      <c r="M5" s="99" t="str">
        <f t="shared" si="2"/>
        <v>Б</v>
      </c>
      <c r="N5" s="99" t="str">
        <f t="shared" si="2"/>
        <v>Б</v>
      </c>
      <c r="O5" s="99" t="str">
        <f t="shared" si="2"/>
        <v>Б</v>
      </c>
      <c r="P5" s="99" t="str">
        <f t="shared" si="2"/>
        <v>Б</v>
      </c>
      <c r="Q5" s="99" t="str">
        <f t="shared" si="2"/>
        <v>Б</v>
      </c>
      <c r="R5" s="99" t="str">
        <f t="shared" si="2"/>
        <v>Б</v>
      </c>
      <c r="S5" s="99" t="str">
        <f t="shared" si="2"/>
        <v>Б</v>
      </c>
      <c r="T5" s="99" t="str">
        <f t="shared" si="2"/>
        <v/>
      </c>
      <c r="U5" s="99" t="str">
        <f t="shared" si="2"/>
        <v/>
      </c>
      <c r="V5" s="99" t="str">
        <f t="shared" si="2"/>
        <v>ОТ</v>
      </c>
      <c r="W5" s="99" t="str">
        <f t="shared" si="2"/>
        <v>ОТ</v>
      </c>
      <c r="X5" s="99" t="str">
        <f t="shared" si="2"/>
        <v>ОТ</v>
      </c>
      <c r="Y5" s="99" t="str">
        <f t="shared" si="2"/>
        <v>ОТ</v>
      </c>
      <c r="Z5" s="99" t="str">
        <f t="shared" si="2"/>
        <v>ОТ</v>
      </c>
      <c r="AA5" s="99" t="str">
        <f t="shared" si="2"/>
        <v>ОТ</v>
      </c>
      <c r="AB5" s="99" t="str">
        <f t="shared" si="2"/>
        <v>ОТ</v>
      </c>
      <c r="AC5" s="99" t="str">
        <f t="shared" si="2"/>
        <v>ОТ</v>
      </c>
      <c r="AD5" s="99" t="str">
        <f t="shared" si="2"/>
        <v>ОТ</v>
      </c>
      <c r="AE5" s="99" t="str">
        <f t="shared" si="2"/>
        <v/>
      </c>
      <c r="AF5" s="99" t="str">
        <f t="shared" si="2"/>
        <v/>
      </c>
      <c r="AG5" s="99" t="str">
        <f t="shared" si="2"/>
        <v/>
      </c>
      <c r="AH5" s="99" t="str">
        <f t="shared" si="2"/>
        <v>А</v>
      </c>
      <c r="AI5" s="99" t="str">
        <f t="shared" si="2"/>
        <v>А</v>
      </c>
      <c r="AJ5" s="99" t="str">
        <f t="shared" si="2"/>
        <v>А</v>
      </c>
      <c r="AK5" s="99" t="str">
        <f t="shared" si="2"/>
        <v>Б</v>
      </c>
      <c r="AL5" s="99" t="str">
        <f t="shared" si="2"/>
        <v>Б</v>
      </c>
      <c r="AM5" s="99" t="str">
        <f t="shared" si="2"/>
        <v/>
      </c>
      <c r="AN5" s="99" t="str">
        <f t="shared" si="2"/>
        <v/>
      </c>
      <c r="AO5" s="277" t="str">
        <f t="shared" si="2"/>
        <v/>
      </c>
    </row>
    <row r="6" spans="1:41" x14ac:dyDescent="0.2">
      <c r="A6" s="103"/>
      <c r="B6" s="81"/>
      <c r="C6" s="82"/>
      <c r="D6" s="83">
        <v>46080</v>
      </c>
      <c r="E6" s="81"/>
      <c r="F6" s="81"/>
      <c r="G6" s="81"/>
      <c r="H6" s="81"/>
      <c r="I6" s="104"/>
      <c r="K6" s="278" t="str">
        <f>IF(OR(AND(K$1&gt;=$D5,K$1&lt;=IF(AND($D5&gt;$J$1,$E5=""),$J$2,$E5)),AND(K$1&gt;=$D6,K$1&lt;=IF(AND($D6&gt;$J$1,$E6=""),$J$2,$E6)),AND(K$1&gt;=$D7,K$1&lt;=IF(AND($D7&gt;$J$1,$E7=""),$J$2,$E7)),AND(K$1&gt;=$D8,K$1&lt;=IF(AND($D8&gt;$J$1,$E8=""),$J$2,$E8))),$D$3,"")</f>
        <v/>
      </c>
      <c r="L6" s="81" t="str">
        <f t="shared" ref="L6:AM6" si="3">IF(OR(AND(L$1&gt;=$D5,L$1&lt;=IF(AND($D5&gt;$J$1,$E5=""),$J$2,$E5)),AND(L$1&gt;=$D6,L$1&lt;=IF(AND($D6&gt;$J$1,$E6=""),$J$2,$E6)),AND(L$1&gt;=$D7,L$1&lt;=IF(AND($D7&gt;$J$1,$E7=""),$J$2,$E7)),AND(L$1&gt;=$D8,L$1&lt;=IF(AND($D8&gt;$J$1,$E8=""),$J$2,$E8))),$D$3,"")</f>
        <v/>
      </c>
      <c r="M6" s="81" t="str">
        <f t="shared" si="3"/>
        <v>Б</v>
      </c>
      <c r="N6" s="81" t="str">
        <f t="shared" si="3"/>
        <v>Б</v>
      </c>
      <c r="O6" s="81" t="str">
        <f t="shared" si="3"/>
        <v>Б</v>
      </c>
      <c r="P6" s="81" t="str">
        <f t="shared" si="3"/>
        <v>Б</v>
      </c>
      <c r="Q6" s="81" t="str">
        <f t="shared" si="3"/>
        <v>Б</v>
      </c>
      <c r="R6" s="81" t="str">
        <f t="shared" si="3"/>
        <v>Б</v>
      </c>
      <c r="S6" s="81" t="str">
        <f t="shared" si="3"/>
        <v>Б</v>
      </c>
      <c r="T6" s="81" t="str">
        <f t="shared" si="3"/>
        <v/>
      </c>
      <c r="U6" s="81" t="str">
        <f t="shared" si="3"/>
        <v/>
      </c>
      <c r="V6" s="81" t="str">
        <f t="shared" si="3"/>
        <v/>
      </c>
      <c r="W6" s="81" t="str">
        <f t="shared" si="3"/>
        <v/>
      </c>
      <c r="X6" s="81" t="str">
        <f t="shared" si="3"/>
        <v/>
      </c>
      <c r="Y6" s="81" t="str">
        <f t="shared" si="3"/>
        <v/>
      </c>
      <c r="Z6" s="81" t="str">
        <f t="shared" si="3"/>
        <v/>
      </c>
      <c r="AA6" s="81" t="str">
        <f t="shared" si="3"/>
        <v/>
      </c>
      <c r="AB6" s="81" t="str">
        <f t="shared" si="3"/>
        <v/>
      </c>
      <c r="AC6" s="81" t="str">
        <f t="shared" si="3"/>
        <v/>
      </c>
      <c r="AD6" s="81" t="str">
        <f t="shared" si="3"/>
        <v/>
      </c>
      <c r="AE6" s="81" t="str">
        <f t="shared" si="3"/>
        <v/>
      </c>
      <c r="AF6" s="81" t="str">
        <f t="shared" si="3"/>
        <v/>
      </c>
      <c r="AG6" s="81" t="str">
        <f t="shared" si="3"/>
        <v/>
      </c>
      <c r="AH6" s="81" t="str">
        <f t="shared" si="3"/>
        <v/>
      </c>
      <c r="AI6" s="81" t="str">
        <f t="shared" si="3"/>
        <v/>
      </c>
      <c r="AJ6" s="81" t="str">
        <f t="shared" si="3"/>
        <v/>
      </c>
      <c r="AK6" s="81" t="str">
        <f t="shared" si="3"/>
        <v>Б</v>
      </c>
      <c r="AL6" s="81" t="str">
        <f t="shared" si="3"/>
        <v>Б</v>
      </c>
      <c r="AM6" s="275" t="str">
        <f>IF(AM$1="","",IF(OR(AND(AM$1&gt;=$D5,AM$1&lt;=IF(AND($D5&gt;$J$1,$E5=""),$J$2,$E5)),AND(AM$1&gt;=$D6,AM$1&lt;=IF(AND($D6&gt;$J$1,$E6=""),$J$2,$E6)),AND(AM$1&gt;=$D7,AM$1&lt;=IF(AND($D7&gt;$J$1,$E7=""),$J$2,$E7)),AND(AM$1&gt;=$D8,AM$1&lt;=IF(AND($D8&gt;$J$1,$E8=""),$J$2,$E8))),$D$3,""))</f>
        <v/>
      </c>
      <c r="AN6" s="275" t="str">
        <f t="shared" ref="AN6:AO6" si="4">IF(AN$1="","",IF(OR(AND(AN$1&gt;=$D5,AN$1&lt;=IF(AND($D5&gt;$J$1,$E5=""),$J$2,$E5)),AND(AN$1&gt;=$D6,AN$1&lt;=IF(AND($D6&gt;$J$1,$E6=""),$J$2,$E6)),AND(AN$1&gt;=$D7,AN$1&lt;=IF(AND($D7&gt;$J$1,$E7=""),$J$2,$E7)),AND(AN$1&gt;=$D8,AN$1&lt;=IF(AND($D8&gt;$J$1,$E8=""),$J$2,$E8))),$D$3,""))</f>
        <v/>
      </c>
      <c r="AO6" s="279" t="str">
        <f t="shared" si="4"/>
        <v/>
      </c>
    </row>
    <row r="7" spans="1:41" x14ac:dyDescent="0.2">
      <c r="A7" s="103"/>
      <c r="B7" s="81"/>
      <c r="C7" s="82"/>
      <c r="D7" s="81"/>
      <c r="E7" s="81"/>
      <c r="F7" s="81"/>
      <c r="G7" s="81"/>
      <c r="H7" s="81"/>
      <c r="I7" s="104"/>
      <c r="K7" s="278" t="str">
        <f>IF(OR(AND(K$1&gt;=$F5,K$1&lt;=IF(AND($F5&gt;$J$1,$G5=""),$J$2,$G5)),AND(K$1&gt;=$F6,K$1&lt;=IF(AND($F6&gt;$J$1,$G6=""),$J$2,$G6)),AND(K$1&gt;=$F7,K$1&lt;=IF(AND($F7&gt;$J$1,$G7=""),$J$2,$G7)),AND(K$1&gt;=$F8,K$1&lt;=IF(AND($F8&gt;$J$1,$G8=""),$J$2,$G8))),$F$3,"")</f>
        <v/>
      </c>
      <c r="L7" s="81" t="str">
        <f t="shared" ref="L7:AM7" si="5">IF(OR(AND(L$1&gt;=$F5,L$1&lt;=IF(AND($F5&gt;$J$1,$G5=""),$J$2,$G5)),AND(L$1&gt;=$F6,L$1&lt;=IF(AND($F6&gt;$J$1,$G6=""),$J$2,$G6)),AND(L$1&gt;=$F7,L$1&lt;=IF(AND($F7&gt;$J$1,$G7=""),$J$2,$G7)),AND(L$1&gt;=$F8,L$1&lt;=IF(AND($F8&gt;$J$1,$G8=""),$J$2,$G8))),$F$3,"")</f>
        <v/>
      </c>
      <c r="M7" s="81" t="str">
        <f t="shared" si="5"/>
        <v/>
      </c>
      <c r="N7" s="81" t="str">
        <f t="shared" si="5"/>
        <v/>
      </c>
      <c r="O7" s="81" t="str">
        <f t="shared" si="5"/>
        <v/>
      </c>
      <c r="P7" s="81" t="str">
        <f t="shared" si="5"/>
        <v/>
      </c>
      <c r="Q7" s="81" t="str">
        <f t="shared" si="5"/>
        <v/>
      </c>
      <c r="R7" s="81" t="str">
        <f t="shared" si="5"/>
        <v/>
      </c>
      <c r="S7" s="81" t="str">
        <f t="shared" si="5"/>
        <v/>
      </c>
      <c r="T7" s="81" t="str">
        <f t="shared" si="5"/>
        <v/>
      </c>
      <c r="U7" s="81" t="str">
        <f t="shared" si="5"/>
        <v/>
      </c>
      <c r="V7" s="81" t="str">
        <f t="shared" si="5"/>
        <v>ОТ</v>
      </c>
      <c r="W7" s="81" t="str">
        <f t="shared" si="5"/>
        <v>ОТ</v>
      </c>
      <c r="X7" s="81" t="str">
        <f t="shared" si="5"/>
        <v>ОТ</v>
      </c>
      <c r="Y7" s="81" t="str">
        <f t="shared" si="5"/>
        <v>ОТ</v>
      </c>
      <c r="Z7" s="81" t="str">
        <f t="shared" si="5"/>
        <v>ОТ</v>
      </c>
      <c r="AA7" s="81" t="str">
        <f t="shared" si="5"/>
        <v>ОТ</v>
      </c>
      <c r="AB7" s="81" t="str">
        <f t="shared" si="5"/>
        <v>ОТ</v>
      </c>
      <c r="AC7" s="81" t="str">
        <f t="shared" si="5"/>
        <v>ОТ</v>
      </c>
      <c r="AD7" s="81" t="str">
        <f t="shared" si="5"/>
        <v>ОТ</v>
      </c>
      <c r="AE7" s="81" t="str">
        <f t="shared" si="5"/>
        <v/>
      </c>
      <c r="AF7" s="81" t="str">
        <f t="shared" si="5"/>
        <v/>
      </c>
      <c r="AG7" s="81" t="str">
        <f t="shared" si="5"/>
        <v/>
      </c>
      <c r="AH7" s="81" t="str">
        <f t="shared" si="5"/>
        <v/>
      </c>
      <c r="AI7" s="81" t="str">
        <f t="shared" si="5"/>
        <v/>
      </c>
      <c r="AJ7" s="81" t="str">
        <f t="shared" si="5"/>
        <v/>
      </c>
      <c r="AK7" s="81" t="str">
        <f t="shared" si="5"/>
        <v/>
      </c>
      <c r="AL7" s="81" t="str">
        <f t="shared" si="5"/>
        <v/>
      </c>
      <c r="AM7" s="275" t="str">
        <f>IF(AM$1="","",IF(OR(AND(AM$1&gt;=$F5,AM$1&lt;=IF(AND($F5&gt;$J$1,$G5=""),$J$2,$G5)),AND(AM$1&gt;=$F6,AM$1&lt;=IF(AND($F6&gt;$J$1,$G6=""),$J$2,$G6)),AND(AM$1&gt;=$F7,AM$1&lt;=IF(AND($F7&gt;$J$1,$G7=""),$J$2,$G7)),AND(AM$1&gt;=$F8,AM$1&lt;=IF(AND($F8&gt;$J$1,$G8=""),$J$2,$G8))),$F$3,""))</f>
        <v/>
      </c>
      <c r="AN7" s="275" t="str">
        <f t="shared" ref="AN7:AO7" si="6">IF(AN$1="","",IF(OR(AND(AN$1&gt;=$F5,AN$1&lt;=IF(AND($F5&gt;$J$1,$G5=""),$J$2,$G5)),AND(AN$1&gt;=$F6,AN$1&lt;=IF(AND($F6&gt;$J$1,$G6=""),$J$2,$G6)),AND(AN$1&gt;=$F7,AN$1&lt;=IF(AND($F7&gt;$J$1,$G7=""),$J$2,$G7)),AND(AN$1&gt;=$F8,AN$1&lt;=IF(AND($F8&gt;$J$1,$G8=""),$J$2,$G8))),$F$3,""))</f>
        <v/>
      </c>
      <c r="AO7" s="279" t="str">
        <f t="shared" si="6"/>
        <v/>
      </c>
    </row>
    <row r="8" spans="1:41" ht="13.5" thickBot="1" x14ac:dyDescent="0.25">
      <c r="A8" s="105"/>
      <c r="B8" s="106"/>
      <c r="C8" s="107"/>
      <c r="D8" s="106"/>
      <c r="E8" s="106"/>
      <c r="F8" s="106"/>
      <c r="G8" s="106"/>
      <c r="H8" s="106"/>
      <c r="I8" s="108"/>
      <c r="K8" s="280" t="str">
        <f>IF(OR(AND(K$1&gt;=$H5,K$1&lt;=IF(AND($H5&gt;$J$1,$I5=""),$J$2,$I5)),AND(K$1&gt;=$H6,K$1&lt;=IF(AND($H6&gt;$J$1,$I6=""),$J$2,$I6)),AND(K$1&gt;=$H7,K$1&lt;=IF(AND($H7&gt;$J$1,$I7=""),$J$2,$I7)),AND(K$1&gt;=$H8,K$1&lt;=IF(AND($H8&gt;$J$1,$I8=""),$J$2,$I8))),$H$3,"")</f>
        <v/>
      </c>
      <c r="L8" s="106" t="str">
        <f t="shared" ref="L8:AM8" si="7">IF(OR(AND(L$1&gt;=$H5,L$1&lt;=IF(AND($H5&gt;$J$1,$I5=""),$J$2,$I5)),AND(L$1&gt;=$H6,L$1&lt;=IF(AND($H6&gt;$J$1,$I6=""),$J$2,$I6)),AND(L$1&gt;=$H7,L$1&lt;=IF(AND($H7&gt;$J$1,$I7=""),$J$2,$I7)),AND(L$1&gt;=$H8,L$1&lt;=IF(AND($H8&gt;$J$1,$I8=""),$J$2,$I8))),$H$3,"")</f>
        <v/>
      </c>
      <c r="M8" s="106" t="str">
        <f t="shared" si="7"/>
        <v/>
      </c>
      <c r="N8" s="106" t="str">
        <f t="shared" si="7"/>
        <v/>
      </c>
      <c r="O8" s="106" t="str">
        <f t="shared" si="7"/>
        <v/>
      </c>
      <c r="P8" s="106" t="str">
        <f t="shared" si="7"/>
        <v/>
      </c>
      <c r="Q8" s="106" t="str">
        <f t="shared" si="7"/>
        <v/>
      </c>
      <c r="R8" s="106" t="str">
        <f t="shared" si="7"/>
        <v/>
      </c>
      <c r="S8" s="106" t="str">
        <f t="shared" si="7"/>
        <v/>
      </c>
      <c r="T8" s="106" t="str">
        <f t="shared" si="7"/>
        <v/>
      </c>
      <c r="U8" s="106" t="str">
        <f t="shared" si="7"/>
        <v/>
      </c>
      <c r="V8" s="106" t="str">
        <f t="shared" si="7"/>
        <v/>
      </c>
      <c r="W8" s="106" t="str">
        <f t="shared" si="7"/>
        <v/>
      </c>
      <c r="X8" s="106" t="str">
        <f t="shared" si="7"/>
        <v/>
      </c>
      <c r="Y8" s="106" t="str">
        <f t="shared" si="7"/>
        <v/>
      </c>
      <c r="Z8" s="106" t="str">
        <f t="shared" si="7"/>
        <v/>
      </c>
      <c r="AA8" s="106" t="str">
        <f t="shared" si="7"/>
        <v/>
      </c>
      <c r="AB8" s="106" t="str">
        <f t="shared" si="7"/>
        <v/>
      </c>
      <c r="AC8" s="106" t="str">
        <f t="shared" si="7"/>
        <v/>
      </c>
      <c r="AD8" s="106" t="str">
        <f t="shared" si="7"/>
        <v/>
      </c>
      <c r="AE8" s="106" t="str">
        <f t="shared" si="7"/>
        <v/>
      </c>
      <c r="AF8" s="106" t="str">
        <f t="shared" si="7"/>
        <v/>
      </c>
      <c r="AG8" s="106" t="str">
        <f t="shared" si="7"/>
        <v/>
      </c>
      <c r="AH8" s="106" t="str">
        <f t="shared" si="7"/>
        <v>А</v>
      </c>
      <c r="AI8" s="106" t="str">
        <f t="shared" si="7"/>
        <v>А</v>
      </c>
      <c r="AJ8" s="106" t="str">
        <f t="shared" si="7"/>
        <v>А</v>
      </c>
      <c r="AK8" s="106" t="str">
        <f t="shared" si="7"/>
        <v/>
      </c>
      <c r="AL8" s="106" t="str">
        <f t="shared" si="7"/>
        <v/>
      </c>
      <c r="AM8" s="281" t="str">
        <f>IF(AM$1="","",IF(OR(AND(AM$1&gt;=$H5,AM$1&lt;=IF(AND($H5&gt;$J$1,$I5=""),$J$2,$I5)),AND(AM$1&gt;=$H6,AM$1&lt;=IF(AND($H6&gt;$J$1,$I6=""),$J$2,$I6)),AND(AM$1&gt;=$H7,AM$1&lt;=IF(AND($H7&gt;$J$1,$I7=""),$J$2,$I7)),AND(AM$1&gt;=$H8,AM$1&lt;=IF(AND($H8&gt;$J$1,$I8=""),$J$2,$I8))),$H$3,""))</f>
        <v/>
      </c>
      <c r="AN8" s="281" t="str">
        <f t="shared" ref="AN8:AO8" si="8">IF(AN$1="","",IF(OR(AND(AN$1&gt;=$H5,AN$1&lt;=IF(AND($H5&gt;$J$1,$I5=""),$J$2,$I5)),AND(AN$1&gt;=$H6,AN$1&lt;=IF(AND($H6&gt;$J$1,$I6=""),$J$2,$I6)),AND(AN$1&gt;=$H7,AN$1&lt;=IF(AND($H7&gt;$J$1,$I7=""),$J$2,$I7)),AND(AN$1&gt;=$H8,AN$1&lt;=IF(AND($H8&gt;$J$1,$I8=""),$J$2,$I8))),$H$3,""))</f>
        <v/>
      </c>
      <c r="AO8" s="282" t="str">
        <f t="shared" si="8"/>
        <v/>
      </c>
    </row>
    <row r="9" spans="1:41" x14ac:dyDescent="0.2">
      <c r="A9" s="95"/>
      <c r="B9" s="96"/>
      <c r="C9" s="97"/>
      <c r="D9" s="96"/>
      <c r="E9" s="96"/>
      <c r="F9" s="96"/>
      <c r="G9" s="96"/>
      <c r="H9" s="96"/>
      <c r="I9" s="96"/>
    </row>
    <row r="10" spans="1:41" x14ac:dyDescent="0.2">
      <c r="A10" s="89"/>
      <c r="B10" s="81"/>
      <c r="C10" s="82"/>
      <c r="D10" s="81"/>
      <c r="E10" s="81"/>
      <c r="F10" s="81"/>
      <c r="G10" s="81"/>
      <c r="H10" s="81"/>
      <c r="I10" s="81"/>
    </row>
    <row r="11" spans="1:41" x14ac:dyDescent="0.2">
      <c r="A11" s="89"/>
      <c r="B11" s="81"/>
      <c r="C11" s="82"/>
      <c r="D11" s="81"/>
      <c r="E11" s="81"/>
      <c r="F11" s="81"/>
      <c r="G11" s="81"/>
      <c r="H11" s="81"/>
      <c r="I11" s="81"/>
    </row>
    <row r="12" spans="1:41" x14ac:dyDescent="0.2">
      <c r="A12" s="89"/>
      <c r="B12" s="81"/>
      <c r="C12" s="82"/>
      <c r="D12" s="81"/>
      <c r="E12" s="81"/>
      <c r="F12" s="81"/>
      <c r="G12" s="81"/>
      <c r="H12" s="81"/>
      <c r="I12" s="81"/>
    </row>
    <row r="13" spans="1:41" x14ac:dyDescent="0.2">
      <c r="A13" s="89"/>
      <c r="B13" s="81"/>
      <c r="C13" s="82"/>
      <c r="D13" s="81"/>
      <c r="E13" s="81"/>
      <c r="F13" s="81"/>
      <c r="G13" s="81"/>
      <c r="H13" s="81"/>
      <c r="I13" s="81"/>
    </row>
    <row r="14" spans="1:41" x14ac:dyDescent="0.2">
      <c r="A14" s="89"/>
      <c r="B14" s="81"/>
      <c r="C14" s="82"/>
      <c r="D14" s="81"/>
      <c r="E14" s="81"/>
      <c r="F14" s="81"/>
      <c r="G14" s="81"/>
      <c r="H14" s="81"/>
      <c r="I14" s="81"/>
    </row>
    <row r="15" spans="1:41" x14ac:dyDescent="0.2">
      <c r="A15" s="89"/>
      <c r="B15" s="81"/>
      <c r="C15" s="82"/>
      <c r="D15" s="81"/>
      <c r="E15" s="81"/>
      <c r="F15" s="81"/>
      <c r="G15" s="81"/>
      <c r="H15" s="81"/>
      <c r="I15" s="81"/>
    </row>
    <row r="16" spans="1:41" x14ac:dyDescent="0.2">
      <c r="A16" s="89"/>
      <c r="B16" s="81"/>
      <c r="C16" s="82"/>
      <c r="D16" s="81"/>
      <c r="E16" s="81"/>
      <c r="F16" s="81"/>
      <c r="G16" s="81"/>
      <c r="H16" s="81"/>
      <c r="I16" s="81"/>
    </row>
    <row r="17" spans="1:9" x14ac:dyDescent="0.2">
      <c r="A17" s="89"/>
      <c r="B17" s="81"/>
      <c r="C17" s="82"/>
      <c r="D17" s="81"/>
      <c r="E17" s="81"/>
      <c r="F17" s="81"/>
      <c r="G17" s="81"/>
      <c r="H17" s="81"/>
      <c r="I17" s="81"/>
    </row>
    <row r="18" spans="1:9" x14ac:dyDescent="0.2">
      <c r="A18" s="89"/>
      <c r="B18" s="81"/>
      <c r="C18" s="82"/>
      <c r="D18" s="81"/>
      <c r="E18" s="81"/>
      <c r="F18" s="81"/>
      <c r="G18" s="81"/>
      <c r="H18" s="81"/>
      <c r="I18" s="81"/>
    </row>
    <row r="19" spans="1:9" x14ac:dyDescent="0.2">
      <c r="A19" s="89"/>
      <c r="B19" s="81"/>
      <c r="C19" s="82"/>
      <c r="D19" s="81"/>
      <c r="E19" s="81"/>
      <c r="F19" s="81"/>
      <c r="G19" s="81"/>
      <c r="H19" s="81"/>
      <c r="I19" s="81"/>
    </row>
    <row r="20" spans="1:9" x14ac:dyDescent="0.2">
      <c r="A20" s="89"/>
      <c r="B20" s="81"/>
      <c r="C20" s="82"/>
      <c r="D20" s="81"/>
      <c r="E20" s="81"/>
      <c r="F20" s="81"/>
      <c r="G20" s="81"/>
      <c r="H20" s="81"/>
      <c r="I20" s="81"/>
    </row>
    <row r="21" spans="1:9" x14ac:dyDescent="0.2">
      <c r="A21" s="89"/>
      <c r="B21" s="81"/>
      <c r="C21" s="82"/>
      <c r="D21" s="81"/>
      <c r="E21" s="81"/>
      <c r="F21" s="81"/>
      <c r="G21" s="81"/>
      <c r="H21" s="81"/>
      <c r="I21" s="81"/>
    </row>
    <row r="22" spans="1:9" x14ac:dyDescent="0.2">
      <c r="A22" s="89"/>
      <c r="B22" s="81"/>
      <c r="C22" s="82"/>
      <c r="D22" s="81"/>
      <c r="E22" s="81"/>
      <c r="F22" s="81"/>
      <c r="G22" s="81"/>
      <c r="H22" s="81"/>
      <c r="I22" s="81"/>
    </row>
    <row r="23" spans="1:9" x14ac:dyDescent="0.2">
      <c r="A23" s="89"/>
      <c r="B23" s="81"/>
      <c r="C23" s="82"/>
      <c r="D23" s="81"/>
      <c r="E23" s="81"/>
      <c r="F23" s="81"/>
      <c r="G23" s="81"/>
      <c r="H23" s="81"/>
      <c r="I23" s="81"/>
    </row>
    <row r="24" spans="1:9" x14ac:dyDescent="0.2">
      <c r="A24" s="89"/>
      <c r="B24" s="81"/>
      <c r="C24" s="82"/>
      <c r="D24" s="81"/>
      <c r="E24" s="81"/>
      <c r="F24" s="81"/>
      <c r="G24" s="81"/>
      <c r="H24" s="81"/>
      <c r="I24" s="81"/>
    </row>
    <row r="25" spans="1:9" x14ac:dyDescent="0.2">
      <c r="A25" s="89"/>
      <c r="B25" s="81"/>
      <c r="C25" s="82"/>
      <c r="D25" s="81"/>
      <c r="E25" s="81"/>
      <c r="F25" s="81"/>
      <c r="G25" s="81"/>
      <c r="H25" s="81"/>
      <c r="I25" s="81"/>
    </row>
    <row r="26" spans="1:9" x14ac:dyDescent="0.2">
      <c r="A26" s="89"/>
      <c r="B26" s="81"/>
      <c r="C26" s="82"/>
      <c r="D26" s="81"/>
      <c r="E26" s="81"/>
      <c r="F26" s="81"/>
      <c r="G26" s="81"/>
      <c r="H26" s="81"/>
      <c r="I26" s="81"/>
    </row>
    <row r="27" spans="1:9" x14ac:dyDescent="0.2">
      <c r="A27" s="89"/>
      <c r="B27" s="81"/>
      <c r="C27" s="82"/>
      <c r="D27" s="81"/>
      <c r="E27" s="81"/>
      <c r="F27" s="81"/>
      <c r="G27" s="81"/>
      <c r="H27" s="81"/>
      <c r="I27" s="81"/>
    </row>
    <row r="28" spans="1:9" x14ac:dyDescent="0.2">
      <c r="A28" s="89"/>
      <c r="B28" s="81"/>
      <c r="C28" s="82"/>
      <c r="D28" s="81"/>
      <c r="E28" s="81"/>
      <c r="F28" s="81"/>
      <c r="G28" s="81"/>
      <c r="H28" s="81"/>
      <c r="I28" s="81"/>
    </row>
    <row r="29" spans="1:9" x14ac:dyDescent="0.2">
      <c r="A29" s="89"/>
      <c r="B29" s="81"/>
      <c r="C29" s="82"/>
      <c r="D29" s="81"/>
      <c r="E29" s="81"/>
      <c r="F29" s="81"/>
      <c r="G29" s="81"/>
      <c r="H29" s="81"/>
      <c r="I29" s="81"/>
    </row>
    <row r="30" spans="1:9" x14ac:dyDescent="0.2">
      <c r="A30" s="89"/>
      <c r="B30" s="81"/>
      <c r="C30" s="82"/>
      <c r="D30" s="81"/>
      <c r="E30" s="81"/>
      <c r="F30" s="81"/>
      <c r="G30" s="81"/>
      <c r="H30" s="81"/>
      <c r="I30" s="81"/>
    </row>
    <row r="31" spans="1:9" x14ac:dyDescent="0.2">
      <c r="A31" s="89"/>
      <c r="B31" s="81"/>
      <c r="C31" s="82"/>
      <c r="D31" s="81"/>
      <c r="E31" s="81"/>
      <c r="F31" s="81"/>
      <c r="G31" s="81"/>
      <c r="H31" s="81"/>
      <c r="I31" s="81"/>
    </row>
    <row r="32" spans="1:9" x14ac:dyDescent="0.2">
      <c r="A32" s="89"/>
      <c r="B32" s="81"/>
      <c r="C32" s="82"/>
      <c r="D32" s="81"/>
      <c r="E32" s="81"/>
      <c r="F32" s="81"/>
      <c r="G32" s="81"/>
      <c r="H32" s="81"/>
      <c r="I32" s="81"/>
    </row>
    <row r="33" spans="1:9" x14ac:dyDescent="0.2">
      <c r="A33" s="89"/>
      <c r="B33" s="81"/>
      <c r="C33" s="82"/>
      <c r="D33" s="81"/>
      <c r="E33" s="81"/>
      <c r="F33" s="81"/>
      <c r="G33" s="81"/>
      <c r="H33" s="81"/>
      <c r="I33" s="81"/>
    </row>
    <row r="34" spans="1:9" x14ac:dyDescent="0.2">
      <c r="A34" s="89"/>
      <c r="B34" s="81"/>
      <c r="C34" s="82"/>
      <c r="D34" s="81"/>
      <c r="E34" s="81"/>
      <c r="F34" s="81"/>
      <c r="G34" s="81"/>
      <c r="H34" s="81"/>
      <c r="I34" s="81"/>
    </row>
    <row r="35" spans="1:9" x14ac:dyDescent="0.2">
      <c r="A35" s="89"/>
      <c r="B35" s="81"/>
      <c r="C35" s="82"/>
      <c r="D35" s="81"/>
      <c r="E35" s="81"/>
      <c r="F35" s="81"/>
      <c r="G35" s="81"/>
      <c r="H35" s="81"/>
      <c r="I35" s="81"/>
    </row>
    <row r="36" spans="1:9" x14ac:dyDescent="0.2">
      <c r="A36" s="89"/>
      <c r="B36" s="81"/>
      <c r="C36" s="82"/>
      <c r="D36" s="81"/>
      <c r="E36" s="81"/>
      <c r="F36" s="81"/>
      <c r="G36" s="81"/>
      <c r="H36" s="81"/>
      <c r="I36" s="81"/>
    </row>
  </sheetData>
  <mergeCells count="3">
    <mergeCell ref="D3:E3"/>
    <mergeCell ref="F3:G3"/>
    <mergeCell ref="H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табель</vt:lpstr>
      <vt:lpstr>график 7,8</vt:lpstr>
      <vt:lpstr>Лист1</vt:lpstr>
      <vt:lpstr>отсутствия</vt:lpstr>
      <vt:lpstr>'график 7,8'!Область_печати</vt:lpstr>
      <vt:lpstr>табель!Область_печати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СпрутМонитор DLP система https://sprutmonitor.ru/</dc:creator>
  <cp:lastModifiedBy>Коля</cp:lastModifiedBy>
  <cp:lastPrinted>2011-07-18T13:14:43Z</cp:lastPrinted>
  <dcterms:created xsi:type="dcterms:W3CDTF">2004-03-30T11:31:22Z</dcterms:created>
  <dcterms:modified xsi:type="dcterms:W3CDTF">2026-02-10T07:43:28Z</dcterms:modified>
</cp:coreProperties>
</file>