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Отдел кадров\Desktop\"/>
    </mc:Choice>
  </mc:AlternateContent>
  <bookViews>
    <workbookView xWindow="0" yWindow="0" windowWidth="27374" windowHeight="11263"/>
  </bookViews>
  <sheets>
    <sheet name="отпуск" sheetId="2" r:id="rId1"/>
    <sheet name="праздники" sheetId="3" r:id="rId2"/>
    <sheet name="Лист1" sheetId="1" r:id="rId3"/>
  </sheets>
  <externalReferences>
    <externalReference r:id="rId4"/>
    <externalReference r:id="rId5"/>
    <externalReference r:id="rId6"/>
  </externalReferences>
  <definedNames>
    <definedName name="n_1" localSheetId="1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1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1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1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1">{"","однаz","двеz","триz","четыреz","пятьz","шестьz","семьz","восемьz","девятьz"}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 localSheetId="1">IF(праздники!n_3=1,праздники!n_2,праздники!n_3&amp;праздники!n_1)</definedName>
    <definedName name="n0x">IF(n_3=1,n_2,n_3&amp;n_1)</definedName>
    <definedName name="n1x" localSheetId="1">IF(праздники!n_3=1,праздники!n_2,праздники!n_3&amp;праздники!n_5)</definedName>
    <definedName name="n1x">IF(n_3=1,n_2,n_3&amp;n_5)</definedName>
    <definedName name="People">OFFSET([1]Лист1!$A$1,0,0,COUNTA([1]Лист1!$A$1:$A$23),1)</definedName>
    <definedName name="г">[2]июль!$BG$11:$BG$19</definedName>
    <definedName name="доля" localSheetId="1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ИнструкцияНадстройка" localSheetId="0">[3]Расчёт!#REF!</definedName>
    <definedName name="ИнструкцияНадстройка" localSheetId="1">[3]Расчёт!#REF!</definedName>
    <definedName name="ИнструкцияНадстройка">[3]Расчёт!#REF!</definedName>
    <definedName name="месяц">[2]июль!$BE$11:$BE$22</definedName>
    <definedName name="мил" localSheetId="1">{0,"овz";1,"z";2,"аz";5,"овz"}</definedName>
    <definedName name="мил">{0,"овz";1,"z";2,"аz";5,"овz"}</definedName>
    <definedName name="ОтпПо">[3]Расчёт!$L$3</definedName>
    <definedName name="ОтпС">[3]Расчёт!$K$3</definedName>
    <definedName name="ПраздникиАктуальныеКонец">[3]Праздники!$D$2:$D$37</definedName>
    <definedName name="ПраздникиАктуальныеНачало">[3]Праздники!$C$2:$C$37</definedName>
    <definedName name="Тип_Мероприятия">праздники!$B$2:$B$5</definedName>
    <definedName name="тыс" localSheetId="1">{0,"тысячz";1,"тысячаz";2,"тысячиz";5,"тысячz"}</definedName>
    <definedName name="тыс">{0,"тысячz";1,"тысячаz";2,"тысячиz";5,"тысячz"}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G2" i="3"/>
  <c r="K18" i="3" s="1"/>
  <c r="J6" i="3" l="1"/>
  <c r="J8" i="3"/>
  <c r="J10" i="3"/>
  <c r="J12" i="3"/>
  <c r="J14" i="3"/>
  <c r="J15" i="3"/>
  <c r="L16" i="3"/>
  <c r="J17" i="3"/>
  <c r="L18" i="3"/>
  <c r="M16" i="3"/>
  <c r="K17" i="3"/>
  <c r="M17" i="3"/>
  <c r="M19" i="3"/>
  <c r="J7" i="3"/>
  <c r="J9" i="3"/>
  <c r="J11" i="3"/>
  <c r="J13" i="3"/>
  <c r="J19" i="3"/>
  <c r="K6" i="3"/>
  <c r="K7" i="3"/>
  <c r="K8" i="3"/>
  <c r="K9" i="3"/>
  <c r="K10" i="3"/>
  <c r="K11" i="3"/>
  <c r="K12" i="3"/>
  <c r="K13" i="3"/>
  <c r="K14" i="3"/>
  <c r="K15" i="3"/>
  <c r="M18" i="3"/>
  <c r="K19" i="3"/>
  <c r="L6" i="3"/>
  <c r="L7" i="3"/>
  <c r="L8" i="3"/>
  <c r="L9" i="3"/>
  <c r="L10" i="3"/>
  <c r="L11" i="3"/>
  <c r="L12" i="3"/>
  <c r="L13" i="3"/>
  <c r="L14" i="3"/>
  <c r="L15" i="3"/>
  <c r="J16" i="3"/>
  <c r="L17" i="3"/>
  <c r="J18" i="3"/>
  <c r="L19" i="3"/>
  <c r="M6" i="3"/>
  <c r="M7" i="3"/>
  <c r="M8" i="3"/>
  <c r="M9" i="3"/>
  <c r="M10" i="3"/>
  <c r="M11" i="3"/>
  <c r="M12" i="3"/>
  <c r="M13" i="3"/>
  <c r="M14" i="3"/>
  <c r="M15" i="3"/>
  <c r="K16" i="3"/>
  <c r="U33" i="2" l="1"/>
  <c r="K31" i="2"/>
  <c r="K30" i="2"/>
  <c r="H30" i="2"/>
  <c r="U29" i="2"/>
  <c r="K27" i="2"/>
  <c r="K26" i="2"/>
  <c r="H26" i="2"/>
  <c r="K23" i="2"/>
  <c r="T22" i="2"/>
  <c r="U25" i="2" s="1"/>
  <c r="K22" i="2"/>
  <c r="H22" i="2"/>
  <c r="K18" i="2"/>
  <c r="K17" i="2"/>
  <c r="K16" i="2"/>
  <c r="T15" i="2"/>
  <c r="K15" i="2"/>
  <c r="K14" i="2"/>
  <c r="K13" i="2"/>
  <c r="T12" i="2"/>
  <c r="U21" i="2" s="1"/>
  <c r="K12" i="2"/>
  <c r="H12" i="2"/>
  <c r="L12" i="2" s="1"/>
  <c r="M12" i="2" s="1"/>
  <c r="E10" i="2"/>
  <c r="U6" i="2"/>
  <c r="V6" i="2" s="1"/>
  <c r="K33" i="2" l="1"/>
  <c r="L22" i="2"/>
  <c r="H23" i="2" s="1"/>
  <c r="L23" i="2" s="1"/>
  <c r="H15" i="2"/>
  <c r="K25" i="2"/>
  <c r="L30" i="2"/>
  <c r="F30" i="2"/>
  <c r="G30" i="2" s="1"/>
  <c r="V33" i="2" s="1"/>
  <c r="E22" i="2"/>
  <c r="E30" i="2"/>
  <c r="F22" i="2"/>
  <c r="F26" i="2"/>
  <c r="E26" i="2"/>
  <c r="F12" i="2"/>
  <c r="E12" i="2"/>
  <c r="K29" i="2"/>
  <c r="L26" i="2"/>
  <c r="K21" i="2"/>
  <c r="G12" i="2" l="1"/>
  <c r="V21" i="2" s="1"/>
  <c r="L15" i="2"/>
  <c r="M15" i="2" s="1"/>
  <c r="G22" i="2"/>
  <c r="V25" i="2" s="1"/>
  <c r="G26" i="2"/>
  <c r="V29" i="2" s="1"/>
  <c r="H19" i="2" l="1"/>
  <c r="L19" i="2" s="1"/>
  <c r="M19" i="2" s="1"/>
</calcChain>
</file>

<file path=xl/sharedStrings.xml><?xml version="1.0" encoding="utf-8"?>
<sst xmlns="http://schemas.openxmlformats.org/spreadsheetml/2006/main" count="106" uniqueCount="82">
  <si>
    <t xml:space="preserve">ОТПУСК  </t>
  </si>
  <si>
    <t xml:space="preserve">Стаж на </t>
  </si>
  <si>
    <t>Отработанно дней</t>
  </si>
  <si>
    <t>На текущую дату положенно дней</t>
  </si>
  <si>
    <t>Расчетный период (рабочий год)</t>
  </si>
  <si>
    <t xml:space="preserve">За полный год </t>
  </si>
  <si>
    <t>Период отпуска</t>
  </si>
  <si>
    <t>Итого дней</t>
  </si>
  <si>
    <t>Итого отгуляно</t>
  </si>
  <si>
    <t>Осталось отгулять в периоде</t>
  </si>
  <si>
    <t>Ф.И.О</t>
  </si>
  <si>
    <t>должность</t>
  </si>
  <si>
    <t>Дата приема</t>
  </si>
  <si>
    <t>Начало</t>
  </si>
  <si>
    <t>не включается в трудовой стаж: отпуск без сохранения зп, по уходу за ребенком</t>
  </si>
  <si>
    <t>Окончание</t>
  </si>
  <si>
    <t>количество дней</t>
  </si>
  <si>
    <t>период отпуска если на две части</t>
  </si>
  <si>
    <t>этот работник работает 2/2</t>
  </si>
  <si>
    <t>у этого график 3/3</t>
  </si>
  <si>
    <t xml:space="preserve">тут формула от даты ячейки L12. </t>
  </si>
  <si>
    <t xml:space="preserve">тут формула от даты ячейки О12. </t>
  </si>
  <si>
    <t xml:space="preserve">тут формула от даты ячейки L15. </t>
  </si>
  <si>
    <t xml:space="preserve">тут формула от даты ячейки О15. </t>
  </si>
  <si>
    <t xml:space="preserve">тут формула от даты ячейки L19. </t>
  </si>
  <si>
    <t xml:space="preserve">тут формула от даты ячейки О19. </t>
  </si>
  <si>
    <t xml:space="preserve">тут формула от даты ячейки L22. </t>
  </si>
  <si>
    <t xml:space="preserve">тут формула от даты ячейки О22. </t>
  </si>
  <si>
    <t xml:space="preserve">тут формула от даты ячейки L23. </t>
  </si>
  <si>
    <t xml:space="preserve">тут формула от даты ячейки О23. </t>
  </si>
  <si>
    <t>график 5/2 по производственному календарю</t>
  </si>
  <si>
    <t>ближайщий раб день после кален года</t>
  </si>
  <si>
    <t>ближайщий раб день  после отпуска</t>
  </si>
  <si>
    <t>Отпуск</t>
  </si>
  <si>
    <t>вс</t>
  </si>
  <si>
    <t>пн</t>
  </si>
  <si>
    <t>вт</t>
  </si>
  <si>
    <t>ГОСПраздники</t>
  </si>
  <si>
    <r>
      <t xml:space="preserve">Даты праздников
</t>
    </r>
    <r>
      <rPr>
        <sz val="11"/>
        <color theme="1"/>
        <rFont val="Arial Narrow"/>
        <family val="2"/>
        <charset val="204"/>
      </rPr>
      <t>(на прошлый, текщий и 2 будущих года)</t>
    </r>
  </si>
  <si>
    <t>ср</t>
  </si>
  <si>
    <t>Название</t>
  </si>
  <si>
    <t>Число</t>
  </si>
  <si>
    <t>Месяц</t>
  </si>
  <si>
    <t>чт</t>
  </si>
  <si>
    <t>Новый год</t>
  </si>
  <si>
    <t>Январь</t>
  </si>
  <si>
    <t>пт</t>
  </si>
  <si>
    <t>сб</t>
  </si>
  <si>
    <t>Рождество</t>
  </si>
  <si>
    <t>Международный женский день</t>
  </si>
  <si>
    <t>Март</t>
  </si>
  <si>
    <t>Наурыз мейрамы (суббота 22 марта и воскресенье 23 марта переносятся на понедельник 24 марта и вторник 25 марта)</t>
  </si>
  <si>
    <t>Праздник единства народа Казахстана</t>
  </si>
  <si>
    <t>Май</t>
  </si>
  <si>
    <t>День защитника Отечества</t>
  </si>
  <si>
    <t xml:space="preserve">Красные даты: </t>
  </si>
  <si>
    <t>День Победы</t>
  </si>
  <si>
    <t>День Столицы (воскресенье 6 июля переносится на понедельник 7 июля)</t>
  </si>
  <si>
    <t>Июль</t>
  </si>
  <si>
    <t>День Конституции Республики Казахстан (суббота 30 августа переносится на понедельник 1 сентября)</t>
  </si>
  <si>
    <t>Август</t>
  </si>
  <si>
    <t>День Республики (суббота 25 октября переносится на понедельник 27 октября)</t>
  </si>
  <si>
    <t>Октябрь</t>
  </si>
  <si>
    <t>День Независимости</t>
  </si>
  <si>
    <t>Декабрь</t>
  </si>
  <si>
    <t>Наурыз мейрамы</t>
  </si>
  <si>
    <t xml:space="preserve">День Столицы </t>
  </si>
  <si>
    <t xml:space="preserve">День Конституции Республики Казахстан </t>
  </si>
  <si>
    <t>День Республики (</t>
  </si>
  <si>
    <t xml:space="preserve">тут формула от даты ячейки L26. </t>
  </si>
  <si>
    <t xml:space="preserve">тут формула от даты ячейки О26. </t>
  </si>
  <si>
    <t>перенос праздников на будни</t>
  </si>
  <si>
    <t>с 8 марта на 9 марта</t>
  </si>
  <si>
    <t>с 21 марта на 24 марта</t>
  </si>
  <si>
    <t>с 22 марта на 25 марта</t>
  </si>
  <si>
    <t>с 9 мая на 11 мая</t>
  </si>
  <si>
    <t>с 30 августа на 31 августа</t>
  </si>
  <si>
    <t>с 25 октября на 26 октября</t>
  </si>
  <si>
    <t>ОБЩИЙ ВЫХОДНОЙ</t>
  </si>
  <si>
    <t>как в пятидневку вычесть ближайший раб день с учетом -  праздничые дни, перенос праздников и общий выходной</t>
  </si>
  <si>
    <t>рождество</t>
  </si>
  <si>
    <t>курбан-айт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</si>
</sst>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7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"/>
      <family val="1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sz val="10"/>
      <color rgb="FF000000"/>
      <name val="Arimo"/>
    </font>
    <font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8"/>
      <color indexed="8"/>
      <name val="Arial Narrow"/>
      <family val="2"/>
      <charset val="204"/>
    </font>
    <font>
      <sz val="11"/>
      <color rgb="FF3C4043"/>
      <name val="Arial"/>
      <family val="2"/>
      <charset val="204"/>
    </font>
    <font>
      <i/>
      <sz val="10"/>
      <color indexed="8"/>
      <name val="Arial Narrow"/>
      <family val="2"/>
      <charset val="204"/>
    </font>
    <font>
      <i/>
      <sz val="9"/>
      <name val="Arial Narrow"/>
      <family val="2"/>
      <charset val="204"/>
    </font>
    <font>
      <i/>
      <sz val="8"/>
      <name val="Times New Roman"/>
      <family val="1"/>
      <charset val="204"/>
    </font>
    <font>
      <b/>
      <sz val="10"/>
      <color indexed="8"/>
      <name val="Arial Narrow"/>
      <family val="2"/>
      <charset val="204"/>
    </font>
    <font>
      <sz val="11"/>
      <color indexed="8"/>
      <name val="Calibri"/>
      <family val="2"/>
      <charset val="1"/>
    </font>
    <font>
      <i/>
      <sz val="10"/>
      <color rgb="FFFF0000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9"/>
      <name val="Arial Narrow"/>
      <family val="2"/>
      <charset val="204"/>
    </font>
    <font>
      <sz val="10"/>
      <color rgb="FFFFC000"/>
      <name val="Arial Narrow"/>
      <family val="2"/>
      <charset val="204"/>
    </font>
    <font>
      <sz val="10"/>
      <color rgb="FF0070C0"/>
      <name val="Arial Narrow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 Cyr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212529"/>
      <name val="Arial Narrow"/>
      <family val="2"/>
      <charset val="204"/>
    </font>
    <font>
      <sz val="11"/>
      <name val="Arial Narrow"/>
      <family val="2"/>
      <charset val="204"/>
    </font>
    <font>
      <sz val="9"/>
      <color rgb="FF212529"/>
      <name val="Segoe UI"/>
      <family val="2"/>
      <charset val="204"/>
    </font>
    <font>
      <b/>
      <sz val="10"/>
      <color rgb="FF767676"/>
      <name val="Arial"/>
      <family val="2"/>
      <charset val="204"/>
    </font>
    <font>
      <sz val="11"/>
      <color rgb="FFB12722"/>
      <name val="Arial Narrow"/>
      <family val="2"/>
      <charset val="204"/>
    </font>
    <font>
      <sz val="9"/>
      <color rgb="FFB12722"/>
      <name val="Segoe UI"/>
      <family val="2"/>
      <charset val="204"/>
    </font>
    <font>
      <sz val="8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2" fillId="0" borderId="0"/>
    <xf numFmtId="0" fontId="4" fillId="0" borderId="0"/>
    <xf numFmtId="0" fontId="7" fillId="0" borderId="0"/>
    <xf numFmtId="0" fontId="16" fillId="0" borderId="0"/>
    <xf numFmtId="0" fontId="2" fillId="0" borderId="0"/>
    <xf numFmtId="0" fontId="4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179">
    <xf numFmtId="0" fontId="0" fillId="0" borderId="0" xfId="0"/>
    <xf numFmtId="0" fontId="3" fillId="0" borderId="0" xfId="2" applyFont="1" applyFill="1"/>
    <xf numFmtId="0" fontId="3" fillId="0" borderId="0" xfId="2" applyFont="1" applyFill="1" applyBorder="1"/>
    <xf numFmtId="0" fontId="3" fillId="0" borderId="0" xfId="2" applyFont="1" applyFill="1" applyAlignment="1">
      <alignment horizontal="fill" vertic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6" fillId="0" borderId="0" xfId="3" applyFont="1" applyFill="1" applyBorder="1" applyAlignment="1">
      <alignment horizontal="center"/>
    </xf>
    <xf numFmtId="14" fontId="5" fillId="0" borderId="0" xfId="3" applyNumberFormat="1" applyFont="1" applyFill="1" applyBorder="1"/>
    <xf numFmtId="14" fontId="5" fillId="0" borderId="0" xfId="3" applyNumberFormat="1" applyFont="1" applyFill="1" applyAlignment="1">
      <alignment horizontal="center"/>
    </xf>
    <xf numFmtId="0" fontId="5" fillId="0" borderId="0" xfId="3" applyNumberFormat="1" applyFont="1" applyFill="1" applyAlignment="1">
      <alignment horizontal="center"/>
    </xf>
    <xf numFmtId="0" fontId="5" fillId="0" borderId="0" xfId="3" applyFont="1" applyFill="1"/>
    <xf numFmtId="14" fontId="3" fillId="0" borderId="0" xfId="2" applyNumberFormat="1" applyFont="1" applyFill="1"/>
    <xf numFmtId="14" fontId="5" fillId="0" borderId="0" xfId="1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1" fontId="8" fillId="0" borderId="0" xfId="4" applyNumberFormat="1" applyFont="1" applyFill="1" applyBorder="1" applyAlignment="1">
      <alignment horizontal="center" vertical="center"/>
    </xf>
    <xf numFmtId="14" fontId="6" fillId="0" borderId="0" xfId="3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center" vertical="center" wrapText="1"/>
    </xf>
    <xf numFmtId="14" fontId="5" fillId="0" borderId="0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center"/>
    </xf>
    <xf numFmtId="1" fontId="9" fillId="0" borderId="0" xfId="3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 vertical="top"/>
    </xf>
    <xf numFmtId="1" fontId="6" fillId="0" borderId="0" xfId="3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Fill="1"/>
    <xf numFmtId="0" fontId="5" fillId="0" borderId="0" xfId="3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14" fontId="5" fillId="0" borderId="0" xfId="3" applyNumberFormat="1" applyFont="1" applyFill="1"/>
    <xf numFmtId="0" fontId="3" fillId="0" borderId="0" xfId="2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fill" vertical="center"/>
    </xf>
    <xf numFmtId="0" fontId="6" fillId="0" borderId="13" xfId="3" applyFont="1" applyFill="1" applyBorder="1" applyAlignment="1">
      <alignment horizontal="center" vertical="center" wrapText="1"/>
    </xf>
    <xf numFmtId="14" fontId="6" fillId="5" borderId="3" xfId="3" applyNumberFormat="1" applyFont="1" applyFill="1" applyBorder="1" applyAlignment="1">
      <alignment horizontal="center" vertical="center" wrapText="1"/>
    </xf>
    <xf numFmtId="14" fontId="6" fillId="0" borderId="13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14" fontId="6" fillId="0" borderId="2" xfId="3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6" fillId="3" borderId="13" xfId="3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center" vertical="center" wrapText="1"/>
    </xf>
    <xf numFmtId="14" fontId="6" fillId="6" borderId="0" xfId="3" applyNumberFormat="1" applyFont="1" applyFill="1" applyBorder="1" applyAlignment="1">
      <alignment horizontal="center" vertical="center" wrapText="1"/>
    </xf>
    <xf numFmtId="0" fontId="6" fillId="6" borderId="0" xfId="3" applyNumberFormat="1" applyFont="1" applyFill="1" applyBorder="1" applyAlignment="1">
      <alignment horizontal="center" vertical="center" wrapText="1"/>
    </xf>
    <xf numFmtId="0" fontId="6" fillId="6" borderId="0" xfId="3" applyFont="1" applyFill="1" applyBorder="1" applyAlignment="1">
      <alignment horizontal="center" vertical="center" wrapText="1"/>
    </xf>
    <xf numFmtId="0" fontId="14" fillId="4" borderId="0" xfId="3" applyFont="1" applyFill="1" applyBorder="1" applyAlignment="1">
      <alignment horizontal="center" vertical="center" wrapText="1"/>
    </xf>
    <xf numFmtId="0" fontId="5" fillId="6" borderId="0" xfId="3" applyFont="1" applyFill="1" applyBorder="1" applyAlignment="1">
      <alignment horizontal="center"/>
    </xf>
    <xf numFmtId="14" fontId="6" fillId="3" borderId="0" xfId="1" applyNumberFormat="1" applyFont="1" applyFill="1" applyBorder="1" applyAlignment="1">
      <alignment horizontal="center"/>
    </xf>
    <xf numFmtId="14" fontId="5" fillId="6" borderId="0" xfId="3" applyNumberFormat="1" applyFont="1" applyFill="1" applyBorder="1" applyAlignment="1">
      <alignment horizontal="center"/>
    </xf>
    <xf numFmtId="0" fontId="5" fillId="6" borderId="0" xfId="3" applyNumberFormat="1" applyFont="1" applyFill="1" applyBorder="1" applyAlignment="1">
      <alignment horizontal="center"/>
    </xf>
    <xf numFmtId="14" fontId="5" fillId="6" borderId="0" xfId="3" applyNumberFormat="1" applyFont="1" applyFill="1" applyBorder="1"/>
    <xf numFmtId="1" fontId="6" fillId="3" borderId="0" xfId="1" applyNumberFormat="1" applyFont="1" applyFill="1" applyBorder="1" applyAlignment="1">
      <alignment horizontal="center"/>
    </xf>
    <xf numFmtId="14" fontId="5" fillId="6" borderId="0" xfId="3" applyNumberFormat="1" applyFont="1" applyFill="1"/>
    <xf numFmtId="14" fontId="5" fillId="6" borderId="0" xfId="3" applyNumberFormat="1" applyFont="1" applyFill="1" applyAlignment="1">
      <alignment horizontal="center"/>
    </xf>
    <xf numFmtId="0" fontId="5" fillId="6" borderId="0" xfId="3" applyNumberFormat="1" applyFont="1" applyFill="1" applyAlignment="1">
      <alignment horizontal="center"/>
    </xf>
    <xf numFmtId="0" fontId="5" fillId="6" borderId="0" xfId="3" applyFont="1" applyFill="1"/>
    <xf numFmtId="0" fontId="5" fillId="0" borderId="16" xfId="3" applyFont="1" applyFill="1" applyBorder="1" applyAlignment="1">
      <alignment horizontal="center"/>
    </xf>
    <xf numFmtId="1" fontId="9" fillId="0" borderId="16" xfId="3" applyNumberFormat="1" applyFont="1" applyFill="1" applyBorder="1" applyAlignment="1">
      <alignment horizontal="center"/>
    </xf>
    <xf numFmtId="0" fontId="5" fillId="6" borderId="0" xfId="3" applyNumberFormat="1" applyFont="1" applyFill="1" applyBorder="1"/>
    <xf numFmtId="1" fontId="8" fillId="3" borderId="0" xfId="4" applyNumberFormat="1" applyFont="1" applyFill="1" applyBorder="1" applyAlignment="1">
      <alignment horizontal="center" vertical="center"/>
    </xf>
    <xf numFmtId="1" fontId="6" fillId="3" borderId="16" xfId="1" applyNumberFormat="1" applyFont="1" applyFill="1" applyBorder="1" applyAlignment="1">
      <alignment horizontal="center"/>
    </xf>
    <xf numFmtId="14" fontId="6" fillId="0" borderId="16" xfId="3" applyNumberFormat="1" applyFont="1" applyFill="1" applyBorder="1" applyAlignment="1">
      <alignment horizontal="center"/>
    </xf>
    <xf numFmtId="0" fontId="5" fillId="6" borderId="16" xfId="3" applyFont="1" applyFill="1" applyBorder="1" applyAlignment="1">
      <alignment horizontal="center"/>
    </xf>
    <xf numFmtId="0" fontId="5" fillId="0" borderId="0" xfId="2" applyFont="1" applyFill="1" applyBorder="1"/>
    <xf numFmtId="14" fontId="5" fillId="0" borderId="17" xfId="1" applyNumberFormat="1" applyFont="1" applyFill="1" applyBorder="1" applyAlignment="1">
      <alignment horizontal="center"/>
    </xf>
    <xf numFmtId="0" fontId="5" fillId="0" borderId="17" xfId="3" applyFont="1" applyFill="1" applyBorder="1" applyAlignment="1">
      <alignment horizontal="center" vertical="center"/>
    </xf>
    <xf numFmtId="1" fontId="5" fillId="0" borderId="17" xfId="3" applyNumberFormat="1" applyFont="1" applyFill="1" applyBorder="1" applyAlignment="1">
      <alignment horizontal="center"/>
    </xf>
    <xf numFmtId="1" fontId="17" fillId="0" borderId="17" xfId="3" applyNumberFormat="1" applyFont="1" applyFill="1" applyBorder="1" applyAlignment="1">
      <alignment horizontal="center" vertical="center" wrapText="1"/>
    </xf>
    <xf numFmtId="14" fontId="5" fillId="0" borderId="16" xfId="1" applyNumberFormat="1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 vertical="center"/>
    </xf>
    <xf numFmtId="1" fontId="5" fillId="0" borderId="16" xfId="3" applyNumberFormat="1" applyFont="1" applyFill="1" applyBorder="1" applyAlignment="1">
      <alignment horizontal="center"/>
    </xf>
    <xf numFmtId="14" fontId="6" fillId="0" borderId="17" xfId="3" applyNumberFormat="1" applyFont="1" applyFill="1" applyBorder="1" applyAlignment="1">
      <alignment horizontal="center"/>
    </xf>
    <xf numFmtId="0" fontId="5" fillId="6" borderId="17" xfId="3" applyFont="1" applyFill="1" applyBorder="1" applyAlignment="1">
      <alignment horizontal="center"/>
    </xf>
    <xf numFmtId="0" fontId="3" fillId="0" borderId="16" xfId="2" applyFont="1" applyFill="1" applyBorder="1"/>
    <xf numFmtId="0" fontId="18" fillId="0" borderId="0" xfId="2" applyFont="1" applyFill="1"/>
    <xf numFmtId="14" fontId="5" fillId="6" borderId="16" xfId="3" applyNumberFormat="1" applyFont="1" applyFill="1" applyBorder="1"/>
    <xf numFmtId="14" fontId="6" fillId="0" borderId="16" xfId="1" applyNumberFormat="1" applyFont="1" applyFill="1" applyBorder="1" applyAlignment="1">
      <alignment horizontal="center"/>
    </xf>
    <xf numFmtId="14" fontId="6" fillId="3" borderId="16" xfId="1" applyNumberFormat="1" applyFont="1" applyFill="1" applyBorder="1" applyAlignment="1">
      <alignment horizontal="center"/>
    </xf>
    <xf numFmtId="0" fontId="18" fillId="0" borderId="0" xfId="2" applyFont="1" applyFill="1" applyBorder="1"/>
    <xf numFmtId="1" fontId="5" fillId="3" borderId="0" xfId="4" applyNumberFormat="1" applyFont="1" applyFill="1" applyBorder="1" applyAlignment="1">
      <alignment horizontal="center" vertical="center"/>
    </xf>
    <xf numFmtId="0" fontId="6" fillId="0" borderId="16" xfId="3" applyNumberFormat="1" applyFont="1" applyFill="1" applyBorder="1" applyAlignment="1">
      <alignment horizontal="center" vertical="center" wrapText="1"/>
    </xf>
    <xf numFmtId="0" fontId="5" fillId="6" borderId="16" xfId="3" applyNumberFormat="1" applyFont="1" applyFill="1" applyBorder="1"/>
    <xf numFmtId="0" fontId="19" fillId="0" borderId="0" xfId="0" applyFont="1" applyFill="1" applyBorder="1" applyAlignment="1">
      <alignment horizontal="fill" vertical="center" wrapText="1" shrinkToFit="1"/>
    </xf>
    <xf numFmtId="0" fontId="6" fillId="0" borderId="17" xfId="3" applyNumberFormat="1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/>
    </xf>
    <xf numFmtId="1" fontId="8" fillId="3" borderId="17" xfId="4" applyNumberFormat="1" applyFont="1" applyFill="1" applyBorder="1" applyAlignment="1">
      <alignment horizontal="center" vertical="center"/>
    </xf>
    <xf numFmtId="14" fontId="5" fillId="6" borderId="17" xfId="3" applyNumberFormat="1" applyFont="1" applyFill="1" applyBorder="1"/>
    <xf numFmtId="14" fontId="5" fillId="6" borderId="17" xfId="3" applyNumberFormat="1" applyFont="1" applyFill="1" applyBorder="1" applyAlignment="1">
      <alignment horizontal="center"/>
    </xf>
    <xf numFmtId="0" fontId="5" fillId="6" borderId="17" xfId="3" applyNumberFormat="1" applyFont="1" applyFill="1" applyBorder="1" applyAlignment="1">
      <alignment horizontal="center"/>
    </xf>
    <xf numFmtId="1" fontId="9" fillId="0" borderId="17" xfId="3" applyNumberFormat="1" applyFont="1" applyFill="1" applyBorder="1" applyAlignment="1">
      <alignment horizontal="center"/>
    </xf>
    <xf numFmtId="14" fontId="6" fillId="0" borderId="17" xfId="1" applyNumberFormat="1" applyFont="1" applyFill="1" applyBorder="1" applyAlignment="1">
      <alignment horizontal="center"/>
    </xf>
    <xf numFmtId="14" fontId="6" fillId="3" borderId="17" xfId="1" applyNumberFormat="1" applyFont="1" applyFill="1" applyBorder="1" applyAlignment="1">
      <alignment horizontal="center"/>
    </xf>
    <xf numFmtId="1" fontId="5" fillId="3" borderId="17" xfId="4" applyNumberFormat="1" applyFont="1" applyFill="1" applyBorder="1" applyAlignment="1">
      <alignment horizontal="center" vertical="center"/>
    </xf>
    <xf numFmtId="0" fontId="21" fillId="0" borderId="0" xfId="2" applyFont="1" applyFill="1"/>
    <xf numFmtId="14" fontId="20" fillId="0" borderId="0" xfId="1" applyNumberFormat="1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14" fillId="4" borderId="10" xfId="3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14" fontId="6" fillId="0" borderId="4" xfId="3" applyNumberFormat="1" applyFont="1" applyFill="1" applyBorder="1" applyAlignment="1">
      <alignment horizontal="center" vertical="center" wrapText="1"/>
    </xf>
    <xf numFmtId="14" fontId="6" fillId="0" borderId="13" xfId="3" applyNumberFormat="1" applyFont="1" applyFill="1" applyBorder="1" applyAlignment="1">
      <alignment horizontal="center" vertical="center" wrapText="1"/>
    </xf>
    <xf numFmtId="14" fontId="6" fillId="0" borderId="5" xfId="3" applyNumberFormat="1" applyFont="1" applyFill="1" applyBorder="1" applyAlignment="1">
      <alignment horizontal="center" vertical="center" wrapText="1"/>
    </xf>
    <xf numFmtId="14" fontId="6" fillId="0" borderId="7" xfId="3" applyNumberFormat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14" fontId="6" fillId="0" borderId="8" xfId="3" applyNumberFormat="1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0" fontId="5" fillId="0" borderId="18" xfId="5" applyFont="1" applyFill="1" applyBorder="1" applyAlignment="1">
      <alignment horizontal="center" vertical="top" wrapText="1"/>
    </xf>
    <xf numFmtId="0" fontId="5" fillId="0" borderId="19" xfId="5" applyFont="1" applyFill="1" applyBorder="1" applyAlignment="1">
      <alignment horizontal="center" vertical="top" wrapText="1"/>
    </xf>
    <xf numFmtId="0" fontId="5" fillId="0" borderId="20" xfId="5" applyFont="1" applyFill="1" applyBorder="1" applyAlignment="1">
      <alignment horizontal="center" vertical="top" wrapText="1"/>
    </xf>
    <xf numFmtId="14" fontId="0" fillId="0" borderId="0" xfId="0" applyNumberFormat="1" applyAlignment="1"/>
    <xf numFmtId="0" fontId="19" fillId="0" borderId="0" xfId="10" applyFont="1"/>
    <xf numFmtId="0" fontId="0" fillId="0" borderId="0" xfId="0" applyAlignment="1"/>
    <xf numFmtId="0" fontId="26" fillId="7" borderId="5" xfId="11" applyFont="1" applyFill="1" applyBorder="1" applyAlignment="1">
      <alignment horizontal="left"/>
    </xf>
    <xf numFmtId="0" fontId="26" fillId="7" borderId="6" xfId="11" applyFont="1" applyFill="1" applyBorder="1" applyAlignment="1">
      <alignment horizontal="left" wrapText="1"/>
    </xf>
    <xf numFmtId="0" fontId="26" fillId="7" borderId="7" xfId="11" applyFont="1" applyFill="1" applyBorder="1" applyAlignment="1">
      <alignment horizontal="left" wrapText="1"/>
    </xf>
    <xf numFmtId="0" fontId="26" fillId="7" borderId="9" xfId="11" applyFont="1" applyFill="1" applyBorder="1" applyAlignment="1">
      <alignment horizontal="left" vertical="center" wrapText="1"/>
    </xf>
    <xf numFmtId="0" fontId="26" fillId="7" borderId="8" xfId="11" applyFont="1" applyFill="1" applyBorder="1" applyAlignment="1">
      <alignment horizontal="left" vertical="center" wrapText="1"/>
    </xf>
    <xf numFmtId="0" fontId="26" fillId="7" borderId="14" xfId="11" applyFont="1" applyFill="1" applyBorder="1" applyAlignment="1">
      <alignment horizontal="left" vertical="center" wrapText="1"/>
    </xf>
    <xf numFmtId="0" fontId="26" fillId="7" borderId="21" xfId="11" applyFont="1" applyFill="1" applyBorder="1" applyAlignment="1">
      <alignment horizontal="left"/>
    </xf>
    <xf numFmtId="0" fontId="26" fillId="7" borderId="4" xfId="11" applyFont="1" applyFill="1" applyBorder="1" applyAlignment="1">
      <alignment horizontal="left" wrapText="1"/>
    </xf>
    <xf numFmtId="0" fontId="26" fillId="7" borderId="4" xfId="11" applyNumberFormat="1" applyFont="1" applyFill="1" applyBorder="1" applyAlignment="1">
      <alignment horizontal="left" wrapText="1"/>
    </xf>
    <xf numFmtId="0" fontId="26" fillId="7" borderId="22" xfId="11" applyFont="1" applyFill="1" applyBorder="1" applyAlignment="1">
      <alignment horizontal="left" vertical="center" wrapText="1"/>
    </xf>
    <xf numFmtId="0" fontId="26" fillId="7" borderId="23" xfId="11" applyFont="1" applyFill="1" applyBorder="1" applyAlignment="1">
      <alignment horizontal="left" vertical="center" wrapText="1"/>
    </xf>
    <xf numFmtId="0" fontId="26" fillId="7" borderId="24" xfId="11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/>
    </xf>
    <xf numFmtId="1" fontId="29" fillId="7" borderId="7" xfId="11" applyNumberFormat="1" applyFont="1" applyFill="1" applyBorder="1" applyAlignment="1" applyProtection="1">
      <alignment horizontal="center" vertical="center"/>
      <protection locked="0"/>
    </xf>
    <xf numFmtId="0" fontId="29" fillId="7" borderId="10" xfId="11" applyFont="1" applyFill="1" applyBorder="1" applyAlignment="1" applyProtection="1">
      <alignment horizontal="center" vertical="center"/>
      <protection locked="0"/>
    </xf>
    <xf numFmtId="164" fontId="29" fillId="8" borderId="10" xfId="11" applyNumberFormat="1" applyFont="1" applyFill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>
      <alignment horizontal="left"/>
    </xf>
    <xf numFmtId="1" fontId="29" fillId="7" borderId="25" xfId="1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24" fillId="0" borderId="0" xfId="10"/>
    <xf numFmtId="0" fontId="30" fillId="0" borderId="0" xfId="0" applyFont="1" applyAlignment="1">
      <alignment horizontal="left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horizontal="center" vertical="center" wrapText="1"/>
    </xf>
    <xf numFmtId="0" fontId="0" fillId="0" borderId="10" xfId="0" applyBorder="1"/>
    <xf numFmtId="0" fontId="28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10" applyFont="1"/>
    <xf numFmtId="0" fontId="15" fillId="0" borderId="0" xfId="2" applyFont="1" applyFill="1" applyBorder="1" applyAlignment="1">
      <alignment horizontal="fill" vertical="center"/>
    </xf>
    <xf numFmtId="0" fontId="35" fillId="0" borderId="26" xfId="0" applyFont="1" applyFill="1" applyBorder="1" applyAlignment="1">
      <alignment vertical="center" wrapText="1"/>
    </xf>
    <xf numFmtId="0" fontId="3" fillId="0" borderId="0" xfId="2" applyFont="1" applyFill="1" applyAlignment="1">
      <alignment vertical="center"/>
    </xf>
    <xf numFmtId="0" fontId="35" fillId="0" borderId="27" xfId="0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5" fillId="0" borderId="28" xfId="0" applyFont="1" applyFill="1" applyBorder="1" applyAlignment="1">
      <alignment vertical="center" wrapText="1"/>
    </xf>
    <xf numFmtId="0" fontId="18" fillId="0" borderId="0" xfId="2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29" fillId="0" borderId="0" xfId="0" applyFont="1" applyFill="1" applyAlignment="1">
      <alignment horizontal="left" vertical="center" wrapText="1" shrinkToFit="1"/>
    </xf>
    <xf numFmtId="1" fontId="18" fillId="0" borderId="0" xfId="2" applyNumberFormat="1" applyFont="1" applyFill="1" applyAlignment="1">
      <alignment vertical="center"/>
    </xf>
    <xf numFmtId="0" fontId="30" fillId="0" borderId="10" xfId="0" applyFont="1" applyBorder="1" applyAlignment="1">
      <alignment horizontal="left" vertical="center" wrapText="1"/>
    </xf>
    <xf numFmtId="14" fontId="33" fillId="0" borderId="0" xfId="0" applyNumberFormat="1" applyFont="1" applyAlignment="1">
      <alignment horizontal="left" vertical="center" wrapText="1"/>
    </xf>
    <xf numFmtId="14" fontId="30" fillId="0" borderId="0" xfId="0" applyNumberFormat="1" applyFont="1" applyAlignment="1">
      <alignment horizontal="left" vertical="center" wrapText="1"/>
    </xf>
    <xf numFmtId="14" fontId="35" fillId="0" borderId="26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6" fillId="0" borderId="29" xfId="0" applyFont="1" applyFill="1" applyBorder="1" applyAlignment="1">
      <alignment vertical="center" wrapText="1"/>
    </xf>
  </cellXfs>
  <cellStyles count="12">
    <cellStyle name="Excel Built-in Normal" xfId="5"/>
    <cellStyle name="Excel Built-in Normal 2" xfId="2"/>
    <cellStyle name="Excel Built-in Normal 2 3" xfId="6"/>
    <cellStyle name="Вывод" xfId="1" builtinId="21"/>
    <cellStyle name="Обычный" xfId="0" builtinId="0"/>
    <cellStyle name="Обычный 2" xfId="3"/>
    <cellStyle name="Обычный 2 3 2" xfId="7"/>
    <cellStyle name="Обычный 3 2" xfId="10"/>
    <cellStyle name="Обычный 3 6 2" xfId="8"/>
    <cellStyle name="Обычный 4" xfId="4"/>
    <cellStyle name="Обычный 5" xfId="9"/>
    <cellStyle name="Обычный_07. Электронный табель 001027 001 осторожно делать выпившим" xfId="11"/>
  </cellStyles>
  <dxfs count="5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90;&#1076;&#1077;&#1083;%20&#1082;&#1072;&#1076;&#1088;&#1086;&#1074;/Downloads/130117_list_a_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dri/Desktop/&#1076;&#1083;&#1103;%20&#1073;&#1091;&#1093;&#1075;&#1072;&#1083;&#1090;&#1077;&#1088;&#1072;%20&#1080;&#1102;&#1083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15FB~1\LOCALS~1\Temp\&#1056;&#1072;&#1073;&#1086;&#1090;&#1072;\&#1051;&#1080;&#1095;&#1085;&#1086;&#1077;\&#1050;&#1086;&#1077;%20&#1095;&#1090;&#1086;%20&#1086;%20&#1088;&#1072;&#1073;&#1086;&#1090;&#1077;\537%20&#1056;&#1072;&#1089;&#1095;&#1105;&#1090;%20&#1087;&#1088;&#1086;&#1076;&#1086;&#1083;&#1078;&#1080;&#1090;&#1077;&#1083;&#1100;&#1085;&#1086;&#1089;&#1090;&#1080;%20&#1086;&#1090;&#1087;&#1091;&#1089;&#1082;&#1072;%202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Саша</v>
          </cell>
        </row>
        <row r="2">
          <cell r="A2" t="str">
            <v>Маша</v>
          </cell>
        </row>
        <row r="3">
          <cell r="A3" t="str">
            <v>Петя</v>
          </cell>
        </row>
        <row r="4">
          <cell r="A4" t="str">
            <v>Вася</v>
          </cell>
        </row>
        <row r="5">
          <cell r="A5" t="str">
            <v>Коля</v>
          </cell>
        </row>
        <row r="6">
          <cell r="A6" t="str">
            <v>Лена</v>
          </cell>
        </row>
        <row r="7">
          <cell r="A7" t="str">
            <v>Иван</v>
          </cell>
        </row>
        <row r="8">
          <cell r="A8" t="str">
            <v>Миша</v>
          </cell>
        </row>
        <row r="9">
          <cell r="A9" t="str">
            <v>Махмуд</v>
          </cell>
        </row>
        <row r="10">
          <cell r="A10" t="str">
            <v>Ирина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"/>
      <sheetName val="перевод"/>
      <sheetName val="прием на работу"/>
      <sheetName val="увольнение"/>
      <sheetName val="отпуск"/>
    </sheetNames>
    <sheetDataSet>
      <sheetData sheetId="0">
        <row r="11">
          <cell r="BE11" t="str">
            <v>январь</v>
          </cell>
          <cell r="BG11">
            <v>2017</v>
          </cell>
        </row>
        <row r="12">
          <cell r="BE12" t="str">
            <v>февраль</v>
          </cell>
          <cell r="BG12">
            <v>2018</v>
          </cell>
        </row>
        <row r="13">
          <cell r="BE13" t="str">
            <v>март</v>
          </cell>
          <cell r="BG13">
            <v>2019</v>
          </cell>
        </row>
        <row r="14">
          <cell r="BE14" t="str">
            <v>апрель</v>
          </cell>
          <cell r="BG14">
            <v>2020</v>
          </cell>
        </row>
        <row r="15">
          <cell r="BE15" t="str">
            <v>май</v>
          </cell>
          <cell r="BG15">
            <v>2021</v>
          </cell>
        </row>
        <row r="16">
          <cell r="BE16" t="str">
            <v>июнь</v>
          </cell>
          <cell r="BG16">
            <v>2022</v>
          </cell>
        </row>
        <row r="17">
          <cell r="BE17" t="str">
            <v>июль</v>
          </cell>
          <cell r="BG17">
            <v>2023</v>
          </cell>
        </row>
        <row r="18">
          <cell r="BE18" t="str">
            <v>август</v>
          </cell>
          <cell r="BG18">
            <v>2024</v>
          </cell>
        </row>
        <row r="19">
          <cell r="BE19" t="str">
            <v>сентябрь</v>
          </cell>
          <cell r="BG19">
            <v>2025</v>
          </cell>
        </row>
        <row r="20">
          <cell r="BE20" t="str">
            <v>октябрь</v>
          </cell>
        </row>
        <row r="21">
          <cell r="BE21" t="str">
            <v>ноябрь</v>
          </cell>
        </row>
        <row r="22">
          <cell r="BE22" t="str">
            <v>декабрь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здники"/>
      <sheetName val="Расчёт"/>
      <sheetName val="Лист1"/>
      <sheetName val="Лист2"/>
      <sheetName val="Лист2 (2)"/>
    </sheetNames>
    <sheetDataSet>
      <sheetData sheetId="0">
        <row r="2">
          <cell r="C2">
            <v>40179</v>
          </cell>
          <cell r="D2">
            <v>40544</v>
          </cell>
        </row>
        <row r="3">
          <cell r="C3">
            <v>40180</v>
          </cell>
          <cell r="D3">
            <v>40545</v>
          </cell>
        </row>
        <row r="4">
          <cell r="C4">
            <v>40181</v>
          </cell>
          <cell r="D4">
            <v>40546</v>
          </cell>
        </row>
        <row r="5">
          <cell r="C5">
            <v>40182</v>
          </cell>
          <cell r="D5">
            <v>40547</v>
          </cell>
        </row>
        <row r="6">
          <cell r="C6">
            <v>40183</v>
          </cell>
          <cell r="D6">
            <v>40548</v>
          </cell>
        </row>
        <row r="7">
          <cell r="C7">
            <v>40185</v>
          </cell>
          <cell r="D7">
            <v>40550</v>
          </cell>
        </row>
        <row r="8">
          <cell r="C8">
            <v>40232</v>
          </cell>
          <cell r="D8">
            <v>40597</v>
          </cell>
        </row>
        <row r="9">
          <cell r="C9">
            <v>40245</v>
          </cell>
          <cell r="D9">
            <v>40610</v>
          </cell>
        </row>
        <row r="10">
          <cell r="C10">
            <v>40299</v>
          </cell>
          <cell r="D10">
            <v>40664</v>
          </cell>
        </row>
        <row r="11">
          <cell r="C11">
            <v>40307</v>
          </cell>
          <cell r="D11">
            <v>40672</v>
          </cell>
        </row>
        <row r="12">
          <cell r="C12">
            <v>40341</v>
          </cell>
          <cell r="D12">
            <v>40706</v>
          </cell>
        </row>
        <row r="13">
          <cell r="C13">
            <v>40486</v>
          </cell>
          <cell r="D13">
            <v>40851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40544</v>
          </cell>
          <cell r="D20">
            <v>40544</v>
          </cell>
        </row>
        <row r="21">
          <cell r="C21">
            <v>40545</v>
          </cell>
          <cell r="D21">
            <v>40545</v>
          </cell>
        </row>
        <row r="22">
          <cell r="C22">
            <v>40546</v>
          </cell>
          <cell r="D22">
            <v>40546</v>
          </cell>
        </row>
        <row r="23">
          <cell r="C23">
            <v>40547</v>
          </cell>
          <cell r="D23">
            <v>40547</v>
          </cell>
        </row>
        <row r="24">
          <cell r="C24">
            <v>40548</v>
          </cell>
          <cell r="D24">
            <v>40548</v>
          </cell>
        </row>
        <row r="25">
          <cell r="C25">
            <v>40550</v>
          </cell>
          <cell r="D25">
            <v>40550</v>
          </cell>
        </row>
        <row r="26">
          <cell r="C26">
            <v>40597</v>
          </cell>
          <cell r="D26">
            <v>40597</v>
          </cell>
        </row>
        <row r="27">
          <cell r="C27">
            <v>40610</v>
          </cell>
          <cell r="D27">
            <v>40610</v>
          </cell>
        </row>
        <row r="28">
          <cell r="C28">
            <v>40664</v>
          </cell>
          <cell r="D28">
            <v>40664</v>
          </cell>
        </row>
        <row r="29">
          <cell r="C29">
            <v>40672</v>
          </cell>
          <cell r="D29">
            <v>40672</v>
          </cell>
        </row>
        <row r="30">
          <cell r="C30">
            <v>40706</v>
          </cell>
          <cell r="D30">
            <v>40706</v>
          </cell>
        </row>
        <row r="31">
          <cell r="C31">
            <v>40851</v>
          </cell>
          <cell r="D31">
            <v>40851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>
        <row r="3">
          <cell r="K3">
            <v>40554</v>
          </cell>
          <cell r="L3">
            <v>40918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Y84"/>
  <sheetViews>
    <sheetView tabSelected="1" zoomScale="90" zoomScaleNormal="9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X26" sqref="X26"/>
    </sheetView>
  </sheetViews>
  <sheetFormatPr defaultColWidth="8.7109375" defaultRowHeight="12.85"/>
  <cols>
    <col min="1" max="1" width="2.7109375" style="1" hidden="1" customWidth="1"/>
    <col min="2" max="2" width="9.5703125" style="2" customWidth="1"/>
    <col min="3" max="3" width="3.28515625" style="3" hidden="1" customWidth="1"/>
    <col min="4" max="4" width="10.140625" style="27" customWidth="1"/>
    <col min="5" max="5" width="13" style="10" customWidth="1"/>
    <col min="6" max="6" width="6.42578125" style="10" customWidth="1"/>
    <col min="7" max="7" width="7" style="27" customWidth="1"/>
    <col min="8" max="8" width="10.140625" style="28" customWidth="1"/>
    <col min="9" max="10" width="10.5703125" style="29" customWidth="1"/>
    <col min="11" max="11" width="6.5703125" style="29" customWidth="1"/>
    <col min="12" max="12" width="10.28515625" style="28" customWidth="1"/>
    <col min="13" max="13" width="7.42578125" style="28" customWidth="1"/>
    <col min="14" max="14" width="10.28515625" style="57" customWidth="1"/>
    <col min="15" max="15" width="10.5703125" style="58" customWidth="1"/>
    <col min="16" max="16" width="4" style="59" customWidth="1"/>
    <col min="17" max="18" width="10.5703125" style="58" customWidth="1"/>
    <col min="19" max="19" width="4.28515625" style="59" customWidth="1"/>
    <col min="20" max="20" width="7.140625" style="60" customWidth="1"/>
    <col min="21" max="21" width="7.5703125" style="10" customWidth="1"/>
    <col min="22" max="22" width="9.42578125" style="10" customWidth="1"/>
    <col min="23" max="23" width="15" style="1" customWidth="1"/>
    <col min="24" max="24" width="15.28515625" style="1" customWidth="1"/>
    <col min="25" max="25" width="6.140625" style="1" customWidth="1"/>
    <col min="26" max="16384" width="8.7109375" style="1"/>
  </cols>
  <sheetData>
    <row r="1" spans="2:25" ht="13.55" thickBot="1">
      <c r="D1" s="4"/>
      <c r="E1" s="5"/>
      <c r="F1" s="5"/>
      <c r="G1" s="4"/>
      <c r="H1" s="6"/>
      <c r="I1" s="6"/>
      <c r="J1" s="6"/>
      <c r="K1" s="6"/>
      <c r="L1" s="6"/>
      <c r="M1" s="6"/>
      <c r="N1" s="7"/>
      <c r="O1" s="8"/>
      <c r="P1" s="9"/>
      <c r="Q1" s="8"/>
      <c r="R1" s="8"/>
      <c r="S1" s="9"/>
      <c r="T1" s="10"/>
    </row>
    <row r="2" spans="2:25" hidden="1">
      <c r="D2" s="12"/>
      <c r="E2" s="13"/>
      <c r="F2" s="14"/>
      <c r="G2" s="14"/>
      <c r="H2" s="15"/>
      <c r="I2" s="15"/>
      <c r="J2" s="15"/>
      <c r="K2" s="16"/>
      <c r="L2" s="17"/>
      <c r="M2" s="18"/>
      <c r="N2" s="7"/>
      <c r="O2" s="19"/>
      <c r="P2" s="20"/>
      <c r="Q2" s="19"/>
      <c r="R2" s="19"/>
      <c r="S2" s="20"/>
      <c r="T2" s="4"/>
      <c r="U2" s="4"/>
      <c r="V2" s="21"/>
    </row>
    <row r="3" spans="2:25" ht="14.3" hidden="1" customHeight="1">
      <c r="D3" s="12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20"/>
      <c r="Q3" s="19"/>
      <c r="R3" s="19"/>
      <c r="S3" s="20"/>
      <c r="T3" s="5"/>
      <c r="U3" s="4"/>
      <c r="V3" s="21"/>
    </row>
    <row r="4" spans="2:25" ht="14.3" hidden="1" customHeight="1">
      <c r="D4" s="22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20"/>
      <c r="Q4" s="19"/>
      <c r="R4" s="19"/>
      <c r="S4" s="20"/>
      <c r="T4" s="5"/>
      <c r="U4" s="4"/>
      <c r="V4" s="21"/>
    </row>
    <row r="5" spans="2:25" ht="15" hidden="1" customHeight="1">
      <c r="D5" s="22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20"/>
      <c r="Q5" s="19"/>
      <c r="R5" s="19"/>
      <c r="S5" s="20"/>
      <c r="T5" s="5"/>
      <c r="U5" s="4"/>
      <c r="V5" s="21"/>
    </row>
    <row r="6" spans="2:25" hidden="1">
      <c r="D6" s="22"/>
      <c r="E6" s="2"/>
      <c r="F6" s="23"/>
      <c r="G6" s="4"/>
      <c r="H6" s="6"/>
      <c r="I6" s="6"/>
      <c r="J6" s="6"/>
      <c r="K6" s="24"/>
      <c r="L6" s="6"/>
      <c r="M6" s="6"/>
      <c r="N6" s="7"/>
      <c r="O6" s="19"/>
      <c r="P6" s="20"/>
      <c r="Q6" s="19"/>
      <c r="R6" s="19"/>
      <c r="S6" s="20"/>
      <c r="T6" s="5"/>
      <c r="U6" s="4">
        <f>SUM(T2:T4)</f>
        <v>0</v>
      </c>
      <c r="V6" s="21">
        <f>G2-U6</f>
        <v>0</v>
      </c>
    </row>
    <row r="7" spans="2:25" ht="13.55" hidden="1">
      <c r="D7" s="4"/>
      <c r="E7" s="5"/>
      <c r="F7" s="5"/>
      <c r="G7" s="4"/>
      <c r="H7" s="6"/>
      <c r="I7" s="6"/>
      <c r="J7" s="6"/>
      <c r="K7" s="6"/>
      <c r="L7" s="6"/>
      <c r="M7" s="25"/>
      <c r="N7" s="7"/>
      <c r="O7" s="8"/>
      <c r="P7" s="9"/>
      <c r="Q7" s="8"/>
      <c r="R7" s="8"/>
      <c r="S7" s="9"/>
      <c r="T7" s="26"/>
    </row>
    <row r="8" spans="2:25" ht="9.8000000000000007" hidden="1" customHeight="1" thickBot="1">
      <c r="N8" s="30"/>
      <c r="O8" s="8"/>
      <c r="P8" s="9"/>
      <c r="Q8" s="8"/>
      <c r="R8" s="8"/>
      <c r="S8" s="9"/>
      <c r="T8" s="10"/>
    </row>
    <row r="9" spans="2:25" ht="19.45" customHeight="1" thickBot="1">
      <c r="B9" s="2" t="s">
        <v>0</v>
      </c>
      <c r="D9" s="31"/>
      <c r="E9" s="32" t="s">
        <v>1</v>
      </c>
      <c r="F9" s="105" t="s">
        <v>2</v>
      </c>
      <c r="G9" s="107" t="s">
        <v>3</v>
      </c>
      <c r="H9" s="109" t="s">
        <v>4</v>
      </c>
      <c r="I9" s="110"/>
      <c r="J9" s="110"/>
      <c r="K9" s="110"/>
      <c r="L9" s="111"/>
      <c r="M9" s="112" t="s">
        <v>5</v>
      </c>
      <c r="N9" s="114" t="s">
        <v>6</v>
      </c>
      <c r="O9" s="115"/>
      <c r="P9" s="33"/>
      <c r="Q9" s="119" t="s">
        <v>17</v>
      </c>
      <c r="R9" s="119"/>
      <c r="S9" s="33"/>
      <c r="T9" s="101" t="s">
        <v>7</v>
      </c>
      <c r="U9" s="103" t="s">
        <v>8</v>
      </c>
      <c r="V9" s="103" t="s">
        <v>9</v>
      </c>
    </row>
    <row r="10" spans="2:25" ht="55.45" customHeight="1" thickBot="1">
      <c r="B10" s="34" t="s">
        <v>10</v>
      </c>
      <c r="C10" s="35" t="s">
        <v>11</v>
      </c>
      <c r="D10" s="36" t="s">
        <v>12</v>
      </c>
      <c r="E10" s="37">
        <f ca="1">TODAY()</f>
        <v>46080</v>
      </c>
      <c r="F10" s="106"/>
      <c r="G10" s="108"/>
      <c r="H10" s="36" t="s">
        <v>13</v>
      </c>
      <c r="I10" s="116" t="s">
        <v>14</v>
      </c>
      <c r="J10" s="117"/>
      <c r="K10" s="118"/>
      <c r="L10" s="36" t="s">
        <v>15</v>
      </c>
      <c r="M10" s="113"/>
      <c r="N10" s="38" t="s">
        <v>13</v>
      </c>
      <c r="O10" s="38" t="s">
        <v>15</v>
      </c>
      <c r="P10" s="39"/>
      <c r="Q10" s="40"/>
      <c r="R10" s="40"/>
      <c r="S10" s="39"/>
      <c r="T10" s="102"/>
      <c r="U10" s="103"/>
      <c r="V10" s="103"/>
      <c r="W10" s="41" t="s">
        <v>31</v>
      </c>
      <c r="X10" s="41" t="s">
        <v>32</v>
      </c>
      <c r="Y10" s="11"/>
    </row>
    <row r="11" spans="2:25" ht="24.95" customHeight="1" thickBot="1">
      <c r="B11" s="42"/>
      <c r="D11" s="43"/>
      <c r="E11" s="37"/>
      <c r="F11" s="43"/>
      <c r="G11" s="44"/>
      <c r="H11" s="43"/>
      <c r="I11" s="45" t="s">
        <v>13</v>
      </c>
      <c r="J11" s="45" t="s">
        <v>15</v>
      </c>
      <c r="K11" s="45" t="s">
        <v>16</v>
      </c>
      <c r="L11" s="43"/>
      <c r="M11" s="46"/>
      <c r="N11" s="47"/>
      <c r="O11" s="47"/>
      <c r="P11" s="48"/>
      <c r="Q11" s="47"/>
      <c r="R11" s="47"/>
      <c r="S11" s="48"/>
      <c r="T11" s="49"/>
      <c r="U11" s="50"/>
      <c r="V11" s="50"/>
    </row>
    <row r="12" spans="2:25" ht="15" customHeight="1">
      <c r="B12" s="120" t="s">
        <v>18</v>
      </c>
      <c r="D12" s="69">
        <v>44995</v>
      </c>
      <c r="E12" s="70" t="str">
        <f ca="1">IF(D12="","Нет даты приема!",DATEDIF(D12,E$10,"y")&amp;" г. "&amp;DATEDIF(D12,E$10,"ym")&amp;" мес. "&amp;DATEDIF(D12,E$10,"md")&amp;" дн.")</f>
        <v>2 г. 11 мес. 17 дн.</v>
      </c>
      <c r="F12" s="71">
        <f ca="1">E$10-D12</f>
        <v>1085</v>
      </c>
      <c r="G12" s="71">
        <f ca="1">IF(D12="","Нет даты приема!",24/(365*12/12)*(F12-K21))</f>
        <v>70.158904109589031</v>
      </c>
      <c r="H12" s="95">
        <f>D12</f>
        <v>44995</v>
      </c>
      <c r="I12" s="96">
        <v>45147</v>
      </c>
      <c r="J12" s="96">
        <v>45147</v>
      </c>
      <c r="K12" s="97">
        <f t="shared" ref="K12:K18" si="0">IF(OR(J12="",I12=""),0,J12-I12+1)</f>
        <v>1</v>
      </c>
      <c r="L12" s="76">
        <f>EDATE(H12,12)-1+(SUM(K12:K14))</f>
        <v>45363</v>
      </c>
      <c r="M12" s="72">
        <f>((L12-H12)-SUM(K12:K14))*(24/365)</f>
        <v>23.999999999999996</v>
      </c>
      <c r="N12" s="91">
        <v>45369</v>
      </c>
      <c r="O12" s="92">
        <v>45395</v>
      </c>
      <c r="P12" s="93"/>
      <c r="Q12" s="92">
        <v>1</v>
      </c>
      <c r="R12" s="92">
        <v>1</v>
      </c>
      <c r="S12" s="93"/>
      <c r="T12" s="77">
        <f>O12-N12-2</f>
        <v>24</v>
      </c>
      <c r="U12" s="89"/>
      <c r="V12" s="94"/>
      <c r="W12" s="79" t="s">
        <v>20</v>
      </c>
      <c r="X12" s="79" t="s">
        <v>21</v>
      </c>
      <c r="Y12" s="79"/>
    </row>
    <row r="13" spans="2:25" ht="15" customHeight="1">
      <c r="B13" s="121"/>
      <c r="D13" s="99"/>
      <c r="E13" s="100"/>
      <c r="F13" s="14"/>
      <c r="G13" s="14"/>
      <c r="H13" s="15"/>
      <c r="I13" s="52">
        <v>45171</v>
      </c>
      <c r="J13" s="52">
        <v>45171</v>
      </c>
      <c r="K13" s="84">
        <f t="shared" si="0"/>
        <v>1</v>
      </c>
      <c r="L13" s="17"/>
      <c r="M13" s="18"/>
      <c r="N13" s="55">
        <v>1</v>
      </c>
      <c r="O13" s="55">
        <v>1</v>
      </c>
      <c r="P13" s="63"/>
      <c r="Q13" s="55">
        <v>1</v>
      </c>
      <c r="R13" s="55">
        <v>1</v>
      </c>
      <c r="S13" s="63"/>
      <c r="T13" s="51"/>
      <c r="U13" s="4"/>
      <c r="V13" s="21"/>
      <c r="W13" s="79"/>
      <c r="X13" s="79"/>
      <c r="Y13" s="79"/>
    </row>
    <row r="14" spans="2:25" ht="15" customHeight="1" thickBot="1">
      <c r="B14" s="121"/>
      <c r="D14" s="99"/>
      <c r="E14" s="100"/>
      <c r="F14" s="14"/>
      <c r="G14" s="14"/>
      <c r="H14" s="15"/>
      <c r="I14" s="52">
        <v>45259</v>
      </c>
      <c r="J14" s="52">
        <v>45259</v>
      </c>
      <c r="K14" s="84">
        <f t="shared" si="0"/>
        <v>1</v>
      </c>
      <c r="L14" s="17"/>
      <c r="M14" s="18"/>
      <c r="N14" s="55">
        <v>1</v>
      </c>
      <c r="O14" s="55">
        <v>1</v>
      </c>
      <c r="P14" s="63"/>
      <c r="Q14" s="55">
        <v>1</v>
      </c>
      <c r="R14" s="55">
        <v>1</v>
      </c>
      <c r="S14" s="63"/>
      <c r="T14" s="51"/>
      <c r="U14" s="4"/>
      <c r="V14" s="21"/>
      <c r="W14" s="79"/>
      <c r="X14" s="79"/>
      <c r="Y14" s="79"/>
    </row>
    <row r="15" spans="2:25" ht="15" customHeight="1">
      <c r="B15" s="121"/>
      <c r="D15" s="12"/>
      <c r="E15" s="13"/>
      <c r="F15" s="14"/>
      <c r="G15" s="14"/>
      <c r="H15" s="15">
        <f>L12+1</f>
        <v>45364</v>
      </c>
      <c r="I15" s="52">
        <v>45548</v>
      </c>
      <c r="J15" s="52">
        <v>45548</v>
      </c>
      <c r="K15" s="84">
        <f t="shared" si="0"/>
        <v>1</v>
      </c>
      <c r="L15" s="17">
        <f>EDATE(H15,12)-1+SUM(K15:K18)</f>
        <v>45743</v>
      </c>
      <c r="M15" s="72">
        <f>((L15-H15)-SUM(K15:K18))*(24/365)</f>
        <v>23.934246575342463</v>
      </c>
      <c r="N15" s="55">
        <v>45751</v>
      </c>
      <c r="O15" s="55">
        <v>45774</v>
      </c>
      <c r="P15" s="63"/>
      <c r="Q15" s="55">
        <v>1</v>
      </c>
      <c r="R15" s="55">
        <v>1</v>
      </c>
      <c r="S15" s="63"/>
      <c r="T15" s="77">
        <f>O15-N15+1</f>
        <v>24</v>
      </c>
      <c r="U15" s="4"/>
      <c r="V15" s="21"/>
      <c r="W15" s="79" t="s">
        <v>22</v>
      </c>
      <c r="X15" s="79" t="s">
        <v>23</v>
      </c>
      <c r="Y15" s="79"/>
    </row>
    <row r="16" spans="2:25" ht="15" customHeight="1">
      <c r="B16" s="121"/>
      <c r="D16" s="12"/>
      <c r="E16" s="13"/>
      <c r="F16" s="14"/>
      <c r="G16" s="14"/>
      <c r="H16" s="15"/>
      <c r="I16" s="52">
        <v>45579</v>
      </c>
      <c r="J16" s="52">
        <v>45590</v>
      </c>
      <c r="K16" s="84">
        <f t="shared" si="0"/>
        <v>12</v>
      </c>
      <c r="L16" s="17"/>
      <c r="M16" s="18"/>
      <c r="N16" s="55">
        <v>1</v>
      </c>
      <c r="O16" s="55">
        <v>1</v>
      </c>
      <c r="P16" s="63"/>
      <c r="Q16" s="55">
        <v>1</v>
      </c>
      <c r="R16" s="55">
        <v>1</v>
      </c>
      <c r="S16" s="63"/>
      <c r="T16" s="51"/>
      <c r="U16" s="4"/>
      <c r="V16" s="21"/>
      <c r="W16" s="79"/>
      <c r="X16" s="79"/>
      <c r="Y16" s="79"/>
    </row>
    <row r="17" spans="1:25" ht="15" customHeight="1">
      <c r="B17" s="121"/>
      <c r="D17" s="12"/>
      <c r="E17" s="13"/>
      <c r="F17" s="14"/>
      <c r="G17" s="14"/>
      <c r="H17" s="15"/>
      <c r="I17" s="52">
        <v>45621</v>
      </c>
      <c r="J17" s="52">
        <v>45621</v>
      </c>
      <c r="K17" s="84">
        <f t="shared" si="0"/>
        <v>1</v>
      </c>
      <c r="L17" s="17"/>
      <c r="M17" s="18"/>
      <c r="N17" s="55">
        <v>1</v>
      </c>
      <c r="O17" s="55">
        <v>1</v>
      </c>
      <c r="P17" s="63"/>
      <c r="Q17" s="55">
        <v>1</v>
      </c>
      <c r="R17" s="55">
        <v>1</v>
      </c>
      <c r="S17" s="63"/>
      <c r="T17" s="51"/>
      <c r="U17" s="4"/>
      <c r="V17" s="21"/>
      <c r="W17" s="79"/>
      <c r="X17" s="79"/>
      <c r="Y17" s="79"/>
    </row>
    <row r="18" spans="1:25" s="78" customFormat="1" ht="15" customHeight="1" thickBot="1">
      <c r="A18" s="1"/>
      <c r="B18" s="121"/>
      <c r="C18" s="3"/>
      <c r="D18" s="12"/>
      <c r="E18" s="13"/>
      <c r="F18" s="14"/>
      <c r="G18" s="14"/>
      <c r="H18" s="15"/>
      <c r="I18" s="52">
        <v>45632</v>
      </c>
      <c r="J18" s="52">
        <v>45632</v>
      </c>
      <c r="K18" s="84">
        <f t="shared" si="0"/>
        <v>1</v>
      </c>
      <c r="L18" s="17"/>
      <c r="M18" s="18"/>
      <c r="N18" s="55">
        <v>1</v>
      </c>
      <c r="O18" s="55">
        <v>1</v>
      </c>
      <c r="P18" s="63"/>
      <c r="Q18" s="55">
        <v>1</v>
      </c>
      <c r="R18" s="55">
        <v>1</v>
      </c>
      <c r="S18" s="63"/>
      <c r="T18" s="51"/>
      <c r="U18" s="4"/>
      <c r="V18" s="21"/>
      <c r="W18" s="79"/>
      <c r="X18" s="79"/>
      <c r="Y18" s="79"/>
    </row>
    <row r="19" spans="1:25" s="98" customFormat="1" ht="15" customHeight="1">
      <c r="A19" s="1"/>
      <c r="B19" s="121"/>
      <c r="C19" s="3"/>
      <c r="D19" s="12"/>
      <c r="E19" s="13"/>
      <c r="F19" s="14"/>
      <c r="G19" s="14"/>
      <c r="H19" s="15">
        <f>L15+1</f>
        <v>45744</v>
      </c>
      <c r="I19" s="52"/>
      <c r="J19" s="52"/>
      <c r="K19" s="56"/>
      <c r="L19" s="17">
        <f>EDATE(H19,12)-1+SUM(K19)</f>
        <v>46108</v>
      </c>
      <c r="M19" s="72">
        <f>((L19-H19)-SUM(K19))*(24/365)</f>
        <v>23.934246575342463</v>
      </c>
      <c r="N19" s="55">
        <v>1</v>
      </c>
      <c r="O19" s="55">
        <v>1</v>
      </c>
      <c r="P19" s="63"/>
      <c r="Q19" s="55">
        <v>1</v>
      </c>
      <c r="R19" s="55">
        <v>1</v>
      </c>
      <c r="S19" s="63"/>
      <c r="T19" s="51"/>
      <c r="U19" s="4"/>
      <c r="V19" s="21"/>
      <c r="W19" s="79" t="s">
        <v>24</v>
      </c>
      <c r="X19" s="79" t="s">
        <v>25</v>
      </c>
      <c r="Y19" s="79"/>
    </row>
    <row r="20" spans="1:25" s="98" customFormat="1" ht="15" customHeight="1">
      <c r="A20" s="1"/>
      <c r="B20" s="121"/>
      <c r="C20" s="3"/>
      <c r="D20" s="12"/>
      <c r="E20" s="13"/>
      <c r="F20" s="14"/>
      <c r="G20" s="14"/>
      <c r="H20" s="15"/>
      <c r="I20" s="52"/>
      <c r="J20" s="52"/>
      <c r="K20" s="56"/>
      <c r="L20" s="17"/>
      <c r="M20" s="18"/>
      <c r="N20" s="55">
        <v>1</v>
      </c>
      <c r="O20" s="55">
        <v>1</v>
      </c>
      <c r="P20" s="63"/>
      <c r="Q20" s="55">
        <v>1</v>
      </c>
      <c r="R20" s="55">
        <v>1</v>
      </c>
      <c r="S20" s="63"/>
      <c r="T20" s="51"/>
      <c r="U20" s="4"/>
      <c r="V20" s="21"/>
      <c r="W20" s="79"/>
      <c r="X20" s="79"/>
      <c r="Y20" s="79"/>
    </row>
    <row r="21" spans="1:25" s="98" customFormat="1" ht="15" customHeight="1" thickBot="1">
      <c r="A21" s="1"/>
      <c r="B21" s="122"/>
      <c r="C21" s="3"/>
      <c r="D21" s="73"/>
      <c r="E21" s="74"/>
      <c r="F21" s="75"/>
      <c r="G21" s="75"/>
      <c r="H21" s="81"/>
      <c r="I21" s="82"/>
      <c r="J21" s="82"/>
      <c r="K21" s="65">
        <f>SUM(K12:K19)</f>
        <v>18</v>
      </c>
      <c r="L21" s="66"/>
      <c r="M21" s="85"/>
      <c r="N21" s="80">
        <v>1</v>
      </c>
      <c r="O21" s="80">
        <v>1</v>
      </c>
      <c r="P21" s="86"/>
      <c r="Q21" s="80">
        <v>1</v>
      </c>
      <c r="R21" s="80">
        <v>1</v>
      </c>
      <c r="S21" s="86"/>
      <c r="T21" s="67"/>
      <c r="U21" s="61">
        <f>SUM(T12:T19)</f>
        <v>48</v>
      </c>
      <c r="V21" s="62">
        <f ca="1">G12-U21</f>
        <v>22.158904109589031</v>
      </c>
      <c r="W21" s="79"/>
      <c r="X21" s="79"/>
      <c r="Y21" s="79"/>
    </row>
    <row r="22" spans="1:25" s="83" customFormat="1" ht="15" customHeight="1">
      <c r="A22" s="1"/>
      <c r="B22" s="123" t="s">
        <v>19</v>
      </c>
      <c r="C22" s="3"/>
      <c r="D22" s="69">
        <v>45405</v>
      </c>
      <c r="E22" s="70" t="str">
        <f ca="1">IF(D22="","Нет даты приема!",DATEDIF(D22,E$10,"y")&amp;" г. "&amp;DATEDIF(D22,E$10,"ym")&amp;" мес. "&amp;DATEDIF(D22,E$10,"md")&amp;" дн.")</f>
        <v>1 г. 10 мес. 4 дн.</v>
      </c>
      <c r="F22" s="71">
        <f ca="1">E$10-D22</f>
        <v>675</v>
      </c>
      <c r="G22" s="71">
        <f ca="1">IF(D22="","Нет даты приема!",24/(365*12/12)*(F22-K25))</f>
        <v>44.383561643835613</v>
      </c>
      <c r="H22" s="95">
        <f>D22</f>
        <v>45405</v>
      </c>
      <c r="I22" s="96"/>
      <c r="J22" s="96"/>
      <c r="K22" s="90">
        <f>IF(OR(J22="",I22=""),0,J22-I22+1)</f>
        <v>0</v>
      </c>
      <c r="L22" s="76">
        <f>EDATE(H22,12)-1+(SUM(K22))</f>
        <v>45769</v>
      </c>
      <c r="M22" s="88">
        <v>24</v>
      </c>
      <c r="N22" s="91">
        <v>45779</v>
      </c>
      <c r="O22" s="92">
        <v>45804</v>
      </c>
      <c r="P22" s="54"/>
      <c r="Q22" s="53">
        <v>1</v>
      </c>
      <c r="R22" s="53">
        <v>1</v>
      </c>
      <c r="S22" s="54"/>
      <c r="T22" s="51">
        <f>O22-N22-1</f>
        <v>24</v>
      </c>
      <c r="U22" s="89"/>
      <c r="W22" s="79" t="s">
        <v>26</v>
      </c>
      <c r="X22" s="79" t="s">
        <v>27</v>
      </c>
    </row>
    <row r="23" spans="1:25" s="83" customFormat="1" ht="15" customHeight="1">
      <c r="A23" s="1"/>
      <c r="B23" s="124"/>
      <c r="C23" s="3"/>
      <c r="D23" s="12"/>
      <c r="E23" s="13"/>
      <c r="F23" s="14"/>
      <c r="G23" s="14"/>
      <c r="H23" s="15">
        <f>L22+1</f>
        <v>45770</v>
      </c>
      <c r="I23" s="52"/>
      <c r="J23" s="52"/>
      <c r="K23" s="64">
        <f>IF(OR(J23="",I23=""),0,J23-I23+1)</f>
        <v>0</v>
      </c>
      <c r="L23" s="17">
        <f>EDATE(H23,12)-1+(SUM(K23:K24))</f>
        <v>46134</v>
      </c>
      <c r="M23" s="18">
        <v>24</v>
      </c>
      <c r="N23" s="55">
        <v>1</v>
      </c>
      <c r="O23" s="55">
        <v>1</v>
      </c>
      <c r="P23" s="63"/>
      <c r="Q23" s="55">
        <v>1</v>
      </c>
      <c r="R23" s="55">
        <v>1</v>
      </c>
      <c r="S23" s="63"/>
      <c r="T23" s="51"/>
      <c r="U23" s="4"/>
      <c r="V23" s="21"/>
      <c r="W23" s="79" t="s">
        <v>28</v>
      </c>
      <c r="X23" s="79" t="s">
        <v>29</v>
      </c>
    </row>
    <row r="24" spans="1:25" s="83" customFormat="1" ht="15" customHeight="1">
      <c r="A24" s="1"/>
      <c r="B24" s="124"/>
      <c r="C24" s="3"/>
      <c r="D24" s="12"/>
      <c r="E24" s="13"/>
      <c r="F24" s="14"/>
      <c r="G24" s="14"/>
      <c r="H24" s="15"/>
      <c r="I24" s="52"/>
      <c r="J24" s="52"/>
      <c r="K24" s="56"/>
      <c r="L24" s="17"/>
      <c r="M24" s="18"/>
      <c r="N24" s="55">
        <v>1</v>
      </c>
      <c r="O24" s="55">
        <v>1</v>
      </c>
      <c r="P24" s="63"/>
      <c r="Q24" s="55">
        <v>1</v>
      </c>
      <c r="R24" s="55">
        <v>1</v>
      </c>
      <c r="S24" s="63"/>
      <c r="T24" s="51"/>
      <c r="U24" s="4"/>
      <c r="V24" s="21"/>
    </row>
    <row r="25" spans="1:25" s="83" customFormat="1" ht="15" customHeight="1" thickBot="1">
      <c r="A25" s="1"/>
      <c r="B25" s="125"/>
      <c r="C25" s="3"/>
      <c r="D25" s="73"/>
      <c r="E25" s="74"/>
      <c r="F25" s="75"/>
      <c r="G25" s="75"/>
      <c r="H25" s="81"/>
      <c r="I25" s="82"/>
      <c r="J25" s="82"/>
      <c r="K25" s="65">
        <f>SUM(K22:K24)</f>
        <v>0</v>
      </c>
      <c r="L25" s="66"/>
      <c r="M25" s="85"/>
      <c r="N25" s="80">
        <v>1</v>
      </c>
      <c r="O25" s="80">
        <v>1</v>
      </c>
      <c r="P25" s="86"/>
      <c r="Q25" s="80">
        <v>1</v>
      </c>
      <c r="R25" s="80">
        <v>1</v>
      </c>
      <c r="S25" s="86"/>
      <c r="T25" s="67"/>
      <c r="U25" s="61">
        <f>SUM(T22:T23)</f>
        <v>24</v>
      </c>
      <c r="V25" s="62">
        <f ca="1">G22-U25</f>
        <v>20.383561643835613</v>
      </c>
    </row>
    <row r="26" spans="1:25" s="79" customFormat="1" ht="15" customHeight="1">
      <c r="A26" s="1"/>
      <c r="B26" s="126" t="s">
        <v>30</v>
      </c>
      <c r="C26" s="3"/>
      <c r="D26" s="69">
        <v>45925</v>
      </c>
      <c r="E26" s="70" t="str">
        <f ca="1">IF(D26="","Нет даты приема!",DATEDIF(D26,E$10,"y")&amp;" г. "&amp;DATEDIF(D26,E$10,"ym")&amp;" мес. "&amp;DATEDIF(D26,E$10,"md")&amp;" дн.")</f>
        <v>0 г. 5 мес. 2 дн.</v>
      </c>
      <c r="F26" s="71">
        <f ca="1">E$10-D26</f>
        <v>155</v>
      </c>
      <c r="G26" s="71">
        <f ca="1">IF(D26="","Нет даты приема!",24/(365*12/12)*(F26-K29))</f>
        <v>10.191780821917808</v>
      </c>
      <c r="H26" s="95">
        <f>D26</f>
        <v>45925</v>
      </c>
      <c r="I26" s="96"/>
      <c r="J26" s="96"/>
      <c r="K26" s="90">
        <f>IF(OR(J26="",I26=""),0,J26-I26+1)</f>
        <v>0</v>
      </c>
      <c r="L26" s="76">
        <f>EDATE(H26,12)-1+(SUM(K26:K27))</f>
        <v>46289</v>
      </c>
      <c r="M26" s="88">
        <v>24</v>
      </c>
      <c r="N26" s="91">
        <v>46055</v>
      </c>
      <c r="O26" s="92">
        <v>46059</v>
      </c>
      <c r="P26" s="93"/>
      <c r="Q26" s="92">
        <v>1</v>
      </c>
      <c r="R26" s="92">
        <v>1</v>
      </c>
      <c r="S26" s="93"/>
      <c r="T26" s="77">
        <v>5</v>
      </c>
      <c r="U26" s="89"/>
      <c r="V26" s="94"/>
      <c r="W26" s="79" t="s">
        <v>69</v>
      </c>
      <c r="X26" s="79" t="s">
        <v>70</v>
      </c>
      <c r="Y26" s="1"/>
    </row>
    <row r="27" spans="1:25" ht="15" customHeight="1">
      <c r="B27" s="127"/>
      <c r="D27" s="12"/>
      <c r="E27" s="13"/>
      <c r="F27" s="14"/>
      <c r="G27" s="14"/>
      <c r="H27" s="15"/>
      <c r="I27" s="52"/>
      <c r="J27" s="52"/>
      <c r="K27" s="64">
        <f>IF(OR(J27="",I27=""),0,J27-I27+1)</f>
        <v>0</v>
      </c>
      <c r="L27" s="17"/>
      <c r="M27" s="18"/>
      <c r="N27" s="55">
        <v>1</v>
      </c>
      <c r="O27" s="55">
        <v>1</v>
      </c>
      <c r="P27" s="63"/>
      <c r="Q27" s="55">
        <v>1</v>
      </c>
      <c r="R27" s="55">
        <v>1</v>
      </c>
      <c r="S27" s="63"/>
      <c r="T27" s="51"/>
      <c r="U27" s="4"/>
      <c r="V27" s="21"/>
    </row>
    <row r="28" spans="1:25" ht="15" customHeight="1">
      <c r="B28" s="127"/>
      <c r="D28" s="12"/>
      <c r="E28" s="13"/>
      <c r="F28" s="14"/>
      <c r="G28" s="14"/>
      <c r="H28" s="15"/>
      <c r="I28" s="52"/>
      <c r="J28" s="52"/>
      <c r="K28" s="56"/>
      <c r="L28" s="17"/>
      <c r="M28" s="18"/>
      <c r="N28" s="55">
        <v>1</v>
      </c>
      <c r="O28" s="55">
        <v>1</v>
      </c>
      <c r="P28" s="63"/>
      <c r="Q28" s="55">
        <v>1</v>
      </c>
      <c r="R28" s="55">
        <v>1</v>
      </c>
      <c r="S28" s="63"/>
      <c r="T28" s="51"/>
      <c r="U28" s="4"/>
      <c r="V28" s="21"/>
      <c r="W28" s="1" t="s">
        <v>79</v>
      </c>
    </row>
    <row r="29" spans="1:25" ht="19.25" customHeight="1" thickBot="1">
      <c r="B29" s="128"/>
      <c r="D29" s="73"/>
      <c r="E29" s="74"/>
      <c r="F29" s="75"/>
      <c r="G29" s="75"/>
      <c r="H29" s="81"/>
      <c r="I29" s="82"/>
      <c r="J29" s="82"/>
      <c r="K29" s="65">
        <f>SUM(K26:K28)</f>
        <v>0</v>
      </c>
      <c r="L29" s="66"/>
      <c r="M29" s="85"/>
      <c r="N29" s="80">
        <v>1</v>
      </c>
      <c r="O29" s="80">
        <v>1</v>
      </c>
      <c r="P29" s="86"/>
      <c r="Q29" s="80">
        <v>1</v>
      </c>
      <c r="R29" s="80">
        <v>1</v>
      </c>
      <c r="S29" s="86"/>
      <c r="T29" s="67"/>
      <c r="U29" s="61">
        <f>SUM(T26:T27)</f>
        <v>5</v>
      </c>
      <c r="V29" s="62">
        <f ca="1">G26-U29</f>
        <v>5.1917808219178081</v>
      </c>
    </row>
    <row r="30" spans="1:25" ht="15" customHeight="1">
      <c r="B30" s="68"/>
      <c r="C30" s="87"/>
      <c r="D30" s="12">
        <v>45931</v>
      </c>
      <c r="E30" s="70" t="str">
        <f ca="1">IF(D30="","Нет даты приема!",DATEDIF(D30,E$10,"y")&amp;" г. "&amp;DATEDIF(D30,E$10,"ym")&amp;" мес. "&amp;DATEDIF(D30,E$10,"md")&amp;" дн.")</f>
        <v>0 г. 4 мес. 26 дн.</v>
      </c>
      <c r="F30" s="71">
        <f ca="1">E$10-D30</f>
        <v>149</v>
      </c>
      <c r="G30" s="71">
        <f ca="1">IF(D30="","Нет даты приема!",24/(365*12/12)*(F30-K33))</f>
        <v>9.6657534246575327</v>
      </c>
      <c r="H30" s="95">
        <f>D30</f>
        <v>45931</v>
      </c>
      <c r="I30" s="96">
        <v>45932</v>
      </c>
      <c r="J30" s="96">
        <v>45932</v>
      </c>
      <c r="K30" s="90">
        <f>IF(OR(J30="",I30=""),0,J30-I30+1)</f>
        <v>1</v>
      </c>
      <c r="L30" s="76">
        <f>EDATE(H30,12)-1+(SUM(K30:K31))</f>
        <v>46297</v>
      </c>
      <c r="M30" s="88">
        <v>24</v>
      </c>
      <c r="N30" s="91">
        <v>1</v>
      </c>
      <c r="O30" s="92">
        <v>1</v>
      </c>
      <c r="P30" s="93"/>
      <c r="Q30" s="92">
        <v>1</v>
      </c>
      <c r="R30" s="92">
        <v>1</v>
      </c>
      <c r="S30" s="93"/>
      <c r="T30" s="77"/>
      <c r="U30" s="89"/>
      <c r="V30" s="94"/>
      <c r="W30" s="79"/>
      <c r="X30" s="79"/>
      <c r="Y30" s="79"/>
    </row>
    <row r="31" spans="1:25" ht="15" customHeight="1">
      <c r="B31" s="68"/>
      <c r="C31" s="87"/>
      <c r="D31" s="12"/>
      <c r="E31" s="13"/>
      <c r="F31" s="14"/>
      <c r="G31" s="14"/>
      <c r="H31" s="15"/>
      <c r="I31" s="52">
        <v>46008</v>
      </c>
      <c r="J31" s="52">
        <v>46008</v>
      </c>
      <c r="K31" s="64">
        <f>IF(OR(J31="",I31=""),0,J31-I31+1)</f>
        <v>1</v>
      </c>
      <c r="L31" s="17"/>
      <c r="M31" s="18"/>
      <c r="N31" s="55">
        <v>1</v>
      </c>
      <c r="O31" s="55">
        <v>1</v>
      </c>
      <c r="P31" s="63"/>
      <c r="Q31" s="55">
        <v>1</v>
      </c>
      <c r="R31" s="55">
        <v>1</v>
      </c>
      <c r="S31" s="63"/>
      <c r="T31" s="51"/>
      <c r="U31" s="4"/>
      <c r="V31" s="21"/>
      <c r="W31" s="79"/>
      <c r="X31" s="79"/>
      <c r="Y31" s="79"/>
    </row>
    <row r="32" spans="1:25" ht="15" customHeight="1">
      <c r="B32" s="68"/>
      <c r="C32" s="87"/>
      <c r="D32" s="12"/>
      <c r="E32" s="13"/>
      <c r="F32" s="14"/>
      <c r="G32" s="14"/>
      <c r="H32" s="15"/>
      <c r="I32" s="52"/>
      <c r="J32" s="52"/>
      <c r="K32" s="56"/>
      <c r="L32" s="17"/>
      <c r="M32" s="18"/>
      <c r="N32" s="55">
        <v>1</v>
      </c>
      <c r="O32" s="55">
        <v>1</v>
      </c>
      <c r="P32" s="63"/>
      <c r="Q32" s="55">
        <v>1</v>
      </c>
      <c r="R32" s="55">
        <v>1</v>
      </c>
      <c r="S32" s="63"/>
      <c r="T32" s="51"/>
      <c r="U32" s="4"/>
      <c r="V32" s="21"/>
      <c r="W32" s="79"/>
      <c r="X32" s="79"/>
      <c r="Y32" s="79"/>
    </row>
    <row r="33" spans="1:25" ht="15" customHeight="1">
      <c r="B33" s="68"/>
      <c r="C33" s="87"/>
      <c r="D33" s="12"/>
      <c r="E33" s="13"/>
      <c r="F33" s="14"/>
      <c r="G33" s="14"/>
      <c r="H33" s="15"/>
      <c r="I33" s="52"/>
      <c r="J33" s="52"/>
      <c r="K33" s="56">
        <f>SUM(K30:K32)</f>
        <v>2</v>
      </c>
      <c r="L33" s="17"/>
      <c r="M33" s="18"/>
      <c r="N33" s="55">
        <v>1</v>
      </c>
      <c r="O33" s="55">
        <v>1</v>
      </c>
      <c r="P33" s="63"/>
      <c r="Q33" s="55">
        <v>1</v>
      </c>
      <c r="R33" s="55">
        <v>1</v>
      </c>
      <c r="S33" s="63"/>
      <c r="T33" s="51"/>
      <c r="U33" s="4">
        <f>SUM(T30:T31)</f>
        <v>0</v>
      </c>
      <c r="V33" s="21">
        <f ca="1">G30-U33</f>
        <v>9.6657534246575327</v>
      </c>
      <c r="W33" s="79"/>
      <c r="X33" s="79"/>
      <c r="Y33" s="79"/>
    </row>
    <row r="34" spans="1:25" ht="15" customHeight="1"/>
    <row r="35" spans="1:25" ht="15" customHeight="1"/>
    <row r="36" spans="1:25" ht="15" customHeight="1"/>
    <row r="37" spans="1:25" ht="15" customHeight="1"/>
    <row r="38" spans="1:25" ht="15" customHeight="1"/>
    <row r="39" spans="1:25" ht="15" customHeight="1"/>
    <row r="40" spans="1:25" ht="15" customHeight="1"/>
    <row r="41" spans="1:25" ht="15" customHeight="1"/>
    <row r="42" spans="1:25" ht="15" customHeight="1"/>
    <row r="43" spans="1:25" ht="15" customHeight="1"/>
    <row r="44" spans="1:25" ht="15" customHeight="1"/>
    <row r="45" spans="1:25" s="79" customFormat="1" ht="15" customHeight="1">
      <c r="A45" s="1"/>
      <c r="B45" s="2"/>
      <c r="C45" s="3"/>
      <c r="D45" s="27"/>
      <c r="E45" s="10"/>
      <c r="F45" s="10"/>
      <c r="G45" s="27"/>
      <c r="H45" s="28"/>
      <c r="I45" s="29"/>
      <c r="J45" s="29"/>
      <c r="K45" s="29"/>
      <c r="L45" s="28"/>
      <c r="M45" s="28"/>
      <c r="N45" s="57"/>
      <c r="O45" s="58"/>
      <c r="P45" s="59"/>
      <c r="Q45" s="58"/>
      <c r="R45" s="58"/>
      <c r="S45" s="59"/>
      <c r="T45" s="60"/>
      <c r="U45" s="10"/>
      <c r="V45" s="10"/>
      <c r="W45" s="1"/>
      <c r="X45" s="1"/>
      <c r="Y45" s="1"/>
    </row>
    <row r="46" spans="1:25" s="79" customFormat="1" ht="15" customHeight="1">
      <c r="A46" s="1"/>
      <c r="B46" s="2"/>
      <c r="C46" s="3"/>
      <c r="D46" s="27"/>
      <c r="E46" s="10"/>
      <c r="F46" s="10"/>
      <c r="G46" s="27"/>
      <c r="H46" s="28"/>
      <c r="I46" s="29"/>
      <c r="J46" s="29"/>
      <c r="K46" s="29"/>
      <c r="L46" s="28"/>
      <c r="M46" s="28"/>
      <c r="N46" s="57"/>
      <c r="O46" s="58"/>
      <c r="P46" s="59"/>
      <c r="Q46" s="58"/>
      <c r="R46" s="58"/>
      <c r="S46" s="59"/>
      <c r="T46" s="60"/>
      <c r="U46" s="10"/>
      <c r="V46" s="10"/>
      <c r="W46" s="1"/>
      <c r="X46" s="1"/>
      <c r="Y46" s="1"/>
    </row>
    <row r="47" spans="1:25" s="79" customFormat="1" ht="15" customHeight="1">
      <c r="A47" s="1"/>
      <c r="B47" s="2"/>
      <c r="C47" s="3"/>
      <c r="D47" s="27"/>
      <c r="E47" s="10"/>
      <c r="F47" s="10"/>
      <c r="G47" s="27"/>
      <c r="H47" s="28"/>
      <c r="I47" s="29"/>
      <c r="J47" s="29"/>
      <c r="K47" s="29"/>
      <c r="L47" s="28"/>
      <c r="M47" s="28"/>
      <c r="N47" s="57"/>
      <c r="O47" s="58"/>
      <c r="P47" s="59"/>
      <c r="Q47" s="58"/>
      <c r="R47" s="58"/>
      <c r="S47" s="59"/>
      <c r="T47" s="60"/>
      <c r="U47" s="10"/>
      <c r="V47" s="10"/>
      <c r="W47" s="1"/>
      <c r="X47" s="1"/>
      <c r="Y47" s="1"/>
    </row>
    <row r="48" spans="1:25" s="79" customFormat="1" ht="15" customHeight="1">
      <c r="A48" s="1"/>
      <c r="B48" s="2"/>
      <c r="C48" s="3"/>
      <c r="D48" s="27"/>
      <c r="E48" s="10"/>
      <c r="F48" s="10"/>
      <c r="G48" s="27"/>
      <c r="H48" s="28"/>
      <c r="I48" s="29"/>
      <c r="J48" s="29"/>
      <c r="K48" s="29"/>
      <c r="L48" s="28"/>
      <c r="M48" s="28"/>
      <c r="N48" s="57"/>
      <c r="O48" s="58"/>
      <c r="P48" s="59"/>
      <c r="Q48" s="58"/>
      <c r="R48" s="58"/>
      <c r="S48" s="59"/>
      <c r="T48" s="60"/>
      <c r="U48" s="10"/>
      <c r="V48" s="10"/>
      <c r="W48" s="1"/>
      <c r="X48" s="1"/>
      <c r="Y48" s="1"/>
    </row>
    <row r="49" spans="1:25" s="79" customFormat="1" ht="15" customHeight="1">
      <c r="A49" s="1"/>
      <c r="B49" s="2"/>
      <c r="C49" s="3"/>
      <c r="D49" s="27"/>
      <c r="E49" s="10"/>
      <c r="F49" s="10"/>
      <c r="G49" s="27"/>
      <c r="H49" s="28"/>
      <c r="I49" s="29"/>
      <c r="J49" s="29"/>
      <c r="K49" s="29"/>
      <c r="L49" s="28"/>
      <c r="M49" s="28"/>
      <c r="N49" s="57"/>
      <c r="O49" s="58"/>
      <c r="P49" s="59"/>
      <c r="Q49" s="58"/>
      <c r="R49" s="58"/>
      <c r="S49" s="59"/>
      <c r="T49" s="60"/>
      <c r="U49" s="10"/>
      <c r="V49" s="10"/>
      <c r="W49" s="1"/>
      <c r="X49" s="1"/>
      <c r="Y49" s="1"/>
    </row>
    <row r="50" spans="1:25" ht="15" customHeight="1"/>
    <row r="51" spans="1:25" ht="15" customHeight="1"/>
    <row r="52" spans="1:25" ht="15" customHeight="1"/>
    <row r="53" spans="1:25" ht="15" customHeight="1"/>
    <row r="54" spans="1:25" ht="15" customHeight="1"/>
    <row r="55" spans="1:25" ht="15" customHeight="1"/>
    <row r="56" spans="1:25" ht="15" customHeight="1"/>
    <row r="57" spans="1:25" ht="15" customHeight="1"/>
    <row r="58" spans="1:25" ht="15" customHeight="1"/>
    <row r="59" spans="1:25" ht="15" customHeight="1"/>
    <row r="60" spans="1:25" ht="15" customHeight="1"/>
    <row r="61" spans="1:25" ht="15" customHeight="1"/>
    <row r="62" spans="1:25" ht="15" customHeight="1"/>
    <row r="63" spans="1:25" ht="15" customHeight="1"/>
    <row r="64" spans="1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</sheetData>
  <mergeCells count="14">
    <mergeCell ref="B12:B21"/>
    <mergeCell ref="B22:B25"/>
    <mergeCell ref="B26:B29"/>
    <mergeCell ref="T9:T10"/>
    <mergeCell ref="U9:U10"/>
    <mergeCell ref="V9:V10"/>
    <mergeCell ref="E3:O5"/>
    <mergeCell ref="F9:F10"/>
    <mergeCell ref="G9:G10"/>
    <mergeCell ref="H9:L9"/>
    <mergeCell ref="M9:M10"/>
    <mergeCell ref="N9:O9"/>
    <mergeCell ref="I10:K10"/>
    <mergeCell ref="Q9:R9"/>
  </mergeCells>
  <conditionalFormatting sqref="G1 V1 V7:V11 V23:V25 G7:G11 V34:V1048576 G34:G1048576 G22:G25">
    <cfRule type="notContainsBlanks" dxfId="24" priority="892">
      <formula>LEN(TRIM(G1))&gt;0</formula>
    </cfRule>
  </conditionalFormatting>
  <conditionalFormatting sqref="V2:V6 G6">
    <cfRule type="notContainsBlanks" dxfId="23" priority="863">
      <formula>LEN(TRIM(G2))&gt;0</formula>
    </cfRule>
  </conditionalFormatting>
  <conditionalFormatting sqref="V21">
    <cfRule type="notContainsBlanks" dxfId="22" priority="852">
      <formula>LEN(TRIM(V21))&gt;0</formula>
    </cfRule>
  </conditionalFormatting>
  <conditionalFormatting sqref="G13:G21">
    <cfRule type="notContainsBlanks" dxfId="21" priority="855">
      <formula>LEN(TRIM(G13))&gt;0</formula>
    </cfRule>
  </conditionalFormatting>
  <conditionalFormatting sqref="V12:V20">
    <cfRule type="notContainsBlanks" dxfId="20" priority="854">
      <formula>LEN(TRIM(V12))&gt;0</formula>
    </cfRule>
  </conditionalFormatting>
  <conditionalFormatting sqref="G12">
    <cfRule type="notContainsBlanks" dxfId="19" priority="853">
      <formula>LEN(TRIM(G12))&gt;0</formula>
    </cfRule>
  </conditionalFormatting>
  <conditionalFormatting sqref="G24:G25">
    <cfRule type="notContainsBlanks" dxfId="18" priority="808">
      <formula>LEN(TRIM(G24))&gt;0</formula>
    </cfRule>
  </conditionalFormatting>
  <conditionalFormatting sqref="G23">
    <cfRule type="notContainsBlanks" dxfId="17" priority="807">
      <formula>LEN(TRIM(G23))&gt;0</formula>
    </cfRule>
  </conditionalFormatting>
  <conditionalFormatting sqref="G22">
    <cfRule type="notContainsBlanks" dxfId="16" priority="806">
      <formula>LEN(TRIM(G22))&gt;0</formula>
    </cfRule>
  </conditionalFormatting>
  <conditionalFormatting sqref="N1:S2 N34:S1048576 N6:S8 P3:S5 N10:S25 N9:Q9 S9">
    <cfRule type="cellIs" dxfId="14" priority="696" operator="equal">
      <formula>1</formula>
    </cfRule>
  </conditionalFormatting>
  <conditionalFormatting sqref="G26:G29 V26:V29">
    <cfRule type="notContainsBlanks" dxfId="13" priority="515">
      <formula>LEN(TRIM(G26))&gt;0</formula>
    </cfRule>
  </conditionalFormatting>
  <conditionalFormatting sqref="G28:G29">
    <cfRule type="notContainsBlanks" dxfId="12" priority="514">
      <formula>LEN(TRIM(G28))&gt;0</formula>
    </cfRule>
  </conditionalFormatting>
  <conditionalFormatting sqref="G27">
    <cfRule type="notContainsBlanks" dxfId="11" priority="513">
      <formula>LEN(TRIM(G27))&gt;0</formula>
    </cfRule>
  </conditionalFormatting>
  <conditionalFormatting sqref="G26">
    <cfRule type="notContainsBlanks" dxfId="10" priority="512">
      <formula>LEN(TRIM(G26))&gt;0</formula>
    </cfRule>
  </conditionalFormatting>
  <conditionalFormatting sqref="N26:S29">
    <cfRule type="cellIs" dxfId="8" priority="510" operator="equal">
      <formula>1</formula>
    </cfRule>
  </conditionalFormatting>
  <conditionalFormatting sqref="M1:M2 M6:M11 M34:M1048576 M13:M14 M16:M18 M20:M29">
    <cfRule type="cellIs" dxfId="7" priority="422" operator="greaterThan">
      <formula>24</formula>
    </cfRule>
  </conditionalFormatting>
  <conditionalFormatting sqref="G30:G33 V30:V33">
    <cfRule type="notContainsBlanks" dxfId="6" priority="416">
      <formula>LEN(TRIM(G30))&gt;0</formula>
    </cfRule>
  </conditionalFormatting>
  <conditionalFormatting sqref="G32:G33">
    <cfRule type="notContainsBlanks" dxfId="5" priority="415">
      <formula>LEN(TRIM(G32))&gt;0</formula>
    </cfRule>
  </conditionalFormatting>
  <conditionalFormatting sqref="G31">
    <cfRule type="notContainsBlanks" dxfId="4" priority="414">
      <formula>LEN(TRIM(G31))&gt;0</formula>
    </cfRule>
  </conditionalFormatting>
  <conditionalFormatting sqref="G30">
    <cfRule type="notContainsBlanks" dxfId="3" priority="413">
      <formula>LEN(TRIM(G30))&gt;0</formula>
    </cfRule>
  </conditionalFormatting>
  <conditionalFormatting sqref="N30:S33">
    <cfRule type="cellIs" dxfId="2" priority="412" operator="equal">
      <formula>1</formula>
    </cfRule>
  </conditionalFormatting>
  <conditionalFormatting sqref="M30:M33">
    <cfRule type="cellIs" dxfId="1" priority="411" operator="greaterThan">
      <formula>24</formula>
    </cfRule>
  </conditionalFormatting>
  <conditionalFormatting sqref="M12 M15 M19">
    <cfRule type="cellIs" dxfId="0" priority="1" operator="greaterThan">
      <formula>24</formula>
    </cfRule>
  </conditionalFormatting>
  <pageMargins left="0.31496062992125984" right="0.31496062992125984" top="0.35433070866141736" bottom="0.35433070866141736" header="0" footer="0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00000"/>
  </sheetPr>
  <dimension ref="B1:P1098"/>
  <sheetViews>
    <sheetView topLeftCell="A13" workbookViewId="0">
      <selection activeCell="C21" sqref="C21"/>
    </sheetView>
  </sheetViews>
  <sheetFormatPr defaultRowHeight="14.3"/>
  <cols>
    <col min="1" max="1" width="5.7109375" customWidth="1"/>
    <col min="2" max="2" width="58.140625" customWidth="1"/>
    <col min="3" max="3" width="14.28515625" customWidth="1"/>
    <col min="6" max="6" width="14.7109375" customWidth="1"/>
    <col min="7" max="7" width="36.140625" style="131" customWidth="1"/>
    <col min="8" max="8" width="14.28515625" customWidth="1"/>
    <col min="16" max="16" width="6.42578125" style="3" customWidth="1"/>
  </cols>
  <sheetData>
    <row r="1" spans="2:15" ht="17.850000000000001" customHeight="1"/>
    <row r="2" spans="2:15" ht="17.850000000000001" customHeight="1">
      <c r="B2" t="s">
        <v>33</v>
      </c>
      <c r="C2">
        <v>0</v>
      </c>
      <c r="D2" t="s">
        <v>34</v>
      </c>
      <c r="G2" s="129">
        <f ca="1">TODAY()</f>
        <v>46080</v>
      </c>
      <c r="O2" s="130"/>
    </row>
    <row r="3" spans="2:15" ht="17.850000000000001" customHeight="1">
      <c r="C3">
        <v>1</v>
      </c>
      <c r="D3" t="s">
        <v>35</v>
      </c>
      <c r="O3" s="130"/>
    </row>
    <row r="4" spans="2:15" ht="17.850000000000001" customHeight="1">
      <c r="C4">
        <v>2</v>
      </c>
      <c r="D4" t="s">
        <v>36</v>
      </c>
      <c r="G4" s="132" t="s">
        <v>37</v>
      </c>
      <c r="H4" s="133"/>
      <c r="I4" s="134"/>
      <c r="J4" s="135" t="s">
        <v>38</v>
      </c>
      <c r="K4" s="136"/>
      <c r="L4" s="136"/>
      <c r="M4" s="137"/>
      <c r="O4" s="130"/>
    </row>
    <row r="5" spans="2:15" ht="17.850000000000001" customHeight="1">
      <c r="C5">
        <v>3</v>
      </c>
      <c r="D5" t="s">
        <v>39</v>
      </c>
      <c r="G5" s="138" t="s">
        <v>40</v>
      </c>
      <c r="H5" s="139" t="s">
        <v>41</v>
      </c>
      <c r="I5" s="140" t="s">
        <v>42</v>
      </c>
      <c r="J5" s="141"/>
      <c r="K5" s="142"/>
      <c r="L5" s="142"/>
      <c r="M5" s="143"/>
      <c r="O5" s="130"/>
    </row>
    <row r="6" spans="2:15" ht="17.850000000000001" customHeight="1">
      <c r="C6">
        <v>4</v>
      </c>
      <c r="D6" t="s">
        <v>43</v>
      </c>
      <c r="G6" s="144" t="s">
        <v>44</v>
      </c>
      <c r="H6" s="145">
        <v>1</v>
      </c>
      <c r="I6" s="146" t="s">
        <v>45</v>
      </c>
      <c r="J6" s="147">
        <f ca="1">DATEVALUE(H6&amp;I6&amp;YEAR($G$2)-1)</f>
        <v>45658</v>
      </c>
      <c r="K6" s="147">
        <f ca="1">DATEVALUE(H6&amp;I6&amp;YEAR($G$2))</f>
        <v>46023</v>
      </c>
      <c r="L6" s="147">
        <f ca="1">DATEVALUE(H6&amp;I6&amp;YEAR($G$2)+1)</f>
        <v>46388</v>
      </c>
      <c r="M6" s="147">
        <f ca="1">DATEVALUE(H6&amp;I6&amp;YEAR($G$2)+2)</f>
        <v>46753</v>
      </c>
      <c r="O6" s="130"/>
    </row>
    <row r="7" spans="2:15" ht="17.850000000000001" customHeight="1">
      <c r="C7">
        <v>5</v>
      </c>
      <c r="D7" t="s">
        <v>46</v>
      </c>
      <c r="G7" s="144" t="s">
        <v>44</v>
      </c>
      <c r="H7" s="145">
        <v>2</v>
      </c>
      <c r="I7" s="146" t="s">
        <v>45</v>
      </c>
      <c r="J7" s="147">
        <f t="shared" ref="J7:J19" ca="1" si="0">DATEVALUE(H7&amp;I7&amp;YEAR($G$2)-1)</f>
        <v>45659</v>
      </c>
      <c r="K7" s="147">
        <f t="shared" ref="K7:K19" ca="1" si="1">DATEVALUE(H7&amp;I7&amp;YEAR($G$2))</f>
        <v>46024</v>
      </c>
      <c r="L7" s="147">
        <f t="shared" ref="L7:L19" ca="1" si="2">DATEVALUE(H7&amp;I7&amp;YEAR($G$2)+1)</f>
        <v>46389</v>
      </c>
      <c r="M7" s="147">
        <f t="shared" ref="M7:M19" ca="1" si="3">DATEVALUE(H7&amp;I7&amp;YEAR($G$2)+2)</f>
        <v>46754</v>
      </c>
      <c r="O7" s="130"/>
    </row>
    <row r="8" spans="2:15" ht="17.850000000000001" customHeight="1">
      <c r="C8">
        <v>6</v>
      </c>
      <c r="D8" t="s">
        <v>47</v>
      </c>
      <c r="G8" s="148" t="s">
        <v>48</v>
      </c>
      <c r="H8" s="145">
        <v>7</v>
      </c>
      <c r="I8" s="146" t="s">
        <v>45</v>
      </c>
      <c r="J8" s="147">
        <f t="shared" ca="1" si="0"/>
        <v>45664</v>
      </c>
      <c r="K8" s="147">
        <f t="shared" ca="1" si="1"/>
        <v>46029</v>
      </c>
      <c r="L8" s="147">
        <f t="shared" ca="1" si="2"/>
        <v>46394</v>
      </c>
      <c r="M8" s="147">
        <f t="shared" ca="1" si="3"/>
        <v>46759</v>
      </c>
      <c r="O8" s="130"/>
    </row>
    <row r="9" spans="2:15" ht="17.850000000000001" customHeight="1">
      <c r="G9" s="148" t="s">
        <v>49</v>
      </c>
      <c r="H9" s="145">
        <v>8</v>
      </c>
      <c r="I9" s="146" t="s">
        <v>50</v>
      </c>
      <c r="J9" s="147">
        <f t="shared" ca="1" si="0"/>
        <v>45724</v>
      </c>
      <c r="K9" s="147">
        <f t="shared" ca="1" si="1"/>
        <v>46089</v>
      </c>
      <c r="L9" s="147">
        <f t="shared" ca="1" si="2"/>
        <v>46454</v>
      </c>
      <c r="M9" s="147">
        <f t="shared" ca="1" si="3"/>
        <v>46820</v>
      </c>
      <c r="O9" s="130"/>
    </row>
    <row r="10" spans="2:15" ht="17.850000000000001" customHeight="1">
      <c r="G10" s="144" t="s">
        <v>51</v>
      </c>
      <c r="H10" s="149">
        <v>21</v>
      </c>
      <c r="I10" s="146" t="s">
        <v>50</v>
      </c>
      <c r="J10" s="147">
        <f t="shared" ca="1" si="0"/>
        <v>45737</v>
      </c>
      <c r="K10" s="147">
        <f t="shared" ca="1" si="1"/>
        <v>46102</v>
      </c>
      <c r="L10" s="147">
        <f t="shared" ca="1" si="2"/>
        <v>46467</v>
      </c>
      <c r="M10" s="147">
        <f t="shared" ca="1" si="3"/>
        <v>46833</v>
      </c>
      <c r="O10" s="130"/>
    </row>
    <row r="11" spans="2:15" ht="17.850000000000001" customHeight="1">
      <c r="G11" s="144" t="s">
        <v>51</v>
      </c>
      <c r="H11" s="145">
        <v>22</v>
      </c>
      <c r="I11" s="146" t="s">
        <v>50</v>
      </c>
      <c r="J11" s="147">
        <f t="shared" ca="1" si="0"/>
        <v>45738</v>
      </c>
      <c r="K11" s="147">
        <f t="shared" ca="1" si="1"/>
        <v>46103</v>
      </c>
      <c r="L11" s="147">
        <f t="shared" ca="1" si="2"/>
        <v>46468</v>
      </c>
      <c r="M11" s="147">
        <f t="shared" ca="1" si="3"/>
        <v>46834</v>
      </c>
      <c r="O11" s="130"/>
    </row>
    <row r="12" spans="2:15" ht="17.850000000000001" customHeight="1">
      <c r="G12" s="144" t="s">
        <v>51</v>
      </c>
      <c r="H12" s="145">
        <v>23</v>
      </c>
      <c r="I12" s="146" t="s">
        <v>50</v>
      </c>
      <c r="J12" s="147">
        <f t="shared" ca="1" si="0"/>
        <v>45739</v>
      </c>
      <c r="K12" s="147">
        <f t="shared" ca="1" si="1"/>
        <v>46104</v>
      </c>
      <c r="L12" s="147">
        <f t="shared" ca="1" si="2"/>
        <v>46469</v>
      </c>
      <c r="M12" s="147">
        <f t="shared" ca="1" si="3"/>
        <v>46835</v>
      </c>
      <c r="O12" s="130"/>
    </row>
    <row r="13" spans="2:15" ht="17.850000000000001" customHeight="1">
      <c r="G13" s="144" t="s">
        <v>52</v>
      </c>
      <c r="H13" s="150">
        <v>1</v>
      </c>
      <c r="I13" s="150" t="s">
        <v>53</v>
      </c>
      <c r="J13" s="147">
        <f t="shared" ca="1" si="0"/>
        <v>45778</v>
      </c>
      <c r="K13" s="147">
        <f t="shared" ca="1" si="1"/>
        <v>46143</v>
      </c>
      <c r="L13" s="147">
        <f t="shared" ca="1" si="2"/>
        <v>46508</v>
      </c>
      <c r="M13" s="147">
        <f t="shared" ca="1" si="3"/>
        <v>46874</v>
      </c>
      <c r="N13" s="130"/>
      <c r="O13" s="130"/>
    </row>
    <row r="14" spans="2:15" ht="17.850000000000001" customHeight="1">
      <c r="G14" s="144" t="s">
        <v>54</v>
      </c>
      <c r="H14" s="150">
        <v>7</v>
      </c>
      <c r="I14" s="150" t="s">
        <v>53</v>
      </c>
      <c r="J14" s="147">
        <f t="shared" ca="1" si="0"/>
        <v>45784</v>
      </c>
      <c r="K14" s="147">
        <f t="shared" ca="1" si="1"/>
        <v>46149</v>
      </c>
      <c r="L14" s="147">
        <f t="shared" ca="1" si="2"/>
        <v>46514</v>
      </c>
      <c r="M14" s="147">
        <f t="shared" ca="1" si="3"/>
        <v>46880</v>
      </c>
      <c r="N14" s="130"/>
      <c r="O14" s="130"/>
    </row>
    <row r="15" spans="2:15" ht="17.850000000000001" customHeight="1">
      <c r="B15" t="s">
        <v>55</v>
      </c>
      <c r="G15" s="148" t="s">
        <v>56</v>
      </c>
      <c r="H15" s="150">
        <v>9</v>
      </c>
      <c r="I15" s="150" t="s">
        <v>53</v>
      </c>
      <c r="J15" s="147">
        <f t="shared" ca="1" si="0"/>
        <v>45786</v>
      </c>
      <c r="K15" s="147">
        <f t="shared" ca="1" si="1"/>
        <v>46151</v>
      </c>
      <c r="L15" s="147">
        <f t="shared" ca="1" si="2"/>
        <v>46516</v>
      </c>
      <c r="M15" s="147">
        <f t="shared" ca="1" si="3"/>
        <v>46882</v>
      </c>
      <c r="N15" s="130"/>
      <c r="O15" s="151"/>
    </row>
    <row r="16" spans="2:15" ht="17.850000000000001" customHeight="1">
      <c r="B16" s="173" t="s">
        <v>44</v>
      </c>
      <c r="C16" s="153">
        <v>45658</v>
      </c>
      <c r="D16" s="154">
        <v>1</v>
      </c>
      <c r="E16">
        <f>DAY(C16)</f>
        <v>1</v>
      </c>
      <c r="F16" s="155" t="str">
        <f>TEXT(C16,"ММММ")</f>
        <v>Январь</v>
      </c>
      <c r="G16" s="144" t="s">
        <v>57</v>
      </c>
      <c r="H16" s="150">
        <v>6</v>
      </c>
      <c r="I16" s="150" t="s">
        <v>58</v>
      </c>
      <c r="J16" s="147">
        <f t="shared" ca="1" si="0"/>
        <v>45844</v>
      </c>
      <c r="K16" s="147">
        <f t="shared" ca="1" si="1"/>
        <v>46209</v>
      </c>
      <c r="L16" s="147">
        <f t="shared" ca="1" si="2"/>
        <v>46574</v>
      </c>
      <c r="M16" s="147">
        <f t="shared" ca="1" si="3"/>
        <v>46940</v>
      </c>
      <c r="N16" s="130"/>
      <c r="O16" s="151"/>
    </row>
    <row r="17" spans="2:15" ht="17.850000000000001" customHeight="1">
      <c r="B17" s="173" t="s">
        <v>44</v>
      </c>
      <c r="C17" s="153">
        <v>45659</v>
      </c>
      <c r="D17" s="154">
        <v>1</v>
      </c>
      <c r="E17">
        <f>DAY(C17)</f>
        <v>2</v>
      </c>
      <c r="F17" s="155" t="str">
        <f>TEXT(C17,"ММММ")</f>
        <v>Январь</v>
      </c>
      <c r="G17" s="144" t="s">
        <v>59</v>
      </c>
      <c r="H17" s="150">
        <v>30</v>
      </c>
      <c r="I17" s="150" t="s">
        <v>60</v>
      </c>
      <c r="J17" s="147">
        <f t="shared" ca="1" si="0"/>
        <v>45899</v>
      </c>
      <c r="K17" s="147">
        <f t="shared" ca="1" si="1"/>
        <v>46264</v>
      </c>
      <c r="L17" s="147">
        <f t="shared" ca="1" si="2"/>
        <v>46629</v>
      </c>
      <c r="M17" s="147">
        <f t="shared" ca="1" si="3"/>
        <v>46995</v>
      </c>
      <c r="N17" s="130"/>
      <c r="O17" s="151"/>
    </row>
    <row r="18" spans="2:15" ht="17.850000000000001" customHeight="1">
      <c r="B18" s="173" t="s">
        <v>48</v>
      </c>
      <c r="C18" s="153">
        <v>45664</v>
      </c>
      <c r="D18" s="154">
        <v>1</v>
      </c>
      <c r="E18">
        <f>DAY(C18)</f>
        <v>7</v>
      </c>
      <c r="F18" s="155" t="str">
        <f>TEXT(C18,"ММММ")</f>
        <v>Январь</v>
      </c>
      <c r="G18" s="144" t="s">
        <v>61</v>
      </c>
      <c r="H18" s="156">
        <v>25</v>
      </c>
      <c r="I18" s="150" t="s">
        <v>62</v>
      </c>
      <c r="J18" s="147">
        <f t="shared" ca="1" si="0"/>
        <v>45955</v>
      </c>
      <c r="K18" s="147">
        <f t="shared" ca="1" si="1"/>
        <v>46320</v>
      </c>
      <c r="L18" s="147">
        <f t="shared" ca="1" si="2"/>
        <v>46685</v>
      </c>
      <c r="M18" s="147">
        <f t="shared" ca="1" si="3"/>
        <v>47051</v>
      </c>
      <c r="N18" s="130"/>
      <c r="O18" s="130"/>
    </row>
    <row r="19" spans="2:15" ht="17.850000000000001" customHeight="1">
      <c r="B19" s="157" t="s">
        <v>49</v>
      </c>
      <c r="C19" s="153">
        <v>45724</v>
      </c>
      <c r="D19" s="154">
        <v>1</v>
      </c>
      <c r="E19">
        <f>DAY(C19)</f>
        <v>8</v>
      </c>
      <c r="F19" s="155" t="str">
        <f>TEXT(C19,"ММММ")</f>
        <v>Март</v>
      </c>
      <c r="G19" s="144" t="s">
        <v>63</v>
      </c>
      <c r="H19" s="158">
        <v>16</v>
      </c>
      <c r="I19" s="150" t="s">
        <v>64</v>
      </c>
      <c r="J19" s="147">
        <f t="shared" ca="1" si="0"/>
        <v>46007</v>
      </c>
      <c r="K19" s="147">
        <f t="shared" ca="1" si="1"/>
        <v>46372</v>
      </c>
      <c r="L19" s="147">
        <f t="shared" ca="1" si="2"/>
        <v>46737</v>
      </c>
      <c r="M19" s="147">
        <f t="shared" ca="1" si="3"/>
        <v>47103</v>
      </c>
      <c r="N19" s="130"/>
      <c r="O19" s="130"/>
    </row>
    <row r="20" spans="2:15" ht="17.850000000000001" customHeight="1">
      <c r="B20" s="173" t="s">
        <v>65</v>
      </c>
      <c r="C20" s="153">
        <v>45737</v>
      </c>
      <c r="D20" s="154">
        <v>1</v>
      </c>
      <c r="E20">
        <f t="shared" ref="E20:E29" si="4">DAY(C20)</f>
        <v>21</v>
      </c>
      <c r="F20" s="155" t="str">
        <f t="shared" ref="F20:F29" si="5">TEXT(C20,"ММММ")</f>
        <v>Март</v>
      </c>
      <c r="H20" s="159"/>
      <c r="J20" s="130"/>
      <c r="K20" s="130"/>
      <c r="L20" s="130"/>
      <c r="M20" s="160"/>
      <c r="N20" s="130"/>
      <c r="O20" s="130"/>
    </row>
    <row r="21" spans="2:15" ht="17.850000000000001" customHeight="1">
      <c r="B21" s="173" t="s">
        <v>65</v>
      </c>
      <c r="C21" s="153">
        <v>45738</v>
      </c>
      <c r="D21" s="154">
        <v>1</v>
      </c>
      <c r="E21">
        <f t="shared" si="4"/>
        <v>22</v>
      </c>
      <c r="F21" s="155" t="str">
        <f t="shared" si="5"/>
        <v>Март</v>
      </c>
      <c r="G21" s="161" t="s">
        <v>71</v>
      </c>
      <c r="H21" s="152"/>
      <c r="J21" s="130"/>
      <c r="K21" s="130"/>
      <c r="L21" s="130"/>
      <c r="M21" s="160"/>
      <c r="N21" s="130"/>
      <c r="O21" s="130"/>
    </row>
    <row r="22" spans="2:15" ht="17.850000000000001" customHeight="1">
      <c r="B22" s="173" t="s">
        <v>65</v>
      </c>
      <c r="C22" s="153">
        <v>45739</v>
      </c>
      <c r="D22" s="154">
        <v>1</v>
      </c>
      <c r="E22">
        <f t="shared" si="4"/>
        <v>23</v>
      </c>
      <c r="F22" s="155" t="str">
        <f t="shared" si="5"/>
        <v>Март</v>
      </c>
      <c r="G22" s="162" t="s">
        <v>72</v>
      </c>
      <c r="H22" s="174">
        <v>46090</v>
      </c>
      <c r="J22" s="163"/>
      <c r="K22" s="130"/>
      <c r="L22" s="130"/>
      <c r="M22" s="160"/>
      <c r="N22" s="130"/>
      <c r="O22" s="130"/>
    </row>
    <row r="23" spans="2:15" ht="17.850000000000001" customHeight="1">
      <c r="B23" s="173" t="s">
        <v>52</v>
      </c>
      <c r="C23" s="153">
        <v>45778</v>
      </c>
      <c r="D23" s="154">
        <v>1</v>
      </c>
      <c r="E23">
        <f t="shared" si="4"/>
        <v>1</v>
      </c>
      <c r="F23" s="155" t="str">
        <f t="shared" si="5"/>
        <v>Май</v>
      </c>
      <c r="G23" s="164" t="s">
        <v>73</v>
      </c>
      <c r="H23" s="175">
        <v>46105</v>
      </c>
      <c r="J23" s="163"/>
      <c r="K23" s="130"/>
      <c r="L23" s="130"/>
      <c r="M23" s="160"/>
      <c r="N23" s="130"/>
      <c r="O23" s="130"/>
    </row>
    <row r="24" spans="2:15" ht="17.850000000000001" customHeight="1">
      <c r="B24" s="173" t="s">
        <v>54</v>
      </c>
      <c r="C24" s="153">
        <v>45784</v>
      </c>
      <c r="D24" s="154">
        <v>1</v>
      </c>
      <c r="E24">
        <f t="shared" si="4"/>
        <v>7</v>
      </c>
      <c r="F24" s="155" t="str">
        <f t="shared" si="5"/>
        <v>Май</v>
      </c>
      <c r="G24" s="164" t="s">
        <v>74</v>
      </c>
      <c r="H24" s="174">
        <v>46106</v>
      </c>
      <c r="J24" s="163"/>
      <c r="K24" s="130"/>
      <c r="L24" s="130"/>
      <c r="M24" s="160"/>
      <c r="N24" s="130"/>
      <c r="O24" s="130"/>
    </row>
    <row r="25" spans="2:15" ht="17.850000000000001" customHeight="1">
      <c r="B25" s="157" t="s">
        <v>56</v>
      </c>
      <c r="C25" s="153">
        <v>45786</v>
      </c>
      <c r="D25" s="154">
        <v>1</v>
      </c>
      <c r="E25">
        <f t="shared" si="4"/>
        <v>9</v>
      </c>
      <c r="F25" s="155" t="str">
        <f t="shared" si="5"/>
        <v>Май</v>
      </c>
      <c r="G25" s="164" t="s">
        <v>75</v>
      </c>
      <c r="H25" s="174">
        <v>46153</v>
      </c>
      <c r="J25" s="165"/>
      <c r="K25" s="130"/>
      <c r="L25" s="130"/>
      <c r="M25" s="160"/>
      <c r="N25" s="130"/>
      <c r="O25" s="130"/>
    </row>
    <row r="26" spans="2:15" ht="17.850000000000001" customHeight="1">
      <c r="B26" s="173" t="s">
        <v>66</v>
      </c>
      <c r="C26" s="153">
        <v>45844</v>
      </c>
      <c r="D26" s="154">
        <v>1</v>
      </c>
      <c r="E26">
        <f t="shared" si="4"/>
        <v>6</v>
      </c>
      <c r="F26" s="155" t="str">
        <f t="shared" si="5"/>
        <v>Июль</v>
      </c>
      <c r="G26" s="162" t="s">
        <v>76</v>
      </c>
      <c r="H26" s="175">
        <v>46265</v>
      </c>
      <c r="J26" s="163"/>
      <c r="K26" s="130"/>
      <c r="L26" s="130"/>
      <c r="M26" s="160"/>
      <c r="O26" s="130"/>
    </row>
    <row r="27" spans="2:15" ht="17.850000000000001" customHeight="1">
      <c r="B27" s="173" t="s">
        <v>67</v>
      </c>
      <c r="C27" s="153">
        <v>45899</v>
      </c>
      <c r="D27" s="154">
        <v>1</v>
      </c>
      <c r="E27">
        <f t="shared" si="4"/>
        <v>30</v>
      </c>
      <c r="F27" s="155" t="str">
        <f t="shared" si="5"/>
        <v>Август</v>
      </c>
      <c r="G27" s="163" t="s">
        <v>77</v>
      </c>
      <c r="H27" s="174">
        <v>46321</v>
      </c>
      <c r="J27" s="163"/>
      <c r="K27" s="130"/>
      <c r="L27" s="130"/>
      <c r="M27" s="160"/>
      <c r="O27" s="130"/>
    </row>
    <row r="28" spans="2:15" ht="17.850000000000001" customHeight="1">
      <c r="B28" s="173" t="s">
        <v>68</v>
      </c>
      <c r="C28" s="153">
        <v>45955</v>
      </c>
      <c r="D28" s="154">
        <v>1</v>
      </c>
      <c r="E28">
        <f t="shared" si="4"/>
        <v>25</v>
      </c>
      <c r="F28" s="155" t="str">
        <f t="shared" si="5"/>
        <v>Октябрь</v>
      </c>
      <c r="G28" s="166"/>
      <c r="H28" s="159"/>
      <c r="J28" s="163"/>
      <c r="K28" s="130"/>
      <c r="L28" s="130"/>
      <c r="M28" s="130"/>
    </row>
    <row r="29" spans="2:15" ht="17.850000000000001" customHeight="1">
      <c r="B29" s="173" t="s">
        <v>63</v>
      </c>
      <c r="C29" s="153">
        <v>46007</v>
      </c>
      <c r="D29" s="154">
        <v>1</v>
      </c>
      <c r="E29">
        <f t="shared" si="4"/>
        <v>16</v>
      </c>
      <c r="F29" s="155" t="str">
        <f t="shared" si="5"/>
        <v>Декабрь</v>
      </c>
      <c r="H29" s="152"/>
      <c r="J29" s="163"/>
    </row>
    <row r="30" spans="2:15" ht="15.7">
      <c r="B30" s="157"/>
      <c r="C30" s="153"/>
      <c r="D30" s="154"/>
      <c r="G30" s="178" t="s">
        <v>78</v>
      </c>
      <c r="H30" s="159"/>
      <c r="J30" s="163"/>
    </row>
    <row r="31" spans="2:15" ht="15.7">
      <c r="B31" s="157"/>
      <c r="C31" s="153"/>
      <c r="D31" s="154"/>
      <c r="G31" s="177" t="s">
        <v>80</v>
      </c>
      <c r="H31" s="129">
        <v>46029</v>
      </c>
      <c r="J31" s="163"/>
    </row>
    <row r="32" spans="2:15" ht="15.7">
      <c r="B32" s="157"/>
      <c r="C32" s="153"/>
      <c r="D32" s="154"/>
      <c r="G32" s="177" t="s">
        <v>81</v>
      </c>
      <c r="H32" s="176">
        <v>46169</v>
      </c>
      <c r="J32" s="167"/>
    </row>
    <row r="33" spans="2:16" ht="15.7">
      <c r="B33" s="157"/>
      <c r="C33" s="153"/>
      <c r="D33" s="154"/>
      <c r="G33" s="164"/>
      <c r="H33" s="159"/>
      <c r="J33" s="163"/>
      <c r="P33"/>
    </row>
    <row r="34" spans="2:16" ht="15.7">
      <c r="B34" s="157"/>
      <c r="C34" s="153"/>
      <c r="D34" s="154"/>
      <c r="G34" s="164"/>
      <c r="H34" s="159"/>
      <c r="J34" s="163"/>
      <c r="P34"/>
    </row>
    <row r="35" spans="2:16" ht="15.7">
      <c r="B35" s="157"/>
      <c r="C35" s="153"/>
      <c r="D35" s="154"/>
      <c r="G35" s="164"/>
      <c r="H35" s="152"/>
      <c r="J35" s="163"/>
      <c r="O35" s="131"/>
      <c r="P35"/>
    </row>
    <row r="36" spans="2:16" ht="15.7">
      <c r="B36" s="157"/>
      <c r="C36" s="153"/>
      <c r="D36" s="154"/>
      <c r="G36" s="164"/>
      <c r="H36" s="159"/>
      <c r="J36" s="163"/>
      <c r="O36" s="131"/>
      <c r="P36"/>
    </row>
    <row r="37" spans="2:16" ht="15.7">
      <c r="B37" s="157"/>
      <c r="C37" s="153"/>
      <c r="D37" s="154"/>
      <c r="G37" s="164"/>
      <c r="H37" s="159"/>
      <c r="J37" s="163"/>
      <c r="P37"/>
    </row>
    <row r="38" spans="2:16" ht="15.7">
      <c r="B38" s="157"/>
      <c r="C38" s="153"/>
      <c r="D38" s="154"/>
      <c r="G38" s="164"/>
      <c r="H38" s="152"/>
      <c r="J38" s="163"/>
      <c r="P38"/>
    </row>
    <row r="39" spans="2:16" ht="15.7">
      <c r="B39" s="157"/>
      <c r="C39" s="153"/>
      <c r="D39" s="154"/>
      <c r="G39" s="164"/>
      <c r="H39" s="159"/>
      <c r="J39" s="163"/>
      <c r="P39"/>
    </row>
    <row r="40" spans="2:16">
      <c r="B40" s="157"/>
      <c r="C40" s="153"/>
      <c r="D40" s="154"/>
      <c r="G40" s="163"/>
      <c r="H40" s="159"/>
      <c r="J40" s="163"/>
      <c r="P40"/>
    </row>
    <row r="41" spans="2:16" ht="15.7">
      <c r="B41" s="157"/>
      <c r="C41" s="153"/>
      <c r="D41" s="154"/>
      <c r="G41" s="164"/>
      <c r="H41" s="152"/>
      <c r="J41" s="163"/>
      <c r="P41"/>
    </row>
    <row r="42" spans="2:16" ht="15.7">
      <c r="B42" s="157"/>
      <c r="C42" s="153"/>
      <c r="D42" s="154"/>
      <c r="G42" s="164"/>
      <c r="H42" s="159"/>
      <c r="J42" s="163"/>
      <c r="P42"/>
    </row>
    <row r="43" spans="2:16">
      <c r="B43" s="157"/>
      <c r="C43" s="153"/>
      <c r="D43" s="154"/>
      <c r="G43" s="168"/>
      <c r="H43" s="159"/>
      <c r="J43" s="163"/>
      <c r="P43"/>
    </row>
    <row r="44" spans="2:16" ht="15.7">
      <c r="B44" s="157"/>
      <c r="C44" s="153"/>
      <c r="D44" s="154"/>
      <c r="G44" s="164"/>
      <c r="H44" s="152"/>
      <c r="J44" s="163"/>
      <c r="P44"/>
    </row>
    <row r="45" spans="2:16" ht="15.7">
      <c r="G45" s="164"/>
      <c r="H45" s="159"/>
      <c r="P45"/>
    </row>
    <row r="46" spans="2:16" ht="15.7">
      <c r="G46" s="169"/>
      <c r="H46" s="159"/>
      <c r="J46" s="163"/>
      <c r="P46"/>
    </row>
    <row r="47" spans="2:16" ht="15.7">
      <c r="G47" s="169"/>
      <c r="H47" s="152"/>
      <c r="J47" s="163"/>
      <c r="P47"/>
    </row>
    <row r="48" spans="2:16" ht="15.7">
      <c r="G48" s="169"/>
      <c r="H48" s="159"/>
      <c r="J48" s="163"/>
      <c r="P48"/>
    </row>
    <row r="49" spans="7:16" ht="15.7">
      <c r="G49" s="164"/>
      <c r="H49" s="159"/>
      <c r="J49" s="170"/>
      <c r="P49"/>
    </row>
    <row r="50" spans="7:16" ht="15.7">
      <c r="G50" s="164"/>
      <c r="H50" s="152"/>
      <c r="J50" s="163"/>
      <c r="P50"/>
    </row>
    <row r="51" spans="7:16" ht="15.7">
      <c r="G51" s="171"/>
      <c r="H51" s="159"/>
      <c r="J51" s="163"/>
      <c r="P51"/>
    </row>
    <row r="52" spans="7:16" ht="15.7">
      <c r="G52" s="171"/>
      <c r="H52" s="159"/>
      <c r="P52"/>
    </row>
    <row r="53" spans="7:16">
      <c r="G53" s="172"/>
      <c r="H53" s="152"/>
      <c r="P53"/>
    </row>
    <row r="54" spans="7:16">
      <c r="P54"/>
    </row>
    <row r="55" spans="7:16">
      <c r="P55"/>
    </row>
    <row r="56" spans="7:16">
      <c r="P56"/>
    </row>
    <row r="57" spans="7:16">
      <c r="P57"/>
    </row>
    <row r="58" spans="7:16">
      <c r="P58"/>
    </row>
    <row r="59" spans="7:16">
      <c r="P59"/>
    </row>
    <row r="60" spans="7:16">
      <c r="P60"/>
    </row>
    <row r="61" spans="7:16">
      <c r="P61"/>
    </row>
    <row r="62" spans="7:16">
      <c r="P62"/>
    </row>
    <row r="63" spans="7:16">
      <c r="P63"/>
    </row>
    <row r="64" spans="7:16">
      <c r="P64"/>
    </row>
    <row r="65" spans="16:16">
      <c r="P65"/>
    </row>
    <row r="66" spans="16:16">
      <c r="P66"/>
    </row>
    <row r="67" spans="16:16">
      <c r="P67"/>
    </row>
    <row r="68" spans="16:16">
      <c r="P68"/>
    </row>
    <row r="69" spans="16:16">
      <c r="P69"/>
    </row>
    <row r="70" spans="16:16">
      <c r="P70"/>
    </row>
    <row r="71" spans="16:16">
      <c r="P71"/>
    </row>
    <row r="72" spans="16:16">
      <c r="P72"/>
    </row>
    <row r="73" spans="16:16">
      <c r="P73"/>
    </row>
    <row r="74" spans="16:16">
      <c r="P74"/>
    </row>
    <row r="75" spans="16:16">
      <c r="P75"/>
    </row>
    <row r="76" spans="16:16">
      <c r="P76"/>
    </row>
    <row r="77" spans="16:16">
      <c r="P77"/>
    </row>
    <row r="78" spans="16:16">
      <c r="P78"/>
    </row>
    <row r="79" spans="16:16">
      <c r="P79"/>
    </row>
    <row r="80" spans="16:16">
      <c r="P80"/>
    </row>
    <row r="81" spans="16:16">
      <c r="P81"/>
    </row>
    <row r="82" spans="16:16">
      <c r="P82"/>
    </row>
    <row r="83" spans="16:16">
      <c r="P83"/>
    </row>
    <row r="84" spans="16:16">
      <c r="P84"/>
    </row>
    <row r="85" spans="16:16">
      <c r="P85"/>
    </row>
    <row r="86" spans="16:16">
      <c r="P86"/>
    </row>
    <row r="87" spans="16:16">
      <c r="P87"/>
    </row>
    <row r="88" spans="16:16">
      <c r="P88"/>
    </row>
    <row r="89" spans="16:16">
      <c r="P89"/>
    </row>
    <row r="90" spans="16:16">
      <c r="P90"/>
    </row>
    <row r="91" spans="16:16">
      <c r="P91"/>
    </row>
    <row r="92" spans="16:16">
      <c r="P92"/>
    </row>
    <row r="93" spans="16:16">
      <c r="P93"/>
    </row>
    <row r="94" spans="16:16">
      <c r="P94"/>
    </row>
    <row r="95" spans="16:16">
      <c r="P95"/>
    </row>
    <row r="96" spans="16:16">
      <c r="P96"/>
    </row>
    <row r="97" spans="16:16">
      <c r="P97"/>
    </row>
    <row r="98" spans="16:16">
      <c r="P98"/>
    </row>
    <row r="99" spans="16:16">
      <c r="P99"/>
    </row>
    <row r="100" spans="16:16">
      <c r="P100"/>
    </row>
    <row r="101" spans="16:16">
      <c r="P101"/>
    </row>
    <row r="102" spans="16:16">
      <c r="P102"/>
    </row>
    <row r="103" spans="16:16">
      <c r="P103"/>
    </row>
    <row r="104" spans="16:16">
      <c r="P104"/>
    </row>
    <row r="105" spans="16:16">
      <c r="P105"/>
    </row>
    <row r="106" spans="16:16">
      <c r="P106"/>
    </row>
    <row r="107" spans="16:16">
      <c r="P107"/>
    </row>
    <row r="108" spans="16:16">
      <c r="P108"/>
    </row>
    <row r="109" spans="16:16">
      <c r="P109"/>
    </row>
    <row r="110" spans="16:16">
      <c r="P110"/>
    </row>
    <row r="111" spans="16:16">
      <c r="P111"/>
    </row>
    <row r="112" spans="16:16">
      <c r="P112"/>
    </row>
    <row r="113" spans="16:16">
      <c r="P113"/>
    </row>
    <row r="114" spans="16:16">
      <c r="P114"/>
    </row>
    <row r="115" spans="16:16">
      <c r="P115"/>
    </row>
    <row r="116" spans="16:16">
      <c r="P116"/>
    </row>
    <row r="117" spans="16:16">
      <c r="P117"/>
    </row>
    <row r="118" spans="16:16">
      <c r="P118"/>
    </row>
    <row r="119" spans="16:16">
      <c r="P119"/>
    </row>
    <row r="120" spans="16:16">
      <c r="P120"/>
    </row>
    <row r="121" spans="16:16">
      <c r="P121"/>
    </row>
    <row r="122" spans="16:16">
      <c r="P122"/>
    </row>
    <row r="123" spans="16:16">
      <c r="P123"/>
    </row>
    <row r="124" spans="16:16">
      <c r="P124"/>
    </row>
    <row r="125" spans="16:16">
      <c r="P125"/>
    </row>
    <row r="126" spans="16:16">
      <c r="P126"/>
    </row>
    <row r="127" spans="16:16">
      <c r="P127"/>
    </row>
    <row r="128" spans="16:16">
      <c r="P128"/>
    </row>
    <row r="129" spans="16:16">
      <c r="P129"/>
    </row>
    <row r="130" spans="16:16">
      <c r="P130"/>
    </row>
    <row r="131" spans="16:16">
      <c r="P131"/>
    </row>
    <row r="132" spans="16:16">
      <c r="P132"/>
    </row>
    <row r="133" spans="16:16">
      <c r="P133"/>
    </row>
    <row r="134" spans="16:16">
      <c r="P134"/>
    </row>
    <row r="135" spans="16:16">
      <c r="P135"/>
    </row>
    <row r="136" spans="16:16">
      <c r="P136"/>
    </row>
    <row r="137" spans="16:16">
      <c r="P137"/>
    </row>
    <row r="138" spans="16:16">
      <c r="P138"/>
    </row>
    <row r="139" spans="16:16">
      <c r="P139"/>
    </row>
    <row r="140" spans="16:16">
      <c r="P140"/>
    </row>
    <row r="141" spans="16:16">
      <c r="P141"/>
    </row>
    <row r="142" spans="16:16">
      <c r="P142"/>
    </row>
    <row r="143" spans="16:16">
      <c r="P143"/>
    </row>
    <row r="144" spans="16:16">
      <c r="P144"/>
    </row>
    <row r="145" spans="16:16">
      <c r="P145"/>
    </row>
    <row r="146" spans="16:16">
      <c r="P146"/>
    </row>
    <row r="147" spans="16:16">
      <c r="P147"/>
    </row>
    <row r="148" spans="16:16">
      <c r="P148"/>
    </row>
    <row r="149" spans="16:16">
      <c r="P149"/>
    </row>
    <row r="150" spans="16:16">
      <c r="P150"/>
    </row>
    <row r="151" spans="16:16">
      <c r="P151"/>
    </row>
    <row r="152" spans="16:16">
      <c r="P152"/>
    </row>
    <row r="153" spans="16:16">
      <c r="P153"/>
    </row>
    <row r="154" spans="16:16">
      <c r="P154"/>
    </row>
    <row r="155" spans="16:16">
      <c r="P155"/>
    </row>
    <row r="156" spans="16:16">
      <c r="P156"/>
    </row>
    <row r="157" spans="16:16">
      <c r="P157"/>
    </row>
    <row r="158" spans="16:16">
      <c r="P158"/>
    </row>
    <row r="159" spans="16:16">
      <c r="P159"/>
    </row>
    <row r="160" spans="16:16">
      <c r="P160"/>
    </row>
    <row r="161" spans="16:16">
      <c r="P161"/>
    </row>
    <row r="162" spans="16:16">
      <c r="P162"/>
    </row>
    <row r="163" spans="16:16">
      <c r="P163"/>
    </row>
    <row r="164" spans="16:16">
      <c r="P164"/>
    </row>
    <row r="165" spans="16:16">
      <c r="P165"/>
    </row>
    <row r="166" spans="16:16">
      <c r="P166"/>
    </row>
    <row r="167" spans="16:16">
      <c r="P167"/>
    </row>
    <row r="168" spans="16:16">
      <c r="P168"/>
    </row>
    <row r="169" spans="16:16">
      <c r="P169"/>
    </row>
    <row r="170" spans="16:16">
      <c r="P170"/>
    </row>
    <row r="171" spans="16:16">
      <c r="P171"/>
    </row>
    <row r="172" spans="16:16">
      <c r="P172"/>
    </row>
    <row r="173" spans="16:16">
      <c r="P173"/>
    </row>
    <row r="174" spans="16:16">
      <c r="P174"/>
    </row>
    <row r="175" spans="16:16">
      <c r="P175"/>
    </row>
    <row r="176" spans="16:16">
      <c r="P176"/>
    </row>
    <row r="177" spans="16:16">
      <c r="P177"/>
    </row>
    <row r="178" spans="16:16">
      <c r="P178"/>
    </row>
    <row r="179" spans="16:16">
      <c r="P179"/>
    </row>
    <row r="180" spans="16:16">
      <c r="P180"/>
    </row>
    <row r="181" spans="16:16">
      <c r="P181"/>
    </row>
    <row r="182" spans="16:16">
      <c r="P182"/>
    </row>
    <row r="183" spans="16:16">
      <c r="P183"/>
    </row>
    <row r="184" spans="16:16">
      <c r="P184"/>
    </row>
    <row r="185" spans="16:16">
      <c r="P185"/>
    </row>
    <row r="186" spans="16:16">
      <c r="P186"/>
    </row>
    <row r="187" spans="16:16">
      <c r="P187"/>
    </row>
    <row r="188" spans="16:16">
      <c r="P188"/>
    </row>
    <row r="189" spans="16:16">
      <c r="P189"/>
    </row>
    <row r="190" spans="16:16">
      <c r="P190"/>
    </row>
    <row r="191" spans="16:16">
      <c r="P191"/>
    </row>
    <row r="192" spans="16:16">
      <c r="P192"/>
    </row>
    <row r="193" spans="16:16">
      <c r="P193"/>
    </row>
    <row r="194" spans="16:16">
      <c r="P194"/>
    </row>
    <row r="195" spans="16:16">
      <c r="P195"/>
    </row>
    <row r="196" spans="16:16">
      <c r="P196"/>
    </row>
    <row r="197" spans="16:16">
      <c r="P197"/>
    </row>
    <row r="198" spans="16:16">
      <c r="P198"/>
    </row>
    <row r="199" spans="16:16">
      <c r="P199"/>
    </row>
    <row r="200" spans="16:16">
      <c r="P200"/>
    </row>
    <row r="201" spans="16:16">
      <c r="P201"/>
    </row>
    <row r="202" spans="16:16">
      <c r="P202"/>
    </row>
    <row r="203" spans="16:16">
      <c r="P203"/>
    </row>
    <row r="204" spans="16:16">
      <c r="P204"/>
    </row>
    <row r="205" spans="16:16">
      <c r="P205"/>
    </row>
    <row r="206" spans="16:16">
      <c r="P206"/>
    </row>
    <row r="207" spans="16:16">
      <c r="P207"/>
    </row>
    <row r="208" spans="16:16">
      <c r="P208"/>
    </row>
    <row r="209" spans="16:16">
      <c r="P209"/>
    </row>
    <row r="210" spans="16:16">
      <c r="P210"/>
    </row>
    <row r="211" spans="16:16">
      <c r="P211"/>
    </row>
    <row r="212" spans="16:16">
      <c r="P212"/>
    </row>
    <row r="213" spans="16:16">
      <c r="P213"/>
    </row>
    <row r="214" spans="16:16">
      <c r="P214"/>
    </row>
    <row r="215" spans="16:16">
      <c r="P215"/>
    </row>
    <row r="216" spans="16:16">
      <c r="P216"/>
    </row>
    <row r="217" spans="16:16">
      <c r="P217"/>
    </row>
    <row r="218" spans="16:16">
      <c r="P218"/>
    </row>
    <row r="219" spans="16:16">
      <c r="P219"/>
    </row>
    <row r="220" spans="16:16">
      <c r="P220"/>
    </row>
    <row r="221" spans="16:16">
      <c r="P221"/>
    </row>
    <row r="222" spans="16:16">
      <c r="P222"/>
    </row>
    <row r="223" spans="16:16">
      <c r="P223"/>
    </row>
    <row r="224" spans="16:16">
      <c r="P224"/>
    </row>
    <row r="225" spans="16:16">
      <c r="P225"/>
    </row>
    <row r="226" spans="16:16">
      <c r="P226"/>
    </row>
    <row r="227" spans="16:16">
      <c r="P227"/>
    </row>
    <row r="228" spans="16:16">
      <c r="P228"/>
    </row>
    <row r="229" spans="16:16">
      <c r="P229"/>
    </row>
    <row r="230" spans="16:16">
      <c r="P230"/>
    </row>
    <row r="231" spans="16:16">
      <c r="P231"/>
    </row>
    <row r="232" spans="16:16">
      <c r="P232"/>
    </row>
    <row r="233" spans="16:16">
      <c r="P233"/>
    </row>
    <row r="234" spans="16:16">
      <c r="P234"/>
    </row>
    <row r="235" spans="16:16">
      <c r="P235"/>
    </row>
    <row r="236" spans="16:16">
      <c r="P236"/>
    </row>
    <row r="237" spans="16:16">
      <c r="P237"/>
    </row>
    <row r="238" spans="16:16">
      <c r="P238"/>
    </row>
    <row r="239" spans="16:16">
      <c r="P239"/>
    </row>
    <row r="240" spans="16:16">
      <c r="P240"/>
    </row>
    <row r="241" spans="16:16">
      <c r="P241"/>
    </row>
    <row r="242" spans="16:16">
      <c r="P242"/>
    </row>
    <row r="243" spans="16:16">
      <c r="P243"/>
    </row>
    <row r="244" spans="16:16">
      <c r="P244"/>
    </row>
    <row r="245" spans="16:16">
      <c r="P245"/>
    </row>
    <row r="246" spans="16:16">
      <c r="P246"/>
    </row>
    <row r="247" spans="16:16">
      <c r="P247"/>
    </row>
    <row r="248" spans="16:16">
      <c r="P248"/>
    </row>
    <row r="249" spans="16:16">
      <c r="P249"/>
    </row>
    <row r="250" spans="16:16">
      <c r="P250"/>
    </row>
    <row r="251" spans="16:16">
      <c r="P251"/>
    </row>
    <row r="252" spans="16:16">
      <c r="P252"/>
    </row>
    <row r="253" spans="16:16">
      <c r="P253"/>
    </row>
    <row r="254" spans="16:16">
      <c r="P254"/>
    </row>
    <row r="255" spans="16:16">
      <c r="P255"/>
    </row>
    <row r="256" spans="16:16">
      <c r="P256"/>
    </row>
    <row r="257" spans="16:16">
      <c r="P257"/>
    </row>
    <row r="258" spans="16:16">
      <c r="P258"/>
    </row>
    <row r="259" spans="16:16">
      <c r="P259"/>
    </row>
    <row r="260" spans="16:16">
      <c r="P260"/>
    </row>
    <row r="261" spans="16:16">
      <c r="P261"/>
    </row>
    <row r="262" spans="16:16">
      <c r="P262"/>
    </row>
    <row r="263" spans="16:16">
      <c r="P263"/>
    </row>
    <row r="264" spans="16:16">
      <c r="P264"/>
    </row>
    <row r="265" spans="16:16">
      <c r="P265"/>
    </row>
    <row r="266" spans="16:16">
      <c r="P266"/>
    </row>
    <row r="267" spans="16:16">
      <c r="P267"/>
    </row>
    <row r="268" spans="16:16">
      <c r="P268"/>
    </row>
    <row r="269" spans="16:16">
      <c r="P269"/>
    </row>
    <row r="270" spans="16:16">
      <c r="P270"/>
    </row>
    <row r="271" spans="16:16">
      <c r="P271"/>
    </row>
    <row r="272" spans="16:16">
      <c r="P272"/>
    </row>
    <row r="273" spans="16:16">
      <c r="P273"/>
    </row>
    <row r="274" spans="16:16">
      <c r="P274"/>
    </row>
    <row r="275" spans="16:16">
      <c r="P275"/>
    </row>
    <row r="276" spans="16:16">
      <c r="P276"/>
    </row>
    <row r="277" spans="16:16">
      <c r="P277"/>
    </row>
    <row r="278" spans="16:16">
      <c r="P278"/>
    </row>
    <row r="279" spans="16:16">
      <c r="P279"/>
    </row>
    <row r="280" spans="16:16">
      <c r="P280"/>
    </row>
    <row r="281" spans="16:16">
      <c r="P281"/>
    </row>
    <row r="282" spans="16:16">
      <c r="P282"/>
    </row>
    <row r="283" spans="16:16">
      <c r="P283"/>
    </row>
    <row r="284" spans="16:16">
      <c r="P284"/>
    </row>
    <row r="285" spans="16:16">
      <c r="P285"/>
    </row>
    <row r="286" spans="16:16">
      <c r="P286"/>
    </row>
    <row r="287" spans="16:16">
      <c r="P287"/>
    </row>
    <row r="288" spans="16:16">
      <c r="P288"/>
    </row>
    <row r="289" spans="16:16">
      <c r="P289"/>
    </row>
    <row r="290" spans="16:16">
      <c r="P290"/>
    </row>
    <row r="291" spans="16:16">
      <c r="P291"/>
    </row>
    <row r="292" spans="16:16">
      <c r="P292"/>
    </row>
    <row r="293" spans="16:16">
      <c r="P293"/>
    </row>
    <row r="294" spans="16:16">
      <c r="P294"/>
    </row>
    <row r="295" spans="16:16">
      <c r="P295"/>
    </row>
    <row r="296" spans="16:16">
      <c r="P296"/>
    </row>
    <row r="297" spans="16:16">
      <c r="P297"/>
    </row>
    <row r="298" spans="16:16">
      <c r="P298"/>
    </row>
    <row r="299" spans="16:16">
      <c r="P299"/>
    </row>
    <row r="300" spans="16:16">
      <c r="P300"/>
    </row>
    <row r="301" spans="16:16">
      <c r="P301"/>
    </row>
    <row r="302" spans="16:16">
      <c r="P302"/>
    </row>
    <row r="303" spans="16:16">
      <c r="P303"/>
    </row>
    <row r="304" spans="16:16">
      <c r="P304"/>
    </row>
    <row r="305" spans="16:16">
      <c r="P305"/>
    </row>
    <row r="306" spans="16:16">
      <c r="P306"/>
    </row>
    <row r="307" spans="16:16">
      <c r="P307"/>
    </row>
    <row r="308" spans="16:16">
      <c r="P308"/>
    </row>
    <row r="309" spans="16:16">
      <c r="P309"/>
    </row>
    <row r="310" spans="16:16">
      <c r="P310"/>
    </row>
    <row r="311" spans="16:16">
      <c r="P311"/>
    </row>
    <row r="312" spans="16:16">
      <c r="P312"/>
    </row>
    <row r="313" spans="16:16">
      <c r="P313"/>
    </row>
    <row r="314" spans="16:16">
      <c r="P314"/>
    </row>
    <row r="315" spans="16:16">
      <c r="P315"/>
    </row>
    <row r="316" spans="16:16">
      <c r="P316"/>
    </row>
    <row r="317" spans="16:16">
      <c r="P317"/>
    </row>
    <row r="318" spans="16:16">
      <c r="P318"/>
    </row>
    <row r="319" spans="16:16">
      <c r="P319"/>
    </row>
    <row r="320" spans="16:16">
      <c r="P320"/>
    </row>
    <row r="321" spans="16:16">
      <c r="P321"/>
    </row>
    <row r="322" spans="16:16">
      <c r="P322"/>
    </row>
    <row r="323" spans="16:16">
      <c r="P323"/>
    </row>
    <row r="324" spans="16:16">
      <c r="P324"/>
    </row>
    <row r="325" spans="16:16">
      <c r="P325"/>
    </row>
    <row r="326" spans="16:16">
      <c r="P326"/>
    </row>
    <row r="327" spans="16:16">
      <c r="P327"/>
    </row>
    <row r="328" spans="16:16">
      <c r="P328"/>
    </row>
    <row r="329" spans="16:16">
      <c r="P329"/>
    </row>
    <row r="330" spans="16:16">
      <c r="P330"/>
    </row>
    <row r="331" spans="16:16">
      <c r="P331"/>
    </row>
    <row r="332" spans="16:16">
      <c r="P332"/>
    </row>
    <row r="333" spans="16:16">
      <c r="P333"/>
    </row>
    <row r="334" spans="16:16">
      <c r="P334"/>
    </row>
    <row r="335" spans="16:16">
      <c r="P335"/>
    </row>
    <row r="336" spans="16:16">
      <c r="P336"/>
    </row>
    <row r="337" spans="16:16">
      <c r="P337"/>
    </row>
    <row r="338" spans="16:16">
      <c r="P338"/>
    </row>
    <row r="339" spans="16:16">
      <c r="P339"/>
    </row>
    <row r="340" spans="16:16">
      <c r="P340"/>
    </row>
    <row r="341" spans="16:16">
      <c r="P341"/>
    </row>
    <row r="342" spans="16:16">
      <c r="P342"/>
    </row>
    <row r="343" spans="16:16">
      <c r="P343"/>
    </row>
    <row r="344" spans="16:16">
      <c r="P344"/>
    </row>
    <row r="345" spans="16:16">
      <c r="P345"/>
    </row>
    <row r="346" spans="16:16">
      <c r="P346"/>
    </row>
    <row r="347" spans="16:16">
      <c r="P347"/>
    </row>
    <row r="348" spans="16:16">
      <c r="P348"/>
    </row>
    <row r="349" spans="16:16">
      <c r="P349"/>
    </row>
    <row r="350" spans="16:16">
      <c r="P350"/>
    </row>
    <row r="351" spans="16:16">
      <c r="P351"/>
    </row>
    <row r="352" spans="16:16">
      <c r="P352"/>
    </row>
    <row r="353" spans="16:16">
      <c r="P353"/>
    </row>
    <row r="354" spans="16:16">
      <c r="P354"/>
    </row>
    <row r="355" spans="16:16">
      <c r="P355"/>
    </row>
    <row r="356" spans="16:16">
      <c r="P356"/>
    </row>
    <row r="357" spans="16:16">
      <c r="P357"/>
    </row>
    <row r="358" spans="16:16">
      <c r="P358"/>
    </row>
    <row r="359" spans="16:16">
      <c r="P359"/>
    </row>
    <row r="360" spans="16:16">
      <c r="P360"/>
    </row>
    <row r="361" spans="16:16">
      <c r="P361"/>
    </row>
    <row r="362" spans="16:16">
      <c r="P362"/>
    </row>
    <row r="363" spans="16:16">
      <c r="P363"/>
    </row>
    <row r="364" spans="16:16">
      <c r="P364"/>
    </row>
    <row r="365" spans="16:16">
      <c r="P365"/>
    </row>
    <row r="366" spans="16:16">
      <c r="P366"/>
    </row>
    <row r="367" spans="16:16">
      <c r="P367"/>
    </row>
    <row r="368" spans="16:16">
      <c r="P368"/>
    </row>
    <row r="369" spans="16:16">
      <c r="P369"/>
    </row>
    <row r="370" spans="16:16">
      <c r="P370"/>
    </row>
    <row r="371" spans="16:16">
      <c r="P371"/>
    </row>
    <row r="372" spans="16:16">
      <c r="P372"/>
    </row>
    <row r="373" spans="16:16">
      <c r="P373"/>
    </row>
    <row r="374" spans="16:16">
      <c r="P374"/>
    </row>
    <row r="375" spans="16:16">
      <c r="P375"/>
    </row>
    <row r="376" spans="16:16">
      <c r="P376"/>
    </row>
    <row r="377" spans="16:16">
      <c r="P377"/>
    </row>
    <row r="378" spans="16:16">
      <c r="P378"/>
    </row>
    <row r="379" spans="16:16">
      <c r="P379"/>
    </row>
    <row r="380" spans="16:16">
      <c r="P380"/>
    </row>
    <row r="381" spans="16:16">
      <c r="P381"/>
    </row>
    <row r="382" spans="16:16">
      <c r="P382"/>
    </row>
    <row r="383" spans="16:16">
      <c r="P383"/>
    </row>
    <row r="384" spans="16:16">
      <c r="P384"/>
    </row>
    <row r="385" spans="16:16">
      <c r="P385"/>
    </row>
    <row r="386" spans="16:16">
      <c r="P386"/>
    </row>
    <row r="387" spans="16:16">
      <c r="P387"/>
    </row>
    <row r="388" spans="16:16">
      <c r="P388"/>
    </row>
    <row r="389" spans="16:16">
      <c r="P389"/>
    </row>
    <row r="390" spans="16:16">
      <c r="P390"/>
    </row>
    <row r="391" spans="16:16">
      <c r="P391"/>
    </row>
    <row r="392" spans="16:16">
      <c r="P392"/>
    </row>
    <row r="393" spans="16:16">
      <c r="P393"/>
    </row>
    <row r="394" spans="16:16">
      <c r="P394"/>
    </row>
    <row r="395" spans="16:16">
      <c r="P395"/>
    </row>
    <row r="396" spans="16:16">
      <c r="P396"/>
    </row>
    <row r="397" spans="16:16">
      <c r="P397"/>
    </row>
    <row r="398" spans="16:16">
      <c r="P398"/>
    </row>
    <row r="399" spans="16:16">
      <c r="P399"/>
    </row>
    <row r="400" spans="16:16">
      <c r="P400"/>
    </row>
    <row r="401" spans="16:16">
      <c r="P401"/>
    </row>
    <row r="402" spans="16:16">
      <c r="P402"/>
    </row>
    <row r="403" spans="16:16">
      <c r="P403"/>
    </row>
    <row r="404" spans="16:16">
      <c r="P404"/>
    </row>
    <row r="405" spans="16:16">
      <c r="P405"/>
    </row>
    <row r="406" spans="16:16">
      <c r="P406"/>
    </row>
    <row r="407" spans="16:16">
      <c r="P407"/>
    </row>
    <row r="408" spans="16:16">
      <c r="P408"/>
    </row>
    <row r="409" spans="16:16">
      <c r="P409"/>
    </row>
    <row r="410" spans="16:16">
      <c r="P410"/>
    </row>
    <row r="411" spans="16:16">
      <c r="P411"/>
    </row>
    <row r="412" spans="16:16">
      <c r="P412"/>
    </row>
    <row r="413" spans="16:16">
      <c r="P413"/>
    </row>
    <row r="414" spans="16:16">
      <c r="P414"/>
    </row>
    <row r="415" spans="16:16">
      <c r="P415"/>
    </row>
    <row r="416" spans="16:16">
      <c r="P416"/>
    </row>
    <row r="417" spans="16:16">
      <c r="P417"/>
    </row>
    <row r="418" spans="16:16">
      <c r="P418"/>
    </row>
    <row r="419" spans="16:16">
      <c r="P419"/>
    </row>
    <row r="420" spans="16:16">
      <c r="P420"/>
    </row>
    <row r="421" spans="16:16">
      <c r="P421"/>
    </row>
    <row r="422" spans="16:16">
      <c r="P422"/>
    </row>
    <row r="423" spans="16:16">
      <c r="P423"/>
    </row>
    <row r="424" spans="16:16">
      <c r="P424"/>
    </row>
    <row r="425" spans="16:16">
      <c r="P425"/>
    </row>
    <row r="426" spans="16:16">
      <c r="P426"/>
    </row>
    <row r="427" spans="16:16">
      <c r="P427"/>
    </row>
    <row r="428" spans="16:16">
      <c r="P428"/>
    </row>
    <row r="429" spans="16:16">
      <c r="P429"/>
    </row>
    <row r="430" spans="16:16">
      <c r="P430"/>
    </row>
    <row r="431" spans="16:16">
      <c r="P431"/>
    </row>
    <row r="432" spans="16:16">
      <c r="P432"/>
    </row>
    <row r="433" spans="16:16">
      <c r="P433"/>
    </row>
    <row r="434" spans="16:16">
      <c r="P434"/>
    </row>
    <row r="435" spans="16:16">
      <c r="P435"/>
    </row>
    <row r="436" spans="16:16">
      <c r="P436"/>
    </row>
    <row r="437" spans="16:16">
      <c r="P437"/>
    </row>
    <row r="438" spans="16:16">
      <c r="P438"/>
    </row>
    <row r="439" spans="16:16">
      <c r="P439"/>
    </row>
    <row r="440" spans="16:16">
      <c r="P440"/>
    </row>
    <row r="441" spans="16:16">
      <c r="P441"/>
    </row>
    <row r="442" spans="16:16">
      <c r="P442"/>
    </row>
    <row r="443" spans="16:16">
      <c r="P443"/>
    </row>
    <row r="444" spans="16:16">
      <c r="P444"/>
    </row>
    <row r="445" spans="16:16">
      <c r="P445"/>
    </row>
    <row r="446" spans="16:16">
      <c r="P446"/>
    </row>
    <row r="447" spans="16:16">
      <c r="P447"/>
    </row>
    <row r="448" spans="16:16">
      <c r="P448"/>
    </row>
    <row r="449" spans="16:16">
      <c r="P449"/>
    </row>
    <row r="450" spans="16:16">
      <c r="P450"/>
    </row>
    <row r="451" spans="16:16">
      <c r="P451"/>
    </row>
    <row r="452" spans="16:16">
      <c r="P452"/>
    </row>
    <row r="453" spans="16:16">
      <c r="P453"/>
    </row>
    <row r="454" spans="16:16">
      <c r="P454"/>
    </row>
    <row r="455" spans="16:16">
      <c r="P455"/>
    </row>
    <row r="456" spans="16:16">
      <c r="P456"/>
    </row>
    <row r="457" spans="16:16">
      <c r="P457"/>
    </row>
    <row r="458" spans="16:16">
      <c r="P458"/>
    </row>
    <row r="459" spans="16:16">
      <c r="P459"/>
    </row>
    <row r="460" spans="16:16">
      <c r="P460"/>
    </row>
    <row r="461" spans="16:16">
      <c r="P461"/>
    </row>
    <row r="462" spans="16:16">
      <c r="P462"/>
    </row>
    <row r="463" spans="16:16">
      <c r="P463"/>
    </row>
    <row r="464" spans="16:16">
      <c r="P464"/>
    </row>
    <row r="465" spans="16:16">
      <c r="P465"/>
    </row>
    <row r="466" spans="16:16">
      <c r="P466"/>
    </row>
    <row r="467" spans="16:16">
      <c r="P467"/>
    </row>
    <row r="468" spans="16:16">
      <c r="P468"/>
    </row>
    <row r="469" spans="16:16">
      <c r="P469"/>
    </row>
    <row r="470" spans="16:16">
      <c r="P470"/>
    </row>
    <row r="471" spans="16:16">
      <c r="P471"/>
    </row>
    <row r="472" spans="16:16">
      <c r="P472"/>
    </row>
    <row r="473" spans="16:16">
      <c r="P473"/>
    </row>
    <row r="474" spans="16:16">
      <c r="P474"/>
    </row>
    <row r="475" spans="16:16">
      <c r="P475"/>
    </row>
    <row r="476" spans="16:16">
      <c r="P476"/>
    </row>
    <row r="477" spans="16:16">
      <c r="P477"/>
    </row>
    <row r="478" spans="16:16">
      <c r="P478"/>
    </row>
    <row r="479" spans="16:16">
      <c r="P479"/>
    </row>
    <row r="480" spans="16:16">
      <c r="P480"/>
    </row>
    <row r="481" spans="16:16">
      <c r="P481"/>
    </row>
    <row r="482" spans="16:16">
      <c r="P482"/>
    </row>
    <row r="483" spans="16:16">
      <c r="P483"/>
    </row>
    <row r="484" spans="16:16">
      <c r="P484"/>
    </row>
    <row r="485" spans="16:16">
      <c r="P485"/>
    </row>
    <row r="486" spans="16:16">
      <c r="P486"/>
    </row>
    <row r="487" spans="16:16">
      <c r="P487"/>
    </row>
    <row r="488" spans="16:16">
      <c r="P488"/>
    </row>
    <row r="489" spans="16:16">
      <c r="P489"/>
    </row>
    <row r="490" spans="16:16">
      <c r="P490"/>
    </row>
    <row r="491" spans="16:16">
      <c r="P491"/>
    </row>
    <row r="492" spans="16:16">
      <c r="P492"/>
    </row>
    <row r="493" spans="16:16">
      <c r="P493"/>
    </row>
    <row r="494" spans="16:16">
      <c r="P494"/>
    </row>
    <row r="495" spans="16:16">
      <c r="P495"/>
    </row>
    <row r="496" spans="16:16">
      <c r="P496"/>
    </row>
    <row r="497" spans="16:16">
      <c r="P497"/>
    </row>
    <row r="498" spans="16:16">
      <c r="P498"/>
    </row>
    <row r="499" spans="16:16">
      <c r="P499"/>
    </row>
    <row r="500" spans="16:16">
      <c r="P500"/>
    </row>
    <row r="501" spans="16:16">
      <c r="P501"/>
    </row>
    <row r="502" spans="16:16">
      <c r="P502"/>
    </row>
    <row r="503" spans="16:16">
      <c r="P503"/>
    </row>
    <row r="504" spans="16:16">
      <c r="P504"/>
    </row>
    <row r="505" spans="16:16">
      <c r="P505"/>
    </row>
    <row r="506" spans="16:16">
      <c r="P506"/>
    </row>
    <row r="507" spans="16:16">
      <c r="P507"/>
    </row>
    <row r="508" spans="16:16">
      <c r="P508"/>
    </row>
    <row r="509" spans="16:16">
      <c r="P509"/>
    </row>
    <row r="510" spans="16:16">
      <c r="P510"/>
    </row>
    <row r="511" spans="16:16">
      <c r="P511"/>
    </row>
    <row r="512" spans="16:16">
      <c r="P512"/>
    </row>
    <row r="513" spans="16:16">
      <c r="P513"/>
    </row>
    <row r="514" spans="16:16">
      <c r="P514"/>
    </row>
    <row r="515" spans="16:16">
      <c r="P515"/>
    </row>
    <row r="516" spans="16:16">
      <c r="P516"/>
    </row>
    <row r="517" spans="16:16">
      <c r="P517"/>
    </row>
    <row r="518" spans="16:16">
      <c r="P518"/>
    </row>
    <row r="519" spans="16:16">
      <c r="P519"/>
    </row>
    <row r="520" spans="16:16">
      <c r="P520"/>
    </row>
    <row r="521" spans="16:16">
      <c r="P521"/>
    </row>
    <row r="522" spans="16:16">
      <c r="P522"/>
    </row>
    <row r="523" spans="16:16">
      <c r="P523"/>
    </row>
    <row r="524" spans="16:16">
      <c r="P524"/>
    </row>
    <row r="525" spans="16:16">
      <c r="P525"/>
    </row>
    <row r="526" spans="16:16">
      <c r="P526"/>
    </row>
    <row r="527" spans="16:16">
      <c r="P527"/>
    </row>
    <row r="528" spans="16:16">
      <c r="P528"/>
    </row>
    <row r="529" spans="16:16">
      <c r="P529"/>
    </row>
    <row r="530" spans="16:16">
      <c r="P530"/>
    </row>
    <row r="531" spans="16:16">
      <c r="P531"/>
    </row>
    <row r="532" spans="16:16">
      <c r="P532"/>
    </row>
    <row r="533" spans="16:16">
      <c r="P533"/>
    </row>
    <row r="534" spans="16:16">
      <c r="P534"/>
    </row>
    <row r="535" spans="16:16">
      <c r="P535"/>
    </row>
    <row r="536" spans="16:16">
      <c r="P536"/>
    </row>
    <row r="537" spans="16:16">
      <c r="P537"/>
    </row>
    <row r="538" spans="16:16">
      <c r="P538"/>
    </row>
    <row r="539" spans="16:16">
      <c r="P539"/>
    </row>
    <row r="540" spans="16:16">
      <c r="P540"/>
    </row>
    <row r="541" spans="16:16">
      <c r="P541"/>
    </row>
    <row r="542" spans="16:16">
      <c r="P542"/>
    </row>
    <row r="543" spans="16:16">
      <c r="P543"/>
    </row>
    <row r="544" spans="16:16">
      <c r="P544"/>
    </row>
    <row r="545" spans="16:16">
      <c r="P545"/>
    </row>
    <row r="546" spans="16:16">
      <c r="P546"/>
    </row>
    <row r="547" spans="16:16">
      <c r="P547"/>
    </row>
    <row r="548" spans="16:16">
      <c r="P548"/>
    </row>
    <row r="549" spans="16:16">
      <c r="P549"/>
    </row>
    <row r="550" spans="16:16">
      <c r="P550"/>
    </row>
    <row r="551" spans="16:16">
      <c r="P551"/>
    </row>
    <row r="552" spans="16:16">
      <c r="P552"/>
    </row>
    <row r="553" spans="16:16">
      <c r="P553"/>
    </row>
    <row r="554" spans="16:16">
      <c r="P554"/>
    </row>
    <row r="555" spans="16:16">
      <c r="P555"/>
    </row>
    <row r="556" spans="16:16">
      <c r="P556"/>
    </row>
    <row r="557" spans="16:16">
      <c r="P557"/>
    </row>
    <row r="558" spans="16:16">
      <c r="P558"/>
    </row>
    <row r="559" spans="16:16">
      <c r="P559"/>
    </row>
    <row r="560" spans="16:16">
      <c r="P560"/>
    </row>
    <row r="561" spans="16:16">
      <c r="P561"/>
    </row>
    <row r="562" spans="16:16">
      <c r="P562"/>
    </row>
    <row r="563" spans="16:16">
      <c r="P563"/>
    </row>
    <row r="564" spans="16:16">
      <c r="P564"/>
    </row>
    <row r="565" spans="16:16">
      <c r="P565"/>
    </row>
    <row r="566" spans="16:16">
      <c r="P566"/>
    </row>
    <row r="567" spans="16:16">
      <c r="P567"/>
    </row>
    <row r="568" spans="16:16">
      <c r="P568"/>
    </row>
    <row r="569" spans="16:16">
      <c r="P569"/>
    </row>
    <row r="570" spans="16:16">
      <c r="P570"/>
    </row>
    <row r="571" spans="16:16">
      <c r="P571"/>
    </row>
    <row r="572" spans="16:16">
      <c r="P572"/>
    </row>
    <row r="573" spans="16:16">
      <c r="P573"/>
    </row>
    <row r="574" spans="16:16">
      <c r="P574"/>
    </row>
    <row r="575" spans="16:16">
      <c r="P575"/>
    </row>
    <row r="576" spans="16:16">
      <c r="P576"/>
    </row>
    <row r="577" spans="16:16">
      <c r="P577"/>
    </row>
    <row r="578" spans="16:16">
      <c r="P578"/>
    </row>
    <row r="579" spans="16:16">
      <c r="P579"/>
    </row>
    <row r="580" spans="16:16">
      <c r="P580"/>
    </row>
    <row r="581" spans="16:16">
      <c r="P581"/>
    </row>
    <row r="582" spans="16:16">
      <c r="P582"/>
    </row>
    <row r="583" spans="16:16">
      <c r="P583"/>
    </row>
    <row r="584" spans="16:16">
      <c r="P584"/>
    </row>
    <row r="585" spans="16:16">
      <c r="P585"/>
    </row>
    <row r="586" spans="16:16">
      <c r="P586"/>
    </row>
    <row r="587" spans="16:16">
      <c r="P587"/>
    </row>
    <row r="588" spans="16:16">
      <c r="P588"/>
    </row>
    <row r="589" spans="16:16">
      <c r="P589"/>
    </row>
    <row r="590" spans="16:16">
      <c r="P590"/>
    </row>
    <row r="591" spans="16:16">
      <c r="P591"/>
    </row>
    <row r="592" spans="16:16">
      <c r="P592"/>
    </row>
    <row r="593" spans="16:16">
      <c r="P593"/>
    </row>
    <row r="594" spans="16:16">
      <c r="P594"/>
    </row>
    <row r="595" spans="16:16">
      <c r="P595"/>
    </row>
    <row r="596" spans="16:16">
      <c r="P596"/>
    </row>
    <row r="597" spans="16:16">
      <c r="P597"/>
    </row>
    <row r="598" spans="16:16">
      <c r="P598"/>
    </row>
    <row r="599" spans="16:16">
      <c r="P599"/>
    </row>
    <row r="600" spans="16:16">
      <c r="P600"/>
    </row>
    <row r="601" spans="16:16">
      <c r="P601"/>
    </row>
    <row r="602" spans="16:16">
      <c r="P602"/>
    </row>
    <row r="603" spans="16:16">
      <c r="P603"/>
    </row>
    <row r="604" spans="16:16">
      <c r="P604"/>
    </row>
    <row r="605" spans="16:16">
      <c r="P605"/>
    </row>
    <row r="606" spans="16:16">
      <c r="P606"/>
    </row>
    <row r="607" spans="16:16">
      <c r="P607"/>
    </row>
    <row r="608" spans="16:16">
      <c r="P608"/>
    </row>
    <row r="609" spans="16:16">
      <c r="P609"/>
    </row>
    <row r="610" spans="16:16">
      <c r="P610"/>
    </row>
    <row r="611" spans="16:16">
      <c r="P611"/>
    </row>
    <row r="612" spans="16:16">
      <c r="P612"/>
    </row>
    <row r="613" spans="16:16">
      <c r="P613"/>
    </row>
    <row r="614" spans="16:16">
      <c r="P614"/>
    </row>
    <row r="615" spans="16:16">
      <c r="P615"/>
    </row>
    <row r="616" spans="16:16">
      <c r="P616"/>
    </row>
    <row r="617" spans="16:16">
      <c r="P617"/>
    </row>
    <row r="618" spans="16:16">
      <c r="P618"/>
    </row>
    <row r="619" spans="16:16">
      <c r="P619"/>
    </row>
    <row r="620" spans="16:16">
      <c r="P620"/>
    </row>
    <row r="621" spans="16:16">
      <c r="P621"/>
    </row>
    <row r="622" spans="16:16">
      <c r="P622"/>
    </row>
    <row r="623" spans="16:16">
      <c r="P623"/>
    </row>
    <row r="624" spans="16:16">
      <c r="P624"/>
    </row>
    <row r="625" spans="16:16">
      <c r="P625"/>
    </row>
    <row r="626" spans="16:16">
      <c r="P626"/>
    </row>
    <row r="627" spans="16:16">
      <c r="P627"/>
    </row>
    <row r="628" spans="16:16">
      <c r="P628"/>
    </row>
    <row r="629" spans="16:16">
      <c r="P629"/>
    </row>
    <row r="630" spans="16:16">
      <c r="P630"/>
    </row>
    <row r="631" spans="16:16">
      <c r="P631"/>
    </row>
    <row r="632" spans="16:16">
      <c r="P632"/>
    </row>
    <row r="633" spans="16:16">
      <c r="P633"/>
    </row>
    <row r="634" spans="16:16">
      <c r="P634"/>
    </row>
    <row r="635" spans="16:16">
      <c r="P635"/>
    </row>
    <row r="636" spans="16:16">
      <c r="P636"/>
    </row>
    <row r="637" spans="16:16">
      <c r="P637"/>
    </row>
    <row r="638" spans="16:16">
      <c r="P638"/>
    </row>
    <row r="639" spans="16:16">
      <c r="P639"/>
    </row>
    <row r="640" spans="16:16">
      <c r="P640"/>
    </row>
    <row r="641" spans="16:16">
      <c r="P641"/>
    </row>
    <row r="642" spans="16:16">
      <c r="P642"/>
    </row>
    <row r="643" spans="16:16">
      <c r="P643"/>
    </row>
    <row r="644" spans="16:16">
      <c r="P644"/>
    </row>
    <row r="645" spans="16:16">
      <c r="P645"/>
    </row>
    <row r="646" spans="16:16">
      <c r="P646"/>
    </row>
    <row r="647" spans="16:16">
      <c r="P647"/>
    </row>
    <row r="648" spans="16:16">
      <c r="P648"/>
    </row>
    <row r="649" spans="16:16">
      <c r="P649"/>
    </row>
    <row r="650" spans="16:16">
      <c r="P650"/>
    </row>
    <row r="651" spans="16:16">
      <c r="P651"/>
    </row>
    <row r="652" spans="16:16">
      <c r="P652"/>
    </row>
    <row r="653" spans="16:16">
      <c r="P653"/>
    </row>
    <row r="654" spans="16:16">
      <c r="P654"/>
    </row>
    <row r="655" spans="16:16">
      <c r="P655"/>
    </row>
    <row r="656" spans="16:16">
      <c r="P656"/>
    </row>
    <row r="657" spans="16:16">
      <c r="P657"/>
    </row>
    <row r="658" spans="16:16">
      <c r="P658"/>
    </row>
    <row r="659" spans="16:16">
      <c r="P659"/>
    </row>
    <row r="660" spans="16:16">
      <c r="P660"/>
    </row>
    <row r="661" spans="16:16">
      <c r="P661"/>
    </row>
    <row r="662" spans="16:16">
      <c r="P662"/>
    </row>
    <row r="663" spans="16:16">
      <c r="P663"/>
    </row>
    <row r="664" spans="16:16">
      <c r="P664"/>
    </row>
    <row r="665" spans="16:16">
      <c r="P665"/>
    </row>
    <row r="666" spans="16:16">
      <c r="P666"/>
    </row>
    <row r="667" spans="16:16">
      <c r="P667"/>
    </row>
    <row r="668" spans="16:16">
      <c r="P668"/>
    </row>
    <row r="669" spans="16:16">
      <c r="P669"/>
    </row>
    <row r="670" spans="16:16">
      <c r="P670"/>
    </row>
    <row r="671" spans="16:16">
      <c r="P671"/>
    </row>
    <row r="672" spans="16:16">
      <c r="P672"/>
    </row>
    <row r="673" spans="16:16">
      <c r="P673"/>
    </row>
    <row r="674" spans="16:16">
      <c r="P674"/>
    </row>
    <row r="675" spans="16:16">
      <c r="P675"/>
    </row>
    <row r="676" spans="16:16">
      <c r="P676"/>
    </row>
    <row r="677" spans="16:16">
      <c r="P677"/>
    </row>
    <row r="678" spans="16:16">
      <c r="P678"/>
    </row>
    <row r="679" spans="16:16">
      <c r="P679"/>
    </row>
    <row r="680" spans="16:16">
      <c r="P680"/>
    </row>
    <row r="681" spans="16:16">
      <c r="P681"/>
    </row>
    <row r="682" spans="16:16">
      <c r="P682"/>
    </row>
    <row r="683" spans="16:16">
      <c r="P683"/>
    </row>
    <row r="684" spans="16:16">
      <c r="P684"/>
    </row>
    <row r="685" spans="16:16">
      <c r="P685"/>
    </row>
    <row r="686" spans="16:16">
      <c r="P686"/>
    </row>
    <row r="687" spans="16:16">
      <c r="P687"/>
    </row>
    <row r="688" spans="16:16">
      <c r="P688"/>
    </row>
    <row r="689" spans="16:16">
      <c r="P689"/>
    </row>
    <row r="690" spans="16:16">
      <c r="P690"/>
    </row>
    <row r="691" spans="16:16">
      <c r="P691"/>
    </row>
    <row r="692" spans="16:16">
      <c r="P692"/>
    </row>
    <row r="693" spans="16:16">
      <c r="P693"/>
    </row>
    <row r="694" spans="16:16">
      <c r="P694"/>
    </row>
    <row r="695" spans="16:16">
      <c r="P695"/>
    </row>
    <row r="696" spans="16:16">
      <c r="P696"/>
    </row>
    <row r="697" spans="16:16">
      <c r="P697"/>
    </row>
    <row r="698" spans="16:16">
      <c r="P698"/>
    </row>
    <row r="699" spans="16:16">
      <c r="P699"/>
    </row>
    <row r="700" spans="16:16">
      <c r="P700"/>
    </row>
    <row r="701" spans="16:16">
      <c r="P701"/>
    </row>
    <row r="702" spans="16:16">
      <c r="P702"/>
    </row>
    <row r="703" spans="16:16">
      <c r="P703"/>
    </row>
    <row r="704" spans="16:16">
      <c r="P704"/>
    </row>
    <row r="705" spans="16:16">
      <c r="P705"/>
    </row>
    <row r="706" spans="16:16">
      <c r="P706"/>
    </row>
    <row r="707" spans="16:16">
      <c r="P707"/>
    </row>
    <row r="708" spans="16:16">
      <c r="P708"/>
    </row>
    <row r="709" spans="16:16">
      <c r="P709"/>
    </row>
    <row r="710" spans="16:16">
      <c r="P710"/>
    </row>
    <row r="711" spans="16:16">
      <c r="P711"/>
    </row>
    <row r="712" spans="16:16">
      <c r="P712"/>
    </row>
    <row r="713" spans="16:16">
      <c r="P713"/>
    </row>
    <row r="714" spans="16:16">
      <c r="P714"/>
    </row>
    <row r="715" spans="16:16">
      <c r="P715"/>
    </row>
    <row r="716" spans="16:16">
      <c r="P716"/>
    </row>
    <row r="717" spans="16:16">
      <c r="P717"/>
    </row>
    <row r="718" spans="16:16">
      <c r="P718"/>
    </row>
    <row r="719" spans="16:16">
      <c r="P719"/>
    </row>
    <row r="720" spans="16:16">
      <c r="P720"/>
    </row>
    <row r="721" spans="16:16">
      <c r="P721"/>
    </row>
    <row r="722" spans="16:16">
      <c r="P722"/>
    </row>
    <row r="723" spans="16:16">
      <c r="P723"/>
    </row>
    <row r="724" spans="16:16">
      <c r="P724"/>
    </row>
    <row r="725" spans="16:16">
      <c r="P725"/>
    </row>
    <row r="726" spans="16:16">
      <c r="P726"/>
    </row>
    <row r="727" spans="16:16">
      <c r="P727"/>
    </row>
    <row r="728" spans="16:16">
      <c r="P728"/>
    </row>
    <row r="729" spans="16:16">
      <c r="P729"/>
    </row>
    <row r="730" spans="16:16">
      <c r="P730"/>
    </row>
    <row r="731" spans="16:16">
      <c r="P731"/>
    </row>
    <row r="732" spans="16:16">
      <c r="P732"/>
    </row>
    <row r="733" spans="16:16">
      <c r="P733"/>
    </row>
    <row r="734" spans="16:16">
      <c r="P734"/>
    </row>
    <row r="735" spans="16:16">
      <c r="P735"/>
    </row>
    <row r="736" spans="16:16">
      <c r="P736"/>
    </row>
    <row r="737" spans="16:16">
      <c r="P737"/>
    </row>
    <row r="738" spans="16:16">
      <c r="P738"/>
    </row>
    <row r="739" spans="16:16">
      <c r="P739"/>
    </row>
    <row r="740" spans="16:16">
      <c r="P740"/>
    </row>
    <row r="741" spans="16:16">
      <c r="P741"/>
    </row>
    <row r="742" spans="16:16">
      <c r="P742"/>
    </row>
    <row r="743" spans="16:16">
      <c r="P743"/>
    </row>
    <row r="744" spans="16:16">
      <c r="P744"/>
    </row>
    <row r="745" spans="16:16">
      <c r="P745"/>
    </row>
    <row r="746" spans="16:16">
      <c r="P746"/>
    </row>
    <row r="747" spans="16:16">
      <c r="P747"/>
    </row>
    <row r="748" spans="16:16">
      <c r="P748"/>
    </row>
    <row r="749" spans="16:16">
      <c r="P749"/>
    </row>
    <row r="750" spans="16:16">
      <c r="P750"/>
    </row>
    <row r="751" spans="16:16">
      <c r="P751"/>
    </row>
    <row r="752" spans="16:16">
      <c r="P752"/>
    </row>
    <row r="753" spans="16:16">
      <c r="P753"/>
    </row>
    <row r="754" spans="16:16">
      <c r="P754"/>
    </row>
    <row r="755" spans="16:16">
      <c r="P755"/>
    </row>
    <row r="756" spans="16:16">
      <c r="P756"/>
    </row>
    <row r="757" spans="16:16">
      <c r="P757"/>
    </row>
    <row r="758" spans="16:16">
      <c r="P758"/>
    </row>
    <row r="759" spans="16:16">
      <c r="P759"/>
    </row>
    <row r="760" spans="16:16">
      <c r="P760"/>
    </row>
    <row r="761" spans="16:16">
      <c r="P761"/>
    </row>
    <row r="762" spans="16:16">
      <c r="P762"/>
    </row>
    <row r="763" spans="16:16">
      <c r="P763"/>
    </row>
    <row r="764" spans="16:16">
      <c r="P764"/>
    </row>
    <row r="765" spans="16:16">
      <c r="P765"/>
    </row>
    <row r="766" spans="16:16">
      <c r="P766"/>
    </row>
    <row r="767" spans="16:16">
      <c r="P767"/>
    </row>
    <row r="768" spans="16:16">
      <c r="P768"/>
    </row>
    <row r="769" spans="16:16">
      <c r="P769"/>
    </row>
    <row r="770" spans="16:16">
      <c r="P770"/>
    </row>
    <row r="771" spans="16:16">
      <c r="P771"/>
    </row>
    <row r="772" spans="16:16">
      <c r="P772"/>
    </row>
    <row r="773" spans="16:16">
      <c r="P773"/>
    </row>
    <row r="774" spans="16:16">
      <c r="P774"/>
    </row>
    <row r="775" spans="16:16">
      <c r="P775"/>
    </row>
    <row r="776" spans="16:16">
      <c r="P776"/>
    </row>
    <row r="777" spans="16:16">
      <c r="P777"/>
    </row>
    <row r="778" spans="16:16">
      <c r="P778"/>
    </row>
    <row r="779" spans="16:16">
      <c r="P779"/>
    </row>
    <row r="780" spans="16:16">
      <c r="P780"/>
    </row>
    <row r="781" spans="16:16">
      <c r="P781"/>
    </row>
    <row r="782" spans="16:16">
      <c r="P782"/>
    </row>
    <row r="783" spans="16:16">
      <c r="P783"/>
    </row>
    <row r="784" spans="16:16">
      <c r="P784"/>
    </row>
    <row r="785" spans="16:16">
      <c r="P785"/>
    </row>
    <row r="786" spans="16:16">
      <c r="P786"/>
    </row>
    <row r="787" spans="16:16">
      <c r="P787"/>
    </row>
    <row r="788" spans="16:16">
      <c r="P788"/>
    </row>
    <row r="789" spans="16:16">
      <c r="P789"/>
    </row>
    <row r="790" spans="16:16">
      <c r="P790"/>
    </row>
    <row r="791" spans="16:16">
      <c r="P791"/>
    </row>
    <row r="792" spans="16:16">
      <c r="P792"/>
    </row>
    <row r="793" spans="16:16">
      <c r="P793"/>
    </row>
    <row r="794" spans="16:16">
      <c r="P794"/>
    </row>
    <row r="795" spans="16:16">
      <c r="P795"/>
    </row>
    <row r="796" spans="16:16">
      <c r="P796"/>
    </row>
    <row r="797" spans="16:16">
      <c r="P797"/>
    </row>
    <row r="798" spans="16:16">
      <c r="P798"/>
    </row>
    <row r="799" spans="16:16">
      <c r="P799"/>
    </row>
    <row r="800" spans="16:16">
      <c r="P800"/>
    </row>
    <row r="801" spans="16:16">
      <c r="P801"/>
    </row>
    <row r="802" spans="16:16">
      <c r="P802"/>
    </row>
    <row r="803" spans="16:16">
      <c r="P803"/>
    </row>
    <row r="804" spans="16:16">
      <c r="P804"/>
    </row>
    <row r="805" spans="16:16">
      <c r="P805"/>
    </row>
    <row r="806" spans="16:16">
      <c r="P806"/>
    </row>
    <row r="807" spans="16:16">
      <c r="P807"/>
    </row>
    <row r="808" spans="16:16">
      <c r="P808"/>
    </row>
    <row r="809" spans="16:16">
      <c r="P809"/>
    </row>
    <row r="810" spans="16:16">
      <c r="P810"/>
    </row>
    <row r="811" spans="16:16">
      <c r="P811"/>
    </row>
    <row r="812" spans="16:16">
      <c r="P812"/>
    </row>
    <row r="813" spans="16:16">
      <c r="P813"/>
    </row>
    <row r="814" spans="16:16">
      <c r="P814"/>
    </row>
    <row r="815" spans="16:16">
      <c r="P815"/>
    </row>
    <row r="816" spans="16:16">
      <c r="P816"/>
    </row>
    <row r="817" spans="16:16">
      <c r="P817"/>
    </row>
    <row r="818" spans="16:16">
      <c r="P818"/>
    </row>
    <row r="819" spans="16:16">
      <c r="P819"/>
    </row>
    <row r="820" spans="16:16">
      <c r="P820"/>
    </row>
    <row r="821" spans="16:16">
      <c r="P821"/>
    </row>
    <row r="822" spans="16:16">
      <c r="P822"/>
    </row>
    <row r="823" spans="16:16">
      <c r="P823"/>
    </row>
    <row r="824" spans="16:16">
      <c r="P824"/>
    </row>
    <row r="825" spans="16:16">
      <c r="P825"/>
    </row>
    <row r="826" spans="16:16">
      <c r="P826"/>
    </row>
    <row r="827" spans="16:16">
      <c r="P827"/>
    </row>
    <row r="828" spans="16:16">
      <c r="P828"/>
    </row>
    <row r="829" spans="16:16">
      <c r="P829"/>
    </row>
    <row r="830" spans="16:16">
      <c r="P830"/>
    </row>
    <row r="831" spans="16:16">
      <c r="P831"/>
    </row>
    <row r="832" spans="16:16">
      <c r="P832"/>
    </row>
    <row r="833" spans="16:16">
      <c r="P833"/>
    </row>
    <row r="834" spans="16:16">
      <c r="P834"/>
    </row>
    <row r="835" spans="16:16">
      <c r="P835"/>
    </row>
    <row r="836" spans="16:16">
      <c r="P836"/>
    </row>
    <row r="837" spans="16:16">
      <c r="P837"/>
    </row>
    <row r="838" spans="16:16">
      <c r="P838"/>
    </row>
    <row r="839" spans="16:16">
      <c r="P839"/>
    </row>
    <row r="840" spans="16:16">
      <c r="P840"/>
    </row>
    <row r="841" spans="16:16">
      <c r="P841"/>
    </row>
    <row r="842" spans="16:16">
      <c r="P842"/>
    </row>
    <row r="843" spans="16:16">
      <c r="P843"/>
    </row>
    <row r="844" spans="16:16">
      <c r="P844"/>
    </row>
    <row r="845" spans="16:16">
      <c r="P845"/>
    </row>
    <row r="846" spans="16:16">
      <c r="P846"/>
    </row>
    <row r="847" spans="16:16">
      <c r="P847"/>
    </row>
    <row r="848" spans="16:16">
      <c r="P848"/>
    </row>
    <row r="849" spans="16:16">
      <c r="P849"/>
    </row>
    <row r="850" spans="16:16">
      <c r="P850"/>
    </row>
    <row r="851" spans="16:16">
      <c r="P851"/>
    </row>
    <row r="852" spans="16:16">
      <c r="P852"/>
    </row>
    <row r="853" spans="16:16">
      <c r="P853"/>
    </row>
    <row r="854" spans="16:16">
      <c r="P854"/>
    </row>
    <row r="855" spans="16:16">
      <c r="P855"/>
    </row>
    <row r="856" spans="16:16">
      <c r="P856"/>
    </row>
    <row r="857" spans="16:16">
      <c r="P857"/>
    </row>
    <row r="858" spans="16:16">
      <c r="P858"/>
    </row>
    <row r="859" spans="16:16">
      <c r="P859"/>
    </row>
    <row r="860" spans="16:16">
      <c r="P860"/>
    </row>
    <row r="861" spans="16:16">
      <c r="P861"/>
    </row>
    <row r="862" spans="16:16">
      <c r="P862"/>
    </row>
    <row r="863" spans="16:16">
      <c r="P863"/>
    </row>
    <row r="864" spans="16:16">
      <c r="P864"/>
    </row>
    <row r="865" spans="16:16">
      <c r="P865"/>
    </row>
    <row r="866" spans="16:16">
      <c r="P866"/>
    </row>
    <row r="867" spans="16:16">
      <c r="P867"/>
    </row>
    <row r="868" spans="16:16">
      <c r="P868"/>
    </row>
    <row r="869" spans="16:16">
      <c r="P869"/>
    </row>
    <row r="870" spans="16:16">
      <c r="P870"/>
    </row>
    <row r="871" spans="16:16">
      <c r="P871"/>
    </row>
    <row r="872" spans="16:16">
      <c r="P872"/>
    </row>
    <row r="873" spans="16:16">
      <c r="P873"/>
    </row>
    <row r="874" spans="16:16">
      <c r="P874"/>
    </row>
    <row r="875" spans="16:16">
      <c r="P875"/>
    </row>
    <row r="876" spans="16:16">
      <c r="P876"/>
    </row>
    <row r="877" spans="16:16">
      <c r="P877"/>
    </row>
    <row r="878" spans="16:16">
      <c r="P878"/>
    </row>
    <row r="879" spans="16:16">
      <c r="P879"/>
    </row>
    <row r="880" spans="16:16">
      <c r="P880"/>
    </row>
    <row r="881" spans="16:16">
      <c r="P881"/>
    </row>
    <row r="882" spans="16:16">
      <c r="P882"/>
    </row>
    <row r="883" spans="16:16">
      <c r="P883"/>
    </row>
    <row r="884" spans="16:16">
      <c r="P884"/>
    </row>
    <row r="885" spans="16:16">
      <c r="P885"/>
    </row>
    <row r="886" spans="16:16">
      <c r="P886"/>
    </row>
    <row r="887" spans="16:16">
      <c r="P887"/>
    </row>
    <row r="888" spans="16:16">
      <c r="P888"/>
    </row>
    <row r="889" spans="16:16">
      <c r="P889"/>
    </row>
    <row r="890" spans="16:16">
      <c r="P890"/>
    </row>
    <row r="891" spans="16:16">
      <c r="P891"/>
    </row>
    <row r="892" spans="16:16">
      <c r="P892"/>
    </row>
    <row r="893" spans="16:16">
      <c r="P893"/>
    </row>
    <row r="894" spans="16:16">
      <c r="P894"/>
    </row>
    <row r="895" spans="16:16">
      <c r="P895"/>
    </row>
    <row r="896" spans="16:16">
      <c r="P896"/>
    </row>
    <row r="897" spans="16:16">
      <c r="P897"/>
    </row>
    <row r="898" spans="16:16">
      <c r="P898"/>
    </row>
    <row r="899" spans="16:16">
      <c r="P899"/>
    </row>
    <row r="900" spans="16:16">
      <c r="P900"/>
    </row>
    <row r="901" spans="16:16">
      <c r="P901"/>
    </row>
    <row r="902" spans="16:16">
      <c r="P902"/>
    </row>
    <row r="903" spans="16:16">
      <c r="P903"/>
    </row>
    <row r="904" spans="16:16">
      <c r="P904"/>
    </row>
    <row r="905" spans="16:16">
      <c r="P905"/>
    </row>
    <row r="906" spans="16:16">
      <c r="P906"/>
    </row>
    <row r="907" spans="16:16">
      <c r="P907"/>
    </row>
    <row r="908" spans="16:16">
      <c r="P908"/>
    </row>
    <row r="909" spans="16:16">
      <c r="P909"/>
    </row>
    <row r="910" spans="16:16">
      <c r="P910"/>
    </row>
    <row r="911" spans="16:16">
      <c r="P911"/>
    </row>
    <row r="912" spans="16:16">
      <c r="P912"/>
    </row>
    <row r="913" spans="16:16">
      <c r="P913"/>
    </row>
    <row r="914" spans="16:16">
      <c r="P914"/>
    </row>
    <row r="915" spans="16:16">
      <c r="P915"/>
    </row>
    <row r="916" spans="16:16">
      <c r="P916"/>
    </row>
    <row r="917" spans="16:16">
      <c r="P917"/>
    </row>
    <row r="918" spans="16:16">
      <c r="P918"/>
    </row>
    <row r="919" spans="16:16">
      <c r="P919"/>
    </row>
    <row r="920" spans="16:16">
      <c r="P920"/>
    </row>
    <row r="921" spans="16:16">
      <c r="P921"/>
    </row>
    <row r="922" spans="16:16">
      <c r="P922"/>
    </row>
    <row r="923" spans="16:16">
      <c r="P923"/>
    </row>
    <row r="924" spans="16:16">
      <c r="P924"/>
    </row>
    <row r="925" spans="16:16">
      <c r="P925"/>
    </row>
    <row r="926" spans="16:16">
      <c r="P926"/>
    </row>
    <row r="927" spans="16:16">
      <c r="P927"/>
    </row>
    <row r="928" spans="16:16">
      <c r="P928"/>
    </row>
    <row r="929" spans="16:16">
      <c r="P929"/>
    </row>
    <row r="930" spans="16:16">
      <c r="P930"/>
    </row>
    <row r="931" spans="16:16">
      <c r="P931"/>
    </row>
    <row r="932" spans="16:16">
      <c r="P932"/>
    </row>
    <row r="933" spans="16:16">
      <c r="P933"/>
    </row>
    <row r="934" spans="16:16">
      <c r="P934"/>
    </row>
    <row r="935" spans="16:16">
      <c r="P935"/>
    </row>
    <row r="936" spans="16:16">
      <c r="P936"/>
    </row>
    <row r="937" spans="16:16">
      <c r="P937"/>
    </row>
    <row r="938" spans="16:16">
      <c r="P938"/>
    </row>
    <row r="939" spans="16:16">
      <c r="P939"/>
    </row>
    <row r="940" spans="16:16">
      <c r="P940"/>
    </row>
    <row r="941" spans="16:16">
      <c r="P941"/>
    </row>
    <row r="942" spans="16:16">
      <c r="P942"/>
    </row>
    <row r="943" spans="16:16">
      <c r="P943"/>
    </row>
    <row r="944" spans="16:16">
      <c r="P944"/>
    </row>
    <row r="945" spans="16:16">
      <c r="P945"/>
    </row>
    <row r="946" spans="16:16">
      <c r="P946"/>
    </row>
    <row r="947" spans="16:16">
      <c r="P947"/>
    </row>
    <row r="948" spans="16:16">
      <c r="P948"/>
    </row>
    <row r="949" spans="16:16">
      <c r="P949"/>
    </row>
    <row r="950" spans="16:16">
      <c r="P950"/>
    </row>
    <row r="951" spans="16:16">
      <c r="P951"/>
    </row>
    <row r="952" spans="16:16">
      <c r="P952"/>
    </row>
    <row r="953" spans="16:16">
      <c r="P953"/>
    </row>
    <row r="954" spans="16:16">
      <c r="P954"/>
    </row>
    <row r="955" spans="16:16">
      <c r="P955"/>
    </row>
    <row r="956" spans="16:16">
      <c r="P956"/>
    </row>
    <row r="957" spans="16:16">
      <c r="P957"/>
    </row>
    <row r="958" spans="16:16">
      <c r="P958"/>
    </row>
    <row r="959" spans="16:16">
      <c r="P959"/>
    </row>
    <row r="960" spans="16:16">
      <c r="P960"/>
    </row>
    <row r="961" spans="16:16">
      <c r="P961"/>
    </row>
    <row r="962" spans="16:16">
      <c r="P962"/>
    </row>
    <row r="963" spans="16:16">
      <c r="P963"/>
    </row>
    <row r="964" spans="16:16">
      <c r="P964"/>
    </row>
    <row r="965" spans="16:16">
      <c r="P965"/>
    </row>
    <row r="966" spans="16:16">
      <c r="P966"/>
    </row>
    <row r="967" spans="16:16">
      <c r="P967"/>
    </row>
    <row r="968" spans="16:16">
      <c r="P968"/>
    </row>
    <row r="969" spans="16:16">
      <c r="P969"/>
    </row>
    <row r="970" spans="16:16">
      <c r="P970"/>
    </row>
    <row r="971" spans="16:16">
      <c r="P971"/>
    </row>
    <row r="972" spans="16:16">
      <c r="P972"/>
    </row>
    <row r="973" spans="16:16">
      <c r="P973"/>
    </row>
    <row r="974" spans="16:16">
      <c r="P974"/>
    </row>
    <row r="975" spans="16:16">
      <c r="P975"/>
    </row>
    <row r="976" spans="16:16">
      <c r="P976"/>
    </row>
    <row r="977" spans="16:16">
      <c r="P977"/>
    </row>
    <row r="978" spans="16:16">
      <c r="P978"/>
    </row>
    <row r="979" spans="16:16">
      <c r="P979"/>
    </row>
    <row r="980" spans="16:16">
      <c r="P980"/>
    </row>
    <row r="981" spans="16:16">
      <c r="P981"/>
    </row>
    <row r="982" spans="16:16">
      <c r="P982"/>
    </row>
    <row r="983" spans="16:16">
      <c r="P983"/>
    </row>
    <row r="984" spans="16:16">
      <c r="P984"/>
    </row>
    <row r="985" spans="16:16">
      <c r="P985"/>
    </row>
    <row r="986" spans="16:16">
      <c r="P986"/>
    </row>
    <row r="987" spans="16:16">
      <c r="P987"/>
    </row>
    <row r="988" spans="16:16">
      <c r="P988"/>
    </row>
    <row r="989" spans="16:16">
      <c r="P989"/>
    </row>
    <row r="990" spans="16:16">
      <c r="P990"/>
    </row>
    <row r="991" spans="16:16">
      <c r="P991"/>
    </row>
    <row r="992" spans="16:16">
      <c r="P992"/>
    </row>
    <row r="993" spans="16:16">
      <c r="P993"/>
    </row>
    <row r="994" spans="16:16">
      <c r="P994"/>
    </row>
    <row r="995" spans="16:16">
      <c r="P995"/>
    </row>
    <row r="996" spans="16:16">
      <c r="P996"/>
    </row>
    <row r="997" spans="16:16">
      <c r="P997"/>
    </row>
    <row r="998" spans="16:16">
      <c r="P998"/>
    </row>
    <row r="999" spans="16:16">
      <c r="P999"/>
    </row>
    <row r="1000" spans="16:16">
      <c r="P1000"/>
    </row>
    <row r="1001" spans="16:16">
      <c r="P1001"/>
    </row>
    <row r="1002" spans="16:16">
      <c r="P1002"/>
    </row>
    <row r="1003" spans="16:16">
      <c r="P1003"/>
    </row>
    <row r="1004" spans="16:16">
      <c r="P1004"/>
    </row>
    <row r="1005" spans="16:16">
      <c r="P1005"/>
    </row>
    <row r="1006" spans="16:16">
      <c r="P1006"/>
    </row>
    <row r="1007" spans="16:16">
      <c r="P1007"/>
    </row>
    <row r="1008" spans="16:16">
      <c r="P1008"/>
    </row>
    <row r="1009" spans="16:16">
      <c r="P1009"/>
    </row>
    <row r="1010" spans="16:16">
      <c r="P1010"/>
    </row>
    <row r="1011" spans="16:16">
      <c r="P1011"/>
    </row>
    <row r="1012" spans="16:16">
      <c r="P1012"/>
    </row>
    <row r="1013" spans="16:16">
      <c r="P1013"/>
    </row>
    <row r="1014" spans="16:16">
      <c r="P1014"/>
    </row>
    <row r="1015" spans="16:16">
      <c r="P1015"/>
    </row>
    <row r="1016" spans="16:16">
      <c r="P1016"/>
    </row>
    <row r="1017" spans="16:16">
      <c r="P1017"/>
    </row>
    <row r="1018" spans="16:16">
      <c r="P1018"/>
    </row>
    <row r="1019" spans="16:16">
      <c r="P1019"/>
    </row>
    <row r="1020" spans="16:16">
      <c r="P1020"/>
    </row>
    <row r="1021" spans="16:16">
      <c r="P1021"/>
    </row>
    <row r="1022" spans="16:16">
      <c r="P1022"/>
    </row>
    <row r="1023" spans="16:16">
      <c r="P1023"/>
    </row>
    <row r="1024" spans="16:16">
      <c r="P1024"/>
    </row>
    <row r="1025" spans="16:16">
      <c r="P1025"/>
    </row>
    <row r="1026" spans="16:16">
      <c r="P1026"/>
    </row>
    <row r="1027" spans="16:16">
      <c r="P1027"/>
    </row>
    <row r="1028" spans="16:16">
      <c r="P1028"/>
    </row>
    <row r="1029" spans="16:16">
      <c r="P1029"/>
    </row>
    <row r="1030" spans="16:16">
      <c r="P1030"/>
    </row>
    <row r="1031" spans="16:16">
      <c r="P1031"/>
    </row>
    <row r="1032" spans="16:16">
      <c r="P1032"/>
    </row>
    <row r="1033" spans="16:16">
      <c r="P1033"/>
    </row>
    <row r="1034" spans="16:16">
      <c r="P1034"/>
    </row>
    <row r="1035" spans="16:16">
      <c r="P1035"/>
    </row>
    <row r="1036" spans="16:16">
      <c r="P1036"/>
    </row>
    <row r="1037" spans="16:16">
      <c r="P1037"/>
    </row>
    <row r="1038" spans="16:16">
      <c r="P1038"/>
    </row>
    <row r="1039" spans="16:16">
      <c r="P1039"/>
    </row>
    <row r="1040" spans="16:16">
      <c r="P1040"/>
    </row>
    <row r="1041" spans="16:16">
      <c r="P1041"/>
    </row>
    <row r="1042" spans="16:16">
      <c r="P1042"/>
    </row>
    <row r="1043" spans="16:16">
      <c r="P1043"/>
    </row>
    <row r="1044" spans="16:16">
      <c r="P1044"/>
    </row>
    <row r="1045" spans="16:16">
      <c r="P1045"/>
    </row>
    <row r="1046" spans="16:16">
      <c r="P1046"/>
    </row>
    <row r="1047" spans="16:16">
      <c r="P1047"/>
    </row>
    <row r="1048" spans="16:16">
      <c r="P1048"/>
    </row>
    <row r="1049" spans="16:16">
      <c r="P1049"/>
    </row>
    <row r="1050" spans="16:16">
      <c r="P1050"/>
    </row>
    <row r="1051" spans="16:16">
      <c r="P1051"/>
    </row>
    <row r="1052" spans="16:16">
      <c r="P1052"/>
    </row>
    <row r="1053" spans="16:16">
      <c r="P1053"/>
    </row>
    <row r="1054" spans="16:16">
      <c r="P1054"/>
    </row>
    <row r="1055" spans="16:16">
      <c r="P1055"/>
    </row>
    <row r="1056" spans="16:16">
      <c r="P1056"/>
    </row>
    <row r="1057" spans="16:16">
      <c r="P1057"/>
    </row>
    <row r="1058" spans="16:16">
      <c r="P1058"/>
    </row>
    <row r="1059" spans="16:16">
      <c r="P1059"/>
    </row>
    <row r="1060" spans="16:16">
      <c r="P1060"/>
    </row>
    <row r="1061" spans="16:16">
      <c r="P1061"/>
    </row>
    <row r="1062" spans="16:16">
      <c r="P1062"/>
    </row>
    <row r="1063" spans="16:16">
      <c r="P1063"/>
    </row>
    <row r="1064" spans="16:16">
      <c r="P1064"/>
    </row>
    <row r="1065" spans="16:16">
      <c r="P1065"/>
    </row>
    <row r="1066" spans="16:16">
      <c r="P1066"/>
    </row>
    <row r="1067" spans="16:16">
      <c r="P1067"/>
    </row>
    <row r="1068" spans="16:16">
      <c r="P1068"/>
    </row>
    <row r="1069" spans="16:16">
      <c r="P1069"/>
    </row>
    <row r="1070" spans="16:16">
      <c r="P1070"/>
    </row>
    <row r="1071" spans="16:16">
      <c r="P1071"/>
    </row>
    <row r="1072" spans="16:16">
      <c r="P1072"/>
    </row>
    <row r="1073" spans="16:16">
      <c r="P1073"/>
    </row>
    <row r="1074" spans="16:16">
      <c r="P1074"/>
    </row>
    <row r="1075" spans="16:16">
      <c r="P1075"/>
    </row>
    <row r="1076" spans="16:16">
      <c r="P1076"/>
    </row>
    <row r="1077" spans="16:16">
      <c r="P1077"/>
    </row>
    <row r="1078" spans="16:16">
      <c r="P1078"/>
    </row>
    <row r="1079" spans="16:16">
      <c r="P1079"/>
    </row>
    <row r="1080" spans="16:16">
      <c r="P1080"/>
    </row>
    <row r="1081" spans="16:16">
      <c r="P1081"/>
    </row>
    <row r="1082" spans="16:16">
      <c r="P1082"/>
    </row>
    <row r="1083" spans="16:16">
      <c r="P1083"/>
    </row>
    <row r="1084" spans="16:16">
      <c r="P1084"/>
    </row>
    <row r="1085" spans="16:16">
      <c r="P1085"/>
    </row>
    <row r="1086" spans="16:16">
      <c r="P1086"/>
    </row>
    <row r="1087" spans="16:16">
      <c r="P1087"/>
    </row>
    <row r="1088" spans="16:16">
      <c r="P1088"/>
    </row>
    <row r="1089" spans="16:16">
      <c r="P1089"/>
    </row>
    <row r="1090" spans="16:16">
      <c r="P1090"/>
    </row>
    <row r="1091" spans="16:16">
      <c r="P1091"/>
    </row>
    <row r="1092" spans="16:16">
      <c r="P1092"/>
    </row>
    <row r="1093" spans="16:16">
      <c r="P1093"/>
    </row>
    <row r="1094" spans="16:16">
      <c r="P1094"/>
    </row>
    <row r="1095" spans="16:16">
      <c r="P1095"/>
    </row>
    <row r="1096" spans="16:16">
      <c r="P1096"/>
    </row>
    <row r="1097" spans="16:16">
      <c r="P1097"/>
    </row>
    <row r="1098" spans="16:16">
      <c r="P1098"/>
    </row>
  </sheetData>
  <mergeCells count="1">
    <mergeCell ref="J4:M5"/>
  </mergeCells>
  <dataValidations count="1">
    <dataValidation type="whole" allowBlank="1" showErrorMessage="1" errorTitle="ОШИБКА" error="Проверь правильность вводимых данных !" sqref="H11:H12 H6:H9">
      <formula1>1</formula1>
      <formula2>31</formula2>
    </dataValidation>
  </dataValidations>
  <pageMargins left="0.7" right="0.7" top="0.75" bottom="0.75" header="0.3" footer="0.3"/>
  <pageSetup paperSize="9" orientation="portrait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отпуск</vt:lpstr>
      <vt:lpstr>праздники</vt:lpstr>
      <vt:lpstr>Лист1</vt:lpstr>
      <vt:lpstr>Тип_Мероприятия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кадров</dc:creator>
  <cp:lastModifiedBy>Отдел кадров</cp:lastModifiedBy>
  <dcterms:created xsi:type="dcterms:W3CDTF">2026-02-27T04:58:25Z</dcterms:created>
  <dcterms:modified xsi:type="dcterms:W3CDTF">2026-02-27T10:39:18Z</dcterms:modified>
</cp:coreProperties>
</file>