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/>
  <bookViews>
    <workbookView xWindow="-105" yWindow="-105" windowWidth="21840" windowHeight="13740" tabRatio="529" activeTab="5"/>
  </bookViews>
  <sheets>
    <sheet name="стр.1" sheetId="12" r:id="rId1"/>
    <sheet name="график 7,8" sheetId="7" r:id="rId2"/>
    <sheet name="Лист1" sheetId="8" state="hidden" r:id="rId3"/>
    <sheet name="отсутствия" sheetId="9" r:id="rId4"/>
    <sheet name="РВД" sheetId="11" r:id="rId5"/>
    <sheet name="доплаты" sheetId="13" r:id="rId6"/>
    <sheet name="месяц" sheetId="14" state="hidden" r:id="rId7"/>
  </sheets>
  <definedNames>
    <definedName name="_xlnm._FilterDatabase" localSheetId="0" hidden="1">стр.1!$A$11:$AQ$106</definedName>
    <definedName name="гр">INDEX('график 7,8'!$B$28:$AF$39,MONTH(стр.1!$N$4),стр.1!A$11)</definedName>
    <definedName name="_xlnm.Print_Titles" localSheetId="0">стр.1!$10:$12</definedName>
    <definedName name="месяц">месяц!$A$1:$A$19</definedName>
    <definedName name="_xlnm.Print_Area" localSheetId="1">'график 7,8'!$A$1:$AI$21,'график 7,8'!$A$48:$AI$64,'график 7,8'!$A$23:$AI$45</definedName>
    <definedName name="_xlnm.Print_Area" localSheetId="0">стр.1!$B$1:$AN$127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7" i="13" l="1"/>
  <c r="L27" i="13"/>
  <c r="O25" i="13"/>
  <c r="L25" i="13"/>
  <c r="R21" i="13"/>
  <c r="O21" i="13"/>
  <c r="L21" i="13"/>
  <c r="R19" i="13"/>
  <c r="O19" i="13"/>
  <c r="L19" i="13"/>
  <c r="R17" i="13"/>
  <c r="O17" i="13"/>
  <c r="L17" i="13"/>
  <c r="R15" i="13"/>
  <c r="O15" i="13"/>
  <c r="L15" i="13"/>
  <c r="R13" i="13"/>
  <c r="O13" i="13"/>
  <c r="L13" i="13"/>
  <c r="R11" i="13"/>
  <c r="O11" i="13"/>
  <c r="L11" i="13"/>
  <c r="R9" i="13"/>
  <c r="O9" i="13"/>
  <c r="L9" i="13"/>
  <c r="R7" i="13"/>
  <c r="O7" i="13"/>
  <c r="L7" i="13"/>
  <c r="R5" i="13"/>
  <c r="O5" i="13"/>
  <c r="L5" i="13"/>
  <c r="S23" i="13"/>
  <c r="S15" i="13"/>
  <c r="T20" i="13" l="1"/>
  <c r="S25" i="13"/>
  <c r="A99" i="13" l="1"/>
  <c r="A101" i="13"/>
  <c r="A103" i="13"/>
  <c r="A105" i="13"/>
  <c r="A107" i="13"/>
  <c r="A109" i="13"/>
  <c r="A111" i="13"/>
  <c r="A113" i="13"/>
  <c r="A115" i="13"/>
  <c r="A117" i="13"/>
  <c r="A97" i="11"/>
  <c r="A95" i="11"/>
  <c r="A93" i="11"/>
  <c r="A91" i="11"/>
  <c r="A89" i="11"/>
  <c r="A87" i="11"/>
  <c r="A85" i="11"/>
  <c r="A83" i="11"/>
  <c r="A81" i="11"/>
  <c r="A79" i="11"/>
  <c r="A77" i="11"/>
  <c r="A75" i="11"/>
  <c r="A73" i="11"/>
  <c r="A71" i="11"/>
  <c r="A69" i="11"/>
  <c r="A67" i="11"/>
  <c r="A65" i="11"/>
  <c r="A63" i="11"/>
  <c r="A61" i="11"/>
  <c r="A59" i="11"/>
  <c r="A57" i="11"/>
  <c r="A55" i="11"/>
  <c r="A53" i="11"/>
  <c r="A51" i="11"/>
  <c r="A49" i="11"/>
  <c r="A47" i="11"/>
  <c r="A45" i="11"/>
  <c r="A43" i="11"/>
  <c r="A41" i="11"/>
  <c r="A39" i="11"/>
  <c r="A37" i="11"/>
  <c r="A35" i="11"/>
  <c r="A33" i="11"/>
  <c r="A31" i="11"/>
  <c r="A29" i="11"/>
  <c r="A27" i="11"/>
  <c r="A25" i="11"/>
  <c r="A23" i="11"/>
  <c r="A21" i="11"/>
  <c r="A19" i="11"/>
  <c r="A17" i="11"/>
  <c r="A15" i="11"/>
  <c r="A13" i="11"/>
  <c r="A11" i="11"/>
  <c r="A9" i="11"/>
  <c r="A7" i="11"/>
  <c r="A5" i="11"/>
  <c r="A240" i="9"/>
  <c r="A235" i="9"/>
  <c r="A230" i="9"/>
  <c r="A225" i="9"/>
  <c r="A220" i="9"/>
  <c r="A215" i="9"/>
  <c r="A210" i="9"/>
  <c r="A205" i="9"/>
  <c r="A200" i="9"/>
  <c r="A195" i="9"/>
  <c r="A190" i="9"/>
  <c r="A185" i="9"/>
  <c r="A180" i="9"/>
  <c r="A175" i="9"/>
  <c r="A170" i="9"/>
  <c r="A165" i="9"/>
  <c r="A160" i="9"/>
  <c r="A15" i="12"/>
  <c r="A17" i="12"/>
  <c r="A19" i="12"/>
  <c r="A21" i="12"/>
  <c r="A23" i="12"/>
  <c r="A25" i="12"/>
  <c r="A27" i="12"/>
  <c r="A29" i="12"/>
  <c r="A31" i="12"/>
  <c r="A33" i="12"/>
  <c r="A35" i="12"/>
  <c r="A37" i="12"/>
  <c r="A39" i="12"/>
  <c r="A41" i="12"/>
  <c r="A43" i="12"/>
  <c r="A45" i="12"/>
  <c r="A47" i="12"/>
  <c r="A49" i="12"/>
  <c r="A51" i="12"/>
  <c r="A53" i="12"/>
  <c r="A55" i="12"/>
  <c r="A57" i="12"/>
  <c r="A59" i="12"/>
  <c r="A61" i="12"/>
  <c r="A63" i="12"/>
  <c r="A65" i="12"/>
  <c r="A67" i="12"/>
  <c r="A69" i="12"/>
  <c r="A13" i="12"/>
  <c r="A155" i="9"/>
  <c r="A150" i="9"/>
  <c r="A145" i="9"/>
  <c r="A140" i="9"/>
  <c r="A135" i="9"/>
  <c r="A130" i="9"/>
  <c r="A125" i="9"/>
  <c r="A120" i="9"/>
  <c r="A115" i="9"/>
  <c r="A110" i="9"/>
  <c r="A105" i="9"/>
  <c r="A100" i="9"/>
  <c r="A95" i="9"/>
  <c r="A90" i="9"/>
  <c r="A85" i="9"/>
  <c r="A80" i="9"/>
  <c r="A75" i="9"/>
  <c r="A70" i="9"/>
  <c r="A65" i="9"/>
  <c r="A60" i="9"/>
  <c r="A55" i="9"/>
  <c r="A50" i="9"/>
  <c r="A45" i="9"/>
  <c r="A40" i="9"/>
  <c r="A35" i="9"/>
  <c r="A30" i="9"/>
  <c r="A25" i="9"/>
  <c r="A20" i="9"/>
  <c r="A15" i="9"/>
  <c r="A10" i="9"/>
  <c r="A5" i="9"/>
  <c r="C126" i="12"/>
  <c r="B15" i="9" l="1"/>
  <c r="B35" i="9"/>
  <c r="B55" i="9"/>
  <c r="B75" i="9"/>
  <c r="B95" i="9"/>
  <c r="B115" i="9"/>
  <c r="B135" i="9"/>
  <c r="B155" i="9"/>
  <c r="B7" i="11"/>
  <c r="B170" i="9"/>
  <c r="B190" i="9"/>
  <c r="B210" i="9"/>
  <c r="B230" i="9"/>
  <c r="B23" i="11"/>
  <c r="B39" i="11"/>
  <c r="B55" i="11"/>
  <c r="B71" i="11"/>
  <c r="B87" i="11"/>
  <c r="B40" i="9"/>
  <c r="B100" i="9"/>
  <c r="B215" i="9"/>
  <c r="B235" i="9"/>
  <c r="B9" i="11"/>
  <c r="B17" i="11"/>
  <c r="B25" i="11"/>
  <c r="B33" i="11"/>
  <c r="B41" i="11"/>
  <c r="B49" i="11"/>
  <c r="B57" i="11"/>
  <c r="B65" i="11"/>
  <c r="B73" i="11"/>
  <c r="B81" i="11"/>
  <c r="B89" i="11"/>
  <c r="B97" i="11"/>
  <c r="B80" i="9"/>
  <c r="B140" i="9"/>
  <c r="B195" i="9"/>
  <c r="B5" i="9"/>
  <c r="B25" i="9"/>
  <c r="B45" i="9"/>
  <c r="B65" i="9"/>
  <c r="B85" i="9"/>
  <c r="B105" i="9"/>
  <c r="B125" i="9"/>
  <c r="B145" i="9"/>
  <c r="B160" i="9"/>
  <c r="B180" i="9"/>
  <c r="B200" i="9"/>
  <c r="B220" i="9"/>
  <c r="B240" i="9"/>
  <c r="B11" i="11"/>
  <c r="B19" i="11"/>
  <c r="B27" i="11"/>
  <c r="B35" i="11"/>
  <c r="B43" i="11"/>
  <c r="B51" i="11"/>
  <c r="B59" i="11"/>
  <c r="B67" i="11"/>
  <c r="B75" i="11"/>
  <c r="B83" i="11"/>
  <c r="B91" i="11"/>
  <c r="B15" i="11"/>
  <c r="B31" i="11"/>
  <c r="B47" i="11"/>
  <c r="B63" i="11"/>
  <c r="B79" i="11"/>
  <c r="B95" i="11"/>
  <c r="B20" i="9"/>
  <c r="B60" i="9"/>
  <c r="B120" i="9"/>
  <c r="B175" i="9"/>
  <c r="B10" i="9"/>
  <c r="B30" i="9"/>
  <c r="B50" i="9"/>
  <c r="B70" i="9"/>
  <c r="B90" i="9"/>
  <c r="B110" i="9"/>
  <c r="B130" i="9"/>
  <c r="B150" i="9"/>
  <c r="B165" i="9"/>
  <c r="B185" i="9"/>
  <c r="B205" i="9"/>
  <c r="B225" i="9"/>
  <c r="B5" i="11"/>
  <c r="B13" i="11"/>
  <c r="B21" i="11"/>
  <c r="B29" i="11"/>
  <c r="B37" i="11"/>
  <c r="B45" i="11"/>
  <c r="B53" i="11"/>
  <c r="B61" i="11"/>
  <c r="B69" i="11"/>
  <c r="B77" i="11"/>
  <c r="B85" i="11"/>
  <c r="B93" i="11"/>
  <c r="A5" i="13"/>
  <c r="A95" i="13"/>
  <c r="A91" i="13"/>
  <c r="A87" i="13"/>
  <c r="A83" i="13"/>
  <c r="A79" i="13"/>
  <c r="A75" i="13"/>
  <c r="A71" i="13"/>
  <c r="A67" i="13"/>
  <c r="A63" i="13"/>
  <c r="A59" i="13"/>
  <c r="A55" i="13"/>
  <c r="A51" i="13"/>
  <c r="A47" i="13"/>
  <c r="A43" i="13"/>
  <c r="A39" i="13"/>
  <c r="A35" i="13"/>
  <c r="A31" i="13"/>
  <c r="A27" i="13"/>
  <c r="A23" i="13"/>
  <c r="A19" i="13"/>
  <c r="A15" i="13"/>
  <c r="A11" i="13"/>
  <c r="A7" i="13"/>
  <c r="C5" i="9"/>
  <c r="C10" i="9"/>
  <c r="C15" i="9"/>
  <c r="C20" i="9"/>
  <c r="C25" i="9"/>
  <c r="C30" i="9"/>
  <c r="C35" i="9"/>
  <c r="C40" i="9"/>
  <c r="C45" i="9"/>
  <c r="C50" i="9"/>
  <c r="C55" i="9"/>
  <c r="C60" i="9"/>
  <c r="C65" i="9"/>
  <c r="C70" i="9"/>
  <c r="C75" i="9"/>
  <c r="C80" i="9"/>
  <c r="C85" i="9"/>
  <c r="C90" i="9"/>
  <c r="C95" i="9"/>
  <c r="C100" i="9"/>
  <c r="C105" i="9"/>
  <c r="C110" i="9"/>
  <c r="C115" i="9"/>
  <c r="C120" i="9"/>
  <c r="C125" i="9"/>
  <c r="C130" i="9"/>
  <c r="C135" i="9"/>
  <c r="C140" i="9"/>
  <c r="C145" i="9"/>
  <c r="C150" i="9"/>
  <c r="C155" i="9"/>
  <c r="C160" i="9"/>
  <c r="C165" i="9"/>
  <c r="C170" i="9"/>
  <c r="C175" i="9"/>
  <c r="C180" i="9"/>
  <c r="C185" i="9"/>
  <c r="C190" i="9"/>
  <c r="C195" i="9"/>
  <c r="C200" i="9"/>
  <c r="C205" i="9"/>
  <c r="C210" i="9"/>
  <c r="C215" i="9"/>
  <c r="C220" i="9"/>
  <c r="C225" i="9"/>
  <c r="C230" i="9"/>
  <c r="C235" i="9"/>
  <c r="C240" i="9"/>
  <c r="C5" i="11"/>
  <c r="C7" i="11"/>
  <c r="C9" i="11"/>
  <c r="C11" i="11"/>
  <c r="C13" i="11"/>
  <c r="C15" i="11"/>
  <c r="C17" i="11"/>
  <c r="C19" i="11"/>
  <c r="C21" i="11"/>
  <c r="C23" i="11"/>
  <c r="C25" i="11"/>
  <c r="C27" i="11"/>
  <c r="C29" i="11"/>
  <c r="C31" i="11"/>
  <c r="C33" i="11"/>
  <c r="C35" i="11"/>
  <c r="C37" i="11"/>
  <c r="C39" i="11"/>
  <c r="C41" i="11"/>
  <c r="C43" i="11"/>
  <c r="C45" i="11"/>
  <c r="C47" i="11"/>
  <c r="C49" i="11"/>
  <c r="C51" i="11"/>
  <c r="C53" i="11"/>
  <c r="C55" i="11"/>
  <c r="C57" i="11"/>
  <c r="C59" i="11"/>
  <c r="C61" i="11"/>
  <c r="C63" i="11"/>
  <c r="C65" i="11"/>
  <c r="C67" i="11"/>
  <c r="C69" i="11"/>
  <c r="C71" i="11"/>
  <c r="C73" i="11"/>
  <c r="C75" i="11"/>
  <c r="C77" i="11"/>
  <c r="C79" i="11"/>
  <c r="C81" i="11"/>
  <c r="C83" i="11"/>
  <c r="C85" i="11"/>
  <c r="C87" i="11"/>
  <c r="C89" i="11"/>
  <c r="C91" i="11"/>
  <c r="C93" i="11"/>
  <c r="C95" i="11"/>
  <c r="C97" i="11"/>
  <c r="A97" i="13"/>
  <c r="A93" i="13"/>
  <c r="A89" i="13"/>
  <c r="A85" i="13"/>
  <c r="A81" i="13"/>
  <c r="A77" i="13"/>
  <c r="A73" i="13"/>
  <c r="A69" i="13"/>
  <c r="A65" i="13"/>
  <c r="A61" i="13"/>
  <c r="A57" i="13"/>
  <c r="A53" i="13"/>
  <c r="A49" i="13"/>
  <c r="A45" i="13"/>
  <c r="A41" i="13"/>
  <c r="A37" i="13"/>
  <c r="A33" i="13"/>
  <c r="A29" i="13"/>
  <c r="A25" i="13"/>
  <c r="A21" i="13"/>
  <c r="A17" i="13"/>
  <c r="A13" i="13"/>
  <c r="A9" i="13"/>
  <c r="AN33" i="12" l="1"/>
  <c r="B9" i="13"/>
  <c r="C9" i="13"/>
  <c r="B25" i="13"/>
  <c r="C25" i="13"/>
  <c r="B41" i="13"/>
  <c r="C41" i="13"/>
  <c r="B65" i="13"/>
  <c r="C65" i="13"/>
  <c r="B73" i="13"/>
  <c r="C73" i="13"/>
  <c r="B81" i="13"/>
  <c r="C81" i="13"/>
  <c r="B89" i="13"/>
  <c r="C89" i="13"/>
  <c r="B97" i="13"/>
  <c r="C97" i="13"/>
  <c r="B13" i="13"/>
  <c r="C13" i="13"/>
  <c r="B21" i="13"/>
  <c r="C21" i="13"/>
  <c r="B29" i="13"/>
  <c r="C29" i="13"/>
  <c r="B37" i="13"/>
  <c r="C37" i="13"/>
  <c r="B45" i="13"/>
  <c r="C45" i="13"/>
  <c r="B53" i="13"/>
  <c r="C53" i="13"/>
  <c r="B61" i="13"/>
  <c r="C61" i="13"/>
  <c r="B69" i="13"/>
  <c r="C69" i="13"/>
  <c r="B77" i="13"/>
  <c r="C77" i="13"/>
  <c r="B85" i="13"/>
  <c r="C85" i="13"/>
  <c r="B93" i="13"/>
  <c r="C93" i="13"/>
  <c r="B11" i="13"/>
  <c r="C11" i="13"/>
  <c r="B19" i="13"/>
  <c r="C19" i="13"/>
  <c r="B27" i="13"/>
  <c r="C27" i="13"/>
  <c r="B35" i="13"/>
  <c r="C35" i="13"/>
  <c r="B43" i="13"/>
  <c r="C43" i="13"/>
  <c r="B51" i="13"/>
  <c r="C51" i="13"/>
  <c r="B59" i="13"/>
  <c r="C59" i="13"/>
  <c r="B67" i="13"/>
  <c r="C67" i="13"/>
  <c r="B75" i="13"/>
  <c r="C75" i="13"/>
  <c r="B83" i="13"/>
  <c r="C83" i="13"/>
  <c r="B91" i="13"/>
  <c r="C91" i="13"/>
  <c r="B5" i="13"/>
  <c r="C5" i="13"/>
  <c r="B17" i="13"/>
  <c r="C17" i="13"/>
  <c r="B33" i="13"/>
  <c r="C33" i="13"/>
  <c r="B49" i="13"/>
  <c r="C49" i="13"/>
  <c r="B57" i="13"/>
  <c r="C57" i="13"/>
  <c r="B7" i="13"/>
  <c r="C7" i="13"/>
  <c r="B15" i="13"/>
  <c r="C15" i="13"/>
  <c r="B23" i="13"/>
  <c r="C23" i="13"/>
  <c r="B31" i="13"/>
  <c r="C31" i="13"/>
  <c r="B39" i="13"/>
  <c r="C39" i="13"/>
  <c r="B47" i="13"/>
  <c r="C47" i="13"/>
  <c r="B55" i="13"/>
  <c r="C55" i="13"/>
  <c r="B63" i="13"/>
  <c r="C63" i="13"/>
  <c r="B71" i="13"/>
  <c r="C71" i="13"/>
  <c r="B79" i="13"/>
  <c r="C79" i="13"/>
  <c r="B87" i="13"/>
  <c r="C87" i="13"/>
  <c r="B95" i="13"/>
  <c r="C95" i="13"/>
  <c r="E1" i="9" l="1"/>
  <c r="S78" i="13" l="1"/>
  <c r="S79" i="13"/>
  <c r="S80" i="13"/>
  <c r="S81" i="13"/>
  <c r="S82" i="13"/>
  <c r="S83" i="13"/>
  <c r="S84" i="13"/>
  <c r="S85" i="13"/>
  <c r="S86" i="13"/>
  <c r="S87" i="13"/>
  <c r="S88" i="13"/>
  <c r="S89" i="13"/>
  <c r="S90" i="13"/>
  <c r="S91" i="13"/>
  <c r="S92" i="13"/>
  <c r="S93" i="13"/>
  <c r="S94" i="13"/>
  <c r="S95" i="13"/>
  <c r="S96" i="13"/>
  <c r="S97" i="13"/>
  <c r="S98" i="13"/>
  <c r="S99" i="13"/>
  <c r="S100" i="13"/>
  <c r="S101" i="13"/>
  <c r="S102" i="13"/>
  <c r="S103" i="13"/>
  <c r="S104" i="13"/>
  <c r="S105" i="13"/>
  <c r="S106" i="13"/>
  <c r="S107" i="13"/>
  <c r="S108" i="13"/>
  <c r="S109" i="13"/>
  <c r="S110" i="13"/>
  <c r="S111" i="13"/>
  <c r="S112" i="13"/>
  <c r="S113" i="13"/>
  <c r="S114" i="13"/>
  <c r="S115" i="13"/>
  <c r="S116" i="13"/>
  <c r="S117" i="13"/>
  <c r="S118" i="13"/>
  <c r="S6" i="13"/>
  <c r="S7" i="13"/>
  <c r="AN15" i="12" s="1"/>
  <c r="S8" i="13"/>
  <c r="S9" i="13"/>
  <c r="AN17" i="12" s="1"/>
  <c r="S10" i="13"/>
  <c r="S11" i="13"/>
  <c r="AN19" i="12" s="1"/>
  <c r="S12" i="13"/>
  <c r="S13" i="13"/>
  <c r="AN21" i="12" s="1"/>
  <c r="S14" i="13"/>
  <c r="AN23" i="12"/>
  <c r="S16" i="13"/>
  <c r="S17" i="13"/>
  <c r="AN25" i="12" s="1"/>
  <c r="S18" i="13"/>
  <c r="S19" i="13"/>
  <c r="AN27" i="12" s="1"/>
  <c r="S20" i="13"/>
  <c r="S21" i="13"/>
  <c r="AN29" i="12" s="1"/>
  <c r="S22" i="13"/>
  <c r="AN31" i="12"/>
  <c r="S24" i="13"/>
  <c r="S26" i="13"/>
  <c r="S27" i="13"/>
  <c r="AN35" i="12" s="1"/>
  <c r="S28" i="13"/>
  <c r="S29" i="13"/>
  <c r="AN37" i="12" s="1"/>
  <c r="S30" i="13"/>
  <c r="S31" i="13"/>
  <c r="AN39" i="12" s="1"/>
  <c r="S32" i="13"/>
  <c r="S33" i="13"/>
  <c r="AN41" i="12" s="1"/>
  <c r="S34" i="13"/>
  <c r="S35" i="13"/>
  <c r="AN43" i="12" s="1"/>
  <c r="S36" i="13"/>
  <c r="S37" i="13"/>
  <c r="AN45" i="12" s="1"/>
  <c r="S38" i="13"/>
  <c r="S39" i="13"/>
  <c r="AN47" i="12" s="1"/>
  <c r="S40" i="13"/>
  <c r="S41" i="13"/>
  <c r="AN49" i="12" s="1"/>
  <c r="S42" i="13"/>
  <c r="S43" i="13"/>
  <c r="AN51" i="12" s="1"/>
  <c r="S44" i="13"/>
  <c r="S45" i="13"/>
  <c r="AN53" i="12" s="1"/>
  <c r="S46" i="13"/>
  <c r="S47" i="13"/>
  <c r="AN55" i="12" s="1"/>
  <c r="S48" i="13"/>
  <c r="S49" i="13"/>
  <c r="AN57" i="12" s="1"/>
  <c r="S50" i="13"/>
  <c r="S51" i="13"/>
  <c r="AN59" i="12" s="1"/>
  <c r="S52" i="13"/>
  <c r="S53" i="13"/>
  <c r="AN61" i="12" s="1"/>
  <c r="S54" i="13"/>
  <c r="S55" i="13"/>
  <c r="AN63" i="12" s="1"/>
  <c r="S56" i="13"/>
  <c r="S57" i="13"/>
  <c r="AN65" i="12" s="1"/>
  <c r="S58" i="13"/>
  <c r="S59" i="13"/>
  <c r="AN67" i="12" s="1"/>
  <c r="S60" i="13"/>
  <c r="S61" i="13"/>
  <c r="AN69" i="12" s="1"/>
  <c r="S62" i="13"/>
  <c r="S63" i="13"/>
  <c r="S64" i="13"/>
  <c r="S65" i="13"/>
  <c r="S66" i="13"/>
  <c r="S67" i="13"/>
  <c r="S68" i="13"/>
  <c r="S69" i="13"/>
  <c r="S70" i="13"/>
  <c r="S71" i="13"/>
  <c r="S72" i="13"/>
  <c r="S73" i="13"/>
  <c r="S74" i="13"/>
  <c r="S75" i="13"/>
  <c r="S76" i="13"/>
  <c r="S77" i="13"/>
  <c r="S5" i="13"/>
  <c r="AN13" i="12" s="1"/>
  <c r="D1" i="13" l="1"/>
  <c r="E1" i="11"/>
  <c r="AI79" i="7"/>
  <c r="AH79" i="7"/>
  <c r="AG79" i="7"/>
  <c r="AL79" i="7" s="1"/>
  <c r="AI78" i="7"/>
  <c r="AH78" i="7"/>
  <c r="AG78" i="7"/>
  <c r="AL78" i="7" s="1"/>
  <c r="AI77" i="7"/>
  <c r="AH77" i="7"/>
  <c r="AG77" i="7"/>
  <c r="AL77" i="7" s="1"/>
  <c r="AI76" i="7"/>
  <c r="AH76" i="7"/>
  <c r="AG76" i="7"/>
  <c r="AL76" i="7" s="1"/>
  <c r="AI75" i="7"/>
  <c r="AH75" i="7"/>
  <c r="AG75" i="7"/>
  <c r="AL75" i="7" s="1"/>
  <c r="AI74" i="7"/>
  <c r="AH74" i="7"/>
  <c r="AG74" i="7"/>
  <c r="AL74" i="7" s="1"/>
  <c r="AI73" i="7"/>
  <c r="AH73" i="7"/>
  <c r="AG73" i="7"/>
  <c r="AL73" i="7" s="1"/>
  <c r="AI72" i="7"/>
  <c r="AH72" i="7"/>
  <c r="AG72" i="7"/>
  <c r="AL72" i="7" s="1"/>
  <c r="AI71" i="7"/>
  <c r="AH71" i="7"/>
  <c r="AG71" i="7"/>
  <c r="AL71" i="7" s="1"/>
  <c r="AI70" i="7"/>
  <c r="AH70" i="7"/>
  <c r="AG70" i="7"/>
  <c r="AL70" i="7" s="1"/>
  <c r="AI69" i="7"/>
  <c r="AH69" i="7"/>
  <c r="AG69" i="7"/>
  <c r="AL69" i="7" s="1"/>
  <c r="AI68" i="7"/>
  <c r="AH68" i="7"/>
  <c r="AG68" i="7"/>
  <c r="AL68" i="7" s="1"/>
  <c r="AM68" i="7" l="1"/>
  <c r="AM70" i="7"/>
  <c r="AM72" i="7"/>
  <c r="AM74" i="7"/>
  <c r="AM76" i="7"/>
  <c r="AM78" i="7"/>
  <c r="AM69" i="7"/>
  <c r="AM71" i="7"/>
  <c r="AM73" i="7"/>
  <c r="AM75" i="7"/>
  <c r="AM77" i="7"/>
  <c r="AM79" i="7"/>
  <c r="M2" i="9" l="1"/>
  <c r="M1" i="9"/>
  <c r="N4" i="12" l="1"/>
  <c r="J3" i="9"/>
  <c r="AQ1" i="12" l="1"/>
  <c r="D126" i="12"/>
  <c r="AI52" i="7"/>
  <c r="AG63" i="7"/>
  <c r="AL63" i="7" s="1"/>
  <c r="AG62" i="7"/>
  <c r="AL62" i="7" s="1"/>
  <c r="AG61" i="7"/>
  <c r="AL61" i="7" s="1"/>
  <c r="AG60" i="7"/>
  <c r="AL60" i="7" s="1"/>
  <c r="AG59" i="7"/>
  <c r="AL59" i="7" s="1"/>
  <c r="AG58" i="7"/>
  <c r="AL58" i="7" s="1"/>
  <c r="AG57" i="7"/>
  <c r="AL57" i="7" s="1"/>
  <c r="AG56" i="7"/>
  <c r="AL56" i="7" s="1"/>
  <c r="AG55" i="7"/>
  <c r="AL55" i="7" s="1"/>
  <c r="AG54" i="7"/>
  <c r="AL54" i="7" s="1"/>
  <c r="AG53" i="7"/>
  <c r="AL53" i="7" s="1"/>
  <c r="AG52" i="7"/>
  <c r="AI63" i="7"/>
  <c r="AH63" i="7"/>
  <c r="AI62" i="7"/>
  <c r="AH62" i="7"/>
  <c r="AI61" i="7"/>
  <c r="AH61" i="7"/>
  <c r="AI60" i="7"/>
  <c r="AH60" i="7"/>
  <c r="AI59" i="7"/>
  <c r="AH59" i="7"/>
  <c r="AI58" i="7"/>
  <c r="AH58" i="7"/>
  <c r="AI57" i="7"/>
  <c r="AH57" i="7"/>
  <c r="AI56" i="7"/>
  <c r="AH56" i="7"/>
  <c r="AI55" i="7"/>
  <c r="AH55" i="7"/>
  <c r="AI54" i="7"/>
  <c r="AH54" i="7"/>
  <c r="AI53" i="7"/>
  <c r="AH53" i="7"/>
  <c r="AH52" i="7"/>
  <c r="AG64" i="7" l="1"/>
  <c r="AH64" i="7"/>
  <c r="AL52" i="7"/>
  <c r="AI64" i="7"/>
  <c r="Q4" i="12"/>
  <c r="AG29" i="7"/>
  <c r="AL29" i="7" s="1"/>
  <c r="AG30" i="7"/>
  <c r="AL30" i="7" s="1"/>
  <c r="AG31" i="7"/>
  <c r="AL31" i="7" s="1"/>
  <c r="AG32" i="7"/>
  <c r="AL32" i="7" s="1"/>
  <c r="AG33" i="7"/>
  <c r="AL33" i="7" s="1"/>
  <c r="AG34" i="7"/>
  <c r="AL34" i="7" s="1"/>
  <c r="AG35" i="7"/>
  <c r="AL35" i="7" s="1"/>
  <c r="AG36" i="7"/>
  <c r="AL36" i="7" s="1"/>
  <c r="AG37" i="7"/>
  <c r="AL37" i="7" s="1"/>
  <c r="AG38" i="7"/>
  <c r="AL38" i="7" s="1"/>
  <c r="AG39" i="7"/>
  <c r="AL39" i="7" s="1"/>
  <c r="AG28" i="7"/>
  <c r="AL28" i="7" s="1"/>
  <c r="AL40" i="7" l="1"/>
  <c r="AL64" i="7"/>
  <c r="I45" i="7"/>
  <c r="I44" i="7"/>
  <c r="I43" i="7"/>
  <c r="I42" i="7"/>
  <c r="AI39" i="7"/>
  <c r="AH39" i="7"/>
  <c r="AI38" i="7"/>
  <c r="AH38" i="7"/>
  <c r="AI37" i="7"/>
  <c r="AH37" i="7"/>
  <c r="AI36" i="7"/>
  <c r="AH36" i="7"/>
  <c r="AI35" i="7"/>
  <c r="AH35" i="7"/>
  <c r="AI34" i="7"/>
  <c r="AH34" i="7"/>
  <c r="AI33" i="7"/>
  <c r="AH33" i="7"/>
  <c r="AI32" i="7"/>
  <c r="AH32" i="7"/>
  <c r="AI31" i="7"/>
  <c r="AH31" i="7"/>
  <c r="AI30" i="7"/>
  <c r="AH30" i="7"/>
  <c r="AI29" i="7"/>
  <c r="AH29" i="7"/>
  <c r="AI28" i="7"/>
  <c r="AH28" i="7"/>
  <c r="AG40" i="7" l="1"/>
  <c r="AH40" i="7"/>
  <c r="AI40" i="7"/>
  <c r="N1" i="9"/>
  <c r="N244" i="9" l="1"/>
  <c r="N243" i="9"/>
  <c r="N241" i="9"/>
  <c r="N242" i="9"/>
  <c r="N238" i="9"/>
  <c r="N236" i="9"/>
  <c r="N234" i="9"/>
  <c r="N232" i="9"/>
  <c r="N228" i="9"/>
  <c r="N226" i="9"/>
  <c r="N224" i="9"/>
  <c r="N239" i="9"/>
  <c r="N237" i="9"/>
  <c r="N233" i="9"/>
  <c r="N231" i="9"/>
  <c r="N229" i="9"/>
  <c r="N227" i="9"/>
  <c r="N222" i="9"/>
  <c r="N218" i="9"/>
  <c r="N216" i="9"/>
  <c r="N214" i="9"/>
  <c r="N212" i="9"/>
  <c r="N208" i="9"/>
  <c r="N206" i="9"/>
  <c r="N203" i="9"/>
  <c r="N201" i="9"/>
  <c r="N199" i="9"/>
  <c r="N197" i="9"/>
  <c r="N194" i="9"/>
  <c r="N192" i="9"/>
  <c r="N223" i="9"/>
  <c r="N221" i="9"/>
  <c r="N219" i="9"/>
  <c r="N217" i="9"/>
  <c r="N213" i="9"/>
  <c r="N211" i="9"/>
  <c r="N209" i="9"/>
  <c r="N207" i="9"/>
  <c r="N204" i="9"/>
  <c r="N202" i="9"/>
  <c r="N198" i="9"/>
  <c r="N196" i="9"/>
  <c r="N193" i="9"/>
  <c r="N191" i="9"/>
  <c r="N189" i="9"/>
  <c r="N188" i="9"/>
  <c r="N186" i="9"/>
  <c r="N183" i="9"/>
  <c r="N181" i="9"/>
  <c r="N179" i="9"/>
  <c r="N177" i="9"/>
  <c r="N173" i="9"/>
  <c r="N171" i="9"/>
  <c r="N169" i="9"/>
  <c r="N167" i="9"/>
  <c r="N164" i="9"/>
  <c r="N162" i="9"/>
  <c r="N187" i="9"/>
  <c r="N184" i="9"/>
  <c r="N182" i="9"/>
  <c r="N178" i="9"/>
  <c r="N176" i="9"/>
  <c r="N174" i="9"/>
  <c r="N172" i="9"/>
  <c r="N168" i="9"/>
  <c r="N166" i="9"/>
  <c r="N163" i="9"/>
  <c r="N161" i="9"/>
  <c r="N146" i="9"/>
  <c r="N149" i="9"/>
  <c r="N157" i="9"/>
  <c r="N153" i="9"/>
  <c r="N144" i="9"/>
  <c r="N152" i="9"/>
  <c r="N143" i="9"/>
  <c r="N154" i="9"/>
  <c r="N151" i="9"/>
  <c r="N148" i="9"/>
  <c r="N138" i="9"/>
  <c r="N134" i="9"/>
  <c r="N159" i="9"/>
  <c r="N156" i="9"/>
  <c r="N147" i="9"/>
  <c r="N142" i="9"/>
  <c r="N137" i="9"/>
  <c r="N132" i="9"/>
  <c r="N158" i="9"/>
  <c r="N139" i="9"/>
  <c r="N133" i="9"/>
  <c r="N141" i="9"/>
  <c r="N136" i="9"/>
  <c r="N131" i="9"/>
  <c r="N128" i="9"/>
  <c r="N121" i="9"/>
  <c r="N119" i="9"/>
  <c r="N114" i="9"/>
  <c r="N129" i="9"/>
  <c r="N122" i="9"/>
  <c r="N116" i="9"/>
  <c r="N111" i="9"/>
  <c r="N106" i="9"/>
  <c r="N101" i="9"/>
  <c r="N107" i="9"/>
  <c r="N102" i="9"/>
  <c r="N98" i="9"/>
  <c r="N91" i="9"/>
  <c r="N86" i="9"/>
  <c r="N126" i="9"/>
  <c r="N123" i="9"/>
  <c r="N117" i="9"/>
  <c r="N112" i="9"/>
  <c r="N108" i="9"/>
  <c r="N103" i="9"/>
  <c r="N99" i="9"/>
  <c r="N92" i="9"/>
  <c r="N87" i="9"/>
  <c r="N127" i="9"/>
  <c r="N124" i="9"/>
  <c r="N109" i="9"/>
  <c r="N82" i="9"/>
  <c r="N78" i="9"/>
  <c r="N71" i="9"/>
  <c r="N69" i="9"/>
  <c r="N64" i="9"/>
  <c r="N113" i="9"/>
  <c r="N104" i="9"/>
  <c r="N84" i="9"/>
  <c r="N83" i="9"/>
  <c r="N79" i="9"/>
  <c r="N72" i="9"/>
  <c r="N66" i="9"/>
  <c r="N118" i="9"/>
  <c r="N96" i="9"/>
  <c r="N93" i="9"/>
  <c r="N88" i="9"/>
  <c r="N76" i="9"/>
  <c r="N73" i="9"/>
  <c r="N67" i="9"/>
  <c r="N97" i="9"/>
  <c r="N94" i="9"/>
  <c r="N89" i="9"/>
  <c r="N81" i="9"/>
  <c r="N77" i="9"/>
  <c r="N74" i="9"/>
  <c r="N68" i="9"/>
  <c r="N63" i="9"/>
  <c r="N57" i="9"/>
  <c r="N52" i="9"/>
  <c r="N58" i="9"/>
  <c r="N54" i="9"/>
  <c r="N46" i="9"/>
  <c r="N42" i="9"/>
  <c r="N38" i="9"/>
  <c r="N34" i="9"/>
  <c r="N27" i="9"/>
  <c r="N23" i="9"/>
  <c r="N19" i="9"/>
  <c r="N59" i="9"/>
  <c r="N47" i="9"/>
  <c r="N43" i="9"/>
  <c r="N39" i="9"/>
  <c r="N31" i="9"/>
  <c r="N28" i="9"/>
  <c r="N24" i="9"/>
  <c r="N62" i="9"/>
  <c r="N61" i="9"/>
  <c r="N51" i="9"/>
  <c r="N49" i="9"/>
  <c r="N48" i="9"/>
  <c r="N44" i="9"/>
  <c r="N36" i="9"/>
  <c r="N32" i="9"/>
  <c r="N29" i="9"/>
  <c r="N21" i="9"/>
  <c r="N17" i="9"/>
  <c r="N56" i="9"/>
  <c r="N53" i="9"/>
  <c r="N41" i="9"/>
  <c r="N37" i="9"/>
  <c r="N33" i="9"/>
  <c r="N26" i="9"/>
  <c r="N22" i="9"/>
  <c r="N18" i="9"/>
  <c r="N12" i="9"/>
  <c r="N14" i="9"/>
  <c r="N11" i="9"/>
  <c r="N13" i="9"/>
  <c r="N16" i="9"/>
  <c r="N9" i="9"/>
  <c r="O1" i="9"/>
  <c r="N8" i="9"/>
  <c r="N7" i="9"/>
  <c r="N6" i="9"/>
  <c r="E28" i="8"/>
  <c r="C24" i="8"/>
  <c r="E27" i="8"/>
  <c r="C13" i="8"/>
  <c r="C11" i="8"/>
  <c r="C12" i="8" s="1"/>
  <c r="B2" i="8"/>
  <c r="C2" i="8"/>
  <c r="C6" i="8" s="1"/>
  <c r="D6" i="8" s="1"/>
  <c r="U25" i="7"/>
  <c r="Y25" i="7" s="1"/>
  <c r="AI16" i="7"/>
  <c r="AH16" i="7"/>
  <c r="AG16" i="7"/>
  <c r="AI15" i="7"/>
  <c r="AH15" i="7"/>
  <c r="AG15" i="7"/>
  <c r="AI14" i="7"/>
  <c r="AH14" i="7"/>
  <c r="AG14" i="7"/>
  <c r="AI13" i="7"/>
  <c r="AH13" i="7"/>
  <c r="AG13" i="7"/>
  <c r="AI12" i="7"/>
  <c r="AH12" i="7"/>
  <c r="AG12" i="7"/>
  <c r="AI11" i="7"/>
  <c r="AH11" i="7"/>
  <c r="AG11" i="7"/>
  <c r="AI10" i="7"/>
  <c r="AH10" i="7"/>
  <c r="AG10" i="7"/>
  <c r="AI9" i="7"/>
  <c r="AH9" i="7"/>
  <c r="AG9" i="7"/>
  <c r="AI8" i="7"/>
  <c r="AH8" i="7"/>
  <c r="AG8" i="7"/>
  <c r="AI7" i="7"/>
  <c r="AH7" i="7"/>
  <c r="AG7" i="7"/>
  <c r="AI6" i="7"/>
  <c r="AH6" i="7"/>
  <c r="AG6" i="7"/>
  <c r="AI5" i="7"/>
  <c r="AH5" i="7"/>
  <c r="AG5" i="7"/>
  <c r="D2" i="8" l="1"/>
  <c r="D4" i="8" s="1"/>
  <c r="N240" i="9"/>
  <c r="O241" i="9"/>
  <c r="O244" i="9"/>
  <c r="O242" i="9"/>
  <c r="O243" i="9"/>
  <c r="N160" i="9"/>
  <c r="N230" i="9"/>
  <c r="N165" i="9"/>
  <c r="N175" i="9"/>
  <c r="N170" i="9"/>
  <c r="N180" i="9"/>
  <c r="N185" i="9"/>
  <c r="O239" i="9"/>
  <c r="O237" i="9"/>
  <c r="O233" i="9"/>
  <c r="O231" i="9"/>
  <c r="O229" i="9"/>
  <c r="O227" i="9"/>
  <c r="O238" i="9"/>
  <c r="O236" i="9"/>
  <c r="O234" i="9"/>
  <c r="O232" i="9"/>
  <c r="O228" i="9"/>
  <c r="O226" i="9"/>
  <c r="O224" i="9"/>
  <c r="O223" i="9"/>
  <c r="O221" i="9"/>
  <c r="O219" i="9"/>
  <c r="O217" i="9"/>
  <c r="O213" i="9"/>
  <c r="O211" i="9"/>
  <c r="O209" i="9"/>
  <c r="O207" i="9"/>
  <c r="O204" i="9"/>
  <c r="O202" i="9"/>
  <c r="O198" i="9"/>
  <c r="O196" i="9"/>
  <c r="O193" i="9"/>
  <c r="O191" i="9"/>
  <c r="O189" i="9"/>
  <c r="O222" i="9"/>
  <c r="O218" i="9"/>
  <c r="O216" i="9"/>
  <c r="O214" i="9"/>
  <c r="O212" i="9"/>
  <c r="O208" i="9"/>
  <c r="O206" i="9"/>
  <c r="O203" i="9"/>
  <c r="O201" i="9"/>
  <c r="O199" i="9"/>
  <c r="O197" i="9"/>
  <c r="O194" i="9"/>
  <c r="O192" i="9"/>
  <c r="O187" i="9"/>
  <c r="O184" i="9"/>
  <c r="O182" i="9"/>
  <c r="O178" i="9"/>
  <c r="O176" i="9"/>
  <c r="O174" i="9"/>
  <c r="O172" i="9"/>
  <c r="O168" i="9"/>
  <c r="O166" i="9"/>
  <c r="O163" i="9"/>
  <c r="O161" i="9"/>
  <c r="O188" i="9"/>
  <c r="O186" i="9"/>
  <c r="O183" i="9"/>
  <c r="O181" i="9"/>
  <c r="O179" i="9"/>
  <c r="O177" i="9"/>
  <c r="O173" i="9"/>
  <c r="O171" i="9"/>
  <c r="O169" i="9"/>
  <c r="O167" i="9"/>
  <c r="O164" i="9"/>
  <c r="O162" i="9"/>
  <c r="N190" i="9"/>
  <c r="N195" i="9"/>
  <c r="N210" i="9"/>
  <c r="N220" i="9"/>
  <c r="N200" i="9"/>
  <c r="N205" i="9"/>
  <c r="N215" i="9"/>
  <c r="N225" i="9"/>
  <c r="N235" i="9"/>
  <c r="AI17" i="7"/>
  <c r="AH17" i="7"/>
  <c r="N25" i="9"/>
  <c r="N55" i="9"/>
  <c r="N40" i="9"/>
  <c r="N80" i="9"/>
  <c r="E44" i="12" s="1"/>
  <c r="N85" i="9"/>
  <c r="E46" i="12" s="1"/>
  <c r="N95" i="9"/>
  <c r="E50" i="12" s="1"/>
  <c r="N150" i="9"/>
  <c r="N15" i="9"/>
  <c r="N75" i="9"/>
  <c r="E42" i="12" s="1"/>
  <c r="E41" i="12" s="1"/>
  <c r="N125" i="9"/>
  <c r="N110" i="9"/>
  <c r="N130" i="9"/>
  <c r="E64" i="12" s="1"/>
  <c r="N140" i="9"/>
  <c r="E68" i="12" s="1"/>
  <c r="N35" i="9"/>
  <c r="N45" i="9"/>
  <c r="E30" i="12" s="1"/>
  <c r="N115" i="9"/>
  <c r="E58" i="12" s="1"/>
  <c r="N135" i="9"/>
  <c r="E66" i="12" s="1"/>
  <c r="N145" i="9"/>
  <c r="E70" i="12" s="1"/>
  <c r="O158" i="9"/>
  <c r="O154" i="9"/>
  <c r="O147" i="9"/>
  <c r="O141" i="9"/>
  <c r="O156" i="9"/>
  <c r="O151" i="9"/>
  <c r="O146" i="9"/>
  <c r="O157" i="9"/>
  <c r="O148" i="9"/>
  <c r="O144" i="9"/>
  <c r="O159" i="9"/>
  <c r="O139" i="9"/>
  <c r="O131" i="9"/>
  <c r="O153" i="9"/>
  <c r="O149" i="9"/>
  <c r="O138" i="9"/>
  <c r="O133" i="9"/>
  <c r="O143" i="9"/>
  <c r="O134" i="9"/>
  <c r="O136" i="9"/>
  <c r="O132" i="9"/>
  <c r="O128" i="9"/>
  <c r="O152" i="9"/>
  <c r="O142" i="9"/>
  <c r="O129" i="9"/>
  <c r="O122" i="9"/>
  <c r="O116" i="9"/>
  <c r="O126" i="9"/>
  <c r="O123" i="9"/>
  <c r="O117" i="9"/>
  <c r="O112" i="9"/>
  <c r="O137" i="9"/>
  <c r="O107" i="9"/>
  <c r="O102" i="9"/>
  <c r="O98" i="9"/>
  <c r="O121" i="9"/>
  <c r="O108" i="9"/>
  <c r="O103" i="9"/>
  <c r="O99" i="9"/>
  <c r="O92" i="9"/>
  <c r="O87" i="9"/>
  <c r="O127" i="9"/>
  <c r="O124" i="9"/>
  <c r="O118" i="9"/>
  <c r="O113" i="9"/>
  <c r="O109" i="9"/>
  <c r="O104" i="9"/>
  <c r="O96" i="9"/>
  <c r="O93" i="9"/>
  <c r="O88" i="9"/>
  <c r="O84" i="9"/>
  <c r="O101" i="9"/>
  <c r="O83" i="9"/>
  <c r="O79" i="9"/>
  <c r="O72" i="9"/>
  <c r="O66" i="9"/>
  <c r="O114" i="9"/>
  <c r="O91" i="9"/>
  <c r="O86" i="9"/>
  <c r="O76" i="9"/>
  <c r="O73" i="9"/>
  <c r="O67" i="9"/>
  <c r="O62" i="9"/>
  <c r="O119" i="9"/>
  <c r="O111" i="9"/>
  <c r="O97" i="9"/>
  <c r="O94" i="9"/>
  <c r="O89" i="9"/>
  <c r="O81" i="9"/>
  <c r="O77" i="9"/>
  <c r="O74" i="9"/>
  <c r="O68" i="9"/>
  <c r="O106" i="9"/>
  <c r="O82" i="9"/>
  <c r="O78" i="9"/>
  <c r="O71" i="9"/>
  <c r="O69" i="9"/>
  <c r="O64" i="9"/>
  <c r="O58" i="9"/>
  <c r="O53" i="9"/>
  <c r="O59" i="9"/>
  <c r="O47" i="9"/>
  <c r="O43" i="9"/>
  <c r="O39" i="9"/>
  <c r="O31" i="9"/>
  <c r="O28" i="9"/>
  <c r="O24" i="9"/>
  <c r="O16" i="9"/>
  <c r="O14" i="9"/>
  <c r="O61" i="9"/>
  <c r="O51" i="9"/>
  <c r="O49" i="9"/>
  <c r="O48" i="9"/>
  <c r="O44" i="9"/>
  <c r="O36" i="9"/>
  <c r="O32" i="9"/>
  <c r="O29" i="9"/>
  <c r="O21" i="9"/>
  <c r="O17" i="9"/>
  <c r="O63" i="9"/>
  <c r="O56" i="9"/>
  <c r="O52" i="9"/>
  <c r="O41" i="9"/>
  <c r="O37" i="9"/>
  <c r="O33" i="9"/>
  <c r="O26" i="9"/>
  <c r="O22" i="9"/>
  <c r="O18" i="9"/>
  <c r="O57" i="9"/>
  <c r="O54" i="9"/>
  <c r="O46" i="9"/>
  <c r="O42" i="9"/>
  <c r="O38" i="9"/>
  <c r="O34" i="9"/>
  <c r="O27" i="9"/>
  <c r="O23" i="9"/>
  <c r="O19" i="9"/>
  <c r="O13" i="9"/>
  <c r="O12" i="9"/>
  <c r="O11" i="9"/>
  <c r="O9" i="9"/>
  <c r="N10" i="9"/>
  <c r="E16" i="12" s="1"/>
  <c r="N20" i="9"/>
  <c r="N60" i="9"/>
  <c r="N30" i="9"/>
  <c r="N50" i="9"/>
  <c r="N65" i="9"/>
  <c r="E38" i="12" s="1"/>
  <c r="N70" i="9"/>
  <c r="E40" i="12" s="1"/>
  <c r="N90" i="9"/>
  <c r="E48" i="12" s="1"/>
  <c r="N100" i="9"/>
  <c r="E52" i="12" s="1"/>
  <c r="N120" i="9"/>
  <c r="E60" i="12" s="1"/>
  <c r="N155" i="9"/>
  <c r="N5" i="9"/>
  <c r="N105" i="9"/>
  <c r="E54" i="12" s="1"/>
  <c r="E18" i="12"/>
  <c r="E62" i="12"/>
  <c r="E56" i="12"/>
  <c r="C14" i="8"/>
  <c r="C15" i="8" s="1"/>
  <c r="C18" i="8" s="1"/>
  <c r="AG17" i="7"/>
  <c r="P1" i="9"/>
  <c r="O8" i="9"/>
  <c r="O7" i="9"/>
  <c r="O6" i="9"/>
  <c r="P242" i="9" l="1"/>
  <c r="P243" i="9"/>
  <c r="P244" i="9"/>
  <c r="P241" i="9"/>
  <c r="O240" i="9"/>
  <c r="O170" i="9"/>
  <c r="O180" i="9"/>
  <c r="O235" i="9"/>
  <c r="O200" i="9"/>
  <c r="O205" i="9"/>
  <c r="O215" i="9"/>
  <c r="O185" i="9"/>
  <c r="O160" i="9"/>
  <c r="O165" i="9"/>
  <c r="O175" i="9"/>
  <c r="O225" i="9"/>
  <c r="O230" i="9"/>
  <c r="P238" i="9"/>
  <c r="P236" i="9"/>
  <c r="P234" i="9"/>
  <c r="P232" i="9"/>
  <c r="P228" i="9"/>
  <c r="P226" i="9"/>
  <c r="P224" i="9"/>
  <c r="P239" i="9"/>
  <c r="P237" i="9"/>
  <c r="P233" i="9"/>
  <c r="P231" i="9"/>
  <c r="P229" i="9"/>
  <c r="P227" i="9"/>
  <c r="P222" i="9"/>
  <c r="P218" i="9"/>
  <c r="P216" i="9"/>
  <c r="P214" i="9"/>
  <c r="P212" i="9"/>
  <c r="P208" i="9"/>
  <c r="P206" i="9"/>
  <c r="P203" i="9"/>
  <c r="P201" i="9"/>
  <c r="P199" i="9"/>
  <c r="P197" i="9"/>
  <c r="P194" i="9"/>
  <c r="P192" i="9"/>
  <c r="P223" i="9"/>
  <c r="P221" i="9"/>
  <c r="P219" i="9"/>
  <c r="P217" i="9"/>
  <c r="P213" i="9"/>
  <c r="P211" i="9"/>
  <c r="P209" i="9"/>
  <c r="P207" i="9"/>
  <c r="P204" i="9"/>
  <c r="P202" i="9"/>
  <c r="P198" i="9"/>
  <c r="P196" i="9"/>
  <c r="P193" i="9"/>
  <c r="P191" i="9"/>
  <c r="P189" i="9"/>
  <c r="P188" i="9"/>
  <c r="P186" i="9"/>
  <c r="P183" i="9"/>
  <c r="P181" i="9"/>
  <c r="P179" i="9"/>
  <c r="P177" i="9"/>
  <c r="P173" i="9"/>
  <c r="P171" i="9"/>
  <c r="P169" i="9"/>
  <c r="P167" i="9"/>
  <c r="P164" i="9"/>
  <c r="P162" i="9"/>
  <c r="P187" i="9"/>
  <c r="P184" i="9"/>
  <c r="P182" i="9"/>
  <c r="P178" i="9"/>
  <c r="P176" i="9"/>
  <c r="P174" i="9"/>
  <c r="P172" i="9"/>
  <c r="P168" i="9"/>
  <c r="P166" i="9"/>
  <c r="P163" i="9"/>
  <c r="P161" i="9"/>
  <c r="O190" i="9"/>
  <c r="O195" i="9"/>
  <c r="O210" i="9"/>
  <c r="O220" i="9"/>
  <c r="O105" i="9"/>
  <c r="F54" i="12" s="1"/>
  <c r="F53" i="12" s="1"/>
  <c r="O10" i="9"/>
  <c r="O70" i="9"/>
  <c r="O75" i="9"/>
  <c r="F42" i="12" s="1"/>
  <c r="F41" i="12" s="1"/>
  <c r="O100" i="9"/>
  <c r="O5" i="9"/>
  <c r="O15" i="9"/>
  <c r="F18" i="12" s="1"/>
  <c r="F17" i="12" s="1"/>
  <c r="O55" i="9"/>
  <c r="O30" i="9"/>
  <c r="O80" i="9"/>
  <c r="O110" i="9"/>
  <c r="O125" i="9"/>
  <c r="O130" i="9"/>
  <c r="O155" i="9"/>
  <c r="O65" i="9"/>
  <c r="O135" i="9"/>
  <c r="O140" i="9"/>
  <c r="E69" i="12"/>
  <c r="P159" i="9"/>
  <c r="P151" i="9"/>
  <c r="P148" i="9"/>
  <c r="P142" i="9"/>
  <c r="P157" i="9"/>
  <c r="P152" i="9"/>
  <c r="P147" i="9"/>
  <c r="P154" i="9"/>
  <c r="P156" i="9"/>
  <c r="P153" i="9"/>
  <c r="P141" i="9"/>
  <c r="P136" i="9"/>
  <c r="P132" i="9"/>
  <c r="P158" i="9"/>
  <c r="P149" i="9"/>
  <c r="P143" i="9"/>
  <c r="P139" i="9"/>
  <c r="P134" i="9"/>
  <c r="P146" i="9"/>
  <c r="P137" i="9"/>
  <c r="P131" i="9"/>
  <c r="P129" i="9"/>
  <c r="P138" i="9"/>
  <c r="P126" i="9"/>
  <c r="P123" i="9"/>
  <c r="P117" i="9"/>
  <c r="P112" i="9"/>
  <c r="P144" i="9"/>
  <c r="P133" i="9"/>
  <c r="P127" i="9"/>
  <c r="P124" i="9"/>
  <c r="P118" i="9"/>
  <c r="P113" i="9"/>
  <c r="P121" i="9"/>
  <c r="P108" i="9"/>
  <c r="P103" i="9"/>
  <c r="P99" i="9"/>
  <c r="P122" i="9"/>
  <c r="P116" i="9"/>
  <c r="P109" i="9"/>
  <c r="P104" i="9"/>
  <c r="P96" i="9"/>
  <c r="P93" i="9"/>
  <c r="P88" i="9"/>
  <c r="P119" i="9"/>
  <c r="P114" i="9"/>
  <c r="P111" i="9"/>
  <c r="P106" i="9"/>
  <c r="P101" i="9"/>
  <c r="P97" i="9"/>
  <c r="P94" i="9"/>
  <c r="P89" i="9"/>
  <c r="P128" i="9"/>
  <c r="P102" i="9"/>
  <c r="P91" i="9"/>
  <c r="P86" i="9"/>
  <c r="P84" i="9"/>
  <c r="P76" i="9"/>
  <c r="P73" i="9"/>
  <c r="P67" i="9"/>
  <c r="P62" i="9"/>
  <c r="P92" i="9"/>
  <c r="P87" i="9"/>
  <c r="P81" i="9"/>
  <c r="P77" i="9"/>
  <c r="P74" i="9"/>
  <c r="P68" i="9"/>
  <c r="P63" i="9"/>
  <c r="P82" i="9"/>
  <c r="P78" i="9"/>
  <c r="P71" i="9"/>
  <c r="P69" i="9"/>
  <c r="P107" i="9"/>
  <c r="P98" i="9"/>
  <c r="P83" i="9"/>
  <c r="P79" i="9"/>
  <c r="P72" i="9"/>
  <c r="P66" i="9"/>
  <c r="P61" i="9"/>
  <c r="P59" i="9"/>
  <c r="P54" i="9"/>
  <c r="P49" i="9"/>
  <c r="P51" i="9"/>
  <c r="P48" i="9"/>
  <c r="P44" i="9"/>
  <c r="P36" i="9"/>
  <c r="P32" i="9"/>
  <c r="P29" i="9"/>
  <c r="P21" i="9"/>
  <c r="P17" i="9"/>
  <c r="P56" i="9"/>
  <c r="P52" i="9"/>
  <c r="P41" i="9"/>
  <c r="P37" i="9"/>
  <c r="P33" i="9"/>
  <c r="P26" i="9"/>
  <c r="P22" i="9"/>
  <c r="P18" i="9"/>
  <c r="P64" i="9"/>
  <c r="P57" i="9"/>
  <c r="P53" i="9"/>
  <c r="P46" i="9"/>
  <c r="P42" i="9"/>
  <c r="P38" i="9"/>
  <c r="P34" i="9"/>
  <c r="P27" i="9"/>
  <c r="P23" i="9"/>
  <c r="P19" i="9"/>
  <c r="P58" i="9"/>
  <c r="P47" i="9"/>
  <c r="P43" i="9"/>
  <c r="P39" i="9"/>
  <c r="P31" i="9"/>
  <c r="P28" i="9"/>
  <c r="P24" i="9"/>
  <c r="P16" i="9"/>
  <c r="P14" i="9"/>
  <c r="P13" i="9"/>
  <c r="P9" i="9"/>
  <c r="P11" i="9"/>
  <c r="P12" i="9"/>
  <c r="O45" i="9"/>
  <c r="F30" i="12" s="1"/>
  <c r="F29" i="12" s="1"/>
  <c r="O40" i="9"/>
  <c r="O35" i="9"/>
  <c r="O50" i="9"/>
  <c r="O85" i="9"/>
  <c r="O120" i="9"/>
  <c r="O95" i="9"/>
  <c r="O115" i="9"/>
  <c r="O145" i="9"/>
  <c r="F70" i="12" s="1"/>
  <c r="F69" i="12" s="1"/>
  <c r="E53" i="12"/>
  <c r="O25" i="9"/>
  <c r="O20" i="9"/>
  <c r="O60" i="9"/>
  <c r="O90" i="9"/>
  <c r="O150" i="9"/>
  <c r="F40" i="12"/>
  <c r="F39" i="12" s="1"/>
  <c r="E45" i="12"/>
  <c r="E59" i="12"/>
  <c r="E57" i="12"/>
  <c r="E28" i="12"/>
  <c r="E34" i="12"/>
  <c r="E65" i="12"/>
  <c r="E67" i="12"/>
  <c r="E29" i="12"/>
  <c r="E61" i="12"/>
  <c r="E55" i="12"/>
  <c r="E22" i="12"/>
  <c r="E21" i="12" s="1"/>
  <c r="E63" i="12"/>
  <c r="E49" i="12"/>
  <c r="E39" i="12"/>
  <c r="E43" i="12"/>
  <c r="E36" i="12"/>
  <c r="E20" i="12"/>
  <c r="E19" i="12" s="1"/>
  <c r="E37" i="12"/>
  <c r="E47" i="12"/>
  <c r="E24" i="12"/>
  <c r="E23" i="12" s="1"/>
  <c r="E26" i="12"/>
  <c r="E51" i="12"/>
  <c r="E32" i="12"/>
  <c r="E17" i="12"/>
  <c r="E15" i="12"/>
  <c r="F16" i="12"/>
  <c r="F15" i="12" s="1"/>
  <c r="E14" i="12"/>
  <c r="Q1" i="9"/>
  <c r="P7" i="9"/>
  <c r="P6" i="9"/>
  <c r="P8" i="9"/>
  <c r="P145" i="9" l="1"/>
  <c r="G70" i="12" s="1"/>
  <c r="G69" i="12" s="1"/>
  <c r="Q243" i="9"/>
  <c r="Q244" i="9"/>
  <c r="Q241" i="9"/>
  <c r="Q242" i="9"/>
  <c r="P240" i="9"/>
  <c r="P230" i="9"/>
  <c r="P160" i="9"/>
  <c r="P165" i="9"/>
  <c r="P175" i="9"/>
  <c r="P190" i="9"/>
  <c r="P195" i="9"/>
  <c r="P210" i="9"/>
  <c r="P220" i="9"/>
  <c r="P200" i="9"/>
  <c r="P205" i="9"/>
  <c r="P215" i="9"/>
  <c r="P225" i="9"/>
  <c r="P235" i="9"/>
  <c r="Q239" i="9"/>
  <c r="Q237" i="9"/>
  <c r="Q233" i="9"/>
  <c r="Q231" i="9"/>
  <c r="Q229" i="9"/>
  <c r="Q227" i="9"/>
  <c r="Q238" i="9"/>
  <c r="Q236" i="9"/>
  <c r="Q234" i="9"/>
  <c r="Q232" i="9"/>
  <c r="Q228" i="9"/>
  <c r="Q226" i="9"/>
  <c r="Q224" i="9"/>
  <c r="Q223" i="9"/>
  <c r="Q221" i="9"/>
  <c r="Q219" i="9"/>
  <c r="Q217" i="9"/>
  <c r="Q213" i="9"/>
  <c r="Q211" i="9"/>
  <c r="Q209" i="9"/>
  <c r="Q207" i="9"/>
  <c r="Q204" i="9"/>
  <c r="Q202" i="9"/>
  <c r="Q198" i="9"/>
  <c r="Q196" i="9"/>
  <c r="Q193" i="9"/>
  <c r="Q191" i="9"/>
  <c r="Q189" i="9"/>
  <c r="Q222" i="9"/>
  <c r="Q218" i="9"/>
  <c r="Q216" i="9"/>
  <c r="Q214" i="9"/>
  <c r="Q212" i="9"/>
  <c r="Q208" i="9"/>
  <c r="Q206" i="9"/>
  <c r="Q203" i="9"/>
  <c r="Q201" i="9"/>
  <c r="Q199" i="9"/>
  <c r="Q197" i="9"/>
  <c r="Q194" i="9"/>
  <c r="Q192" i="9"/>
  <c r="Q187" i="9"/>
  <c r="Q184" i="9"/>
  <c r="Q182" i="9"/>
  <c r="Q178" i="9"/>
  <c r="Q176" i="9"/>
  <c r="Q174" i="9"/>
  <c r="Q172" i="9"/>
  <c r="Q168" i="9"/>
  <c r="Q166" i="9"/>
  <c r="Q163" i="9"/>
  <c r="Q161" i="9"/>
  <c r="Q188" i="9"/>
  <c r="Q186" i="9"/>
  <c r="Q183" i="9"/>
  <c r="Q181" i="9"/>
  <c r="Q179" i="9"/>
  <c r="Q177" i="9"/>
  <c r="Q173" i="9"/>
  <c r="Q171" i="9"/>
  <c r="Q169" i="9"/>
  <c r="Q167" i="9"/>
  <c r="Q164" i="9"/>
  <c r="Q162" i="9"/>
  <c r="P170" i="9"/>
  <c r="P180" i="9"/>
  <c r="P185" i="9"/>
  <c r="P25" i="9"/>
  <c r="P30" i="9"/>
  <c r="P15" i="9"/>
  <c r="P65" i="9"/>
  <c r="P80" i="9"/>
  <c r="P85" i="9"/>
  <c r="P105" i="9"/>
  <c r="P125" i="9"/>
  <c r="P135" i="9"/>
  <c r="P5" i="9"/>
  <c r="P55" i="9"/>
  <c r="P60" i="9"/>
  <c r="P70" i="9"/>
  <c r="G40" i="12" s="1"/>
  <c r="G39" i="12" s="1"/>
  <c r="P90" i="9"/>
  <c r="P110" i="9"/>
  <c r="P115" i="9"/>
  <c r="P140" i="9"/>
  <c r="P45" i="9"/>
  <c r="P35" i="9"/>
  <c r="P75" i="9"/>
  <c r="G42" i="12" s="1"/>
  <c r="P95" i="9"/>
  <c r="P120" i="9"/>
  <c r="P150" i="9"/>
  <c r="Q156" i="9"/>
  <c r="Q152" i="9"/>
  <c r="Q149" i="9"/>
  <c r="Q143" i="9"/>
  <c r="Q158" i="9"/>
  <c r="Q153" i="9"/>
  <c r="Q148" i="9"/>
  <c r="Q159" i="9"/>
  <c r="Q151" i="9"/>
  <c r="Q147" i="9"/>
  <c r="Q142" i="9"/>
  <c r="Q137" i="9"/>
  <c r="Q133" i="9"/>
  <c r="Q146" i="9"/>
  <c r="Q144" i="9"/>
  <c r="Q157" i="9"/>
  <c r="Q136" i="9"/>
  <c r="Q154" i="9"/>
  <c r="Q141" i="9"/>
  <c r="Q138" i="9"/>
  <c r="Q132" i="9"/>
  <c r="Q134" i="9"/>
  <c r="Q131" i="9"/>
  <c r="Q127" i="9"/>
  <c r="Q124" i="9"/>
  <c r="Q118" i="9"/>
  <c r="Q113" i="9"/>
  <c r="Q128" i="9"/>
  <c r="Q121" i="9"/>
  <c r="Q119" i="9"/>
  <c r="Q114" i="9"/>
  <c r="Q122" i="9"/>
  <c r="Q116" i="9"/>
  <c r="Q109" i="9"/>
  <c r="Q104" i="9"/>
  <c r="Q139" i="9"/>
  <c r="Q126" i="9"/>
  <c r="Q123" i="9"/>
  <c r="Q117" i="9"/>
  <c r="Q112" i="9"/>
  <c r="Q111" i="9"/>
  <c r="Q106" i="9"/>
  <c r="Q101" i="9"/>
  <c r="Q97" i="9"/>
  <c r="Q94" i="9"/>
  <c r="Q89" i="9"/>
  <c r="Q107" i="9"/>
  <c r="Q102" i="9"/>
  <c r="Q98" i="9"/>
  <c r="Q91" i="9"/>
  <c r="Q86" i="9"/>
  <c r="Q129" i="9"/>
  <c r="Q103" i="9"/>
  <c r="Q92" i="9"/>
  <c r="Q87" i="9"/>
  <c r="Q81" i="9"/>
  <c r="Q77" i="9"/>
  <c r="Q74" i="9"/>
  <c r="Q68" i="9"/>
  <c r="Q63" i="9"/>
  <c r="Q96" i="9"/>
  <c r="Q93" i="9"/>
  <c r="Q88" i="9"/>
  <c r="Q82" i="9"/>
  <c r="Q78" i="9"/>
  <c r="Q71" i="9"/>
  <c r="Q69" i="9"/>
  <c r="Q64" i="9"/>
  <c r="Q83" i="9"/>
  <c r="Q79" i="9"/>
  <c r="Q72" i="9"/>
  <c r="Q108" i="9"/>
  <c r="Q99" i="9"/>
  <c r="Q84" i="9"/>
  <c r="Q76" i="9"/>
  <c r="Q73" i="9"/>
  <c r="Q67" i="9"/>
  <c r="Q62" i="9"/>
  <c r="Q56" i="9"/>
  <c r="Q51" i="9"/>
  <c r="Q61" i="9"/>
  <c r="Q52" i="9"/>
  <c r="Q49" i="9"/>
  <c r="Q41" i="9"/>
  <c r="Q37" i="9"/>
  <c r="Q33" i="9"/>
  <c r="Q26" i="9"/>
  <c r="Q22" i="9"/>
  <c r="Q18" i="9"/>
  <c r="Q57" i="9"/>
  <c r="Q53" i="9"/>
  <c r="Q46" i="9"/>
  <c r="Q42" i="9"/>
  <c r="Q38" i="9"/>
  <c r="Q34" i="9"/>
  <c r="Q27" i="9"/>
  <c r="Q23" i="9"/>
  <c r="Q19" i="9"/>
  <c r="Q58" i="9"/>
  <c r="Q54" i="9"/>
  <c r="Q47" i="9"/>
  <c r="Q43" i="9"/>
  <c r="Q39" i="9"/>
  <c r="Q31" i="9"/>
  <c r="Q28" i="9"/>
  <c r="Q24" i="9"/>
  <c r="Q16" i="9"/>
  <c r="Q66" i="9"/>
  <c r="Q59" i="9"/>
  <c r="Q48" i="9"/>
  <c r="Q44" i="9"/>
  <c r="Q36" i="9"/>
  <c r="Q32" i="9"/>
  <c r="Q29" i="9"/>
  <c r="Q21" i="9"/>
  <c r="Q17" i="9"/>
  <c r="Q11" i="9"/>
  <c r="Q12" i="9"/>
  <c r="Q9" i="9"/>
  <c r="Q14" i="9"/>
  <c r="Q13" i="9"/>
  <c r="P10" i="9"/>
  <c r="P40" i="9"/>
  <c r="P20" i="9"/>
  <c r="P50" i="9"/>
  <c r="P100" i="9"/>
  <c r="P130" i="9"/>
  <c r="P155" i="9"/>
  <c r="F26" i="12"/>
  <c r="F25" i="12" s="1"/>
  <c r="F48" i="12"/>
  <c r="F36" i="12"/>
  <c r="F35" i="12" s="1"/>
  <c r="F24" i="12"/>
  <c r="F23" i="12" s="1"/>
  <c r="F52" i="12"/>
  <c r="F68" i="12"/>
  <c r="F44" i="12"/>
  <c r="F60" i="12"/>
  <c r="F56" i="12"/>
  <c r="F64" i="12"/>
  <c r="F22" i="12"/>
  <c r="F21" i="12" s="1"/>
  <c r="F34" i="12"/>
  <c r="F33" i="12" s="1"/>
  <c r="E25" i="12"/>
  <c r="E35" i="12"/>
  <c r="E33" i="12"/>
  <c r="F58" i="12"/>
  <c r="F50" i="12"/>
  <c r="F62" i="12"/>
  <c r="G64" i="12"/>
  <c r="G63" i="12" s="1"/>
  <c r="F32" i="12"/>
  <c r="F31" i="12" s="1"/>
  <c r="E31" i="12"/>
  <c r="F20" i="12"/>
  <c r="F19" i="12" s="1"/>
  <c r="F28" i="12"/>
  <c r="F27" i="12" s="1"/>
  <c r="F38" i="12"/>
  <c r="F46" i="12"/>
  <c r="F66" i="12"/>
  <c r="E27" i="12"/>
  <c r="G30" i="12"/>
  <c r="G29" i="12" s="1"/>
  <c r="G16" i="12"/>
  <c r="G15" i="12" s="1"/>
  <c r="G18" i="12"/>
  <c r="G17" i="12" s="1"/>
  <c r="E13" i="12"/>
  <c r="F14" i="12"/>
  <c r="F13" i="12" s="1"/>
  <c r="R1" i="9"/>
  <c r="Q7" i="9"/>
  <c r="Q6" i="9"/>
  <c r="Q8" i="9"/>
  <c r="Q240" i="9" l="1"/>
  <c r="R244" i="9"/>
  <c r="R243" i="9"/>
  <c r="R241" i="9"/>
  <c r="R242" i="9"/>
  <c r="Q170" i="9"/>
  <c r="Q180" i="9"/>
  <c r="Q185" i="9"/>
  <c r="Q225" i="9"/>
  <c r="Q235" i="9"/>
  <c r="R238" i="9"/>
  <c r="R236" i="9"/>
  <c r="R234" i="9"/>
  <c r="R232" i="9"/>
  <c r="R228" i="9"/>
  <c r="R226" i="9"/>
  <c r="R224" i="9"/>
  <c r="R239" i="9"/>
  <c r="R237" i="9"/>
  <c r="R233" i="9"/>
  <c r="R231" i="9"/>
  <c r="R229" i="9"/>
  <c r="R227" i="9"/>
  <c r="R222" i="9"/>
  <c r="R218" i="9"/>
  <c r="R216" i="9"/>
  <c r="R214" i="9"/>
  <c r="R212" i="9"/>
  <c r="R208" i="9"/>
  <c r="R206" i="9"/>
  <c r="R203" i="9"/>
  <c r="R201" i="9"/>
  <c r="R199" i="9"/>
  <c r="R197" i="9"/>
  <c r="R194" i="9"/>
  <c r="R192" i="9"/>
  <c r="R223" i="9"/>
  <c r="R221" i="9"/>
  <c r="R219" i="9"/>
  <c r="R217" i="9"/>
  <c r="R213" i="9"/>
  <c r="R211" i="9"/>
  <c r="R209" i="9"/>
  <c r="R207" i="9"/>
  <c r="R204" i="9"/>
  <c r="R202" i="9"/>
  <c r="R198" i="9"/>
  <c r="R196" i="9"/>
  <c r="R193" i="9"/>
  <c r="R191" i="9"/>
  <c r="R189" i="9"/>
  <c r="R188" i="9"/>
  <c r="R186" i="9"/>
  <c r="R183" i="9"/>
  <c r="R181" i="9"/>
  <c r="R179" i="9"/>
  <c r="R177" i="9"/>
  <c r="R173" i="9"/>
  <c r="R171" i="9"/>
  <c r="R169" i="9"/>
  <c r="R167" i="9"/>
  <c r="R164" i="9"/>
  <c r="R162" i="9"/>
  <c r="R187" i="9"/>
  <c r="R184" i="9"/>
  <c r="R182" i="9"/>
  <c r="R178" i="9"/>
  <c r="R176" i="9"/>
  <c r="R174" i="9"/>
  <c r="R172" i="9"/>
  <c r="R168" i="9"/>
  <c r="R166" i="9"/>
  <c r="R163" i="9"/>
  <c r="R161" i="9"/>
  <c r="Q200" i="9"/>
  <c r="Q205" i="9"/>
  <c r="Q215" i="9"/>
  <c r="Q190" i="9"/>
  <c r="Q195" i="9"/>
  <c r="Q210" i="9"/>
  <c r="Q220" i="9"/>
  <c r="Q160" i="9"/>
  <c r="Q165" i="9"/>
  <c r="Q175" i="9"/>
  <c r="Q230" i="9"/>
  <c r="Q145" i="9"/>
  <c r="H70" i="12" s="1"/>
  <c r="H69" i="12" s="1"/>
  <c r="Q140" i="9"/>
  <c r="Q20" i="9"/>
  <c r="Q15" i="9"/>
  <c r="H18" i="12" s="1"/>
  <c r="H17" i="12" s="1"/>
  <c r="Q45" i="9"/>
  <c r="H30" i="12" s="1"/>
  <c r="Q75" i="9"/>
  <c r="H42" i="12" s="1"/>
  <c r="H41" i="12" s="1"/>
  <c r="Q100" i="9"/>
  <c r="Q130" i="9"/>
  <c r="Q35" i="9"/>
  <c r="Q65" i="9"/>
  <c r="Q30" i="9"/>
  <c r="Q40" i="9"/>
  <c r="Q50" i="9"/>
  <c r="Q80" i="9"/>
  <c r="G41" i="12"/>
  <c r="R157" i="9"/>
  <c r="R153" i="9"/>
  <c r="R146" i="9"/>
  <c r="R144" i="9"/>
  <c r="R159" i="9"/>
  <c r="R154" i="9"/>
  <c r="R149" i="9"/>
  <c r="R156" i="9"/>
  <c r="R147" i="9"/>
  <c r="R142" i="9"/>
  <c r="R158" i="9"/>
  <c r="R143" i="9"/>
  <c r="R138" i="9"/>
  <c r="R134" i="9"/>
  <c r="R152" i="9"/>
  <c r="R148" i="9"/>
  <c r="R136" i="9"/>
  <c r="R141" i="9"/>
  <c r="R137" i="9"/>
  <c r="R132" i="9"/>
  <c r="R139" i="9"/>
  <c r="R133" i="9"/>
  <c r="R128" i="9"/>
  <c r="R121" i="9"/>
  <c r="R119" i="9"/>
  <c r="R114" i="9"/>
  <c r="R151" i="9"/>
  <c r="R129" i="9"/>
  <c r="R122" i="9"/>
  <c r="R116" i="9"/>
  <c r="R126" i="9"/>
  <c r="R123" i="9"/>
  <c r="R117" i="9"/>
  <c r="R112" i="9"/>
  <c r="R111" i="9"/>
  <c r="R106" i="9"/>
  <c r="R101" i="9"/>
  <c r="R127" i="9"/>
  <c r="R124" i="9"/>
  <c r="R118" i="9"/>
  <c r="R113" i="9"/>
  <c r="R107" i="9"/>
  <c r="R102" i="9"/>
  <c r="R98" i="9"/>
  <c r="R91" i="9"/>
  <c r="R86" i="9"/>
  <c r="R131" i="9"/>
  <c r="R108" i="9"/>
  <c r="R103" i="9"/>
  <c r="R99" i="9"/>
  <c r="R92" i="9"/>
  <c r="R87" i="9"/>
  <c r="R83" i="9"/>
  <c r="R104" i="9"/>
  <c r="R96" i="9"/>
  <c r="R93" i="9"/>
  <c r="R88" i="9"/>
  <c r="R82" i="9"/>
  <c r="R78" i="9"/>
  <c r="R71" i="9"/>
  <c r="R69" i="9"/>
  <c r="R64" i="9"/>
  <c r="R97" i="9"/>
  <c r="R94" i="9"/>
  <c r="R89" i="9"/>
  <c r="R79" i="9"/>
  <c r="R72" i="9"/>
  <c r="R66" i="9"/>
  <c r="R84" i="9"/>
  <c r="R76" i="9"/>
  <c r="R73" i="9"/>
  <c r="R67" i="9"/>
  <c r="R109" i="9"/>
  <c r="R81" i="9"/>
  <c r="R77" i="9"/>
  <c r="R74" i="9"/>
  <c r="R68" i="9"/>
  <c r="R63" i="9"/>
  <c r="R57" i="9"/>
  <c r="R52" i="9"/>
  <c r="R56" i="9"/>
  <c r="R53" i="9"/>
  <c r="R46" i="9"/>
  <c r="R42" i="9"/>
  <c r="R38" i="9"/>
  <c r="R34" i="9"/>
  <c r="R27" i="9"/>
  <c r="R23" i="9"/>
  <c r="R19" i="9"/>
  <c r="R62" i="9"/>
  <c r="R58" i="9"/>
  <c r="R54" i="9"/>
  <c r="R47" i="9"/>
  <c r="R43" i="9"/>
  <c r="R39" i="9"/>
  <c r="R31" i="9"/>
  <c r="R28" i="9"/>
  <c r="R24" i="9"/>
  <c r="R59" i="9"/>
  <c r="R48" i="9"/>
  <c r="R44" i="9"/>
  <c r="R36" i="9"/>
  <c r="R32" i="9"/>
  <c r="R29" i="9"/>
  <c r="R21" i="9"/>
  <c r="R17" i="9"/>
  <c r="R61" i="9"/>
  <c r="R51" i="9"/>
  <c r="R49" i="9"/>
  <c r="R41" i="9"/>
  <c r="R37" i="9"/>
  <c r="R33" i="9"/>
  <c r="R26" i="9"/>
  <c r="R22" i="9"/>
  <c r="R18" i="9"/>
  <c r="R12" i="9"/>
  <c r="R11" i="9"/>
  <c r="R16" i="9"/>
  <c r="R14" i="9"/>
  <c r="R13" i="9"/>
  <c r="R9" i="9"/>
  <c r="Q5" i="9"/>
  <c r="Q85" i="9"/>
  <c r="Q25" i="9"/>
  <c r="Q70" i="9"/>
  <c r="Q90" i="9"/>
  <c r="Q105" i="9"/>
  <c r="Q115" i="9"/>
  <c r="Q10" i="9"/>
  <c r="Q55" i="9"/>
  <c r="Q60" i="9"/>
  <c r="Q95" i="9"/>
  <c r="Q110" i="9"/>
  <c r="Q125" i="9"/>
  <c r="Q120" i="9"/>
  <c r="Q135" i="9"/>
  <c r="Q150" i="9"/>
  <c r="Q155" i="9"/>
  <c r="G54" i="12"/>
  <c r="G34" i="12"/>
  <c r="G36" i="12"/>
  <c r="F45" i="12"/>
  <c r="G44" i="12"/>
  <c r="G43" i="12" s="1"/>
  <c r="G24" i="12"/>
  <c r="G23" i="12" s="1"/>
  <c r="G20" i="12"/>
  <c r="G19" i="12" s="1"/>
  <c r="G68" i="12"/>
  <c r="G67" i="12" s="1"/>
  <c r="F49" i="12"/>
  <c r="F55" i="12"/>
  <c r="F59" i="12"/>
  <c r="F67" i="12"/>
  <c r="F47" i="12"/>
  <c r="G58" i="12"/>
  <c r="G57" i="12" s="1"/>
  <c r="G60" i="12"/>
  <c r="G59" i="12" s="1"/>
  <c r="G56" i="12"/>
  <c r="G55" i="12" s="1"/>
  <c r="G32" i="12"/>
  <c r="G31" i="12" s="1"/>
  <c r="F37" i="12"/>
  <c r="G38" i="12"/>
  <c r="G37" i="12" s="1"/>
  <c r="G52" i="12"/>
  <c r="G51" i="12" s="1"/>
  <c r="G62" i="12"/>
  <c r="G61" i="12" s="1"/>
  <c r="F65" i="12"/>
  <c r="G26" i="12"/>
  <c r="G48" i="12"/>
  <c r="G47" i="12" s="1"/>
  <c r="G28" i="12"/>
  <c r="G46" i="12"/>
  <c r="G45" i="12" s="1"/>
  <c r="G22" i="12"/>
  <c r="G21" i="12" s="1"/>
  <c r="G66" i="12"/>
  <c r="G65" i="12" s="1"/>
  <c r="G50" i="12"/>
  <c r="F61" i="12"/>
  <c r="F57" i="12"/>
  <c r="F63" i="12"/>
  <c r="F43" i="12"/>
  <c r="F51" i="12"/>
  <c r="H40" i="12"/>
  <c r="G14" i="12"/>
  <c r="G13" i="12" s="1"/>
  <c r="S1" i="9"/>
  <c r="R8" i="9"/>
  <c r="R7" i="9"/>
  <c r="R6" i="9"/>
  <c r="R240" i="9" l="1"/>
  <c r="S241" i="9"/>
  <c r="S244" i="9"/>
  <c r="S242" i="9"/>
  <c r="S243" i="9"/>
  <c r="R230" i="9"/>
  <c r="R190" i="9"/>
  <c r="R210" i="9"/>
  <c r="S239" i="9"/>
  <c r="S237" i="9"/>
  <c r="S233" i="9"/>
  <c r="S231" i="9"/>
  <c r="S229" i="9"/>
  <c r="S227" i="9"/>
  <c r="S238" i="9"/>
  <c r="S236" i="9"/>
  <c r="S234" i="9"/>
  <c r="S232" i="9"/>
  <c r="S228" i="9"/>
  <c r="S226" i="9"/>
  <c r="S224" i="9"/>
  <c r="S223" i="9"/>
  <c r="S221" i="9"/>
  <c r="S219" i="9"/>
  <c r="S217" i="9"/>
  <c r="S213" i="9"/>
  <c r="S211" i="9"/>
  <c r="S209" i="9"/>
  <c r="S207" i="9"/>
  <c r="S204" i="9"/>
  <c r="S202" i="9"/>
  <c r="S198" i="9"/>
  <c r="S196" i="9"/>
  <c r="S193" i="9"/>
  <c r="S191" i="9"/>
  <c r="S189" i="9"/>
  <c r="S222" i="9"/>
  <c r="S218" i="9"/>
  <c r="S216" i="9"/>
  <c r="S214" i="9"/>
  <c r="S212" i="9"/>
  <c r="S208" i="9"/>
  <c r="S206" i="9"/>
  <c r="S203" i="9"/>
  <c r="S201" i="9"/>
  <c r="S199" i="9"/>
  <c r="S197" i="9"/>
  <c r="S194" i="9"/>
  <c r="S192" i="9"/>
  <c r="S187" i="9"/>
  <c r="S184" i="9"/>
  <c r="S182" i="9"/>
  <c r="S178" i="9"/>
  <c r="S176" i="9"/>
  <c r="S174" i="9"/>
  <c r="S172" i="9"/>
  <c r="S168" i="9"/>
  <c r="S166" i="9"/>
  <c r="S163" i="9"/>
  <c r="S161" i="9"/>
  <c r="S188" i="9"/>
  <c r="S186" i="9"/>
  <c r="S183" i="9"/>
  <c r="S181" i="9"/>
  <c r="S179" i="9"/>
  <c r="S177" i="9"/>
  <c r="S173" i="9"/>
  <c r="S171" i="9"/>
  <c r="S169" i="9"/>
  <c r="S167" i="9"/>
  <c r="S164" i="9"/>
  <c r="S162" i="9"/>
  <c r="R170" i="9"/>
  <c r="R180" i="9"/>
  <c r="R185" i="9"/>
  <c r="R160" i="9"/>
  <c r="R165" i="9"/>
  <c r="R175" i="9"/>
  <c r="R195" i="9"/>
  <c r="R220" i="9"/>
  <c r="R200" i="9"/>
  <c r="R205" i="9"/>
  <c r="R215" i="9"/>
  <c r="R225" i="9"/>
  <c r="R235" i="9"/>
  <c r="R60" i="9"/>
  <c r="R130" i="9"/>
  <c r="R150" i="9"/>
  <c r="R25" i="9"/>
  <c r="R50" i="9"/>
  <c r="R40" i="9"/>
  <c r="R80" i="9"/>
  <c r="S158" i="9"/>
  <c r="S154" i="9"/>
  <c r="S147" i="9"/>
  <c r="S141" i="9"/>
  <c r="S153" i="9"/>
  <c r="S143" i="9"/>
  <c r="S152" i="9"/>
  <c r="S149" i="9"/>
  <c r="S146" i="9"/>
  <c r="S144" i="9"/>
  <c r="S139" i="9"/>
  <c r="S131" i="9"/>
  <c r="S157" i="9"/>
  <c r="S151" i="9"/>
  <c r="S148" i="9"/>
  <c r="S159" i="9"/>
  <c r="S137" i="9"/>
  <c r="S132" i="9"/>
  <c r="S156" i="9"/>
  <c r="S138" i="9"/>
  <c r="S133" i="9"/>
  <c r="S142" i="9"/>
  <c r="S134" i="9"/>
  <c r="S136" i="9"/>
  <c r="S128" i="9"/>
  <c r="S129" i="9"/>
  <c r="S122" i="9"/>
  <c r="S116" i="9"/>
  <c r="S126" i="9"/>
  <c r="S123" i="9"/>
  <c r="S117" i="9"/>
  <c r="S112" i="9"/>
  <c r="S127" i="9"/>
  <c r="S124" i="9"/>
  <c r="S118" i="9"/>
  <c r="S113" i="9"/>
  <c r="S107" i="9"/>
  <c r="S102" i="9"/>
  <c r="S98" i="9"/>
  <c r="S119" i="9"/>
  <c r="S114" i="9"/>
  <c r="S108" i="9"/>
  <c r="S103" i="9"/>
  <c r="S99" i="9"/>
  <c r="S92" i="9"/>
  <c r="S87" i="9"/>
  <c r="S109" i="9"/>
  <c r="S104" i="9"/>
  <c r="S96" i="9"/>
  <c r="S93" i="9"/>
  <c r="S88" i="9"/>
  <c r="S84" i="9"/>
  <c r="S97" i="9"/>
  <c r="S94" i="9"/>
  <c r="S89" i="9"/>
  <c r="S79" i="9"/>
  <c r="S72" i="9"/>
  <c r="S66" i="9"/>
  <c r="S111" i="9"/>
  <c r="S83" i="9"/>
  <c r="S76" i="9"/>
  <c r="S73" i="9"/>
  <c r="S67" i="9"/>
  <c r="S62" i="9"/>
  <c r="S121" i="9"/>
  <c r="S106" i="9"/>
  <c r="S81" i="9"/>
  <c r="S77" i="9"/>
  <c r="S74" i="9"/>
  <c r="S68" i="9"/>
  <c r="S101" i="9"/>
  <c r="S91" i="9"/>
  <c r="S86" i="9"/>
  <c r="S82" i="9"/>
  <c r="S78" i="9"/>
  <c r="S71" i="9"/>
  <c r="S69" i="9"/>
  <c r="S64" i="9"/>
  <c r="S58" i="9"/>
  <c r="S53" i="9"/>
  <c r="S48" i="9"/>
  <c r="S57" i="9"/>
  <c r="S54" i="9"/>
  <c r="S47" i="9"/>
  <c r="S43" i="9"/>
  <c r="S39" i="9"/>
  <c r="S31" i="9"/>
  <c r="S28" i="9"/>
  <c r="S24" i="9"/>
  <c r="S16" i="9"/>
  <c r="S14" i="9"/>
  <c r="S63" i="9"/>
  <c r="S59" i="9"/>
  <c r="S44" i="9"/>
  <c r="S36" i="9"/>
  <c r="S32" i="9"/>
  <c r="S29" i="9"/>
  <c r="S21" i="9"/>
  <c r="S17" i="9"/>
  <c r="S61" i="9"/>
  <c r="S51" i="9"/>
  <c r="S49" i="9"/>
  <c r="S41" i="9"/>
  <c r="S37" i="9"/>
  <c r="S33" i="9"/>
  <c r="S26" i="9"/>
  <c r="S22" i="9"/>
  <c r="S18" i="9"/>
  <c r="S56" i="9"/>
  <c r="S52" i="9"/>
  <c r="S46" i="9"/>
  <c r="S42" i="9"/>
  <c r="S38" i="9"/>
  <c r="S34" i="9"/>
  <c r="S27" i="9"/>
  <c r="S23" i="9"/>
  <c r="S19" i="9"/>
  <c r="S13" i="9"/>
  <c r="S11" i="9"/>
  <c r="S12" i="9"/>
  <c r="S9" i="9"/>
  <c r="R15" i="9"/>
  <c r="R35" i="9"/>
  <c r="R75" i="9"/>
  <c r="I42" i="12" s="1"/>
  <c r="I41" i="12" s="1"/>
  <c r="R85" i="9"/>
  <c r="R115" i="9"/>
  <c r="R5" i="9"/>
  <c r="G53" i="12"/>
  <c r="R10" i="9"/>
  <c r="R20" i="9"/>
  <c r="R55" i="9"/>
  <c r="R100" i="9"/>
  <c r="R135" i="9"/>
  <c r="H54" i="12"/>
  <c r="H53" i="12" s="1"/>
  <c r="R30" i="9"/>
  <c r="R65" i="9"/>
  <c r="R90" i="9"/>
  <c r="R70" i="9"/>
  <c r="I40" i="12" s="1"/>
  <c r="I39" i="12" s="1"/>
  <c r="R105" i="9"/>
  <c r="R120" i="9"/>
  <c r="R155" i="9"/>
  <c r="R140" i="9"/>
  <c r="R45" i="9"/>
  <c r="I30" i="12" s="1"/>
  <c r="I29" i="12" s="1"/>
  <c r="R95" i="9"/>
  <c r="R110" i="9"/>
  <c r="R125" i="9"/>
  <c r="R145" i="9"/>
  <c r="I70" i="12" s="1"/>
  <c r="H16" i="12"/>
  <c r="H15" i="12" s="1"/>
  <c r="H44" i="12"/>
  <c r="H60" i="12"/>
  <c r="H48" i="12"/>
  <c r="H47" i="12" s="1"/>
  <c r="H58" i="12"/>
  <c r="H22" i="12"/>
  <c r="H21" i="12" s="1"/>
  <c r="H34" i="12"/>
  <c r="H33" i="12" s="1"/>
  <c r="H28" i="12"/>
  <c r="H27" i="12" s="1"/>
  <c r="G35" i="12"/>
  <c r="H24" i="12"/>
  <c r="H23" i="12" s="1"/>
  <c r="H66" i="12"/>
  <c r="H65" i="12" s="1"/>
  <c r="H20" i="12"/>
  <c r="H19" i="12" s="1"/>
  <c r="H56" i="12"/>
  <c r="H55" i="12" s="1"/>
  <c r="H39" i="12"/>
  <c r="H50" i="12"/>
  <c r="H49" i="12" s="1"/>
  <c r="H64" i="12"/>
  <c r="H38" i="12"/>
  <c r="H32" i="12"/>
  <c r="G49" i="12"/>
  <c r="G27" i="12"/>
  <c r="G33" i="12"/>
  <c r="H29" i="12"/>
  <c r="H52" i="12"/>
  <c r="H26" i="12"/>
  <c r="H25" i="12" s="1"/>
  <c r="H36" i="12"/>
  <c r="H35" i="12" s="1"/>
  <c r="H46" i="12"/>
  <c r="H45" i="12" s="1"/>
  <c r="H68" i="12"/>
  <c r="H62" i="12"/>
  <c r="G25" i="12"/>
  <c r="I16" i="12"/>
  <c r="I18" i="12"/>
  <c r="I17" i="12" s="1"/>
  <c r="H14" i="12"/>
  <c r="H13" i="12" s="1"/>
  <c r="T1" i="9"/>
  <c r="S8" i="9"/>
  <c r="S7" i="9"/>
  <c r="S6" i="9"/>
  <c r="S240" i="9" l="1"/>
  <c r="T242" i="9"/>
  <c r="T243" i="9"/>
  <c r="T244" i="9"/>
  <c r="T241" i="9"/>
  <c r="S215" i="9"/>
  <c r="S185" i="9"/>
  <c r="S170" i="9"/>
  <c r="S180" i="9"/>
  <c r="S225" i="9"/>
  <c r="S235" i="9"/>
  <c r="T238" i="9"/>
  <c r="T236" i="9"/>
  <c r="T234" i="9"/>
  <c r="T232" i="9"/>
  <c r="T228" i="9"/>
  <c r="T226" i="9"/>
  <c r="T224" i="9"/>
  <c r="T239" i="9"/>
  <c r="T237" i="9"/>
  <c r="T233" i="9"/>
  <c r="T231" i="9"/>
  <c r="T229" i="9"/>
  <c r="T227" i="9"/>
  <c r="T222" i="9"/>
  <c r="T218" i="9"/>
  <c r="T216" i="9"/>
  <c r="T214" i="9"/>
  <c r="T212" i="9"/>
  <c r="T208" i="9"/>
  <c r="T206" i="9"/>
  <c r="T203" i="9"/>
  <c r="T201" i="9"/>
  <c r="T199" i="9"/>
  <c r="T197" i="9"/>
  <c r="T194" i="9"/>
  <c r="T192" i="9"/>
  <c r="T223" i="9"/>
  <c r="T221" i="9"/>
  <c r="T219" i="9"/>
  <c r="T217" i="9"/>
  <c r="T213" i="9"/>
  <c r="T211" i="9"/>
  <c r="T209" i="9"/>
  <c r="T207" i="9"/>
  <c r="T204" i="9"/>
  <c r="T202" i="9"/>
  <c r="T198" i="9"/>
  <c r="T196" i="9"/>
  <c r="T193" i="9"/>
  <c r="T191" i="9"/>
  <c r="T189" i="9"/>
  <c r="T188" i="9"/>
  <c r="T186" i="9"/>
  <c r="T183" i="9"/>
  <c r="T181" i="9"/>
  <c r="T179" i="9"/>
  <c r="T177" i="9"/>
  <c r="T173" i="9"/>
  <c r="T171" i="9"/>
  <c r="T169" i="9"/>
  <c r="T167" i="9"/>
  <c r="T164" i="9"/>
  <c r="T162" i="9"/>
  <c r="T187" i="9"/>
  <c r="T184" i="9"/>
  <c r="T182" i="9"/>
  <c r="T178" i="9"/>
  <c r="T176" i="9"/>
  <c r="T174" i="9"/>
  <c r="T172" i="9"/>
  <c r="T168" i="9"/>
  <c r="T166" i="9"/>
  <c r="T163" i="9"/>
  <c r="T161" i="9"/>
  <c r="S200" i="9"/>
  <c r="S205" i="9"/>
  <c r="S190" i="9"/>
  <c r="S195" i="9"/>
  <c r="S210" i="9"/>
  <c r="S220" i="9"/>
  <c r="S160" i="9"/>
  <c r="S165" i="9"/>
  <c r="S175" i="9"/>
  <c r="S230" i="9"/>
  <c r="S95" i="9"/>
  <c r="S135" i="9"/>
  <c r="S105" i="9"/>
  <c r="J54" i="12" s="1"/>
  <c r="J53" i="12" s="1"/>
  <c r="S25" i="9"/>
  <c r="S20" i="9"/>
  <c r="S15" i="9"/>
  <c r="S125" i="9"/>
  <c r="S150" i="9"/>
  <c r="I69" i="12"/>
  <c r="I54" i="12"/>
  <c r="I53" i="12" s="1"/>
  <c r="S10" i="9"/>
  <c r="S45" i="9"/>
  <c r="S40" i="9"/>
  <c r="S35" i="9"/>
  <c r="S30" i="9"/>
  <c r="S100" i="9"/>
  <c r="S80" i="9"/>
  <c r="S110" i="9"/>
  <c r="S155" i="9"/>
  <c r="S65" i="9"/>
  <c r="S5" i="9"/>
  <c r="S55" i="9"/>
  <c r="S50" i="9"/>
  <c r="S85" i="9"/>
  <c r="S120" i="9"/>
  <c r="S75" i="9"/>
  <c r="J42" i="12" s="1"/>
  <c r="J41" i="12" s="1"/>
  <c r="S145" i="9"/>
  <c r="J70" i="12" s="1"/>
  <c r="J69" i="12" s="1"/>
  <c r="T159" i="9"/>
  <c r="T151" i="9"/>
  <c r="T148" i="9"/>
  <c r="T142" i="9"/>
  <c r="T156" i="9"/>
  <c r="T146" i="9"/>
  <c r="T158" i="9"/>
  <c r="T152" i="9"/>
  <c r="T149" i="9"/>
  <c r="T144" i="9"/>
  <c r="T157" i="9"/>
  <c r="T136" i="9"/>
  <c r="T132" i="9"/>
  <c r="T154" i="9"/>
  <c r="T147" i="9"/>
  <c r="T143" i="9"/>
  <c r="T141" i="9"/>
  <c r="T138" i="9"/>
  <c r="T133" i="9"/>
  <c r="T139" i="9"/>
  <c r="T134" i="9"/>
  <c r="T153" i="9"/>
  <c r="T129" i="9"/>
  <c r="T126" i="9"/>
  <c r="T123" i="9"/>
  <c r="T117" i="9"/>
  <c r="T112" i="9"/>
  <c r="T137" i="9"/>
  <c r="T131" i="9"/>
  <c r="T127" i="9"/>
  <c r="T124" i="9"/>
  <c r="T118" i="9"/>
  <c r="T113" i="9"/>
  <c r="T119" i="9"/>
  <c r="T114" i="9"/>
  <c r="T108" i="9"/>
  <c r="T103" i="9"/>
  <c r="T99" i="9"/>
  <c r="T109" i="9"/>
  <c r="T104" i="9"/>
  <c r="T96" i="9"/>
  <c r="T93" i="9"/>
  <c r="T88" i="9"/>
  <c r="T128" i="9"/>
  <c r="T121" i="9"/>
  <c r="T111" i="9"/>
  <c r="T106" i="9"/>
  <c r="T101" i="9"/>
  <c r="T97" i="9"/>
  <c r="T94" i="9"/>
  <c r="T89" i="9"/>
  <c r="T122" i="9"/>
  <c r="T83" i="9"/>
  <c r="T76" i="9"/>
  <c r="T73" i="9"/>
  <c r="T67" i="9"/>
  <c r="T62" i="9"/>
  <c r="T116" i="9"/>
  <c r="T84" i="9"/>
  <c r="T81" i="9"/>
  <c r="T77" i="9"/>
  <c r="T74" i="9"/>
  <c r="T68" i="9"/>
  <c r="T63" i="9"/>
  <c r="T107" i="9"/>
  <c r="T98" i="9"/>
  <c r="T91" i="9"/>
  <c r="T86" i="9"/>
  <c r="T82" i="9"/>
  <c r="T78" i="9"/>
  <c r="T71" i="9"/>
  <c r="T69" i="9"/>
  <c r="T102" i="9"/>
  <c r="T92" i="9"/>
  <c r="T87" i="9"/>
  <c r="T79" i="9"/>
  <c r="T72" i="9"/>
  <c r="T66" i="9"/>
  <c r="T61" i="9"/>
  <c r="T59" i="9"/>
  <c r="T54" i="9"/>
  <c r="T49" i="9"/>
  <c r="T58" i="9"/>
  <c r="T44" i="9"/>
  <c r="T36" i="9"/>
  <c r="T32" i="9"/>
  <c r="T29" i="9"/>
  <c r="T21" i="9"/>
  <c r="T17" i="9"/>
  <c r="T64" i="9"/>
  <c r="T51" i="9"/>
  <c r="T48" i="9"/>
  <c r="T41" i="9"/>
  <c r="T37" i="9"/>
  <c r="T33" i="9"/>
  <c r="T26" i="9"/>
  <c r="T22" i="9"/>
  <c r="T18" i="9"/>
  <c r="T56" i="9"/>
  <c r="T52" i="9"/>
  <c r="T46" i="9"/>
  <c r="T42" i="9"/>
  <c r="T38" i="9"/>
  <c r="T34" i="9"/>
  <c r="T27" i="9"/>
  <c r="T23" i="9"/>
  <c r="T19" i="9"/>
  <c r="T57" i="9"/>
  <c r="T53" i="9"/>
  <c r="T47" i="9"/>
  <c r="T43" i="9"/>
  <c r="T39" i="9"/>
  <c r="T31" i="9"/>
  <c r="T28" i="9"/>
  <c r="T24" i="9"/>
  <c r="T16" i="9"/>
  <c r="T14" i="9"/>
  <c r="T12" i="9"/>
  <c r="T13" i="9"/>
  <c r="T11" i="9"/>
  <c r="T9" i="9"/>
  <c r="S60" i="9"/>
  <c r="S70" i="9"/>
  <c r="J40" i="12" s="1"/>
  <c r="J39" i="12" s="1"/>
  <c r="S90" i="9"/>
  <c r="S115" i="9"/>
  <c r="S130" i="9"/>
  <c r="S140" i="9"/>
  <c r="I58" i="12"/>
  <c r="I57" i="12" s="1"/>
  <c r="H51" i="12"/>
  <c r="H57" i="12"/>
  <c r="H59" i="12"/>
  <c r="I20" i="12"/>
  <c r="I19" i="12" s="1"/>
  <c r="I46" i="12"/>
  <c r="I66" i="12"/>
  <c r="I65" i="12" s="1"/>
  <c r="I38" i="12"/>
  <c r="I37" i="12" s="1"/>
  <c r="I52" i="12"/>
  <c r="I51" i="12" s="1"/>
  <c r="I32" i="12"/>
  <c r="I31" i="12" s="1"/>
  <c r="H63" i="12"/>
  <c r="I44" i="12"/>
  <c r="I43" i="12" s="1"/>
  <c r="H67" i="12"/>
  <c r="I34" i="12"/>
  <c r="I56" i="12"/>
  <c r="I55" i="12" s="1"/>
  <c r="I26" i="12"/>
  <c r="I22" i="12"/>
  <c r="I21" i="12" s="1"/>
  <c r="I64" i="12"/>
  <c r="I63" i="12" s="1"/>
  <c r="I68" i="12"/>
  <c r="I67" i="12" s="1"/>
  <c r="H61" i="12"/>
  <c r="H37" i="12"/>
  <c r="H43" i="12"/>
  <c r="I28" i="12"/>
  <c r="I50" i="12"/>
  <c r="I36" i="12"/>
  <c r="I35" i="12" s="1"/>
  <c r="I48" i="12"/>
  <c r="I24" i="12"/>
  <c r="I23" i="12" s="1"/>
  <c r="I60" i="12"/>
  <c r="I59" i="12" s="1"/>
  <c r="I62" i="12"/>
  <c r="I61" i="12" s="1"/>
  <c r="H31" i="12"/>
  <c r="I15" i="12"/>
  <c r="J18" i="12"/>
  <c r="J17" i="12" s="1"/>
  <c r="J16" i="12"/>
  <c r="J15" i="12" s="1"/>
  <c r="J30" i="12"/>
  <c r="J29" i="12" s="1"/>
  <c r="I14" i="12"/>
  <c r="I13" i="12" s="1"/>
  <c r="U1" i="9"/>
  <c r="T7" i="9"/>
  <c r="T6" i="9"/>
  <c r="T8" i="9"/>
  <c r="T240" i="9" l="1"/>
  <c r="U243" i="9"/>
  <c r="U244" i="9"/>
  <c r="U241" i="9"/>
  <c r="U242" i="9"/>
  <c r="T230" i="9"/>
  <c r="T170" i="9"/>
  <c r="T180" i="9"/>
  <c r="T185" i="9"/>
  <c r="U239" i="9"/>
  <c r="U237" i="9"/>
  <c r="U233" i="9"/>
  <c r="U231" i="9"/>
  <c r="U229" i="9"/>
  <c r="U227" i="9"/>
  <c r="U238" i="9"/>
  <c r="U236" i="9"/>
  <c r="U234" i="9"/>
  <c r="U232" i="9"/>
  <c r="U228" i="9"/>
  <c r="U226" i="9"/>
  <c r="U224" i="9"/>
  <c r="U223" i="9"/>
  <c r="U221" i="9"/>
  <c r="U219" i="9"/>
  <c r="U217" i="9"/>
  <c r="U213" i="9"/>
  <c r="U211" i="9"/>
  <c r="U209" i="9"/>
  <c r="U207" i="9"/>
  <c r="U204" i="9"/>
  <c r="U202" i="9"/>
  <c r="U198" i="9"/>
  <c r="U196" i="9"/>
  <c r="U193" i="9"/>
  <c r="U191" i="9"/>
  <c r="U189" i="9"/>
  <c r="U222" i="9"/>
  <c r="U218" i="9"/>
  <c r="U216" i="9"/>
  <c r="U214" i="9"/>
  <c r="U212" i="9"/>
  <c r="U208" i="9"/>
  <c r="U206" i="9"/>
  <c r="U203" i="9"/>
  <c r="U201" i="9"/>
  <c r="U199" i="9"/>
  <c r="U197" i="9"/>
  <c r="U194" i="9"/>
  <c r="U192" i="9"/>
  <c r="U187" i="9"/>
  <c r="U184" i="9"/>
  <c r="U182" i="9"/>
  <c r="U178" i="9"/>
  <c r="U176" i="9"/>
  <c r="U174" i="9"/>
  <c r="U172" i="9"/>
  <c r="U168" i="9"/>
  <c r="U166" i="9"/>
  <c r="U163" i="9"/>
  <c r="U161" i="9"/>
  <c r="U188" i="9"/>
  <c r="U186" i="9"/>
  <c r="U183" i="9"/>
  <c r="U181" i="9"/>
  <c r="U179" i="9"/>
  <c r="U177" i="9"/>
  <c r="U173" i="9"/>
  <c r="U171" i="9"/>
  <c r="U169" i="9"/>
  <c r="U167" i="9"/>
  <c r="U164" i="9"/>
  <c r="U162" i="9"/>
  <c r="T160" i="9"/>
  <c r="T165" i="9"/>
  <c r="T175" i="9"/>
  <c r="T190" i="9"/>
  <c r="T195" i="9"/>
  <c r="T210" i="9"/>
  <c r="T220" i="9"/>
  <c r="T200" i="9"/>
  <c r="T205" i="9"/>
  <c r="T215" i="9"/>
  <c r="T225" i="9"/>
  <c r="T235" i="9"/>
  <c r="T5" i="9"/>
  <c r="T30" i="9"/>
  <c r="T45" i="9"/>
  <c r="K30" i="12" s="1"/>
  <c r="K29" i="12" s="1"/>
  <c r="T40" i="9"/>
  <c r="T35" i="9"/>
  <c r="T120" i="9"/>
  <c r="T130" i="9"/>
  <c r="T140" i="9"/>
  <c r="T155" i="9"/>
  <c r="T10" i="9"/>
  <c r="K16" i="12" s="1"/>
  <c r="K15" i="12" s="1"/>
  <c r="T15" i="9"/>
  <c r="K18" i="12" s="1"/>
  <c r="K17" i="12" s="1"/>
  <c r="T20" i="9"/>
  <c r="T55" i="9"/>
  <c r="T80" i="9"/>
  <c r="T100" i="9"/>
  <c r="T125" i="9"/>
  <c r="T135" i="9"/>
  <c r="T50" i="9"/>
  <c r="T60" i="9"/>
  <c r="T70" i="9"/>
  <c r="T85" i="9"/>
  <c r="T105" i="9"/>
  <c r="U156" i="9"/>
  <c r="U152" i="9"/>
  <c r="U149" i="9"/>
  <c r="U143" i="9"/>
  <c r="U157" i="9"/>
  <c r="U151" i="9"/>
  <c r="U147" i="9"/>
  <c r="U146" i="9"/>
  <c r="U154" i="9"/>
  <c r="U148" i="9"/>
  <c r="U141" i="9"/>
  <c r="U137" i="9"/>
  <c r="U133" i="9"/>
  <c r="U159" i="9"/>
  <c r="U153" i="9"/>
  <c r="U142" i="9"/>
  <c r="U158" i="9"/>
  <c r="U139" i="9"/>
  <c r="U134" i="9"/>
  <c r="U144" i="9"/>
  <c r="U136" i="9"/>
  <c r="U131" i="9"/>
  <c r="U138" i="9"/>
  <c r="U127" i="9"/>
  <c r="U124" i="9"/>
  <c r="U118" i="9"/>
  <c r="U113" i="9"/>
  <c r="U128" i="9"/>
  <c r="U121" i="9"/>
  <c r="U119" i="9"/>
  <c r="U114" i="9"/>
  <c r="U109" i="9"/>
  <c r="U104" i="9"/>
  <c r="U111" i="9"/>
  <c r="U106" i="9"/>
  <c r="U101" i="9"/>
  <c r="U97" i="9"/>
  <c r="U94" i="9"/>
  <c r="U89" i="9"/>
  <c r="U129" i="9"/>
  <c r="U122" i="9"/>
  <c r="U116" i="9"/>
  <c r="U107" i="9"/>
  <c r="U102" i="9"/>
  <c r="U98" i="9"/>
  <c r="U91" i="9"/>
  <c r="U86" i="9"/>
  <c r="U132" i="9"/>
  <c r="U126" i="9"/>
  <c r="U123" i="9"/>
  <c r="U112" i="9"/>
  <c r="U84" i="9"/>
  <c r="U81" i="9"/>
  <c r="U77" i="9"/>
  <c r="U74" i="9"/>
  <c r="U68" i="9"/>
  <c r="U63" i="9"/>
  <c r="U117" i="9"/>
  <c r="U82" i="9"/>
  <c r="U78" i="9"/>
  <c r="U71" i="9"/>
  <c r="U69" i="9"/>
  <c r="U64" i="9"/>
  <c r="U108" i="9"/>
  <c r="U99" i="9"/>
  <c r="U92" i="9"/>
  <c r="U87" i="9"/>
  <c r="U79" i="9"/>
  <c r="U72" i="9"/>
  <c r="U103" i="9"/>
  <c r="U96" i="9"/>
  <c r="U93" i="9"/>
  <c r="U88" i="9"/>
  <c r="U83" i="9"/>
  <c r="U76" i="9"/>
  <c r="U73" i="9"/>
  <c r="U67" i="9"/>
  <c r="U62" i="9"/>
  <c r="U56" i="9"/>
  <c r="U51" i="9"/>
  <c r="U59" i="9"/>
  <c r="U48" i="9"/>
  <c r="U41" i="9"/>
  <c r="U37" i="9"/>
  <c r="U33" i="9"/>
  <c r="U26" i="9"/>
  <c r="U22" i="9"/>
  <c r="U18" i="9"/>
  <c r="U61" i="9"/>
  <c r="U52" i="9"/>
  <c r="U49" i="9"/>
  <c r="U46" i="9"/>
  <c r="U42" i="9"/>
  <c r="U38" i="9"/>
  <c r="U34" i="9"/>
  <c r="U27" i="9"/>
  <c r="U23" i="9"/>
  <c r="U19" i="9"/>
  <c r="U66" i="9"/>
  <c r="U57" i="9"/>
  <c r="U53" i="9"/>
  <c r="U47" i="9"/>
  <c r="U43" i="9"/>
  <c r="U39" i="9"/>
  <c r="U31" i="9"/>
  <c r="U28" i="9"/>
  <c r="U24" i="9"/>
  <c r="U16" i="9"/>
  <c r="U58" i="9"/>
  <c r="U54" i="9"/>
  <c r="U44" i="9"/>
  <c r="U36" i="9"/>
  <c r="U32" i="9"/>
  <c r="U29" i="9"/>
  <c r="U21" i="9"/>
  <c r="U17" i="9"/>
  <c r="U11" i="9"/>
  <c r="U13" i="9"/>
  <c r="U14" i="9"/>
  <c r="U9" i="9"/>
  <c r="U12" i="9"/>
  <c r="T25" i="9"/>
  <c r="T65" i="9"/>
  <c r="T115" i="9"/>
  <c r="T75" i="9"/>
  <c r="K42" i="12" s="1"/>
  <c r="K41" i="12" s="1"/>
  <c r="T90" i="9"/>
  <c r="T110" i="9"/>
  <c r="T145" i="9"/>
  <c r="K70" i="12" s="1"/>
  <c r="K69" i="12" s="1"/>
  <c r="T150" i="9"/>
  <c r="T95" i="9"/>
  <c r="J36" i="12"/>
  <c r="J35" i="12" s="1"/>
  <c r="J58" i="12"/>
  <c r="J28" i="12"/>
  <c r="J27" i="12" s="1"/>
  <c r="J64" i="12"/>
  <c r="J22" i="12"/>
  <c r="J21" i="12" s="1"/>
  <c r="J52" i="12"/>
  <c r="I47" i="12"/>
  <c r="I49" i="12"/>
  <c r="I25" i="12"/>
  <c r="I33" i="12"/>
  <c r="J60" i="12"/>
  <c r="J59" i="12" s="1"/>
  <c r="J48" i="12"/>
  <c r="J47" i="12" s="1"/>
  <c r="J26" i="12"/>
  <c r="J25" i="12" s="1"/>
  <c r="J56" i="12"/>
  <c r="J62" i="12"/>
  <c r="J66" i="12"/>
  <c r="I45" i="12"/>
  <c r="J20" i="12"/>
  <c r="J19" i="12" s="1"/>
  <c r="J50" i="12"/>
  <c r="J49" i="12" s="1"/>
  <c r="J44" i="12"/>
  <c r="J43" i="12" s="1"/>
  <c r="J38" i="12"/>
  <c r="J68" i="12"/>
  <c r="J34" i="12"/>
  <c r="J33" i="12" s="1"/>
  <c r="J24" i="12"/>
  <c r="J23" i="12" s="1"/>
  <c r="J32" i="12"/>
  <c r="J31" i="12" s="1"/>
  <c r="I27" i="12"/>
  <c r="J46" i="12"/>
  <c r="K40" i="12"/>
  <c r="K39" i="12" s="1"/>
  <c r="J14" i="12"/>
  <c r="J13" i="12" s="1"/>
  <c r="V1" i="9"/>
  <c r="U7" i="9"/>
  <c r="U6" i="9"/>
  <c r="U8" i="9"/>
  <c r="U240" i="9" l="1"/>
  <c r="V244" i="9"/>
  <c r="V243" i="9"/>
  <c r="V241" i="9"/>
  <c r="V242" i="9"/>
  <c r="U170" i="9"/>
  <c r="U180" i="9"/>
  <c r="U185" i="9"/>
  <c r="U225" i="9"/>
  <c r="U235" i="9"/>
  <c r="V238" i="9"/>
  <c r="V236" i="9"/>
  <c r="V234" i="9"/>
  <c r="V232" i="9"/>
  <c r="V228" i="9"/>
  <c r="V226" i="9"/>
  <c r="V224" i="9"/>
  <c r="V239" i="9"/>
  <c r="V237" i="9"/>
  <c r="V233" i="9"/>
  <c r="V231" i="9"/>
  <c r="V229" i="9"/>
  <c r="V227" i="9"/>
  <c r="V222" i="9"/>
  <c r="V218" i="9"/>
  <c r="V216" i="9"/>
  <c r="V214" i="9"/>
  <c r="V212" i="9"/>
  <c r="V208" i="9"/>
  <c r="V206" i="9"/>
  <c r="V203" i="9"/>
  <c r="V201" i="9"/>
  <c r="V199" i="9"/>
  <c r="V197" i="9"/>
  <c r="V194" i="9"/>
  <c r="V192" i="9"/>
  <c r="V223" i="9"/>
  <c r="V221" i="9"/>
  <c r="V219" i="9"/>
  <c r="V217" i="9"/>
  <c r="V213" i="9"/>
  <c r="V211" i="9"/>
  <c r="V209" i="9"/>
  <c r="V207" i="9"/>
  <c r="V204" i="9"/>
  <c r="V202" i="9"/>
  <c r="V198" i="9"/>
  <c r="V196" i="9"/>
  <c r="V193" i="9"/>
  <c r="V191" i="9"/>
  <c r="V189" i="9"/>
  <c r="V188" i="9"/>
  <c r="V186" i="9"/>
  <c r="V183" i="9"/>
  <c r="V181" i="9"/>
  <c r="V179" i="9"/>
  <c r="V177" i="9"/>
  <c r="V173" i="9"/>
  <c r="V171" i="9"/>
  <c r="V169" i="9"/>
  <c r="V167" i="9"/>
  <c r="V164" i="9"/>
  <c r="V162" i="9"/>
  <c r="V187" i="9"/>
  <c r="V184" i="9"/>
  <c r="V182" i="9"/>
  <c r="V178" i="9"/>
  <c r="V176" i="9"/>
  <c r="V174" i="9"/>
  <c r="V172" i="9"/>
  <c r="V168" i="9"/>
  <c r="V166" i="9"/>
  <c r="V163" i="9"/>
  <c r="V161" i="9"/>
  <c r="U160" i="9"/>
  <c r="U165" i="9"/>
  <c r="U175" i="9"/>
  <c r="U230" i="9"/>
  <c r="U200" i="9"/>
  <c r="U205" i="9"/>
  <c r="U215" i="9"/>
  <c r="U190" i="9"/>
  <c r="U195" i="9"/>
  <c r="U210" i="9"/>
  <c r="U220" i="9"/>
  <c r="U20" i="9"/>
  <c r="U95" i="9"/>
  <c r="U110" i="9"/>
  <c r="U150" i="9"/>
  <c r="U25" i="9"/>
  <c r="U115" i="9"/>
  <c r="U90" i="9"/>
  <c r="U130" i="9"/>
  <c r="V157" i="9"/>
  <c r="V153" i="9"/>
  <c r="V146" i="9"/>
  <c r="V144" i="9"/>
  <c r="V158" i="9"/>
  <c r="V152" i="9"/>
  <c r="V148" i="9"/>
  <c r="V154" i="9"/>
  <c r="V159" i="9"/>
  <c r="V151" i="9"/>
  <c r="V142" i="9"/>
  <c r="V138" i="9"/>
  <c r="V134" i="9"/>
  <c r="V156" i="9"/>
  <c r="V147" i="9"/>
  <c r="V143" i="9"/>
  <c r="V136" i="9"/>
  <c r="V137" i="9"/>
  <c r="V132" i="9"/>
  <c r="V149" i="9"/>
  <c r="V141" i="9"/>
  <c r="V133" i="9"/>
  <c r="V131" i="9"/>
  <c r="V128" i="9"/>
  <c r="V121" i="9"/>
  <c r="V119" i="9"/>
  <c r="V114" i="9"/>
  <c r="V139" i="9"/>
  <c r="V129" i="9"/>
  <c r="V122" i="9"/>
  <c r="V116" i="9"/>
  <c r="V111" i="9"/>
  <c r="V106" i="9"/>
  <c r="V101" i="9"/>
  <c r="V107" i="9"/>
  <c r="V102" i="9"/>
  <c r="V98" i="9"/>
  <c r="V91" i="9"/>
  <c r="V86" i="9"/>
  <c r="V126" i="9"/>
  <c r="V123" i="9"/>
  <c r="V117" i="9"/>
  <c r="V112" i="9"/>
  <c r="V108" i="9"/>
  <c r="V103" i="9"/>
  <c r="V99" i="9"/>
  <c r="V92" i="9"/>
  <c r="V87" i="9"/>
  <c r="V83" i="9"/>
  <c r="V127" i="9"/>
  <c r="V124" i="9"/>
  <c r="V113" i="9"/>
  <c r="V82" i="9"/>
  <c r="V78" i="9"/>
  <c r="V71" i="9"/>
  <c r="V69" i="9"/>
  <c r="V64" i="9"/>
  <c r="V118" i="9"/>
  <c r="V79" i="9"/>
  <c r="V72" i="9"/>
  <c r="V66" i="9"/>
  <c r="V109" i="9"/>
  <c r="V96" i="9"/>
  <c r="V93" i="9"/>
  <c r="V88" i="9"/>
  <c r="V76" i="9"/>
  <c r="V73" i="9"/>
  <c r="V67" i="9"/>
  <c r="V104" i="9"/>
  <c r="V97" i="9"/>
  <c r="V94" i="9"/>
  <c r="V89" i="9"/>
  <c r="V84" i="9"/>
  <c r="V81" i="9"/>
  <c r="V77" i="9"/>
  <c r="V74" i="9"/>
  <c r="V68" i="9"/>
  <c r="V63" i="9"/>
  <c r="V57" i="9"/>
  <c r="V52" i="9"/>
  <c r="V62" i="9"/>
  <c r="V61" i="9"/>
  <c r="V51" i="9"/>
  <c r="V49" i="9"/>
  <c r="V46" i="9"/>
  <c r="V42" i="9"/>
  <c r="V38" i="9"/>
  <c r="V34" i="9"/>
  <c r="V27" i="9"/>
  <c r="V23" i="9"/>
  <c r="V19" i="9"/>
  <c r="V13" i="9"/>
  <c r="V56" i="9"/>
  <c r="V53" i="9"/>
  <c r="V47" i="9"/>
  <c r="V43" i="9"/>
  <c r="V39" i="9"/>
  <c r="V31" i="9"/>
  <c r="V28" i="9"/>
  <c r="V24" i="9"/>
  <c r="V58" i="9"/>
  <c r="V54" i="9"/>
  <c r="V44" i="9"/>
  <c r="V36" i="9"/>
  <c r="V32" i="9"/>
  <c r="V29" i="9"/>
  <c r="V21" i="9"/>
  <c r="V17" i="9"/>
  <c r="V59" i="9"/>
  <c r="V48" i="9"/>
  <c r="V41" i="9"/>
  <c r="V37" i="9"/>
  <c r="V33" i="9"/>
  <c r="V26" i="9"/>
  <c r="V22" i="9"/>
  <c r="V18" i="9"/>
  <c r="V12" i="9"/>
  <c r="V14" i="9"/>
  <c r="V16" i="9"/>
  <c r="V11" i="9"/>
  <c r="V9" i="9"/>
  <c r="U10" i="9"/>
  <c r="L16" i="12" s="1"/>
  <c r="L15" i="12" s="1"/>
  <c r="U30" i="9"/>
  <c r="U80" i="9"/>
  <c r="U125" i="9"/>
  <c r="U120" i="9"/>
  <c r="U135" i="9"/>
  <c r="U155" i="9"/>
  <c r="U5" i="9"/>
  <c r="U35" i="9"/>
  <c r="U15" i="9"/>
  <c r="L18" i="12" s="1"/>
  <c r="L17" i="12" s="1"/>
  <c r="U45" i="9"/>
  <c r="U50" i="9"/>
  <c r="U100" i="9"/>
  <c r="U145" i="9"/>
  <c r="L70" i="12" s="1"/>
  <c r="L69" i="12" s="1"/>
  <c r="U65" i="9"/>
  <c r="U40" i="9"/>
  <c r="U55" i="9"/>
  <c r="U75" i="9"/>
  <c r="L42" i="12" s="1"/>
  <c r="L41" i="12" s="1"/>
  <c r="U60" i="9"/>
  <c r="U70" i="9"/>
  <c r="U85" i="9"/>
  <c r="U105" i="9"/>
  <c r="U140" i="9"/>
  <c r="K54" i="12"/>
  <c r="K60" i="12"/>
  <c r="K50" i="12"/>
  <c r="K49" i="12" s="1"/>
  <c r="J45" i="12"/>
  <c r="K58" i="12"/>
  <c r="K57" i="12" s="1"/>
  <c r="K22" i="12"/>
  <c r="K21" i="12" s="1"/>
  <c r="K64" i="12"/>
  <c r="K63" i="12" s="1"/>
  <c r="K66" i="12"/>
  <c r="K65" i="12" s="1"/>
  <c r="K52" i="12"/>
  <c r="K44" i="12"/>
  <c r="K43" i="12" s="1"/>
  <c r="K24" i="12"/>
  <c r="K23" i="12" s="1"/>
  <c r="K68" i="12"/>
  <c r="K67" i="12" s="1"/>
  <c r="K46" i="12"/>
  <c r="K45" i="12" s="1"/>
  <c r="K36" i="12"/>
  <c r="J37" i="12"/>
  <c r="J65" i="12"/>
  <c r="J55" i="12"/>
  <c r="J51" i="12"/>
  <c r="J63" i="12"/>
  <c r="K28" i="12"/>
  <c r="J67" i="12"/>
  <c r="J61" i="12"/>
  <c r="K34" i="12"/>
  <c r="K33" i="12" s="1"/>
  <c r="K48" i="12"/>
  <c r="K47" i="12" s="1"/>
  <c r="K20" i="12"/>
  <c r="K19" i="12" s="1"/>
  <c r="K38" i="12"/>
  <c r="K37" i="12" s="1"/>
  <c r="K56" i="12"/>
  <c r="K55" i="12" s="1"/>
  <c r="K26" i="12"/>
  <c r="K25" i="12" s="1"/>
  <c r="K62" i="12"/>
  <c r="K61" i="12" s="1"/>
  <c r="K32" i="12"/>
  <c r="K31" i="12" s="1"/>
  <c r="J57" i="12"/>
  <c r="L40" i="12"/>
  <c r="L39" i="12" s="1"/>
  <c r="L30" i="12"/>
  <c r="L29" i="12" s="1"/>
  <c r="K14" i="12"/>
  <c r="K13" i="12" s="1"/>
  <c r="W1" i="9"/>
  <c r="V8" i="9"/>
  <c r="V7" i="9"/>
  <c r="V6" i="9"/>
  <c r="V240" i="9" l="1"/>
  <c r="W241" i="9"/>
  <c r="W244" i="9"/>
  <c r="W242" i="9"/>
  <c r="W243" i="9"/>
  <c r="V230" i="9"/>
  <c r="V170" i="9"/>
  <c r="V180" i="9"/>
  <c r="V185" i="9"/>
  <c r="W239" i="9"/>
  <c r="W237" i="9"/>
  <c r="W233" i="9"/>
  <c r="W231" i="9"/>
  <c r="W229" i="9"/>
  <c r="W227" i="9"/>
  <c r="W238" i="9"/>
  <c r="W236" i="9"/>
  <c r="W234" i="9"/>
  <c r="W232" i="9"/>
  <c r="W228" i="9"/>
  <c r="W226" i="9"/>
  <c r="W224" i="9"/>
  <c r="W223" i="9"/>
  <c r="W221" i="9"/>
  <c r="W219" i="9"/>
  <c r="W217" i="9"/>
  <c r="W213" i="9"/>
  <c r="W211" i="9"/>
  <c r="W209" i="9"/>
  <c r="W207" i="9"/>
  <c r="W204" i="9"/>
  <c r="W202" i="9"/>
  <c r="W198" i="9"/>
  <c r="W196" i="9"/>
  <c r="W193" i="9"/>
  <c r="W191" i="9"/>
  <c r="W189" i="9"/>
  <c r="W222" i="9"/>
  <c r="W218" i="9"/>
  <c r="W216" i="9"/>
  <c r="W214" i="9"/>
  <c r="W212" i="9"/>
  <c r="W208" i="9"/>
  <c r="W206" i="9"/>
  <c r="W203" i="9"/>
  <c r="W201" i="9"/>
  <c r="W199" i="9"/>
  <c r="W197" i="9"/>
  <c r="W194" i="9"/>
  <c r="W192" i="9"/>
  <c r="W187" i="9"/>
  <c r="W184" i="9"/>
  <c r="W182" i="9"/>
  <c r="W178" i="9"/>
  <c r="W176" i="9"/>
  <c r="W174" i="9"/>
  <c r="W172" i="9"/>
  <c r="W168" i="9"/>
  <c r="W166" i="9"/>
  <c r="W163" i="9"/>
  <c r="W161" i="9"/>
  <c r="W188" i="9"/>
  <c r="W186" i="9"/>
  <c r="W183" i="9"/>
  <c r="W181" i="9"/>
  <c r="W179" i="9"/>
  <c r="W177" i="9"/>
  <c r="W173" i="9"/>
  <c r="W171" i="9"/>
  <c r="W169" i="9"/>
  <c r="W167" i="9"/>
  <c r="W164" i="9"/>
  <c r="W162" i="9"/>
  <c r="V160" i="9"/>
  <c r="V165" i="9"/>
  <c r="V175" i="9"/>
  <c r="V190" i="9"/>
  <c r="V195" i="9"/>
  <c r="V210" i="9"/>
  <c r="V220" i="9"/>
  <c r="V200" i="9"/>
  <c r="V205" i="9"/>
  <c r="V215" i="9"/>
  <c r="V225" i="9"/>
  <c r="V235" i="9"/>
  <c r="V155" i="9"/>
  <c r="V65" i="9"/>
  <c r="V5" i="9"/>
  <c r="V30" i="9"/>
  <c r="V60" i="9"/>
  <c r="V80" i="9"/>
  <c r="V25" i="9"/>
  <c r="V75" i="9"/>
  <c r="M42" i="12" s="1"/>
  <c r="M41" i="12" s="1"/>
  <c r="L54" i="12"/>
  <c r="L53" i="12" s="1"/>
  <c r="V10" i="9"/>
  <c r="M16" i="12" s="1"/>
  <c r="V35" i="9"/>
  <c r="V125" i="9"/>
  <c r="V110" i="9"/>
  <c r="V15" i="9"/>
  <c r="M18" i="12" s="1"/>
  <c r="M17" i="12" s="1"/>
  <c r="V40" i="9"/>
  <c r="V20" i="9"/>
  <c r="V50" i="9"/>
  <c r="V95" i="9"/>
  <c r="V70" i="9"/>
  <c r="M40" i="12" s="1"/>
  <c r="M39" i="12" s="1"/>
  <c r="V85" i="9"/>
  <c r="V115" i="9"/>
  <c r="V130" i="9"/>
  <c r="V145" i="9"/>
  <c r="M70" i="12" s="1"/>
  <c r="M69" i="12" s="1"/>
  <c r="K53" i="12"/>
  <c r="V90" i="9"/>
  <c r="V100" i="9"/>
  <c r="V150" i="9"/>
  <c r="W158" i="9"/>
  <c r="W154" i="9"/>
  <c r="W147" i="9"/>
  <c r="W141" i="9"/>
  <c r="W159" i="9"/>
  <c r="W153" i="9"/>
  <c r="W149" i="9"/>
  <c r="W157" i="9"/>
  <c r="W151" i="9"/>
  <c r="W148" i="9"/>
  <c r="W142" i="9"/>
  <c r="W156" i="9"/>
  <c r="W143" i="9"/>
  <c r="W139" i="9"/>
  <c r="W131" i="9"/>
  <c r="W144" i="9"/>
  <c r="W146" i="9"/>
  <c r="W136" i="9"/>
  <c r="W137" i="9"/>
  <c r="W132" i="9"/>
  <c r="W152" i="9"/>
  <c r="W138" i="9"/>
  <c r="W133" i="9"/>
  <c r="W128" i="9"/>
  <c r="W129" i="9"/>
  <c r="W122" i="9"/>
  <c r="W116" i="9"/>
  <c r="W126" i="9"/>
  <c r="W123" i="9"/>
  <c r="W117" i="9"/>
  <c r="W112" i="9"/>
  <c r="W134" i="9"/>
  <c r="W107" i="9"/>
  <c r="W102" i="9"/>
  <c r="W98" i="9"/>
  <c r="W121" i="9"/>
  <c r="W108" i="9"/>
  <c r="W103" i="9"/>
  <c r="W99" i="9"/>
  <c r="W92" i="9"/>
  <c r="W87" i="9"/>
  <c r="W127" i="9"/>
  <c r="W124" i="9"/>
  <c r="W118" i="9"/>
  <c r="W113" i="9"/>
  <c r="W109" i="9"/>
  <c r="W104" i="9"/>
  <c r="W96" i="9"/>
  <c r="W93" i="9"/>
  <c r="W88" i="9"/>
  <c r="W84" i="9"/>
  <c r="W114" i="9"/>
  <c r="W111" i="9"/>
  <c r="W79" i="9"/>
  <c r="W72" i="9"/>
  <c r="W66" i="9"/>
  <c r="W119" i="9"/>
  <c r="W106" i="9"/>
  <c r="W91" i="9"/>
  <c r="W86" i="9"/>
  <c r="W76" i="9"/>
  <c r="W73" i="9"/>
  <c r="W67" i="9"/>
  <c r="W62" i="9"/>
  <c r="W101" i="9"/>
  <c r="W97" i="9"/>
  <c r="W94" i="9"/>
  <c r="W89" i="9"/>
  <c r="W83" i="9"/>
  <c r="W81" i="9"/>
  <c r="W77" i="9"/>
  <c r="W74" i="9"/>
  <c r="W68" i="9"/>
  <c r="W82" i="9"/>
  <c r="W78" i="9"/>
  <c r="W71" i="9"/>
  <c r="W69" i="9"/>
  <c r="W64" i="9"/>
  <c r="W58" i="9"/>
  <c r="W53" i="9"/>
  <c r="W48" i="9"/>
  <c r="W63" i="9"/>
  <c r="W56" i="9"/>
  <c r="W52" i="9"/>
  <c r="W47" i="9"/>
  <c r="W43" i="9"/>
  <c r="W39" i="9"/>
  <c r="W31" i="9"/>
  <c r="W28" i="9"/>
  <c r="W24" i="9"/>
  <c r="W16" i="9"/>
  <c r="W14" i="9"/>
  <c r="W57" i="9"/>
  <c r="W54" i="9"/>
  <c r="W44" i="9"/>
  <c r="W36" i="9"/>
  <c r="W32" i="9"/>
  <c r="W29" i="9"/>
  <c r="W21" i="9"/>
  <c r="W17" i="9"/>
  <c r="W59" i="9"/>
  <c r="W41" i="9"/>
  <c r="W37" i="9"/>
  <c r="W33" i="9"/>
  <c r="W26" i="9"/>
  <c r="W22" i="9"/>
  <c r="W18" i="9"/>
  <c r="W61" i="9"/>
  <c r="W51" i="9"/>
  <c r="W49" i="9"/>
  <c r="W46" i="9"/>
  <c r="W42" i="9"/>
  <c r="W38" i="9"/>
  <c r="W34" i="9"/>
  <c r="W27" i="9"/>
  <c r="W23" i="9"/>
  <c r="W19" i="9"/>
  <c r="W13" i="9"/>
  <c r="W11" i="9"/>
  <c r="W12" i="9"/>
  <c r="W9" i="9"/>
  <c r="V55" i="9"/>
  <c r="V45" i="9"/>
  <c r="M30" i="12" s="1"/>
  <c r="M29" i="12" s="1"/>
  <c r="V105" i="9"/>
  <c r="V120" i="9"/>
  <c r="V140" i="9"/>
  <c r="V135" i="9"/>
  <c r="L26" i="12"/>
  <c r="L28" i="12"/>
  <c r="L22" i="12"/>
  <c r="L21" i="12" s="1"/>
  <c r="L46" i="12"/>
  <c r="L45" i="12" s="1"/>
  <c r="L48" i="12"/>
  <c r="L47" i="12" s="1"/>
  <c r="L68" i="12"/>
  <c r="L67" i="12" s="1"/>
  <c r="L62" i="12"/>
  <c r="L61" i="12" s="1"/>
  <c r="K59" i="12"/>
  <c r="L50" i="12"/>
  <c r="L49" i="12" s="1"/>
  <c r="L36" i="12"/>
  <c r="L35" i="12" s="1"/>
  <c r="L24" i="12"/>
  <c r="L23" i="12" s="1"/>
  <c r="L34" i="12"/>
  <c r="L33" i="12" s="1"/>
  <c r="L66" i="12"/>
  <c r="L65" i="12" s="1"/>
  <c r="L20" i="12"/>
  <c r="L19" i="12" s="1"/>
  <c r="L64" i="12"/>
  <c r="L32" i="12"/>
  <c r="L31" i="12" s="1"/>
  <c r="K35" i="12"/>
  <c r="K51" i="12"/>
  <c r="L44" i="12"/>
  <c r="L43" i="12" s="1"/>
  <c r="L38" i="12"/>
  <c r="L37" i="12" s="1"/>
  <c r="L60" i="12"/>
  <c r="L59" i="12" s="1"/>
  <c r="L52" i="12"/>
  <c r="L51" i="12" s="1"/>
  <c r="L58" i="12"/>
  <c r="L56" i="12"/>
  <c r="L55" i="12" s="1"/>
  <c r="K27" i="12"/>
  <c r="L14" i="12"/>
  <c r="L13" i="12" s="1"/>
  <c r="X1" i="9"/>
  <c r="W8" i="9"/>
  <c r="W7" i="9"/>
  <c r="W6" i="9"/>
  <c r="W240" i="9" l="1"/>
  <c r="X242" i="9"/>
  <c r="X243" i="9"/>
  <c r="X244" i="9"/>
  <c r="X241" i="9"/>
  <c r="W185" i="9"/>
  <c r="W170" i="9"/>
  <c r="W180" i="9"/>
  <c r="W225" i="9"/>
  <c r="W235" i="9"/>
  <c r="W160" i="9"/>
  <c r="W165" i="9"/>
  <c r="W175" i="9"/>
  <c r="W230" i="9"/>
  <c r="X238" i="9"/>
  <c r="X236" i="9"/>
  <c r="X234" i="9"/>
  <c r="X232" i="9"/>
  <c r="X228" i="9"/>
  <c r="X226" i="9"/>
  <c r="X224" i="9"/>
  <c r="X239" i="9"/>
  <c r="X237" i="9"/>
  <c r="X233" i="9"/>
  <c r="X231" i="9"/>
  <c r="X229" i="9"/>
  <c r="X227" i="9"/>
  <c r="X222" i="9"/>
  <c r="X218" i="9"/>
  <c r="X216" i="9"/>
  <c r="X214" i="9"/>
  <c r="X212" i="9"/>
  <c r="X208" i="9"/>
  <c r="X206" i="9"/>
  <c r="X203" i="9"/>
  <c r="X201" i="9"/>
  <c r="X199" i="9"/>
  <c r="X197" i="9"/>
  <c r="X194" i="9"/>
  <c r="X192" i="9"/>
  <c r="X223" i="9"/>
  <c r="X221" i="9"/>
  <c r="X219" i="9"/>
  <c r="X217" i="9"/>
  <c r="X213" i="9"/>
  <c r="X211" i="9"/>
  <c r="X209" i="9"/>
  <c r="X207" i="9"/>
  <c r="X204" i="9"/>
  <c r="X202" i="9"/>
  <c r="X198" i="9"/>
  <c r="X196" i="9"/>
  <c r="X193" i="9"/>
  <c r="X191" i="9"/>
  <c r="X189" i="9"/>
  <c r="X188" i="9"/>
  <c r="X186" i="9"/>
  <c r="X183" i="9"/>
  <c r="X181" i="9"/>
  <c r="X179" i="9"/>
  <c r="X177" i="9"/>
  <c r="X173" i="9"/>
  <c r="X171" i="9"/>
  <c r="X169" i="9"/>
  <c r="X167" i="9"/>
  <c r="X164" i="9"/>
  <c r="X162" i="9"/>
  <c r="X187" i="9"/>
  <c r="X184" i="9"/>
  <c r="X182" i="9"/>
  <c r="X178" i="9"/>
  <c r="X176" i="9"/>
  <c r="X174" i="9"/>
  <c r="X172" i="9"/>
  <c r="X168" i="9"/>
  <c r="X166" i="9"/>
  <c r="X163" i="9"/>
  <c r="X161" i="9"/>
  <c r="W200" i="9"/>
  <c r="W205" i="9"/>
  <c r="W215" i="9"/>
  <c r="W190" i="9"/>
  <c r="W195" i="9"/>
  <c r="W210" i="9"/>
  <c r="W220" i="9"/>
  <c r="W105" i="9"/>
  <c r="W40" i="9"/>
  <c r="W50" i="9"/>
  <c r="W25" i="9"/>
  <c r="W100" i="9"/>
  <c r="W75" i="9"/>
  <c r="N42" i="12" s="1"/>
  <c r="N41" i="12" s="1"/>
  <c r="W110" i="9"/>
  <c r="X159" i="9"/>
  <c r="X151" i="9"/>
  <c r="X148" i="9"/>
  <c r="X142" i="9"/>
  <c r="X154" i="9"/>
  <c r="X156" i="9"/>
  <c r="X143" i="9"/>
  <c r="X153" i="9"/>
  <c r="X147" i="9"/>
  <c r="X144" i="9"/>
  <c r="X136" i="9"/>
  <c r="X132" i="9"/>
  <c r="X158" i="9"/>
  <c r="X152" i="9"/>
  <c r="X149" i="9"/>
  <c r="X146" i="9"/>
  <c r="X157" i="9"/>
  <c r="X137" i="9"/>
  <c r="X138" i="9"/>
  <c r="X133" i="9"/>
  <c r="X141" i="9"/>
  <c r="X139" i="9"/>
  <c r="X134" i="9"/>
  <c r="X131" i="9"/>
  <c r="X129" i="9"/>
  <c r="X126" i="9"/>
  <c r="X123" i="9"/>
  <c r="X117" i="9"/>
  <c r="X112" i="9"/>
  <c r="X127" i="9"/>
  <c r="X124" i="9"/>
  <c r="X118" i="9"/>
  <c r="X113" i="9"/>
  <c r="X121" i="9"/>
  <c r="X108" i="9"/>
  <c r="X103" i="9"/>
  <c r="X99" i="9"/>
  <c r="X128" i="9"/>
  <c r="X122" i="9"/>
  <c r="X116" i="9"/>
  <c r="X109" i="9"/>
  <c r="X104" i="9"/>
  <c r="X96" i="9"/>
  <c r="X93" i="9"/>
  <c r="X88" i="9"/>
  <c r="X119" i="9"/>
  <c r="X114" i="9"/>
  <c r="X111" i="9"/>
  <c r="X106" i="9"/>
  <c r="X101" i="9"/>
  <c r="X97" i="9"/>
  <c r="X94" i="9"/>
  <c r="X89" i="9"/>
  <c r="X91" i="9"/>
  <c r="X86" i="9"/>
  <c r="X76" i="9"/>
  <c r="X73" i="9"/>
  <c r="X67" i="9"/>
  <c r="X62" i="9"/>
  <c r="X107" i="9"/>
  <c r="X98" i="9"/>
  <c r="X92" i="9"/>
  <c r="X87" i="9"/>
  <c r="X83" i="9"/>
  <c r="X81" i="9"/>
  <c r="X77" i="9"/>
  <c r="X74" i="9"/>
  <c r="X68" i="9"/>
  <c r="X63" i="9"/>
  <c r="X102" i="9"/>
  <c r="X84" i="9"/>
  <c r="X82" i="9"/>
  <c r="X78" i="9"/>
  <c r="X71" i="9"/>
  <c r="X69" i="9"/>
  <c r="X79" i="9"/>
  <c r="X72" i="9"/>
  <c r="X66" i="9"/>
  <c r="X61" i="9"/>
  <c r="X59" i="9"/>
  <c r="X54" i="9"/>
  <c r="X49" i="9"/>
  <c r="X64" i="9"/>
  <c r="X57" i="9"/>
  <c r="X53" i="9"/>
  <c r="X44" i="9"/>
  <c r="X36" i="9"/>
  <c r="X32" i="9"/>
  <c r="X29" i="9"/>
  <c r="X21" i="9"/>
  <c r="X17" i="9"/>
  <c r="X58" i="9"/>
  <c r="X41" i="9"/>
  <c r="X37" i="9"/>
  <c r="X33" i="9"/>
  <c r="X26" i="9"/>
  <c r="X22" i="9"/>
  <c r="X18" i="9"/>
  <c r="X51" i="9"/>
  <c r="X48" i="9"/>
  <c r="X46" i="9"/>
  <c r="X42" i="9"/>
  <c r="X38" i="9"/>
  <c r="X34" i="9"/>
  <c r="X27" i="9"/>
  <c r="X23" i="9"/>
  <c r="X19" i="9"/>
  <c r="X56" i="9"/>
  <c r="X52" i="9"/>
  <c r="X47" i="9"/>
  <c r="X43" i="9"/>
  <c r="X39" i="9"/>
  <c r="X31" i="9"/>
  <c r="X28" i="9"/>
  <c r="X24" i="9"/>
  <c r="X16" i="9"/>
  <c r="X14" i="9"/>
  <c r="X11" i="9"/>
  <c r="X12" i="9"/>
  <c r="X13" i="9"/>
  <c r="X9" i="9"/>
  <c r="W10" i="9"/>
  <c r="W45" i="9"/>
  <c r="W20" i="9"/>
  <c r="W15" i="9"/>
  <c r="W55" i="9"/>
  <c r="W90" i="9"/>
  <c r="W115" i="9"/>
  <c r="W130" i="9"/>
  <c r="M54" i="12"/>
  <c r="W80" i="9"/>
  <c r="N54" i="12"/>
  <c r="N53" i="12" s="1"/>
  <c r="W135" i="9"/>
  <c r="W5" i="9"/>
  <c r="W145" i="9"/>
  <c r="N70" i="12" s="1"/>
  <c r="N69" i="12" s="1"/>
  <c r="W150" i="9"/>
  <c r="W60" i="9"/>
  <c r="W35" i="9"/>
  <c r="W30" i="9"/>
  <c r="W70" i="9"/>
  <c r="W85" i="9"/>
  <c r="W65" i="9"/>
  <c r="W95" i="9"/>
  <c r="W120" i="9"/>
  <c r="W125" i="9"/>
  <c r="W155" i="9"/>
  <c r="W140" i="9"/>
  <c r="M22" i="12"/>
  <c r="M21" i="12" s="1"/>
  <c r="M38" i="12"/>
  <c r="M37" i="12" s="1"/>
  <c r="M66" i="12"/>
  <c r="M65" i="12" s="1"/>
  <c r="L27" i="12"/>
  <c r="M48" i="12"/>
  <c r="M47" i="12" s="1"/>
  <c r="M50" i="12"/>
  <c r="M49" i="12" s="1"/>
  <c r="M52" i="12"/>
  <c r="M51" i="12" s="1"/>
  <c r="M24" i="12"/>
  <c r="M23" i="12" s="1"/>
  <c r="M46" i="12"/>
  <c r="M45" i="12" s="1"/>
  <c r="M28" i="12"/>
  <c r="M68" i="12"/>
  <c r="M67" i="12" s="1"/>
  <c r="L63" i="12"/>
  <c r="M34" i="12"/>
  <c r="M33" i="12" s="1"/>
  <c r="M20" i="12"/>
  <c r="M19" i="12" s="1"/>
  <c r="M60" i="12"/>
  <c r="M59" i="12" s="1"/>
  <c r="M64" i="12"/>
  <c r="M56" i="12"/>
  <c r="M55" i="12" s="1"/>
  <c r="M26" i="12"/>
  <c r="M25" i="12" s="1"/>
  <c r="M58" i="12"/>
  <c r="M57" i="12" s="1"/>
  <c r="M36" i="12"/>
  <c r="M35" i="12" s="1"/>
  <c r="M44" i="12"/>
  <c r="M43" i="12" s="1"/>
  <c r="M62" i="12"/>
  <c r="M61" i="12" s="1"/>
  <c r="M32" i="12"/>
  <c r="M31" i="12" s="1"/>
  <c r="L57" i="12"/>
  <c r="L25" i="12"/>
  <c r="M15" i="12"/>
  <c r="N18" i="12"/>
  <c r="N17" i="12" s="1"/>
  <c r="N30" i="12"/>
  <c r="N29" i="12" s="1"/>
  <c r="N40" i="12"/>
  <c r="N39" i="12" s="1"/>
  <c r="M14" i="12"/>
  <c r="M13" i="12" s="1"/>
  <c r="Y1" i="9"/>
  <c r="X7" i="9"/>
  <c r="X6" i="9"/>
  <c r="X8" i="9"/>
  <c r="X55" i="9" l="1"/>
  <c r="Y243" i="9"/>
  <c r="Y244" i="9"/>
  <c r="Y241" i="9"/>
  <c r="Y242" i="9"/>
  <c r="X240" i="9"/>
  <c r="X165" i="9"/>
  <c r="X175" i="9"/>
  <c r="X195" i="9"/>
  <c r="X160" i="9"/>
  <c r="X190" i="9"/>
  <c r="X210" i="9"/>
  <c r="X220" i="9"/>
  <c r="X170" i="9"/>
  <c r="X180" i="9"/>
  <c r="X185" i="9"/>
  <c r="X230" i="9"/>
  <c r="Y239" i="9"/>
  <c r="Y237" i="9"/>
  <c r="Y233" i="9"/>
  <c r="Y231" i="9"/>
  <c r="Y229" i="9"/>
  <c r="Y227" i="9"/>
  <c r="Y238" i="9"/>
  <c r="Y236" i="9"/>
  <c r="Y234" i="9"/>
  <c r="Y232" i="9"/>
  <c r="Y228" i="9"/>
  <c r="Y226" i="9"/>
  <c r="Y224" i="9"/>
  <c r="Y223" i="9"/>
  <c r="Y221" i="9"/>
  <c r="Y219" i="9"/>
  <c r="Y217" i="9"/>
  <c r="Y213" i="9"/>
  <c r="Y211" i="9"/>
  <c r="Y209" i="9"/>
  <c r="Y207" i="9"/>
  <c r="Y204" i="9"/>
  <c r="Y202" i="9"/>
  <c r="Y198" i="9"/>
  <c r="Y196" i="9"/>
  <c r="Y193" i="9"/>
  <c r="Y191" i="9"/>
  <c r="Y189" i="9"/>
  <c r="Y222" i="9"/>
  <c r="Y218" i="9"/>
  <c r="Y216" i="9"/>
  <c r="Y214" i="9"/>
  <c r="Y212" i="9"/>
  <c r="Y208" i="9"/>
  <c r="Y206" i="9"/>
  <c r="Y203" i="9"/>
  <c r="Y201" i="9"/>
  <c r="Y199" i="9"/>
  <c r="Y197" i="9"/>
  <c r="Y194" i="9"/>
  <c r="Y192" i="9"/>
  <c r="Y187" i="9"/>
  <c r="Y184" i="9"/>
  <c r="Y182" i="9"/>
  <c r="Y178" i="9"/>
  <c r="Y176" i="9"/>
  <c r="Y174" i="9"/>
  <c r="Y172" i="9"/>
  <c r="Y168" i="9"/>
  <c r="Y166" i="9"/>
  <c r="Y163" i="9"/>
  <c r="Y161" i="9"/>
  <c r="Y188" i="9"/>
  <c r="Y186" i="9"/>
  <c r="Y183" i="9"/>
  <c r="Y181" i="9"/>
  <c r="Y179" i="9"/>
  <c r="Y177" i="9"/>
  <c r="Y173" i="9"/>
  <c r="Y171" i="9"/>
  <c r="Y169" i="9"/>
  <c r="Y167" i="9"/>
  <c r="Y164" i="9"/>
  <c r="Y162" i="9"/>
  <c r="X200" i="9"/>
  <c r="X205" i="9"/>
  <c r="X215" i="9"/>
  <c r="X225" i="9"/>
  <c r="X235" i="9"/>
  <c r="X15" i="9"/>
  <c r="X90" i="9"/>
  <c r="X110" i="9"/>
  <c r="X115" i="9"/>
  <c r="X130" i="9"/>
  <c r="X145" i="9"/>
  <c r="O70" i="12" s="1"/>
  <c r="O69" i="12" s="1"/>
  <c r="X40" i="9"/>
  <c r="X140" i="9"/>
  <c r="X50" i="9"/>
  <c r="X35" i="9"/>
  <c r="X60" i="9"/>
  <c r="X65" i="9"/>
  <c r="X85" i="9"/>
  <c r="X95" i="9"/>
  <c r="X135" i="9"/>
  <c r="Y156" i="9"/>
  <c r="Y152" i="9"/>
  <c r="Y149" i="9"/>
  <c r="Y143" i="9"/>
  <c r="Y146" i="9"/>
  <c r="Y159" i="9"/>
  <c r="Y153" i="9"/>
  <c r="Y147" i="9"/>
  <c r="Y144" i="9"/>
  <c r="Y158" i="9"/>
  <c r="Y137" i="9"/>
  <c r="Y133" i="9"/>
  <c r="Y157" i="9"/>
  <c r="Y138" i="9"/>
  <c r="Y132" i="9"/>
  <c r="Y154" i="9"/>
  <c r="Y142" i="9"/>
  <c r="Y141" i="9"/>
  <c r="Y139" i="9"/>
  <c r="Y134" i="9"/>
  <c r="Y151" i="9"/>
  <c r="Y148" i="9"/>
  <c r="Y127" i="9"/>
  <c r="Y124" i="9"/>
  <c r="Y118" i="9"/>
  <c r="Y113" i="9"/>
  <c r="Y128" i="9"/>
  <c r="Y121" i="9"/>
  <c r="Y119" i="9"/>
  <c r="Y114" i="9"/>
  <c r="Y122" i="9"/>
  <c r="Y116" i="9"/>
  <c r="Y109" i="9"/>
  <c r="Y104" i="9"/>
  <c r="Y136" i="9"/>
  <c r="Y131" i="9"/>
  <c r="Y129" i="9"/>
  <c r="Y126" i="9"/>
  <c r="Y123" i="9"/>
  <c r="Y117" i="9"/>
  <c r="Y112" i="9"/>
  <c r="Y111" i="9"/>
  <c r="Y106" i="9"/>
  <c r="Y101" i="9"/>
  <c r="Y97" i="9"/>
  <c r="Y94" i="9"/>
  <c r="Y89" i="9"/>
  <c r="Y107" i="9"/>
  <c r="Y102" i="9"/>
  <c r="Y98" i="9"/>
  <c r="Y91" i="9"/>
  <c r="Y86" i="9"/>
  <c r="Y92" i="9"/>
  <c r="Y87" i="9"/>
  <c r="Y83" i="9"/>
  <c r="Y81" i="9"/>
  <c r="Y77" i="9"/>
  <c r="Y74" i="9"/>
  <c r="Y68" i="9"/>
  <c r="Y63" i="9"/>
  <c r="Y108" i="9"/>
  <c r="Y99" i="9"/>
  <c r="Y96" i="9"/>
  <c r="Y93" i="9"/>
  <c r="Y88" i="9"/>
  <c r="Y84" i="9"/>
  <c r="Y82" i="9"/>
  <c r="Y78" i="9"/>
  <c r="Y71" i="9"/>
  <c r="Y69" i="9"/>
  <c r="Y64" i="9"/>
  <c r="Y103" i="9"/>
  <c r="Y79" i="9"/>
  <c r="Y72" i="9"/>
  <c r="Y76" i="9"/>
  <c r="Y73" i="9"/>
  <c r="Y67" i="9"/>
  <c r="Y62" i="9"/>
  <c r="Y56" i="9"/>
  <c r="Y51" i="9"/>
  <c r="Y58" i="9"/>
  <c r="Y54" i="9"/>
  <c r="Y41" i="9"/>
  <c r="Y37" i="9"/>
  <c r="Y33" i="9"/>
  <c r="Y26" i="9"/>
  <c r="Y22" i="9"/>
  <c r="Y18" i="9"/>
  <c r="Y66" i="9"/>
  <c r="Y59" i="9"/>
  <c r="Y48" i="9"/>
  <c r="Y46" i="9"/>
  <c r="Y42" i="9"/>
  <c r="Y38" i="9"/>
  <c r="Y34" i="9"/>
  <c r="Y27" i="9"/>
  <c r="Y23" i="9"/>
  <c r="Y19" i="9"/>
  <c r="Y61" i="9"/>
  <c r="Y52" i="9"/>
  <c r="Y49" i="9"/>
  <c r="Y47" i="9"/>
  <c r="Y43" i="9"/>
  <c r="Y39" i="9"/>
  <c r="Y31" i="9"/>
  <c r="Y28" i="9"/>
  <c r="Y24" i="9"/>
  <c r="Y16" i="9"/>
  <c r="Y57" i="9"/>
  <c r="Y53" i="9"/>
  <c r="Y44" i="9"/>
  <c r="Y36" i="9"/>
  <c r="Y32" i="9"/>
  <c r="Y29" i="9"/>
  <c r="Y21" i="9"/>
  <c r="Y17" i="9"/>
  <c r="Y11" i="9"/>
  <c r="Y12" i="9"/>
  <c r="Y13" i="9"/>
  <c r="Y9" i="9"/>
  <c r="Y14" i="9"/>
  <c r="M53" i="12"/>
  <c r="X10" i="9"/>
  <c r="X25" i="9"/>
  <c r="X20" i="9"/>
  <c r="X100" i="9"/>
  <c r="X120" i="9"/>
  <c r="X125" i="9"/>
  <c r="X155" i="9"/>
  <c r="X150" i="9"/>
  <c r="X30" i="9"/>
  <c r="X45" i="9"/>
  <c r="X80" i="9"/>
  <c r="X70" i="9"/>
  <c r="O40" i="12" s="1"/>
  <c r="O39" i="12" s="1"/>
  <c r="X105" i="9"/>
  <c r="X5" i="9"/>
  <c r="X75" i="9"/>
  <c r="O42" i="12" s="1"/>
  <c r="O41" i="12" s="1"/>
  <c r="O18" i="12"/>
  <c r="O17" i="12" s="1"/>
  <c r="O16" i="12"/>
  <c r="O15" i="12" s="1"/>
  <c r="N34" i="12"/>
  <c r="N33" i="12" s="1"/>
  <c r="N44" i="12"/>
  <c r="N43" i="12" s="1"/>
  <c r="N38" i="12"/>
  <c r="N37" i="12" s="1"/>
  <c r="N68" i="12"/>
  <c r="N67" i="12" s="1"/>
  <c r="O66" i="12"/>
  <c r="O65" i="12" s="1"/>
  <c r="M63" i="12"/>
  <c r="M27" i="12"/>
  <c r="N52" i="12"/>
  <c r="N51" i="12" s="1"/>
  <c r="N48" i="12"/>
  <c r="N47" i="12" s="1"/>
  <c r="N20" i="12"/>
  <c r="N19" i="12" s="1"/>
  <c r="N24" i="12"/>
  <c r="N23" i="12" s="1"/>
  <c r="N46" i="12"/>
  <c r="N45" i="12" s="1"/>
  <c r="N66" i="12"/>
  <c r="N65" i="12" s="1"/>
  <c r="N50" i="12"/>
  <c r="N49" i="12" s="1"/>
  <c r="N58" i="12"/>
  <c r="N36" i="12"/>
  <c r="N35" i="12" s="1"/>
  <c r="N62" i="12"/>
  <c r="N61" i="12" s="1"/>
  <c r="N32" i="12"/>
  <c r="N31" i="12" s="1"/>
  <c r="N56" i="12"/>
  <c r="N55" i="12" s="1"/>
  <c r="N28" i="12"/>
  <c r="N27" i="12" s="1"/>
  <c r="N26" i="12"/>
  <c r="N25" i="12" s="1"/>
  <c r="N60" i="12"/>
  <c r="N59" i="12" s="1"/>
  <c r="N22" i="12"/>
  <c r="N21" i="12" s="1"/>
  <c r="N64" i="12"/>
  <c r="N63" i="12" s="1"/>
  <c r="N16" i="12"/>
  <c r="N15" i="12" s="1"/>
  <c r="O30" i="12"/>
  <c r="O29" i="12" s="1"/>
  <c r="N14" i="12"/>
  <c r="N13" i="12" s="1"/>
  <c r="Z1" i="9"/>
  <c r="Y7" i="9"/>
  <c r="Y6" i="9"/>
  <c r="Y8" i="9"/>
  <c r="Z244" i="9" l="1"/>
  <c r="Z243" i="9"/>
  <c r="Z241" i="9"/>
  <c r="Z242" i="9"/>
  <c r="Y240" i="9"/>
  <c r="Y200" i="9"/>
  <c r="Y170" i="9"/>
  <c r="Y180" i="9"/>
  <c r="Y185" i="9"/>
  <c r="Y205" i="9"/>
  <c r="Y215" i="9"/>
  <c r="Y190" i="9"/>
  <c r="Y195" i="9"/>
  <c r="Y210" i="9"/>
  <c r="Y220" i="9"/>
  <c r="Z238" i="9"/>
  <c r="Z236" i="9"/>
  <c r="Z234" i="9"/>
  <c r="Z232" i="9"/>
  <c r="Z228" i="9"/>
  <c r="Z226" i="9"/>
  <c r="Z224" i="9"/>
  <c r="Z239" i="9"/>
  <c r="Z237" i="9"/>
  <c r="Z233" i="9"/>
  <c r="Z231" i="9"/>
  <c r="Z229" i="9"/>
  <c r="Z227" i="9"/>
  <c r="Z222" i="9"/>
  <c r="Z218" i="9"/>
  <c r="Z216" i="9"/>
  <c r="Z214" i="9"/>
  <c r="Z212" i="9"/>
  <c r="Z208" i="9"/>
  <c r="Z206" i="9"/>
  <c r="Z203" i="9"/>
  <c r="Z201" i="9"/>
  <c r="Z199" i="9"/>
  <c r="Z197" i="9"/>
  <c r="Z194" i="9"/>
  <c r="Z192" i="9"/>
  <c r="Z223" i="9"/>
  <c r="Z221" i="9"/>
  <c r="Z219" i="9"/>
  <c r="Z217" i="9"/>
  <c r="Z213" i="9"/>
  <c r="Z211" i="9"/>
  <c r="Z209" i="9"/>
  <c r="Z207" i="9"/>
  <c r="Z204" i="9"/>
  <c r="Z202" i="9"/>
  <c r="Z198" i="9"/>
  <c r="Z196" i="9"/>
  <c r="Z193" i="9"/>
  <c r="Z191" i="9"/>
  <c r="Z189" i="9"/>
  <c r="Z188" i="9"/>
  <c r="Z186" i="9"/>
  <c r="Z183" i="9"/>
  <c r="Z181" i="9"/>
  <c r="Z179" i="9"/>
  <c r="Z177" i="9"/>
  <c r="Z173" i="9"/>
  <c r="Z171" i="9"/>
  <c r="Z169" i="9"/>
  <c r="Z167" i="9"/>
  <c r="Z164" i="9"/>
  <c r="Z162" i="9"/>
  <c r="Z187" i="9"/>
  <c r="Z184" i="9"/>
  <c r="Z182" i="9"/>
  <c r="Z178" i="9"/>
  <c r="Z176" i="9"/>
  <c r="Z174" i="9"/>
  <c r="Z172" i="9"/>
  <c r="Z168" i="9"/>
  <c r="Z166" i="9"/>
  <c r="Z163" i="9"/>
  <c r="Z161" i="9"/>
  <c r="Y160" i="9"/>
  <c r="Y165" i="9"/>
  <c r="Y175" i="9"/>
  <c r="Y225" i="9"/>
  <c r="Y235" i="9"/>
  <c r="Y230" i="9"/>
  <c r="Y35" i="9"/>
  <c r="Y45" i="9"/>
  <c r="Y80" i="9"/>
  <c r="Y85" i="9"/>
  <c r="Y130" i="9"/>
  <c r="Y120" i="9"/>
  <c r="Y20" i="9"/>
  <c r="Y55" i="9"/>
  <c r="Y110" i="9"/>
  <c r="Y125" i="9"/>
  <c r="Y10" i="9"/>
  <c r="P16" i="12" s="1"/>
  <c r="P15" i="12" s="1"/>
  <c r="Y30" i="9"/>
  <c r="Y65" i="9"/>
  <c r="Y150" i="9"/>
  <c r="Y145" i="9"/>
  <c r="P70" i="12" s="1"/>
  <c r="P69" i="12" s="1"/>
  <c r="Y155" i="9"/>
  <c r="O54" i="12"/>
  <c r="O53" i="12" s="1"/>
  <c r="Y5" i="9"/>
  <c r="Y15" i="9"/>
  <c r="Y50" i="9"/>
  <c r="Y100" i="9"/>
  <c r="Y115" i="9"/>
  <c r="Y60" i="9"/>
  <c r="Y40" i="9"/>
  <c r="Y75" i="9"/>
  <c r="P42" i="12" s="1"/>
  <c r="P41" i="12" s="1"/>
  <c r="Y95" i="9"/>
  <c r="Y90" i="9"/>
  <c r="Y105" i="9"/>
  <c r="Y135" i="9"/>
  <c r="Z157" i="9"/>
  <c r="Z153" i="9"/>
  <c r="Z146" i="9"/>
  <c r="Z144" i="9"/>
  <c r="Z156" i="9"/>
  <c r="Z151" i="9"/>
  <c r="Z147" i="9"/>
  <c r="Z158" i="9"/>
  <c r="Z152" i="9"/>
  <c r="Z149" i="9"/>
  <c r="Z141" i="9"/>
  <c r="Z138" i="9"/>
  <c r="Z134" i="9"/>
  <c r="Z154" i="9"/>
  <c r="Z148" i="9"/>
  <c r="Z142" i="9"/>
  <c r="Z139" i="9"/>
  <c r="Z133" i="9"/>
  <c r="Z136" i="9"/>
  <c r="Z131" i="9"/>
  <c r="Z159" i="9"/>
  <c r="Z137" i="9"/>
  <c r="Z128" i="9"/>
  <c r="Z121" i="9"/>
  <c r="Z119" i="9"/>
  <c r="Z114" i="9"/>
  <c r="Z132" i="9"/>
  <c r="Z129" i="9"/>
  <c r="Z122" i="9"/>
  <c r="Z116" i="9"/>
  <c r="Z111" i="9"/>
  <c r="Z126" i="9"/>
  <c r="Z123" i="9"/>
  <c r="Z117" i="9"/>
  <c r="Z112" i="9"/>
  <c r="Z106" i="9"/>
  <c r="Z101" i="9"/>
  <c r="Z143" i="9"/>
  <c r="Z127" i="9"/>
  <c r="Z124" i="9"/>
  <c r="Z118" i="9"/>
  <c r="Z113" i="9"/>
  <c r="Z107" i="9"/>
  <c r="Z102" i="9"/>
  <c r="Z98" i="9"/>
  <c r="Z91" i="9"/>
  <c r="Z86" i="9"/>
  <c r="Z108" i="9"/>
  <c r="Z103" i="9"/>
  <c r="Z99" i="9"/>
  <c r="Z92" i="9"/>
  <c r="Z87" i="9"/>
  <c r="Z83" i="9"/>
  <c r="Z96" i="9"/>
  <c r="Z93" i="9"/>
  <c r="Z88" i="9"/>
  <c r="Z84" i="9"/>
  <c r="Z82" i="9"/>
  <c r="Z78" i="9"/>
  <c r="Z71" i="9"/>
  <c r="Z69" i="9"/>
  <c r="Z64" i="9"/>
  <c r="Z109" i="9"/>
  <c r="Z97" i="9"/>
  <c r="Z94" i="9"/>
  <c r="Z89" i="9"/>
  <c r="Z79" i="9"/>
  <c r="Z72" i="9"/>
  <c r="Z66" i="9"/>
  <c r="Z104" i="9"/>
  <c r="Z76" i="9"/>
  <c r="Z73" i="9"/>
  <c r="Z67" i="9"/>
  <c r="Z81" i="9"/>
  <c r="Z77" i="9"/>
  <c r="Z74" i="9"/>
  <c r="Z68" i="9"/>
  <c r="Z63" i="9"/>
  <c r="Z57" i="9"/>
  <c r="Z52" i="9"/>
  <c r="Z59" i="9"/>
  <c r="Z48" i="9"/>
  <c r="Z46" i="9"/>
  <c r="Z42" i="9"/>
  <c r="Z38" i="9"/>
  <c r="Z34" i="9"/>
  <c r="Z27" i="9"/>
  <c r="Z23" i="9"/>
  <c r="Z19" i="9"/>
  <c r="Z13" i="9"/>
  <c r="Z61" i="9"/>
  <c r="Z51" i="9"/>
  <c r="Z49" i="9"/>
  <c r="Z47" i="9"/>
  <c r="Z43" i="9"/>
  <c r="Z39" i="9"/>
  <c r="Z31" i="9"/>
  <c r="Z28" i="9"/>
  <c r="Z24" i="9"/>
  <c r="Z16" i="9"/>
  <c r="Z56" i="9"/>
  <c r="Z53" i="9"/>
  <c r="Z44" i="9"/>
  <c r="Z36" i="9"/>
  <c r="Z32" i="9"/>
  <c r="Z29" i="9"/>
  <c r="Z21" i="9"/>
  <c r="Z17" i="9"/>
  <c r="Z62" i="9"/>
  <c r="Z58" i="9"/>
  <c r="Z54" i="9"/>
  <c r="Z41" i="9"/>
  <c r="Z37" i="9"/>
  <c r="Z33" i="9"/>
  <c r="Z26" i="9"/>
  <c r="Z22" i="9"/>
  <c r="Z18" i="9"/>
  <c r="Z12" i="9"/>
  <c r="Z14" i="9"/>
  <c r="Z11" i="9"/>
  <c r="Z9" i="9"/>
  <c r="Y25" i="9"/>
  <c r="Y70" i="9"/>
  <c r="P40" i="12" s="1"/>
  <c r="P39" i="12" s="1"/>
  <c r="Y140" i="9"/>
  <c r="O34" i="12"/>
  <c r="O33" i="12" s="1"/>
  <c r="O52" i="12"/>
  <c r="O51" i="12" s="1"/>
  <c r="O26" i="12"/>
  <c r="O25" i="12" s="1"/>
  <c r="O56" i="12"/>
  <c r="O55" i="12" s="1"/>
  <c r="O64" i="12"/>
  <c r="O63" i="12" s="1"/>
  <c r="O32" i="12"/>
  <c r="O31" i="12" s="1"/>
  <c r="O50" i="12"/>
  <c r="O49" i="12" s="1"/>
  <c r="O60" i="12"/>
  <c r="O59" i="12" s="1"/>
  <c r="O22" i="12"/>
  <c r="O21" i="12" s="1"/>
  <c r="O28" i="12"/>
  <c r="O27" i="12" s="1"/>
  <c r="O68" i="12"/>
  <c r="O67" i="12" s="1"/>
  <c r="N57" i="12"/>
  <c r="O58" i="12"/>
  <c r="O57" i="12" s="1"/>
  <c r="O62" i="12"/>
  <c r="O61" i="12" s="1"/>
  <c r="O46" i="12"/>
  <c r="O45" i="12" s="1"/>
  <c r="O48" i="12"/>
  <c r="O47" i="12" s="1"/>
  <c r="O36" i="12"/>
  <c r="O35" i="12" s="1"/>
  <c r="O20" i="12"/>
  <c r="O19" i="12" s="1"/>
  <c r="O44" i="12"/>
  <c r="O43" i="12" s="1"/>
  <c r="O38" i="12"/>
  <c r="O37" i="12" s="1"/>
  <c r="O24" i="12"/>
  <c r="O23" i="12" s="1"/>
  <c r="P30" i="12"/>
  <c r="P29" i="12" s="1"/>
  <c r="P18" i="12"/>
  <c r="P17" i="12" s="1"/>
  <c r="O14" i="12"/>
  <c r="O13" i="12" s="1"/>
  <c r="AA1" i="9"/>
  <c r="Z8" i="9"/>
  <c r="Z7" i="9"/>
  <c r="Z6" i="9"/>
  <c r="AA241" i="9" l="1"/>
  <c r="AA244" i="9"/>
  <c r="AA242" i="9"/>
  <c r="AA243" i="9"/>
  <c r="Z240" i="9"/>
  <c r="Z230" i="9"/>
  <c r="Z170" i="9"/>
  <c r="Z180" i="9"/>
  <c r="Z185" i="9"/>
  <c r="AA239" i="9"/>
  <c r="AA237" i="9"/>
  <c r="AA233" i="9"/>
  <c r="AA231" i="9"/>
  <c r="AA229" i="9"/>
  <c r="AA227" i="9"/>
  <c r="AA238" i="9"/>
  <c r="AA236" i="9"/>
  <c r="AA234" i="9"/>
  <c r="AA232" i="9"/>
  <c r="AA228" i="9"/>
  <c r="AA226" i="9"/>
  <c r="AA224" i="9"/>
  <c r="AA223" i="9"/>
  <c r="AA221" i="9"/>
  <c r="AA219" i="9"/>
  <c r="AA217" i="9"/>
  <c r="AA213" i="9"/>
  <c r="AA211" i="9"/>
  <c r="AA209" i="9"/>
  <c r="AA207" i="9"/>
  <c r="AA204" i="9"/>
  <c r="AA202" i="9"/>
  <c r="AA198" i="9"/>
  <c r="AA196" i="9"/>
  <c r="AA193" i="9"/>
  <c r="AA191" i="9"/>
  <c r="AA189" i="9"/>
  <c r="AA222" i="9"/>
  <c r="AA218" i="9"/>
  <c r="AA216" i="9"/>
  <c r="AA214" i="9"/>
  <c r="AA212" i="9"/>
  <c r="AA208" i="9"/>
  <c r="AA206" i="9"/>
  <c r="AA203" i="9"/>
  <c r="AA201" i="9"/>
  <c r="AA199" i="9"/>
  <c r="AA197" i="9"/>
  <c r="AA194" i="9"/>
  <c r="AA192" i="9"/>
  <c r="AA187" i="9"/>
  <c r="AA184" i="9"/>
  <c r="AA182" i="9"/>
  <c r="AA178" i="9"/>
  <c r="AA176" i="9"/>
  <c r="AA174" i="9"/>
  <c r="AA172" i="9"/>
  <c r="AA168" i="9"/>
  <c r="AA166" i="9"/>
  <c r="AA163" i="9"/>
  <c r="AA161" i="9"/>
  <c r="AA188" i="9"/>
  <c r="AA186" i="9"/>
  <c r="AA183" i="9"/>
  <c r="AA181" i="9"/>
  <c r="AA179" i="9"/>
  <c r="AA177" i="9"/>
  <c r="AA173" i="9"/>
  <c r="AA171" i="9"/>
  <c r="AA169" i="9"/>
  <c r="AA167" i="9"/>
  <c r="AA164" i="9"/>
  <c r="AA162" i="9"/>
  <c r="Z160" i="9"/>
  <c r="Z165" i="9"/>
  <c r="Z175" i="9"/>
  <c r="Z190" i="9"/>
  <c r="Z195" i="9"/>
  <c r="Z210" i="9"/>
  <c r="Z220" i="9"/>
  <c r="Z200" i="9"/>
  <c r="Z205" i="9"/>
  <c r="Z215" i="9"/>
  <c r="Z225" i="9"/>
  <c r="Z235" i="9"/>
  <c r="Z35" i="9"/>
  <c r="Z25" i="9"/>
  <c r="Z40" i="9"/>
  <c r="Z10" i="9"/>
  <c r="Q16" i="12" s="1"/>
  <c r="Q15" i="12" s="1"/>
  <c r="Z50" i="9"/>
  <c r="Z125" i="9"/>
  <c r="Z130" i="9"/>
  <c r="Z55" i="9"/>
  <c r="Z45" i="9"/>
  <c r="Q30" i="12" s="1"/>
  <c r="Q29" i="12" s="1"/>
  <c r="Z90" i="9"/>
  <c r="Z15" i="9"/>
  <c r="Q18" i="12" s="1"/>
  <c r="Q17" i="12" s="1"/>
  <c r="Z70" i="9"/>
  <c r="Z105" i="9"/>
  <c r="Z120" i="9"/>
  <c r="AA158" i="9"/>
  <c r="AA154" i="9"/>
  <c r="AA147" i="9"/>
  <c r="AA141" i="9"/>
  <c r="AA157" i="9"/>
  <c r="AA152" i="9"/>
  <c r="AA148" i="9"/>
  <c r="AA149" i="9"/>
  <c r="AA146" i="9"/>
  <c r="AA142" i="9"/>
  <c r="AA139" i="9"/>
  <c r="AA131" i="9"/>
  <c r="AA159" i="9"/>
  <c r="AA151" i="9"/>
  <c r="AA143" i="9"/>
  <c r="AA156" i="9"/>
  <c r="AA134" i="9"/>
  <c r="AA153" i="9"/>
  <c r="AA144" i="9"/>
  <c r="AA136" i="9"/>
  <c r="AA137" i="9"/>
  <c r="AA132" i="9"/>
  <c r="AA133" i="9"/>
  <c r="AA128" i="9"/>
  <c r="AA129" i="9"/>
  <c r="AA122" i="9"/>
  <c r="AA116" i="9"/>
  <c r="AA126" i="9"/>
  <c r="AA123" i="9"/>
  <c r="AA117" i="9"/>
  <c r="AA112" i="9"/>
  <c r="AA127" i="9"/>
  <c r="AA124" i="9"/>
  <c r="AA118" i="9"/>
  <c r="AA113" i="9"/>
  <c r="AA111" i="9"/>
  <c r="AA107" i="9"/>
  <c r="AA102" i="9"/>
  <c r="AA98" i="9"/>
  <c r="AA119" i="9"/>
  <c r="AA114" i="9"/>
  <c r="AA108" i="9"/>
  <c r="AA103" i="9"/>
  <c r="AA99" i="9"/>
  <c r="AA92" i="9"/>
  <c r="AA87" i="9"/>
  <c r="AA138" i="9"/>
  <c r="AA109" i="9"/>
  <c r="AA104" i="9"/>
  <c r="AA96" i="9"/>
  <c r="AA93" i="9"/>
  <c r="AA88" i="9"/>
  <c r="AA84" i="9"/>
  <c r="AA106" i="9"/>
  <c r="AA97" i="9"/>
  <c r="AA94" i="9"/>
  <c r="AA89" i="9"/>
  <c r="AA79" i="9"/>
  <c r="AA72" i="9"/>
  <c r="AA66" i="9"/>
  <c r="AA121" i="9"/>
  <c r="AA101" i="9"/>
  <c r="AA76" i="9"/>
  <c r="AA73" i="9"/>
  <c r="AA67" i="9"/>
  <c r="AA62" i="9"/>
  <c r="AA81" i="9"/>
  <c r="AA77" i="9"/>
  <c r="AA74" i="9"/>
  <c r="AA68" i="9"/>
  <c r="AA91" i="9"/>
  <c r="AA86" i="9"/>
  <c r="AA83" i="9"/>
  <c r="AA82" i="9"/>
  <c r="AA78" i="9"/>
  <c r="AA71" i="9"/>
  <c r="AA69" i="9"/>
  <c r="AA64" i="9"/>
  <c r="AA58" i="9"/>
  <c r="AA53" i="9"/>
  <c r="AA48" i="9"/>
  <c r="AA61" i="9"/>
  <c r="AA51" i="9"/>
  <c r="AA49" i="9"/>
  <c r="AA47" i="9"/>
  <c r="AA43" i="9"/>
  <c r="AA39" i="9"/>
  <c r="AA31" i="9"/>
  <c r="AA28" i="9"/>
  <c r="AA24" i="9"/>
  <c r="AA16" i="9"/>
  <c r="AA14" i="9"/>
  <c r="AA56" i="9"/>
  <c r="AA52" i="9"/>
  <c r="AA44" i="9"/>
  <c r="AA36" i="9"/>
  <c r="AA32" i="9"/>
  <c r="AA29" i="9"/>
  <c r="AA21" i="9"/>
  <c r="AA17" i="9"/>
  <c r="AA57" i="9"/>
  <c r="AA54" i="9"/>
  <c r="AA41" i="9"/>
  <c r="AA37" i="9"/>
  <c r="AA33" i="9"/>
  <c r="AA26" i="9"/>
  <c r="AA22" i="9"/>
  <c r="AA18" i="9"/>
  <c r="AA63" i="9"/>
  <c r="AA59" i="9"/>
  <c r="AA46" i="9"/>
  <c r="AA42" i="9"/>
  <c r="AA38" i="9"/>
  <c r="AA34" i="9"/>
  <c r="AA27" i="9"/>
  <c r="AA23" i="9"/>
  <c r="AA19" i="9"/>
  <c r="AA13" i="9"/>
  <c r="AA11" i="9"/>
  <c r="AA12" i="9"/>
  <c r="AA9" i="9"/>
  <c r="Z20" i="9"/>
  <c r="Z60" i="9"/>
  <c r="Z75" i="9"/>
  <c r="Q42" i="12" s="1"/>
  <c r="Q41" i="12" s="1"/>
  <c r="Z85" i="9"/>
  <c r="Z110" i="9"/>
  <c r="Z135" i="9"/>
  <c r="Z140" i="9"/>
  <c r="Z145" i="9"/>
  <c r="Q70" i="12" s="1"/>
  <c r="Q69" i="12" s="1"/>
  <c r="P54" i="12"/>
  <c r="P53" i="12" s="1"/>
  <c r="Z5" i="9"/>
  <c r="Z80" i="9"/>
  <c r="Z95" i="9"/>
  <c r="Z115" i="9"/>
  <c r="Z150" i="9"/>
  <c r="Z30" i="9"/>
  <c r="Z65" i="9"/>
  <c r="Z100" i="9"/>
  <c r="Z155" i="9"/>
  <c r="Q40" i="12"/>
  <c r="Q39" i="12" s="1"/>
  <c r="P60" i="12"/>
  <c r="P59" i="12" s="1"/>
  <c r="P56" i="12"/>
  <c r="P55" i="12" s="1"/>
  <c r="P34" i="12"/>
  <c r="P33" i="12" s="1"/>
  <c r="P62" i="12"/>
  <c r="P61" i="12" s="1"/>
  <c r="P32" i="12"/>
  <c r="P31" i="12" s="1"/>
  <c r="P50" i="12"/>
  <c r="P49" i="12" s="1"/>
  <c r="P44" i="12"/>
  <c r="P43" i="12" s="1"/>
  <c r="P22" i="12"/>
  <c r="P21" i="12" s="1"/>
  <c r="P20" i="12"/>
  <c r="P19" i="12" s="1"/>
  <c r="P52" i="12"/>
  <c r="P51" i="12" s="1"/>
  <c r="P24" i="12"/>
  <c r="P23" i="12" s="1"/>
  <c r="P28" i="12"/>
  <c r="P27" i="12" s="1"/>
  <c r="P48" i="12"/>
  <c r="P47" i="12" s="1"/>
  <c r="P68" i="12"/>
  <c r="P67" i="12" s="1"/>
  <c r="P64" i="12"/>
  <c r="P63" i="12" s="1"/>
  <c r="P58" i="12"/>
  <c r="P57" i="12" s="1"/>
  <c r="P26" i="12"/>
  <c r="P25" i="12" s="1"/>
  <c r="P46" i="12"/>
  <c r="P45" i="12" s="1"/>
  <c r="P36" i="12"/>
  <c r="P35" i="12" s="1"/>
  <c r="P66" i="12"/>
  <c r="P65" i="12" s="1"/>
  <c r="P38" i="12"/>
  <c r="P37" i="12" s="1"/>
  <c r="P14" i="12"/>
  <c r="P13" i="12" s="1"/>
  <c r="AB1" i="9"/>
  <c r="AA8" i="9"/>
  <c r="AA7" i="9"/>
  <c r="AA6" i="9"/>
  <c r="AB242" i="9" l="1"/>
  <c r="AB243" i="9"/>
  <c r="AB244" i="9"/>
  <c r="AB241" i="9"/>
  <c r="AA240" i="9"/>
  <c r="AA170" i="9"/>
  <c r="AA180" i="9"/>
  <c r="AA225" i="9"/>
  <c r="AA235" i="9"/>
  <c r="AA185" i="9"/>
  <c r="AA160" i="9"/>
  <c r="AA165" i="9"/>
  <c r="AA175" i="9"/>
  <c r="AA230" i="9"/>
  <c r="AB238" i="9"/>
  <c r="AB236" i="9"/>
  <c r="AB234" i="9"/>
  <c r="AB232" i="9"/>
  <c r="AB228" i="9"/>
  <c r="AB226" i="9"/>
  <c r="AB224" i="9"/>
  <c r="AB239" i="9"/>
  <c r="AB237" i="9"/>
  <c r="AB233" i="9"/>
  <c r="AB231" i="9"/>
  <c r="AB229" i="9"/>
  <c r="AB227" i="9"/>
  <c r="AB222" i="9"/>
  <c r="AB218" i="9"/>
  <c r="AB216" i="9"/>
  <c r="AB214" i="9"/>
  <c r="AB212" i="9"/>
  <c r="AB208" i="9"/>
  <c r="AB206" i="9"/>
  <c r="AB203" i="9"/>
  <c r="AB201" i="9"/>
  <c r="AB199" i="9"/>
  <c r="AB197" i="9"/>
  <c r="AB194" i="9"/>
  <c r="AB192" i="9"/>
  <c r="AB188" i="9"/>
  <c r="AB223" i="9"/>
  <c r="AB221" i="9"/>
  <c r="AB219" i="9"/>
  <c r="AB217" i="9"/>
  <c r="AB213" i="9"/>
  <c r="AB211" i="9"/>
  <c r="AB209" i="9"/>
  <c r="AB207" i="9"/>
  <c r="AB204" i="9"/>
  <c r="AB202" i="9"/>
  <c r="AB198" i="9"/>
  <c r="AB196" i="9"/>
  <c r="AB193" i="9"/>
  <c r="AB191" i="9"/>
  <c r="AB189" i="9"/>
  <c r="AB186" i="9"/>
  <c r="AB183" i="9"/>
  <c r="AB181" i="9"/>
  <c r="AB179" i="9"/>
  <c r="AB177" i="9"/>
  <c r="AB173" i="9"/>
  <c r="AB171" i="9"/>
  <c r="AB169" i="9"/>
  <c r="AB167" i="9"/>
  <c r="AB164" i="9"/>
  <c r="AB162" i="9"/>
  <c r="AB187" i="9"/>
  <c r="AB184" i="9"/>
  <c r="AB182" i="9"/>
  <c r="AB178" i="9"/>
  <c r="AB176" i="9"/>
  <c r="AB174" i="9"/>
  <c r="AB172" i="9"/>
  <c r="AB168" i="9"/>
  <c r="AB166" i="9"/>
  <c r="AB163" i="9"/>
  <c r="AB161" i="9"/>
  <c r="AA200" i="9"/>
  <c r="AA205" i="9"/>
  <c r="AA215" i="9"/>
  <c r="AA190" i="9"/>
  <c r="AA195" i="9"/>
  <c r="AA210" i="9"/>
  <c r="AA220" i="9"/>
  <c r="AA70" i="9"/>
  <c r="AA85" i="9"/>
  <c r="AA110" i="9"/>
  <c r="AA155" i="9"/>
  <c r="AA30" i="9"/>
  <c r="AA65" i="9"/>
  <c r="AA135" i="9"/>
  <c r="AA130" i="9"/>
  <c r="AA140" i="9"/>
  <c r="AA120" i="9"/>
  <c r="AB159" i="9"/>
  <c r="AB151" i="9"/>
  <c r="AB148" i="9"/>
  <c r="AB142" i="9"/>
  <c r="AB158" i="9"/>
  <c r="AB153" i="9"/>
  <c r="AB149" i="9"/>
  <c r="AB152" i="9"/>
  <c r="AB146" i="9"/>
  <c r="AB157" i="9"/>
  <c r="AB154" i="9"/>
  <c r="AB143" i="9"/>
  <c r="AB136" i="9"/>
  <c r="AB132" i="9"/>
  <c r="AB156" i="9"/>
  <c r="AB144" i="9"/>
  <c r="AB141" i="9"/>
  <c r="AB137" i="9"/>
  <c r="AB131" i="9"/>
  <c r="AB138" i="9"/>
  <c r="AB133" i="9"/>
  <c r="AB129" i="9"/>
  <c r="AB139" i="9"/>
  <c r="AB126" i="9"/>
  <c r="AB123" i="9"/>
  <c r="AB117" i="9"/>
  <c r="AB112" i="9"/>
  <c r="AB147" i="9"/>
  <c r="AB134" i="9"/>
  <c r="AB127" i="9"/>
  <c r="AB124" i="9"/>
  <c r="AB118" i="9"/>
  <c r="AB113" i="9"/>
  <c r="AB128" i="9"/>
  <c r="AB119" i="9"/>
  <c r="AB114" i="9"/>
  <c r="AB108" i="9"/>
  <c r="AB103" i="9"/>
  <c r="AB99" i="9"/>
  <c r="AB109" i="9"/>
  <c r="AB104" i="9"/>
  <c r="AB96" i="9"/>
  <c r="AB93" i="9"/>
  <c r="AB88" i="9"/>
  <c r="AB84" i="9"/>
  <c r="AB121" i="9"/>
  <c r="AB106" i="9"/>
  <c r="AB101" i="9"/>
  <c r="AB97" i="9"/>
  <c r="AB94" i="9"/>
  <c r="AB89" i="9"/>
  <c r="AB122" i="9"/>
  <c r="AB116" i="9"/>
  <c r="AB107" i="9"/>
  <c r="AB98" i="9"/>
  <c r="AB76" i="9"/>
  <c r="AB73" i="9"/>
  <c r="AB67" i="9"/>
  <c r="AB62" i="9"/>
  <c r="AB102" i="9"/>
  <c r="AB81" i="9"/>
  <c r="AB77" i="9"/>
  <c r="AB74" i="9"/>
  <c r="AB68" i="9"/>
  <c r="AB63" i="9"/>
  <c r="AB91" i="9"/>
  <c r="AB86" i="9"/>
  <c r="AB83" i="9"/>
  <c r="AB82" i="9"/>
  <c r="AB78" i="9"/>
  <c r="AB71" i="9"/>
  <c r="AB69" i="9"/>
  <c r="AB111" i="9"/>
  <c r="AB92" i="9"/>
  <c r="AB87" i="9"/>
  <c r="AB79" i="9"/>
  <c r="AB72" i="9"/>
  <c r="AB66" i="9"/>
  <c r="AB61" i="9"/>
  <c r="AB59" i="9"/>
  <c r="AB54" i="9"/>
  <c r="AB49" i="9"/>
  <c r="AB56" i="9"/>
  <c r="AB52" i="9"/>
  <c r="AB44" i="9"/>
  <c r="AB36" i="9"/>
  <c r="AB32" i="9"/>
  <c r="AB29" i="9"/>
  <c r="AB21" i="9"/>
  <c r="AB17" i="9"/>
  <c r="AB57" i="9"/>
  <c r="AB53" i="9"/>
  <c r="AB41" i="9"/>
  <c r="AB37" i="9"/>
  <c r="AB33" i="9"/>
  <c r="AB26" i="9"/>
  <c r="AB22" i="9"/>
  <c r="AB18" i="9"/>
  <c r="AB58" i="9"/>
  <c r="AB46" i="9"/>
  <c r="AB42" i="9"/>
  <c r="AB38" i="9"/>
  <c r="AB34" i="9"/>
  <c r="AB27" i="9"/>
  <c r="AB23" i="9"/>
  <c r="AB19" i="9"/>
  <c r="AB64" i="9"/>
  <c r="AB51" i="9"/>
  <c r="AB48" i="9"/>
  <c r="AB47" i="9"/>
  <c r="AB43" i="9"/>
  <c r="AB39" i="9"/>
  <c r="AB31" i="9"/>
  <c r="AB28" i="9"/>
  <c r="AB24" i="9"/>
  <c r="AB16" i="9"/>
  <c r="AB14" i="9"/>
  <c r="AB9" i="9"/>
  <c r="AB13" i="9"/>
  <c r="AB11" i="9"/>
  <c r="AB12" i="9"/>
  <c r="AA25" i="9"/>
  <c r="AA60" i="9"/>
  <c r="AA100" i="9"/>
  <c r="AA105" i="9"/>
  <c r="AA95" i="9"/>
  <c r="AA150" i="9"/>
  <c r="AA5" i="9"/>
  <c r="AA55" i="9"/>
  <c r="AA145" i="9"/>
  <c r="R70" i="12" s="1"/>
  <c r="R69" i="12" s="1"/>
  <c r="AA35" i="9"/>
  <c r="AA125" i="9"/>
  <c r="AA10" i="9"/>
  <c r="AA45" i="9"/>
  <c r="R30" i="12" s="1"/>
  <c r="R29" i="12" s="1"/>
  <c r="AA40" i="9"/>
  <c r="AA20" i="9"/>
  <c r="AA15" i="9"/>
  <c r="R18" i="12" s="1"/>
  <c r="R17" i="12" s="1"/>
  <c r="AA50" i="9"/>
  <c r="AA90" i="9"/>
  <c r="AA80" i="9"/>
  <c r="AA75" i="9"/>
  <c r="R42" i="12" s="1"/>
  <c r="R41" i="12" s="1"/>
  <c r="AA115" i="9"/>
  <c r="Q54" i="12"/>
  <c r="Q53" i="12" s="1"/>
  <c r="Q44" i="12"/>
  <c r="Q43" i="12" s="1"/>
  <c r="Q58" i="12"/>
  <c r="Q57" i="12" s="1"/>
  <c r="Q36" i="12"/>
  <c r="Q35" i="12" s="1"/>
  <c r="Q64" i="12"/>
  <c r="Q63" i="12" s="1"/>
  <c r="Q60" i="12"/>
  <c r="Q59" i="12" s="1"/>
  <c r="Q38" i="12"/>
  <c r="Q37" i="12" s="1"/>
  <c r="Q34" i="12"/>
  <c r="Q33" i="12" s="1"/>
  <c r="Q22" i="12"/>
  <c r="Q21" i="12" s="1"/>
  <c r="Q68" i="12"/>
  <c r="Q67" i="12" s="1"/>
  <c r="Q62" i="12"/>
  <c r="Q61" i="12" s="1"/>
  <c r="Q26" i="12"/>
  <c r="Q25" i="12" s="1"/>
  <c r="Q32" i="12"/>
  <c r="Q31" i="12" s="1"/>
  <c r="Q46" i="12"/>
  <c r="Q45" i="12" s="1"/>
  <c r="Q28" i="12"/>
  <c r="Q27" i="12" s="1"/>
  <c r="Q52" i="12"/>
  <c r="Q51" i="12" s="1"/>
  <c r="Q24" i="12"/>
  <c r="Q23" i="12" s="1"/>
  <c r="Q56" i="12"/>
  <c r="Q55" i="12" s="1"/>
  <c r="Q48" i="12"/>
  <c r="Q47" i="12" s="1"/>
  <c r="Q20" i="12"/>
  <c r="Q19" i="12" s="1"/>
  <c r="Q66" i="12"/>
  <c r="Q65" i="12" s="1"/>
  <c r="Q50" i="12"/>
  <c r="Q49" i="12" s="1"/>
  <c r="R16" i="12"/>
  <c r="R15" i="12" s="1"/>
  <c r="R40" i="12"/>
  <c r="R39" i="12" s="1"/>
  <c r="Q14" i="12"/>
  <c r="Q13" i="12" s="1"/>
  <c r="AC1" i="9"/>
  <c r="AB7" i="9"/>
  <c r="AB6" i="9"/>
  <c r="AB8" i="9"/>
  <c r="AC243" i="9" l="1"/>
  <c r="AC244" i="9"/>
  <c r="AC241" i="9"/>
  <c r="AC242" i="9"/>
  <c r="AB240" i="9"/>
  <c r="AB190" i="9"/>
  <c r="AB210" i="9"/>
  <c r="AB220" i="9"/>
  <c r="AB195" i="9"/>
  <c r="AB230" i="9"/>
  <c r="AB170" i="9"/>
  <c r="AB180" i="9"/>
  <c r="AB185" i="9"/>
  <c r="AC239" i="9"/>
  <c r="AC237" i="9"/>
  <c r="AC233" i="9"/>
  <c r="AC231" i="9"/>
  <c r="AC229" i="9"/>
  <c r="AC227" i="9"/>
  <c r="AC223" i="9"/>
  <c r="AC238" i="9"/>
  <c r="AC236" i="9"/>
  <c r="AC234" i="9"/>
  <c r="AC232" i="9"/>
  <c r="AC228" i="9"/>
  <c r="AC226" i="9"/>
  <c r="AC224" i="9"/>
  <c r="AC221" i="9"/>
  <c r="AC219" i="9"/>
  <c r="AC217" i="9"/>
  <c r="AC213" i="9"/>
  <c r="AC211" i="9"/>
  <c r="AC209" i="9"/>
  <c r="AC207" i="9"/>
  <c r="AC204" i="9"/>
  <c r="AC202" i="9"/>
  <c r="AC198" i="9"/>
  <c r="AC196" i="9"/>
  <c r="AC193" i="9"/>
  <c r="AC191" i="9"/>
  <c r="AC189" i="9"/>
  <c r="AC222" i="9"/>
  <c r="AC218" i="9"/>
  <c r="AC216" i="9"/>
  <c r="AC214" i="9"/>
  <c r="AC212" i="9"/>
  <c r="AC208" i="9"/>
  <c r="AC206" i="9"/>
  <c r="AC203" i="9"/>
  <c r="AC201" i="9"/>
  <c r="AC199" i="9"/>
  <c r="AC197" i="9"/>
  <c r="AC194" i="9"/>
  <c r="AC192" i="9"/>
  <c r="AC188" i="9"/>
  <c r="AC187" i="9"/>
  <c r="AC184" i="9"/>
  <c r="AC182" i="9"/>
  <c r="AC178" i="9"/>
  <c r="AC176" i="9"/>
  <c r="AC174" i="9"/>
  <c r="AC172" i="9"/>
  <c r="AC168" i="9"/>
  <c r="AC166" i="9"/>
  <c r="AC163" i="9"/>
  <c r="AC161" i="9"/>
  <c r="AC186" i="9"/>
  <c r="AC183" i="9"/>
  <c r="AC181" i="9"/>
  <c r="AC179" i="9"/>
  <c r="AC177" i="9"/>
  <c r="AC173" i="9"/>
  <c r="AC171" i="9"/>
  <c r="AC169" i="9"/>
  <c r="AC167" i="9"/>
  <c r="AC164" i="9"/>
  <c r="AC162" i="9"/>
  <c r="AB160" i="9"/>
  <c r="AB165" i="9"/>
  <c r="AB175" i="9"/>
  <c r="AB200" i="9"/>
  <c r="AB205" i="9"/>
  <c r="AB215" i="9"/>
  <c r="AB225" i="9"/>
  <c r="AB235" i="9"/>
  <c r="AB110" i="9"/>
  <c r="AB30" i="9"/>
  <c r="AB25" i="9"/>
  <c r="AB15" i="9"/>
  <c r="S18" i="12" s="1"/>
  <c r="AB115" i="9"/>
  <c r="AB155" i="9"/>
  <c r="AB20" i="9"/>
  <c r="AB5" i="9"/>
  <c r="AB10" i="9"/>
  <c r="S16" i="12" s="1"/>
  <c r="S15" i="12" s="1"/>
  <c r="T15" i="12" s="1"/>
  <c r="AB50" i="9"/>
  <c r="AB45" i="9"/>
  <c r="S30" i="12" s="1"/>
  <c r="AB75" i="9"/>
  <c r="S42" i="12" s="1"/>
  <c r="AB100" i="9"/>
  <c r="AB125" i="9"/>
  <c r="AC156" i="9"/>
  <c r="AC152" i="9"/>
  <c r="AC149" i="9"/>
  <c r="AC143" i="9"/>
  <c r="AC159" i="9"/>
  <c r="AC154" i="9"/>
  <c r="AC157" i="9"/>
  <c r="AC142" i="9"/>
  <c r="AC151" i="9"/>
  <c r="AC148" i="9"/>
  <c r="AC144" i="9"/>
  <c r="AC137" i="9"/>
  <c r="AC133" i="9"/>
  <c r="AC153" i="9"/>
  <c r="AC147" i="9"/>
  <c r="AC136" i="9"/>
  <c r="AC138" i="9"/>
  <c r="AC132" i="9"/>
  <c r="AC139" i="9"/>
  <c r="AC134" i="9"/>
  <c r="AC127" i="9"/>
  <c r="AC124" i="9"/>
  <c r="AC118" i="9"/>
  <c r="AC113" i="9"/>
  <c r="AC158" i="9"/>
  <c r="AC131" i="9"/>
  <c r="AC128" i="9"/>
  <c r="AC121" i="9"/>
  <c r="AC119" i="9"/>
  <c r="AC114" i="9"/>
  <c r="AC146" i="9"/>
  <c r="AC129" i="9"/>
  <c r="AC109" i="9"/>
  <c r="AC104" i="9"/>
  <c r="AC106" i="9"/>
  <c r="AC101" i="9"/>
  <c r="AC97" i="9"/>
  <c r="AC94" i="9"/>
  <c r="AC89" i="9"/>
  <c r="AC141" i="9"/>
  <c r="AC122" i="9"/>
  <c r="AC116" i="9"/>
  <c r="AC111" i="9"/>
  <c r="AC107" i="9"/>
  <c r="AC102" i="9"/>
  <c r="AC98" i="9"/>
  <c r="AC91" i="9"/>
  <c r="AC86" i="9"/>
  <c r="AC126" i="9"/>
  <c r="AC123" i="9"/>
  <c r="AC117" i="9"/>
  <c r="AC108" i="9"/>
  <c r="AC99" i="9"/>
  <c r="AC81" i="9"/>
  <c r="AC77" i="9"/>
  <c r="AC74" i="9"/>
  <c r="AC68" i="9"/>
  <c r="AC63" i="9"/>
  <c r="AC103" i="9"/>
  <c r="AC83" i="9"/>
  <c r="AC82" i="9"/>
  <c r="AC78" i="9"/>
  <c r="AC71" i="9"/>
  <c r="AC69" i="9"/>
  <c r="AC64" i="9"/>
  <c r="AC92" i="9"/>
  <c r="AC87" i="9"/>
  <c r="AC79" i="9"/>
  <c r="AC72" i="9"/>
  <c r="AC112" i="9"/>
  <c r="AC96" i="9"/>
  <c r="AC93" i="9"/>
  <c r="AC88" i="9"/>
  <c r="AC84" i="9"/>
  <c r="AC76" i="9"/>
  <c r="AC73" i="9"/>
  <c r="AC67" i="9"/>
  <c r="AC62" i="9"/>
  <c r="AC56" i="9"/>
  <c r="AC51" i="9"/>
  <c r="AC66" i="9"/>
  <c r="AC57" i="9"/>
  <c r="AC53" i="9"/>
  <c r="AC41" i="9"/>
  <c r="AC37" i="9"/>
  <c r="AC33" i="9"/>
  <c r="AC26" i="9"/>
  <c r="AC22" i="9"/>
  <c r="AC18" i="9"/>
  <c r="AC58" i="9"/>
  <c r="AC54" i="9"/>
  <c r="AC46" i="9"/>
  <c r="AC42" i="9"/>
  <c r="AC38" i="9"/>
  <c r="AC34" i="9"/>
  <c r="AC27" i="9"/>
  <c r="AC23" i="9"/>
  <c r="AC19" i="9"/>
  <c r="AC59" i="9"/>
  <c r="AC48" i="9"/>
  <c r="AC47" i="9"/>
  <c r="AC43" i="9"/>
  <c r="AC39" i="9"/>
  <c r="AC31" i="9"/>
  <c r="AC28" i="9"/>
  <c r="AC24" i="9"/>
  <c r="AC16" i="9"/>
  <c r="AC61" i="9"/>
  <c r="AC52" i="9"/>
  <c r="AC49" i="9"/>
  <c r="AC44" i="9"/>
  <c r="AC36" i="9"/>
  <c r="AC32" i="9"/>
  <c r="AC29" i="9"/>
  <c r="AC21" i="9"/>
  <c r="AC17" i="9"/>
  <c r="AC11" i="9"/>
  <c r="AC13" i="9"/>
  <c r="AC14" i="9"/>
  <c r="AC12" i="9"/>
  <c r="AC9" i="9"/>
  <c r="R54" i="12"/>
  <c r="R53" i="12" s="1"/>
  <c r="AB40" i="9"/>
  <c r="AB55" i="9"/>
  <c r="AB60" i="9"/>
  <c r="AB85" i="9"/>
  <c r="AB105" i="9"/>
  <c r="AB130" i="9"/>
  <c r="AB35" i="9"/>
  <c r="AB65" i="9"/>
  <c r="AB90" i="9"/>
  <c r="AB120" i="9"/>
  <c r="AB95" i="9"/>
  <c r="AB150" i="9"/>
  <c r="AB80" i="9"/>
  <c r="AB70" i="9"/>
  <c r="S40" i="12" s="1"/>
  <c r="AB140" i="9"/>
  <c r="AB135" i="9"/>
  <c r="AB145" i="9"/>
  <c r="S70" i="12" s="1"/>
  <c r="R64" i="12"/>
  <c r="R63" i="12" s="1"/>
  <c r="R46" i="12"/>
  <c r="R45" i="12" s="1"/>
  <c r="R48" i="12"/>
  <c r="R47" i="12" s="1"/>
  <c r="R20" i="12"/>
  <c r="R19" i="12" s="1"/>
  <c r="R36" i="12"/>
  <c r="R35" i="12" s="1"/>
  <c r="R52" i="12"/>
  <c r="R51" i="12" s="1"/>
  <c r="R56" i="12"/>
  <c r="R55" i="12" s="1"/>
  <c r="R34" i="12"/>
  <c r="R33" i="12" s="1"/>
  <c r="R50" i="12"/>
  <c r="R49" i="12" s="1"/>
  <c r="R58" i="12"/>
  <c r="R57" i="12" s="1"/>
  <c r="R28" i="12"/>
  <c r="R27" i="12" s="1"/>
  <c r="R44" i="12"/>
  <c r="R43" i="12" s="1"/>
  <c r="R62" i="12"/>
  <c r="R61" i="12" s="1"/>
  <c r="R22" i="12"/>
  <c r="R21" i="12" s="1"/>
  <c r="R32" i="12"/>
  <c r="R31" i="12" s="1"/>
  <c r="R60" i="12"/>
  <c r="R59" i="12" s="1"/>
  <c r="R38" i="12"/>
  <c r="R37" i="12" s="1"/>
  <c r="R68" i="12"/>
  <c r="R67" i="12" s="1"/>
  <c r="R66" i="12"/>
  <c r="R65" i="12" s="1"/>
  <c r="R26" i="12"/>
  <c r="R25" i="12" s="1"/>
  <c r="R24" i="12"/>
  <c r="R23" i="12" s="1"/>
  <c r="R14" i="12"/>
  <c r="R13" i="12" s="1"/>
  <c r="AD1" i="9"/>
  <c r="AC7" i="9"/>
  <c r="AC6" i="9"/>
  <c r="AC8" i="9"/>
  <c r="AD244" i="9" l="1"/>
  <c r="AD243" i="9"/>
  <c r="AD241" i="9"/>
  <c r="AD242" i="9"/>
  <c r="AC240" i="9"/>
  <c r="AC185" i="9"/>
  <c r="AC200" i="9"/>
  <c r="AC225" i="9"/>
  <c r="AC235" i="9"/>
  <c r="AC170" i="9"/>
  <c r="AC180" i="9"/>
  <c r="AC205" i="9"/>
  <c r="AC215" i="9"/>
  <c r="AC230" i="9"/>
  <c r="AD238" i="9"/>
  <c r="AD236" i="9"/>
  <c r="AD234" i="9"/>
  <c r="AD232" i="9"/>
  <c r="AD228" i="9"/>
  <c r="AD226" i="9"/>
  <c r="AD224" i="9"/>
  <c r="AD239" i="9"/>
  <c r="AD237" i="9"/>
  <c r="AD233" i="9"/>
  <c r="AD231" i="9"/>
  <c r="AD229" i="9"/>
  <c r="AD227" i="9"/>
  <c r="AD223" i="9"/>
  <c r="AD222" i="9"/>
  <c r="AD218" i="9"/>
  <c r="AD216" i="9"/>
  <c r="AD214" i="9"/>
  <c r="AD212" i="9"/>
  <c r="AD208" i="9"/>
  <c r="AD206" i="9"/>
  <c r="AD203" i="9"/>
  <c r="AD201" i="9"/>
  <c r="AD199" i="9"/>
  <c r="AD197" i="9"/>
  <c r="AD194" i="9"/>
  <c r="AD192" i="9"/>
  <c r="AD188" i="9"/>
  <c r="AD221" i="9"/>
  <c r="AD219" i="9"/>
  <c r="AD217" i="9"/>
  <c r="AD213" i="9"/>
  <c r="AD211" i="9"/>
  <c r="AD209" i="9"/>
  <c r="AD207" i="9"/>
  <c r="AD204" i="9"/>
  <c r="AD202" i="9"/>
  <c r="AD198" i="9"/>
  <c r="AD196" i="9"/>
  <c r="AD193" i="9"/>
  <c r="AD191" i="9"/>
  <c r="AD189" i="9"/>
  <c r="AD186" i="9"/>
  <c r="AD183" i="9"/>
  <c r="AD181" i="9"/>
  <c r="AD179" i="9"/>
  <c r="AD177" i="9"/>
  <c r="AD173" i="9"/>
  <c r="AD171" i="9"/>
  <c r="AD169" i="9"/>
  <c r="AD167" i="9"/>
  <c r="AD164" i="9"/>
  <c r="AD162" i="9"/>
  <c r="AD187" i="9"/>
  <c r="AD184" i="9"/>
  <c r="AD182" i="9"/>
  <c r="AD178" i="9"/>
  <c r="AD176" i="9"/>
  <c r="AD174" i="9"/>
  <c r="AD172" i="9"/>
  <c r="AD168" i="9"/>
  <c r="AD166" i="9"/>
  <c r="AD163" i="9"/>
  <c r="AD161" i="9"/>
  <c r="AC160" i="9"/>
  <c r="AC165" i="9"/>
  <c r="AC175" i="9"/>
  <c r="AC190" i="9"/>
  <c r="AC195" i="9"/>
  <c r="AC210" i="9"/>
  <c r="AC220" i="9"/>
  <c r="AC140" i="9"/>
  <c r="AC35" i="9"/>
  <c r="AC60" i="9"/>
  <c r="AC30" i="9"/>
  <c r="AC40" i="9"/>
  <c r="AC50" i="9"/>
  <c r="AC85" i="9"/>
  <c r="AC100" i="9"/>
  <c r="AC120" i="9"/>
  <c r="AC135" i="9"/>
  <c r="AC95" i="9"/>
  <c r="AC145" i="9"/>
  <c r="U70" i="12" s="1"/>
  <c r="U69" i="12" s="1"/>
  <c r="AD157" i="9"/>
  <c r="AD153" i="9"/>
  <c r="AD146" i="9"/>
  <c r="AD144" i="9"/>
  <c r="AD154" i="9"/>
  <c r="AD151" i="9"/>
  <c r="AD148" i="9"/>
  <c r="AD143" i="9"/>
  <c r="AD159" i="9"/>
  <c r="AD156" i="9"/>
  <c r="AD147" i="9"/>
  <c r="AD138" i="9"/>
  <c r="AD134" i="9"/>
  <c r="AD158" i="9"/>
  <c r="AD142" i="9"/>
  <c r="AD137" i="9"/>
  <c r="AD132" i="9"/>
  <c r="AD152" i="9"/>
  <c r="AD139" i="9"/>
  <c r="AD133" i="9"/>
  <c r="AD149" i="9"/>
  <c r="AD141" i="9"/>
  <c r="AD131" i="9"/>
  <c r="AD128" i="9"/>
  <c r="AD121" i="9"/>
  <c r="AD119" i="9"/>
  <c r="AD114" i="9"/>
  <c r="AD136" i="9"/>
  <c r="AD129" i="9"/>
  <c r="AD122" i="9"/>
  <c r="AD116" i="9"/>
  <c r="AD111" i="9"/>
  <c r="AD106" i="9"/>
  <c r="AD101" i="9"/>
  <c r="AD107" i="9"/>
  <c r="AD102" i="9"/>
  <c r="AD98" i="9"/>
  <c r="AD91" i="9"/>
  <c r="AD86" i="9"/>
  <c r="AD126" i="9"/>
  <c r="AD123" i="9"/>
  <c r="AD117" i="9"/>
  <c r="AD112" i="9"/>
  <c r="AD108" i="9"/>
  <c r="AD103" i="9"/>
  <c r="AD99" i="9"/>
  <c r="AD92" i="9"/>
  <c r="AD87" i="9"/>
  <c r="AD83" i="9"/>
  <c r="AD127" i="9"/>
  <c r="AD124" i="9"/>
  <c r="AD118" i="9"/>
  <c r="AD109" i="9"/>
  <c r="AD82" i="9"/>
  <c r="AD78" i="9"/>
  <c r="AD71" i="9"/>
  <c r="AD69" i="9"/>
  <c r="AD64" i="9"/>
  <c r="AD104" i="9"/>
  <c r="AD79" i="9"/>
  <c r="AD72" i="9"/>
  <c r="AD66" i="9"/>
  <c r="AD96" i="9"/>
  <c r="AD93" i="9"/>
  <c r="AD88" i="9"/>
  <c r="AD84" i="9"/>
  <c r="AD76" i="9"/>
  <c r="AD73" i="9"/>
  <c r="AD67" i="9"/>
  <c r="AD113" i="9"/>
  <c r="AD97" i="9"/>
  <c r="AD94" i="9"/>
  <c r="AD89" i="9"/>
  <c r="AD81" i="9"/>
  <c r="AD77" i="9"/>
  <c r="AD74" i="9"/>
  <c r="AD68" i="9"/>
  <c r="AD63" i="9"/>
  <c r="AD57" i="9"/>
  <c r="AD52" i="9"/>
  <c r="AD58" i="9"/>
  <c r="AD54" i="9"/>
  <c r="AD46" i="9"/>
  <c r="AD42" i="9"/>
  <c r="AD38" i="9"/>
  <c r="AD34" i="9"/>
  <c r="AD27" i="9"/>
  <c r="AD23" i="9"/>
  <c r="AD19" i="9"/>
  <c r="AD13" i="9"/>
  <c r="AD59" i="9"/>
  <c r="AD48" i="9"/>
  <c r="AD47" i="9"/>
  <c r="AD43" i="9"/>
  <c r="AD39" i="9"/>
  <c r="AD31" i="9"/>
  <c r="AD28" i="9"/>
  <c r="AD24" i="9"/>
  <c r="AD16" i="9"/>
  <c r="AD62" i="9"/>
  <c r="AD61" i="9"/>
  <c r="AD51" i="9"/>
  <c r="AD49" i="9"/>
  <c r="AD44" i="9"/>
  <c r="AD36" i="9"/>
  <c r="AD32" i="9"/>
  <c r="AD29" i="9"/>
  <c r="AD21" i="9"/>
  <c r="AD17" i="9"/>
  <c r="AD56" i="9"/>
  <c r="AD53" i="9"/>
  <c r="AD41" i="9"/>
  <c r="AD37" i="9"/>
  <c r="AD33" i="9"/>
  <c r="AD26" i="9"/>
  <c r="AD22" i="9"/>
  <c r="AD18" i="9"/>
  <c r="AD12" i="9"/>
  <c r="AD14" i="9"/>
  <c r="AD11" i="9"/>
  <c r="AD9" i="9"/>
  <c r="AC15" i="9"/>
  <c r="U18" i="12" s="1"/>
  <c r="U17" i="12" s="1"/>
  <c r="AC25" i="9"/>
  <c r="AC75" i="9"/>
  <c r="U42" i="12" s="1"/>
  <c r="U41" i="12" s="1"/>
  <c r="AC70" i="9"/>
  <c r="U40" i="12" s="1"/>
  <c r="U39" i="12" s="1"/>
  <c r="AC90" i="9"/>
  <c r="AC110" i="9"/>
  <c r="AC105" i="9"/>
  <c r="AC20" i="9"/>
  <c r="AC55" i="9"/>
  <c r="S69" i="12"/>
  <c r="T69" i="12" s="1"/>
  <c r="AC45" i="9"/>
  <c r="AC80" i="9"/>
  <c r="AC115" i="9"/>
  <c r="AC130" i="9"/>
  <c r="S41" i="12"/>
  <c r="T41" i="12" s="1"/>
  <c r="S54" i="12"/>
  <c r="AC5" i="9"/>
  <c r="AC10" i="9"/>
  <c r="AC65" i="9"/>
  <c r="AC125" i="9"/>
  <c r="AC150" i="9"/>
  <c r="AC155" i="9"/>
  <c r="S28" i="12"/>
  <c r="S27" i="12" s="1"/>
  <c r="T27" i="12" s="1"/>
  <c r="S60" i="12"/>
  <c r="S50" i="12"/>
  <c r="S62" i="12"/>
  <c r="S61" i="12" s="1"/>
  <c r="T61" i="12" s="1"/>
  <c r="S29" i="12"/>
  <c r="T29" i="12" s="1"/>
  <c r="S39" i="12"/>
  <c r="T39" i="12" s="1"/>
  <c r="S20" i="12"/>
  <c r="S19" i="12" s="1"/>
  <c r="S46" i="12"/>
  <c r="S22" i="12"/>
  <c r="S48" i="12"/>
  <c r="S47" i="12" s="1"/>
  <c r="T47" i="12" s="1"/>
  <c r="S66" i="12"/>
  <c r="S32" i="12"/>
  <c r="S58" i="12"/>
  <c r="S26" i="12"/>
  <c r="S34" i="12"/>
  <c r="S44" i="12"/>
  <c r="S64" i="12"/>
  <c r="S63" i="12" s="1"/>
  <c r="T63" i="12" s="1"/>
  <c r="S38" i="12"/>
  <c r="S52" i="12"/>
  <c r="S36" i="12"/>
  <c r="S56" i="12"/>
  <c r="S68" i="12"/>
  <c r="S24" i="12"/>
  <c r="S17" i="12"/>
  <c r="T17" i="12" s="1"/>
  <c r="U30" i="12"/>
  <c r="U29" i="12" s="1"/>
  <c r="S14" i="12"/>
  <c r="S13" i="12" s="1"/>
  <c r="T13" i="12" s="1"/>
  <c r="AE1" i="9"/>
  <c r="AD8" i="9"/>
  <c r="AD7" i="9"/>
  <c r="AD6" i="9"/>
  <c r="AE241" i="9" l="1"/>
  <c r="AE244" i="9"/>
  <c r="AE242" i="9"/>
  <c r="AE243" i="9"/>
  <c r="AD240" i="9"/>
  <c r="AD220" i="9"/>
  <c r="AD160" i="9"/>
  <c r="AD230" i="9"/>
  <c r="AD165" i="9"/>
  <c r="AD175" i="9"/>
  <c r="AE239" i="9"/>
  <c r="AE237" i="9"/>
  <c r="AE233" i="9"/>
  <c r="AE231" i="9"/>
  <c r="AE229" i="9"/>
  <c r="AE227" i="9"/>
  <c r="AE223" i="9"/>
  <c r="AE238" i="9"/>
  <c r="AE236" i="9"/>
  <c r="AE234" i="9"/>
  <c r="AE232" i="9"/>
  <c r="AE228" i="9"/>
  <c r="AE226" i="9"/>
  <c r="AE224" i="9"/>
  <c r="AE221" i="9"/>
  <c r="AE219" i="9"/>
  <c r="AE217" i="9"/>
  <c r="AE213" i="9"/>
  <c r="AE211" i="9"/>
  <c r="AE209" i="9"/>
  <c r="AE207" i="9"/>
  <c r="AE204" i="9"/>
  <c r="AE202" i="9"/>
  <c r="AE198" i="9"/>
  <c r="AE196" i="9"/>
  <c r="AE193" i="9"/>
  <c r="AE191" i="9"/>
  <c r="AE189" i="9"/>
  <c r="AE222" i="9"/>
  <c r="AE218" i="9"/>
  <c r="AE216" i="9"/>
  <c r="AE214" i="9"/>
  <c r="AE212" i="9"/>
  <c r="AE208" i="9"/>
  <c r="AE206" i="9"/>
  <c r="AE203" i="9"/>
  <c r="AE201" i="9"/>
  <c r="AE199" i="9"/>
  <c r="AE197" i="9"/>
  <c r="AE194" i="9"/>
  <c r="AE192" i="9"/>
  <c r="AE188" i="9"/>
  <c r="AE187" i="9"/>
  <c r="AE184" i="9"/>
  <c r="AE182" i="9"/>
  <c r="AE178" i="9"/>
  <c r="AE176" i="9"/>
  <c r="AE174" i="9"/>
  <c r="AE172" i="9"/>
  <c r="AE168" i="9"/>
  <c r="AE166" i="9"/>
  <c r="AE163" i="9"/>
  <c r="AE161" i="9"/>
  <c r="AE186" i="9"/>
  <c r="AE183" i="9"/>
  <c r="AE181" i="9"/>
  <c r="AE179" i="9"/>
  <c r="AE177" i="9"/>
  <c r="AE173" i="9"/>
  <c r="AE171" i="9"/>
  <c r="AE169" i="9"/>
  <c r="AE167" i="9"/>
  <c r="AE164" i="9"/>
  <c r="AE162" i="9"/>
  <c r="AD225" i="9"/>
  <c r="AD235" i="9"/>
  <c r="AD170" i="9"/>
  <c r="AD180" i="9"/>
  <c r="AD185" i="9"/>
  <c r="AD190" i="9"/>
  <c r="AD195" i="9"/>
  <c r="AD210" i="9"/>
  <c r="AD200" i="9"/>
  <c r="AD205" i="9"/>
  <c r="AD215" i="9"/>
  <c r="AD40" i="9"/>
  <c r="AD10" i="9"/>
  <c r="AD30" i="9"/>
  <c r="AD135" i="9"/>
  <c r="AD125" i="9"/>
  <c r="AD25" i="9"/>
  <c r="AD55" i="9"/>
  <c r="AD80" i="9"/>
  <c r="AD140" i="9"/>
  <c r="U54" i="12"/>
  <c r="U53" i="12" s="1"/>
  <c r="AD20" i="9"/>
  <c r="AD70" i="9"/>
  <c r="V40" i="12" s="1"/>
  <c r="V39" i="12" s="1"/>
  <c r="AD110" i="9"/>
  <c r="AD15" i="9"/>
  <c r="AD45" i="9"/>
  <c r="AD75" i="9"/>
  <c r="V42" i="12" s="1"/>
  <c r="V41" i="12" s="1"/>
  <c r="AD95" i="9"/>
  <c r="AD85" i="9"/>
  <c r="AD115" i="9"/>
  <c r="AD130" i="9"/>
  <c r="AD145" i="9"/>
  <c r="V70" i="12" s="1"/>
  <c r="V69" i="12" s="1"/>
  <c r="AD50" i="9"/>
  <c r="AD90" i="9"/>
  <c r="AD100" i="9"/>
  <c r="AD155" i="9"/>
  <c r="AD150" i="9"/>
  <c r="AE158" i="9"/>
  <c r="AE154" i="9"/>
  <c r="AE147" i="9"/>
  <c r="AE141" i="9"/>
  <c r="AE156" i="9"/>
  <c r="AE151" i="9"/>
  <c r="AE146" i="9"/>
  <c r="AE159" i="9"/>
  <c r="AE144" i="9"/>
  <c r="AE153" i="9"/>
  <c r="AE139" i="9"/>
  <c r="AE131" i="9"/>
  <c r="AE152" i="9"/>
  <c r="AE149" i="9"/>
  <c r="AE142" i="9"/>
  <c r="AE138" i="9"/>
  <c r="AE133" i="9"/>
  <c r="AE134" i="9"/>
  <c r="AE148" i="9"/>
  <c r="AE143" i="9"/>
  <c r="AE136" i="9"/>
  <c r="AE137" i="9"/>
  <c r="AE128" i="9"/>
  <c r="AE132" i="9"/>
  <c r="AE129" i="9"/>
  <c r="AE122" i="9"/>
  <c r="AE116" i="9"/>
  <c r="AE111" i="9"/>
  <c r="AE126" i="9"/>
  <c r="AE123" i="9"/>
  <c r="AE117" i="9"/>
  <c r="AE112" i="9"/>
  <c r="AE107" i="9"/>
  <c r="AE102" i="9"/>
  <c r="AE98" i="9"/>
  <c r="AE157" i="9"/>
  <c r="AE121" i="9"/>
  <c r="AE108" i="9"/>
  <c r="AE103" i="9"/>
  <c r="AE99" i="9"/>
  <c r="AE92" i="9"/>
  <c r="AE87" i="9"/>
  <c r="AE127" i="9"/>
  <c r="AE124" i="9"/>
  <c r="AE118" i="9"/>
  <c r="AE113" i="9"/>
  <c r="AE109" i="9"/>
  <c r="AE104" i="9"/>
  <c r="AE96" i="9"/>
  <c r="AE93" i="9"/>
  <c r="AE88" i="9"/>
  <c r="AE84" i="9"/>
  <c r="AE119" i="9"/>
  <c r="AE101" i="9"/>
  <c r="AE83" i="9"/>
  <c r="AE79" i="9"/>
  <c r="AE72" i="9"/>
  <c r="AE66" i="9"/>
  <c r="AE91" i="9"/>
  <c r="AE86" i="9"/>
  <c r="AE76" i="9"/>
  <c r="AE73" i="9"/>
  <c r="AE67" i="9"/>
  <c r="AE62" i="9"/>
  <c r="AE97" i="9"/>
  <c r="AE94" i="9"/>
  <c r="AE89" i="9"/>
  <c r="AE81" i="9"/>
  <c r="AE77" i="9"/>
  <c r="AE74" i="9"/>
  <c r="AE68" i="9"/>
  <c r="AE114" i="9"/>
  <c r="AE106" i="9"/>
  <c r="AE82" i="9"/>
  <c r="AE78" i="9"/>
  <c r="AE71" i="9"/>
  <c r="AE69" i="9"/>
  <c r="AE64" i="9"/>
  <c r="AE58" i="9"/>
  <c r="AE53" i="9"/>
  <c r="AE48" i="9"/>
  <c r="AE59" i="9"/>
  <c r="AE47" i="9"/>
  <c r="AE43" i="9"/>
  <c r="AE39" i="9"/>
  <c r="AE31" i="9"/>
  <c r="AE28" i="9"/>
  <c r="AE24" i="9"/>
  <c r="AE16" i="9"/>
  <c r="AE14" i="9"/>
  <c r="AE61" i="9"/>
  <c r="AE51" i="9"/>
  <c r="AE49" i="9"/>
  <c r="AE44" i="9"/>
  <c r="AE36" i="9"/>
  <c r="AE32" i="9"/>
  <c r="AE29" i="9"/>
  <c r="AE21" i="9"/>
  <c r="AE17" i="9"/>
  <c r="AE63" i="9"/>
  <c r="AE56" i="9"/>
  <c r="AE52" i="9"/>
  <c r="AE41" i="9"/>
  <c r="AE37" i="9"/>
  <c r="AE33" i="9"/>
  <c r="AE26" i="9"/>
  <c r="AE22" i="9"/>
  <c r="AE18" i="9"/>
  <c r="AE57" i="9"/>
  <c r="AE54" i="9"/>
  <c r="AE46" i="9"/>
  <c r="AE42" i="9"/>
  <c r="AE38" i="9"/>
  <c r="AE34" i="9"/>
  <c r="AE27" i="9"/>
  <c r="AE23" i="9"/>
  <c r="AE19" i="9"/>
  <c r="AE13" i="9"/>
  <c r="AE12" i="9"/>
  <c r="AE11" i="9"/>
  <c r="AE9" i="9"/>
  <c r="AD5" i="9"/>
  <c r="S53" i="12"/>
  <c r="T53" i="12" s="1"/>
  <c r="AD35" i="9"/>
  <c r="AD60" i="9"/>
  <c r="AD65" i="9"/>
  <c r="AD105" i="9"/>
  <c r="AD120" i="9"/>
  <c r="T19" i="12"/>
  <c r="U16" i="12"/>
  <c r="U15" i="12" s="1"/>
  <c r="S23" i="12"/>
  <c r="T23" i="12" s="1"/>
  <c r="S21" i="12"/>
  <c r="T21" i="12" s="1"/>
  <c r="U38" i="12"/>
  <c r="U37" i="12" s="1"/>
  <c r="U58" i="12"/>
  <c r="U57" i="12" s="1"/>
  <c r="U22" i="12"/>
  <c r="U21" i="12" s="1"/>
  <c r="U60" i="12"/>
  <c r="U59" i="12" s="1"/>
  <c r="U28" i="12"/>
  <c r="U27" i="12" s="1"/>
  <c r="S43" i="12"/>
  <c r="T43" i="12" s="1"/>
  <c r="S25" i="12"/>
  <c r="T25" i="12" s="1"/>
  <c r="U64" i="12"/>
  <c r="U63" i="12" s="1"/>
  <c r="U62" i="12"/>
  <c r="U61" i="12" s="1"/>
  <c r="S67" i="12"/>
  <c r="T67" i="12" s="1"/>
  <c r="S35" i="12"/>
  <c r="T35" i="12" s="1"/>
  <c r="S37" i="12"/>
  <c r="T37" i="12" s="1"/>
  <c r="S49" i="12"/>
  <c r="T49" i="12" s="1"/>
  <c r="U34" i="12"/>
  <c r="U33" i="12" s="1"/>
  <c r="U44" i="12"/>
  <c r="U43" i="12" s="1"/>
  <c r="U56" i="12"/>
  <c r="U55" i="12" s="1"/>
  <c r="U24" i="12"/>
  <c r="U23" i="12" s="1"/>
  <c r="U52" i="12"/>
  <c r="U51" i="12" s="1"/>
  <c r="U26" i="12"/>
  <c r="U25" i="12" s="1"/>
  <c r="U36" i="12"/>
  <c r="U35" i="12" s="1"/>
  <c r="U46" i="12"/>
  <c r="U45" i="12" s="1"/>
  <c r="U50" i="12"/>
  <c r="U49" i="12" s="1"/>
  <c r="U20" i="12"/>
  <c r="U19" i="12" s="1"/>
  <c r="U32" i="12"/>
  <c r="U31" i="12" s="1"/>
  <c r="S33" i="12"/>
  <c r="T33" i="12" s="1"/>
  <c r="S57" i="12"/>
  <c r="T57" i="12" s="1"/>
  <c r="S31" i="12"/>
  <c r="T31" i="12" s="1"/>
  <c r="U48" i="12"/>
  <c r="U47" i="12" s="1"/>
  <c r="U66" i="12"/>
  <c r="U65" i="12" s="1"/>
  <c r="U68" i="12"/>
  <c r="U67" i="12" s="1"/>
  <c r="S55" i="12"/>
  <c r="T55" i="12" s="1"/>
  <c r="S51" i="12"/>
  <c r="T51" i="12" s="1"/>
  <c r="S65" i="12"/>
  <c r="T65" i="12" s="1"/>
  <c r="S45" i="12"/>
  <c r="T45" i="12" s="1"/>
  <c r="S59" i="12"/>
  <c r="T59" i="12" s="1"/>
  <c r="V16" i="12"/>
  <c r="V15" i="12" s="1"/>
  <c r="V30" i="12"/>
  <c r="V29" i="12" s="1"/>
  <c r="V18" i="12"/>
  <c r="V17" i="12" s="1"/>
  <c r="U14" i="12"/>
  <c r="U13" i="12" s="1"/>
  <c r="AF1" i="9"/>
  <c r="AE8" i="9"/>
  <c r="AE7" i="9"/>
  <c r="AE6" i="9"/>
  <c r="AF242" i="9" l="1"/>
  <c r="AF243" i="9"/>
  <c r="AF244" i="9"/>
  <c r="AF241" i="9"/>
  <c r="AE240" i="9"/>
  <c r="AE185" i="9"/>
  <c r="AE200" i="9"/>
  <c r="AE225" i="9"/>
  <c r="AE235" i="9"/>
  <c r="AE170" i="9"/>
  <c r="AE180" i="9"/>
  <c r="AE205" i="9"/>
  <c r="AE215" i="9"/>
  <c r="AE160" i="9"/>
  <c r="AE165" i="9"/>
  <c r="AE175" i="9"/>
  <c r="AE190" i="9"/>
  <c r="AE195" i="9"/>
  <c r="AE210" i="9"/>
  <c r="AE220" i="9"/>
  <c r="AF238" i="9"/>
  <c r="AF236" i="9"/>
  <c r="AF234" i="9"/>
  <c r="AF232" i="9"/>
  <c r="AF228" i="9"/>
  <c r="AF226" i="9"/>
  <c r="AF224" i="9"/>
  <c r="AF239" i="9"/>
  <c r="AF237" i="9"/>
  <c r="AF233" i="9"/>
  <c r="AF231" i="9"/>
  <c r="AF229" i="9"/>
  <c r="AF227" i="9"/>
  <c r="AF223" i="9"/>
  <c r="AF222" i="9"/>
  <c r="AF218" i="9"/>
  <c r="AF216" i="9"/>
  <c r="AF214" i="9"/>
  <c r="AF212" i="9"/>
  <c r="AF208" i="9"/>
  <c r="AF206" i="9"/>
  <c r="AF203" i="9"/>
  <c r="AF201" i="9"/>
  <c r="AF199" i="9"/>
  <c r="AF197" i="9"/>
  <c r="AF194" i="9"/>
  <c r="AF192" i="9"/>
  <c r="AF188" i="9"/>
  <c r="AF221" i="9"/>
  <c r="AF219" i="9"/>
  <c r="AF217" i="9"/>
  <c r="AF213" i="9"/>
  <c r="AF211" i="9"/>
  <c r="AF209" i="9"/>
  <c r="AF207" i="9"/>
  <c r="AF204" i="9"/>
  <c r="AF202" i="9"/>
  <c r="AF198" i="9"/>
  <c r="AF196" i="9"/>
  <c r="AF193" i="9"/>
  <c r="AF191" i="9"/>
  <c r="AF189" i="9"/>
  <c r="AF186" i="9"/>
  <c r="AF183" i="9"/>
  <c r="AF181" i="9"/>
  <c r="AF179" i="9"/>
  <c r="AF177" i="9"/>
  <c r="AF173" i="9"/>
  <c r="AF171" i="9"/>
  <c r="AF169" i="9"/>
  <c r="AF167" i="9"/>
  <c r="AF164" i="9"/>
  <c r="AF162" i="9"/>
  <c r="AF187" i="9"/>
  <c r="AF184" i="9"/>
  <c r="AF182" i="9"/>
  <c r="AF178" i="9"/>
  <c r="AF176" i="9"/>
  <c r="AF174" i="9"/>
  <c r="AF172" i="9"/>
  <c r="AF168" i="9"/>
  <c r="AF166" i="9"/>
  <c r="AF163" i="9"/>
  <c r="AF161" i="9"/>
  <c r="AE230" i="9"/>
  <c r="AE45" i="9"/>
  <c r="W30" i="12" s="1"/>
  <c r="W29" i="12" s="1"/>
  <c r="AE90" i="9"/>
  <c r="AE40" i="9"/>
  <c r="AE35" i="9"/>
  <c r="AE60" i="9"/>
  <c r="AF159" i="9"/>
  <c r="AF151" i="9"/>
  <c r="AF148" i="9"/>
  <c r="AF142" i="9"/>
  <c r="AF157" i="9"/>
  <c r="AF152" i="9"/>
  <c r="AF147" i="9"/>
  <c r="AF156" i="9"/>
  <c r="AF153" i="9"/>
  <c r="AF158" i="9"/>
  <c r="AF149" i="9"/>
  <c r="AF141" i="9"/>
  <c r="AF136" i="9"/>
  <c r="AF132" i="9"/>
  <c r="AF146" i="9"/>
  <c r="AF143" i="9"/>
  <c r="AF154" i="9"/>
  <c r="AF144" i="9"/>
  <c r="AF139" i="9"/>
  <c r="AF134" i="9"/>
  <c r="AF137" i="9"/>
  <c r="AF131" i="9"/>
  <c r="AF129" i="9"/>
  <c r="AF126" i="9"/>
  <c r="AF123" i="9"/>
  <c r="AF117" i="9"/>
  <c r="AF112" i="9"/>
  <c r="AF138" i="9"/>
  <c r="AF127" i="9"/>
  <c r="AF124" i="9"/>
  <c r="AF118" i="9"/>
  <c r="AF113" i="9"/>
  <c r="AF121" i="9"/>
  <c r="AF108" i="9"/>
  <c r="AF103" i="9"/>
  <c r="AF99" i="9"/>
  <c r="AF133" i="9"/>
  <c r="AF122" i="9"/>
  <c r="AF116" i="9"/>
  <c r="AF111" i="9"/>
  <c r="AF109" i="9"/>
  <c r="AF104" i="9"/>
  <c r="AF96" i="9"/>
  <c r="AF93" i="9"/>
  <c r="AF88" i="9"/>
  <c r="AF84" i="9"/>
  <c r="AF119" i="9"/>
  <c r="AF114" i="9"/>
  <c r="AF106" i="9"/>
  <c r="AF101" i="9"/>
  <c r="AF97" i="9"/>
  <c r="AF94" i="9"/>
  <c r="AF89" i="9"/>
  <c r="AF128" i="9"/>
  <c r="AF102" i="9"/>
  <c r="AF91" i="9"/>
  <c r="AF86" i="9"/>
  <c r="AF76" i="9"/>
  <c r="AF73" i="9"/>
  <c r="AF67" i="9"/>
  <c r="AF62" i="9"/>
  <c r="AF92" i="9"/>
  <c r="AF87" i="9"/>
  <c r="AF81" i="9"/>
  <c r="AF77" i="9"/>
  <c r="AF74" i="9"/>
  <c r="AF68" i="9"/>
  <c r="AF63" i="9"/>
  <c r="AF82" i="9"/>
  <c r="AF78" i="9"/>
  <c r="AF71" i="9"/>
  <c r="AF69" i="9"/>
  <c r="AF107" i="9"/>
  <c r="AF98" i="9"/>
  <c r="AF83" i="9"/>
  <c r="AF79" i="9"/>
  <c r="AF72" i="9"/>
  <c r="AF66" i="9"/>
  <c r="AF61" i="9"/>
  <c r="AF59" i="9"/>
  <c r="AF54" i="9"/>
  <c r="AF49" i="9"/>
  <c r="AF51" i="9"/>
  <c r="AF48" i="9"/>
  <c r="AF44" i="9"/>
  <c r="AF36" i="9"/>
  <c r="AF32" i="9"/>
  <c r="AF29" i="9"/>
  <c r="AF21" i="9"/>
  <c r="AF17" i="9"/>
  <c r="AF56" i="9"/>
  <c r="AF52" i="9"/>
  <c r="AF41" i="9"/>
  <c r="AF37" i="9"/>
  <c r="AF33" i="9"/>
  <c r="AF26" i="9"/>
  <c r="AF22" i="9"/>
  <c r="AF18" i="9"/>
  <c r="AF64" i="9"/>
  <c r="AF57" i="9"/>
  <c r="AF53" i="9"/>
  <c r="AF46" i="9"/>
  <c r="AF42" i="9"/>
  <c r="AF38" i="9"/>
  <c r="AF34" i="9"/>
  <c r="AF27" i="9"/>
  <c r="AF23" i="9"/>
  <c r="AF19" i="9"/>
  <c r="AF58" i="9"/>
  <c r="AF47" i="9"/>
  <c r="AF43" i="9"/>
  <c r="AF39" i="9"/>
  <c r="AF31" i="9"/>
  <c r="AF28" i="9"/>
  <c r="AF24" i="9"/>
  <c r="AF16" i="9"/>
  <c r="AF14" i="9"/>
  <c r="AF11" i="9"/>
  <c r="AF13" i="9"/>
  <c r="AF12" i="9"/>
  <c r="AF9" i="9"/>
  <c r="V54" i="12"/>
  <c r="V53" i="12" s="1"/>
  <c r="AE10" i="9"/>
  <c r="W16" i="12" s="1"/>
  <c r="W15" i="12" s="1"/>
  <c r="AE50" i="9"/>
  <c r="AE80" i="9"/>
  <c r="AE85" i="9"/>
  <c r="AE110" i="9"/>
  <c r="AE130" i="9"/>
  <c r="AE140" i="9"/>
  <c r="AE115" i="9"/>
  <c r="AE145" i="9"/>
  <c r="W70" i="12" s="1"/>
  <c r="W69" i="12" s="1"/>
  <c r="AE25" i="9"/>
  <c r="AE20" i="9"/>
  <c r="AE30" i="9"/>
  <c r="AE65" i="9"/>
  <c r="AE100" i="9"/>
  <c r="AE150" i="9"/>
  <c r="AE5" i="9"/>
  <c r="AE55" i="9"/>
  <c r="AE15" i="9"/>
  <c r="W18" i="12" s="1"/>
  <c r="W17" i="12" s="1"/>
  <c r="AE105" i="9"/>
  <c r="AE75" i="9"/>
  <c r="W42" i="12" s="1"/>
  <c r="W41" i="12" s="1"/>
  <c r="AE70" i="9"/>
  <c r="W40" i="12" s="1"/>
  <c r="W39" i="12" s="1"/>
  <c r="AE95" i="9"/>
  <c r="AE120" i="9"/>
  <c r="AE125" i="9"/>
  <c r="AE135" i="9"/>
  <c r="AE155" i="9"/>
  <c r="V46" i="12"/>
  <c r="V45" i="12" s="1"/>
  <c r="V28" i="12"/>
  <c r="V27" i="12" s="1"/>
  <c r="V22" i="12"/>
  <c r="V21" i="12" s="1"/>
  <c r="V64" i="12"/>
  <c r="V63" i="12" s="1"/>
  <c r="V50" i="12"/>
  <c r="V49" i="12" s="1"/>
  <c r="V60" i="12"/>
  <c r="V59" i="12" s="1"/>
  <c r="V52" i="12"/>
  <c r="V51" i="12" s="1"/>
  <c r="V24" i="12"/>
  <c r="V23" i="12" s="1"/>
  <c r="V62" i="12"/>
  <c r="V61" i="12" s="1"/>
  <c r="V44" i="12"/>
  <c r="V43" i="12" s="1"/>
  <c r="V58" i="12"/>
  <c r="V57" i="12" s="1"/>
  <c r="V36" i="12"/>
  <c r="V35" i="12" s="1"/>
  <c r="V34" i="12"/>
  <c r="V33" i="12" s="1"/>
  <c r="V68" i="12"/>
  <c r="V67" i="12" s="1"/>
  <c r="V56" i="12"/>
  <c r="V55" i="12" s="1"/>
  <c r="V26" i="12"/>
  <c r="V25" i="12" s="1"/>
  <c r="V32" i="12"/>
  <c r="V31" i="12" s="1"/>
  <c r="V20" i="12"/>
  <c r="V19" i="12" s="1"/>
  <c r="V38" i="12"/>
  <c r="V37" i="12" s="1"/>
  <c r="V66" i="12"/>
  <c r="V65" i="12" s="1"/>
  <c r="V48" i="12"/>
  <c r="V47" i="12" s="1"/>
  <c r="V14" i="12"/>
  <c r="V13" i="12" s="1"/>
  <c r="AG1" i="9"/>
  <c r="AF7" i="9"/>
  <c r="AF6" i="9"/>
  <c r="AF8" i="9"/>
  <c r="AF145" i="9" l="1"/>
  <c r="X70" i="12" s="1"/>
  <c r="X69" i="12" s="1"/>
  <c r="AF240" i="9"/>
  <c r="AG243" i="9"/>
  <c r="AG244" i="9"/>
  <c r="AG241" i="9"/>
  <c r="AG242" i="9"/>
  <c r="AF230" i="9"/>
  <c r="AF165" i="9"/>
  <c r="AF175" i="9"/>
  <c r="AF190" i="9"/>
  <c r="AF210" i="9"/>
  <c r="AF220" i="9"/>
  <c r="AF160" i="9"/>
  <c r="AF225" i="9"/>
  <c r="AF235" i="9"/>
  <c r="AG239" i="9"/>
  <c r="AG237" i="9"/>
  <c r="AG233" i="9"/>
  <c r="AG231" i="9"/>
  <c r="AG229" i="9"/>
  <c r="AG227" i="9"/>
  <c r="AG223" i="9"/>
  <c r="AG238" i="9"/>
  <c r="AG236" i="9"/>
  <c r="AG234" i="9"/>
  <c r="AG232" i="9"/>
  <c r="AG228" i="9"/>
  <c r="AG226" i="9"/>
  <c r="AG224" i="9"/>
  <c r="AG221" i="9"/>
  <c r="AG219" i="9"/>
  <c r="AG217" i="9"/>
  <c r="AG213" i="9"/>
  <c r="AG211" i="9"/>
  <c r="AG209" i="9"/>
  <c r="AG207" i="9"/>
  <c r="AG204" i="9"/>
  <c r="AG202" i="9"/>
  <c r="AG198" i="9"/>
  <c r="AG196" i="9"/>
  <c r="AG193" i="9"/>
  <c r="AG191" i="9"/>
  <c r="AG189" i="9"/>
  <c r="AG222" i="9"/>
  <c r="AG218" i="9"/>
  <c r="AG216" i="9"/>
  <c r="AG214" i="9"/>
  <c r="AG212" i="9"/>
  <c r="AG208" i="9"/>
  <c r="AG206" i="9"/>
  <c r="AG203" i="9"/>
  <c r="AG201" i="9"/>
  <c r="AG199" i="9"/>
  <c r="AG197" i="9"/>
  <c r="AG194" i="9"/>
  <c r="AG192" i="9"/>
  <c r="AG188" i="9"/>
  <c r="AG187" i="9"/>
  <c r="AG184" i="9"/>
  <c r="AG182" i="9"/>
  <c r="AG178" i="9"/>
  <c r="AG176" i="9"/>
  <c r="AG174" i="9"/>
  <c r="AG172" i="9"/>
  <c r="AG168" i="9"/>
  <c r="AG166" i="9"/>
  <c r="AG163" i="9"/>
  <c r="AG161" i="9"/>
  <c r="AG186" i="9"/>
  <c r="AG183" i="9"/>
  <c r="AG181" i="9"/>
  <c r="AG179" i="9"/>
  <c r="AG177" i="9"/>
  <c r="AG173" i="9"/>
  <c r="AG171" i="9"/>
  <c r="AG169" i="9"/>
  <c r="AG167" i="9"/>
  <c r="AG164" i="9"/>
  <c r="AG162" i="9"/>
  <c r="AF170" i="9"/>
  <c r="AF180" i="9"/>
  <c r="AF185" i="9"/>
  <c r="AF195" i="9"/>
  <c r="AF200" i="9"/>
  <c r="AF205" i="9"/>
  <c r="AF215" i="9"/>
  <c r="AF15" i="9"/>
  <c r="AF5" i="9"/>
  <c r="AF55" i="9"/>
  <c r="AF50" i="9"/>
  <c r="AF25" i="9"/>
  <c r="W54" i="12"/>
  <c r="W53" i="12" s="1"/>
  <c r="AF65" i="9"/>
  <c r="AF80" i="9"/>
  <c r="AF90" i="9"/>
  <c r="AF110" i="9"/>
  <c r="AF125" i="9"/>
  <c r="AF140" i="9"/>
  <c r="AF155" i="9"/>
  <c r="AG156" i="9"/>
  <c r="AG152" i="9"/>
  <c r="AG149" i="9"/>
  <c r="AG143" i="9"/>
  <c r="AG158" i="9"/>
  <c r="AG153" i="9"/>
  <c r="AG148" i="9"/>
  <c r="AG147" i="9"/>
  <c r="AG146" i="9"/>
  <c r="AG142" i="9"/>
  <c r="AG137" i="9"/>
  <c r="AG133" i="9"/>
  <c r="AG157" i="9"/>
  <c r="AG154" i="9"/>
  <c r="AG144" i="9"/>
  <c r="AG151" i="9"/>
  <c r="AG141" i="9"/>
  <c r="AG136" i="9"/>
  <c r="AG131" i="9"/>
  <c r="AG159" i="9"/>
  <c r="AG138" i="9"/>
  <c r="AG132" i="9"/>
  <c r="AG139" i="9"/>
  <c r="AG134" i="9"/>
  <c r="AG127" i="9"/>
  <c r="AG124" i="9"/>
  <c r="AG118" i="9"/>
  <c r="AG113" i="9"/>
  <c r="AG128" i="9"/>
  <c r="AG121" i="9"/>
  <c r="AG119" i="9"/>
  <c r="AG114" i="9"/>
  <c r="AG122" i="9"/>
  <c r="AG116" i="9"/>
  <c r="AG111" i="9"/>
  <c r="AG109" i="9"/>
  <c r="AG104" i="9"/>
  <c r="AG126" i="9"/>
  <c r="AG123" i="9"/>
  <c r="AG117" i="9"/>
  <c r="AG112" i="9"/>
  <c r="AG106" i="9"/>
  <c r="AG101" i="9"/>
  <c r="AG97" i="9"/>
  <c r="AG94" i="9"/>
  <c r="AG89" i="9"/>
  <c r="AG107" i="9"/>
  <c r="AG102" i="9"/>
  <c r="AG98" i="9"/>
  <c r="AG91" i="9"/>
  <c r="AG86" i="9"/>
  <c r="AG129" i="9"/>
  <c r="AG103" i="9"/>
  <c r="AG92" i="9"/>
  <c r="AG87" i="9"/>
  <c r="AG81" i="9"/>
  <c r="AG77" i="9"/>
  <c r="AG74" i="9"/>
  <c r="AG68" i="9"/>
  <c r="AG63" i="9"/>
  <c r="AG96" i="9"/>
  <c r="AG93" i="9"/>
  <c r="AG88" i="9"/>
  <c r="AG84" i="9"/>
  <c r="AG82" i="9"/>
  <c r="AG78" i="9"/>
  <c r="AG71" i="9"/>
  <c r="AG69" i="9"/>
  <c r="AG64" i="9"/>
  <c r="AG83" i="9"/>
  <c r="AG79" i="9"/>
  <c r="AG72" i="9"/>
  <c r="AG108" i="9"/>
  <c r="AG99" i="9"/>
  <c r="AG76" i="9"/>
  <c r="AG73" i="9"/>
  <c r="AG67" i="9"/>
  <c r="AG62" i="9"/>
  <c r="AG56" i="9"/>
  <c r="AG51" i="9"/>
  <c r="AG61" i="9"/>
  <c r="AG52" i="9"/>
  <c r="AG49" i="9"/>
  <c r="AG41" i="9"/>
  <c r="AG37" i="9"/>
  <c r="AG33" i="9"/>
  <c r="AG26" i="9"/>
  <c r="AG22" i="9"/>
  <c r="AG18" i="9"/>
  <c r="AG57" i="9"/>
  <c r="AG53" i="9"/>
  <c r="AG46" i="9"/>
  <c r="AG42" i="9"/>
  <c r="AG38" i="9"/>
  <c r="AG34" i="9"/>
  <c r="AG27" i="9"/>
  <c r="AG23" i="9"/>
  <c r="AG19" i="9"/>
  <c r="AG58" i="9"/>
  <c r="AG54" i="9"/>
  <c r="AG47" i="9"/>
  <c r="AG43" i="9"/>
  <c r="AG39" i="9"/>
  <c r="AG31" i="9"/>
  <c r="AG28" i="9"/>
  <c r="AG24" i="9"/>
  <c r="AG16" i="9"/>
  <c r="AG66" i="9"/>
  <c r="AG59" i="9"/>
  <c r="AG48" i="9"/>
  <c r="AG44" i="9"/>
  <c r="AG36" i="9"/>
  <c r="AG32" i="9"/>
  <c r="AG29" i="9"/>
  <c r="AG21" i="9"/>
  <c r="AG17" i="9"/>
  <c r="AG11" i="9"/>
  <c r="AG13" i="9"/>
  <c r="AG12" i="9"/>
  <c r="AG9" i="9"/>
  <c r="AG14" i="9"/>
  <c r="AF60" i="9"/>
  <c r="AF70" i="9"/>
  <c r="X40" i="12" s="1"/>
  <c r="X39" i="12" s="1"/>
  <c r="AF95" i="9"/>
  <c r="AF115" i="9"/>
  <c r="AF10" i="9"/>
  <c r="X16" i="12" s="1"/>
  <c r="X15" i="12" s="1"/>
  <c r="AF45" i="9"/>
  <c r="X30" i="12" s="1"/>
  <c r="X29" i="12" s="1"/>
  <c r="AF35" i="9"/>
  <c r="AF75" i="9"/>
  <c r="X42" i="12" s="1"/>
  <c r="X41" i="12" s="1"/>
  <c r="AF100" i="9"/>
  <c r="AF130" i="9"/>
  <c r="AF150" i="9"/>
  <c r="AF30" i="9"/>
  <c r="AF40" i="9"/>
  <c r="AF20" i="9"/>
  <c r="AF85" i="9"/>
  <c r="AF105" i="9"/>
  <c r="AF120" i="9"/>
  <c r="AF135" i="9"/>
  <c r="W48" i="12"/>
  <c r="W47" i="12" s="1"/>
  <c r="W20" i="12"/>
  <c r="W19" i="12" s="1"/>
  <c r="W50" i="12"/>
  <c r="W49" i="12" s="1"/>
  <c r="W56" i="12"/>
  <c r="W55" i="12" s="1"/>
  <c r="W26" i="12"/>
  <c r="W25" i="12" s="1"/>
  <c r="W68" i="12"/>
  <c r="W67" i="12" s="1"/>
  <c r="W66" i="12"/>
  <c r="W65" i="12" s="1"/>
  <c r="W24" i="12"/>
  <c r="W23" i="12" s="1"/>
  <c r="W46" i="12"/>
  <c r="W45" i="12" s="1"/>
  <c r="W22" i="12"/>
  <c r="W21" i="12" s="1"/>
  <c r="W52" i="12"/>
  <c r="W51" i="12" s="1"/>
  <c r="W34" i="12"/>
  <c r="W33" i="12" s="1"/>
  <c r="W58" i="12"/>
  <c r="W57" i="12" s="1"/>
  <c r="W36" i="12"/>
  <c r="W35" i="12" s="1"/>
  <c r="W62" i="12"/>
  <c r="W61" i="12" s="1"/>
  <c r="W64" i="12"/>
  <c r="W63" i="12" s="1"/>
  <c r="W38" i="12"/>
  <c r="W37" i="12" s="1"/>
  <c r="W44" i="12"/>
  <c r="W43" i="12" s="1"/>
  <c r="W28" i="12"/>
  <c r="W27" i="12" s="1"/>
  <c r="W60" i="12"/>
  <c r="W59" i="12" s="1"/>
  <c r="W32" i="12"/>
  <c r="W31" i="12" s="1"/>
  <c r="X18" i="12"/>
  <c r="X17" i="12" s="1"/>
  <c r="W14" i="12"/>
  <c r="W13" i="12" s="1"/>
  <c r="AH1" i="9"/>
  <c r="AG7" i="9"/>
  <c r="AG6" i="9"/>
  <c r="AG8" i="9"/>
  <c r="AG240" i="9" l="1"/>
  <c r="AH244" i="9"/>
  <c r="AH243" i="9"/>
  <c r="AH241" i="9"/>
  <c r="AH242" i="9"/>
  <c r="AG185" i="9"/>
  <c r="AG170" i="9"/>
  <c r="AG180" i="9"/>
  <c r="AG205" i="9"/>
  <c r="AG200" i="9"/>
  <c r="AG225" i="9"/>
  <c r="AG235" i="9"/>
  <c r="AG215" i="9"/>
  <c r="AG160" i="9"/>
  <c r="AG165" i="9"/>
  <c r="AG175" i="9"/>
  <c r="AG190" i="9"/>
  <c r="AG195" i="9"/>
  <c r="AG210" i="9"/>
  <c r="AG220" i="9"/>
  <c r="AH238" i="9"/>
  <c r="AH236" i="9"/>
  <c r="AH234" i="9"/>
  <c r="AH232" i="9"/>
  <c r="AH228" i="9"/>
  <c r="AH226" i="9"/>
  <c r="AH224" i="9"/>
  <c r="AH239" i="9"/>
  <c r="AH237" i="9"/>
  <c r="AH233" i="9"/>
  <c r="AH231" i="9"/>
  <c r="AH229" i="9"/>
  <c r="AH227" i="9"/>
  <c r="AH223" i="9"/>
  <c r="AH222" i="9"/>
  <c r="AH218" i="9"/>
  <c r="AH216" i="9"/>
  <c r="AH214" i="9"/>
  <c r="AH212" i="9"/>
  <c r="AH208" i="9"/>
  <c r="AH206" i="9"/>
  <c r="AH203" i="9"/>
  <c r="AH201" i="9"/>
  <c r="AH199" i="9"/>
  <c r="AH197" i="9"/>
  <c r="AH194" i="9"/>
  <c r="AH192" i="9"/>
  <c r="AH188" i="9"/>
  <c r="AH221" i="9"/>
  <c r="AH219" i="9"/>
  <c r="AH217" i="9"/>
  <c r="AH213" i="9"/>
  <c r="AH211" i="9"/>
  <c r="AH209" i="9"/>
  <c r="AH207" i="9"/>
  <c r="AH204" i="9"/>
  <c r="AH202" i="9"/>
  <c r="AH198" i="9"/>
  <c r="AH196" i="9"/>
  <c r="AH193" i="9"/>
  <c r="AH191" i="9"/>
  <c r="AH189" i="9"/>
  <c r="AH186" i="9"/>
  <c r="AH183" i="9"/>
  <c r="AH181" i="9"/>
  <c r="AH179" i="9"/>
  <c r="AH177" i="9"/>
  <c r="AH173" i="9"/>
  <c r="AH171" i="9"/>
  <c r="AH169" i="9"/>
  <c r="AH167" i="9"/>
  <c r="AH164" i="9"/>
  <c r="AH162" i="9"/>
  <c r="AH187" i="9"/>
  <c r="AH184" i="9"/>
  <c r="AH182" i="9"/>
  <c r="AH178" i="9"/>
  <c r="AH176" i="9"/>
  <c r="AH174" i="9"/>
  <c r="AH172" i="9"/>
  <c r="AH168" i="9"/>
  <c r="AH166" i="9"/>
  <c r="AH163" i="9"/>
  <c r="AH161" i="9"/>
  <c r="AG230" i="9"/>
  <c r="AG60" i="9"/>
  <c r="AG95" i="9"/>
  <c r="AG140" i="9"/>
  <c r="AG145" i="9"/>
  <c r="Y70" i="12" s="1"/>
  <c r="Y69" i="12" s="1"/>
  <c r="X64" i="12"/>
  <c r="X63" i="12" s="1"/>
  <c r="AG130" i="9"/>
  <c r="AG20" i="9"/>
  <c r="AG15" i="9"/>
  <c r="Y18" i="12" s="1"/>
  <c r="Y17" i="12" s="1"/>
  <c r="AG55" i="9"/>
  <c r="AG75" i="9"/>
  <c r="Y42" i="12" s="1"/>
  <c r="Y41" i="12" s="1"/>
  <c r="AG85" i="9"/>
  <c r="AG100" i="9"/>
  <c r="AG110" i="9"/>
  <c r="AH157" i="9"/>
  <c r="AH153" i="9"/>
  <c r="AH146" i="9"/>
  <c r="AH144" i="9"/>
  <c r="AH159" i="9"/>
  <c r="AH154" i="9"/>
  <c r="AH149" i="9"/>
  <c r="AH158" i="9"/>
  <c r="AH142" i="9"/>
  <c r="AH152" i="9"/>
  <c r="AH143" i="9"/>
  <c r="AH138" i="9"/>
  <c r="AH134" i="9"/>
  <c r="AH151" i="9"/>
  <c r="AH150" i="9" s="1"/>
  <c r="AH148" i="9"/>
  <c r="AH141" i="9"/>
  <c r="AH136" i="9"/>
  <c r="AH137" i="9"/>
  <c r="AH132" i="9"/>
  <c r="AH147" i="9"/>
  <c r="AH139" i="9"/>
  <c r="AH133" i="9"/>
  <c r="AH156" i="9"/>
  <c r="AH131" i="9"/>
  <c r="AH128" i="9"/>
  <c r="AH121" i="9"/>
  <c r="AH119" i="9"/>
  <c r="AH114" i="9"/>
  <c r="AH129" i="9"/>
  <c r="AH122" i="9"/>
  <c r="AH116" i="9"/>
  <c r="AH111" i="9"/>
  <c r="AH126" i="9"/>
  <c r="AH123" i="9"/>
  <c r="AH117" i="9"/>
  <c r="AH112" i="9"/>
  <c r="AH106" i="9"/>
  <c r="AH101" i="9"/>
  <c r="AH127" i="9"/>
  <c r="AH124" i="9"/>
  <c r="AH118" i="9"/>
  <c r="AH113" i="9"/>
  <c r="AH107" i="9"/>
  <c r="AH102" i="9"/>
  <c r="AH98" i="9"/>
  <c r="AH91" i="9"/>
  <c r="AH86" i="9"/>
  <c r="AH108" i="9"/>
  <c r="AH103" i="9"/>
  <c r="AH99" i="9"/>
  <c r="AH92" i="9"/>
  <c r="AH87" i="9"/>
  <c r="AH83" i="9"/>
  <c r="AH104" i="9"/>
  <c r="AH96" i="9"/>
  <c r="AH93" i="9"/>
  <c r="AH88" i="9"/>
  <c r="AH84" i="9"/>
  <c r="AH82" i="9"/>
  <c r="AH78" i="9"/>
  <c r="AH71" i="9"/>
  <c r="AH69" i="9"/>
  <c r="AH64" i="9"/>
  <c r="AH97" i="9"/>
  <c r="AH94" i="9"/>
  <c r="AH89" i="9"/>
  <c r="AH79" i="9"/>
  <c r="AH72" i="9"/>
  <c r="AH66" i="9"/>
  <c r="AH76" i="9"/>
  <c r="AH73" i="9"/>
  <c r="AH67" i="9"/>
  <c r="AH109" i="9"/>
  <c r="AH81" i="9"/>
  <c r="AH77" i="9"/>
  <c r="AH74" i="9"/>
  <c r="AH68" i="9"/>
  <c r="AH63" i="9"/>
  <c r="AH57" i="9"/>
  <c r="AH52" i="9"/>
  <c r="AH56" i="9"/>
  <c r="AH53" i="9"/>
  <c r="AH46" i="9"/>
  <c r="AH42" i="9"/>
  <c r="AH38" i="9"/>
  <c r="AH34" i="9"/>
  <c r="AH27" i="9"/>
  <c r="AH23" i="9"/>
  <c r="AH19" i="9"/>
  <c r="AH13" i="9"/>
  <c r="AH62" i="9"/>
  <c r="AH58" i="9"/>
  <c r="AH54" i="9"/>
  <c r="AH47" i="9"/>
  <c r="AH43" i="9"/>
  <c r="AH39" i="9"/>
  <c r="AH31" i="9"/>
  <c r="AH28" i="9"/>
  <c r="AH24" i="9"/>
  <c r="AH16" i="9"/>
  <c r="AH59" i="9"/>
  <c r="AH48" i="9"/>
  <c r="AH44" i="9"/>
  <c r="AH36" i="9"/>
  <c r="AH32" i="9"/>
  <c r="AH29" i="9"/>
  <c r="AH21" i="9"/>
  <c r="AH17" i="9"/>
  <c r="AH61" i="9"/>
  <c r="AH51" i="9"/>
  <c r="AH49" i="9"/>
  <c r="AH41" i="9"/>
  <c r="AH37" i="9"/>
  <c r="AH33" i="9"/>
  <c r="AH26" i="9"/>
  <c r="AH22" i="9"/>
  <c r="AH18" i="9"/>
  <c r="AH12" i="9"/>
  <c r="AH11" i="9"/>
  <c r="AH14" i="9"/>
  <c r="AH9" i="9"/>
  <c r="X54" i="12"/>
  <c r="AG25" i="9"/>
  <c r="AG70" i="9"/>
  <c r="Y40" i="12" s="1"/>
  <c r="Y39" i="12" s="1"/>
  <c r="AG90" i="9"/>
  <c r="AG105" i="9"/>
  <c r="AG125" i="9"/>
  <c r="AG115" i="9"/>
  <c r="AG120" i="9"/>
  <c r="AG135" i="9"/>
  <c r="AG10" i="9"/>
  <c r="Y16" i="12" s="1"/>
  <c r="Y15" i="12" s="1"/>
  <c r="AG155" i="9"/>
  <c r="AG5" i="9"/>
  <c r="AG35" i="9"/>
  <c r="AG65" i="9"/>
  <c r="AG30" i="9"/>
  <c r="AG45" i="9"/>
  <c r="Y30" i="12" s="1"/>
  <c r="Y29" i="12" s="1"/>
  <c r="AG40" i="9"/>
  <c r="AG50" i="9"/>
  <c r="AG80" i="9"/>
  <c r="AG150" i="9"/>
  <c r="X28" i="12"/>
  <c r="X27" i="12" s="1"/>
  <c r="X56" i="12"/>
  <c r="X55" i="12" s="1"/>
  <c r="X20" i="12"/>
  <c r="X19" i="12" s="1"/>
  <c r="X50" i="12"/>
  <c r="X49" i="12" s="1"/>
  <c r="X58" i="12"/>
  <c r="X57" i="12" s="1"/>
  <c r="X34" i="12"/>
  <c r="X33" i="12" s="1"/>
  <c r="X46" i="12"/>
  <c r="X45" i="12" s="1"/>
  <c r="X48" i="12"/>
  <c r="X47" i="12" s="1"/>
  <c r="X66" i="12"/>
  <c r="X65" i="12" s="1"/>
  <c r="X22" i="12"/>
  <c r="X21" i="12" s="1"/>
  <c r="X44" i="12"/>
  <c r="X43" i="12" s="1"/>
  <c r="X24" i="12"/>
  <c r="X23" i="12" s="1"/>
  <c r="X26" i="12"/>
  <c r="X25" i="12" s="1"/>
  <c r="X68" i="12"/>
  <c r="X67" i="12" s="1"/>
  <c r="X38" i="12"/>
  <c r="X37" i="12" s="1"/>
  <c r="X52" i="12"/>
  <c r="X51" i="12" s="1"/>
  <c r="X62" i="12"/>
  <c r="X61" i="12" s="1"/>
  <c r="X60" i="12"/>
  <c r="X59" i="12" s="1"/>
  <c r="X36" i="12"/>
  <c r="X35" i="12" s="1"/>
  <c r="X32" i="12"/>
  <c r="X31" i="12" s="1"/>
  <c r="X14" i="12"/>
  <c r="X13" i="12" s="1"/>
  <c r="AI1" i="9"/>
  <c r="AH8" i="9"/>
  <c r="AH7" i="9"/>
  <c r="AH6" i="9"/>
  <c r="T28" i="13" l="1"/>
  <c r="O23" i="13"/>
  <c r="AH240" i="9"/>
  <c r="AI241" i="9"/>
  <c r="AI244" i="9"/>
  <c r="AI242" i="9"/>
  <c r="AI243" i="9"/>
  <c r="AH160" i="9"/>
  <c r="AH165" i="9"/>
  <c r="AH175" i="9"/>
  <c r="AI239" i="9"/>
  <c r="AI237" i="9"/>
  <c r="AI233" i="9"/>
  <c r="AI231" i="9"/>
  <c r="AI229" i="9"/>
  <c r="AI227" i="9"/>
  <c r="AI223" i="9"/>
  <c r="AI238" i="9"/>
  <c r="AI236" i="9"/>
  <c r="AI234" i="9"/>
  <c r="AI232" i="9"/>
  <c r="AI228" i="9"/>
  <c r="AI226" i="9"/>
  <c r="AI224" i="9"/>
  <c r="AI221" i="9"/>
  <c r="AI219" i="9"/>
  <c r="AI217" i="9"/>
  <c r="AI213" i="9"/>
  <c r="AI211" i="9"/>
  <c r="AI209" i="9"/>
  <c r="AI207" i="9"/>
  <c r="AI204" i="9"/>
  <c r="AI202" i="9"/>
  <c r="AI198" i="9"/>
  <c r="AI196" i="9"/>
  <c r="AI193" i="9"/>
  <c r="AI191" i="9"/>
  <c r="AI189" i="9"/>
  <c r="AI222" i="9"/>
  <c r="AI218" i="9"/>
  <c r="AI216" i="9"/>
  <c r="AI214" i="9"/>
  <c r="AI212" i="9"/>
  <c r="AI208" i="9"/>
  <c r="AI206" i="9"/>
  <c r="AI203" i="9"/>
  <c r="AI201" i="9"/>
  <c r="AI199" i="9"/>
  <c r="AI197" i="9"/>
  <c r="AI194" i="9"/>
  <c r="AI192" i="9"/>
  <c r="AI188" i="9"/>
  <c r="AI187" i="9"/>
  <c r="AI184" i="9"/>
  <c r="AI182" i="9"/>
  <c r="AI178" i="9"/>
  <c r="AI176" i="9"/>
  <c r="AI174" i="9"/>
  <c r="AI172" i="9"/>
  <c r="AI168" i="9"/>
  <c r="AI166" i="9"/>
  <c r="AI163" i="9"/>
  <c r="AI161" i="9"/>
  <c r="AI186" i="9"/>
  <c r="AI183" i="9"/>
  <c r="AI181" i="9"/>
  <c r="AI179" i="9"/>
  <c r="AI177" i="9"/>
  <c r="AI173" i="9"/>
  <c r="AI171" i="9"/>
  <c r="AI169" i="9"/>
  <c r="AI167" i="9"/>
  <c r="AI164" i="9"/>
  <c r="AI162" i="9"/>
  <c r="AH225" i="9"/>
  <c r="AH235" i="9"/>
  <c r="AH170" i="9"/>
  <c r="AH180" i="9"/>
  <c r="AH185" i="9"/>
  <c r="AH190" i="9"/>
  <c r="AH195" i="9"/>
  <c r="AH210" i="9"/>
  <c r="AH220" i="9"/>
  <c r="AH200" i="9"/>
  <c r="AH205" i="9"/>
  <c r="AH215" i="9"/>
  <c r="AH230" i="9"/>
  <c r="AH60" i="9"/>
  <c r="AH125" i="9"/>
  <c r="AH40" i="9"/>
  <c r="AH65" i="9"/>
  <c r="AH130" i="9"/>
  <c r="AH140" i="9"/>
  <c r="AH5" i="9"/>
  <c r="AH30" i="9"/>
  <c r="AH55" i="9"/>
  <c r="AH70" i="9"/>
  <c r="Z40" i="12" s="1"/>
  <c r="Z39" i="12" s="1"/>
  <c r="AH105" i="9"/>
  <c r="AH135" i="9"/>
  <c r="AH35" i="9"/>
  <c r="AH15" i="9"/>
  <c r="Z18" i="12" s="1"/>
  <c r="Z17" i="12" s="1"/>
  <c r="AH110" i="9"/>
  <c r="Y54" i="12"/>
  <c r="Y53" i="12" s="1"/>
  <c r="AH10" i="9"/>
  <c r="AH25" i="9"/>
  <c r="AH45" i="9"/>
  <c r="AH20" i="9"/>
  <c r="AH95" i="9"/>
  <c r="AH85" i="9"/>
  <c r="AH115" i="9"/>
  <c r="AH155" i="9"/>
  <c r="AH145" i="9"/>
  <c r="Z70" i="12" s="1"/>
  <c r="Z69" i="12" s="1"/>
  <c r="AI158" i="9"/>
  <c r="AI154" i="9"/>
  <c r="AI147" i="9"/>
  <c r="AI141" i="9"/>
  <c r="AI152" i="9"/>
  <c r="AI149" i="9"/>
  <c r="AI146" i="9"/>
  <c r="AI143" i="9"/>
  <c r="AI157" i="9"/>
  <c r="AI151" i="9"/>
  <c r="AI148" i="9"/>
  <c r="AI144" i="9"/>
  <c r="AI139" i="9"/>
  <c r="AI131" i="9"/>
  <c r="AI159" i="9"/>
  <c r="AI156" i="9"/>
  <c r="AI153" i="9"/>
  <c r="AI137" i="9"/>
  <c r="AI132" i="9"/>
  <c r="AI138" i="9"/>
  <c r="AI133" i="9"/>
  <c r="AI134" i="9"/>
  <c r="AI142" i="9"/>
  <c r="AI128" i="9"/>
  <c r="AI136" i="9"/>
  <c r="AI129" i="9"/>
  <c r="AI122" i="9"/>
  <c r="AI116" i="9"/>
  <c r="AI111" i="9"/>
  <c r="AI126" i="9"/>
  <c r="AI123" i="9"/>
  <c r="AI117" i="9"/>
  <c r="AI112" i="9"/>
  <c r="AI127" i="9"/>
  <c r="AI124" i="9"/>
  <c r="AI118" i="9"/>
  <c r="AI113" i="9"/>
  <c r="AI107" i="9"/>
  <c r="AI102" i="9"/>
  <c r="AI98" i="9"/>
  <c r="AI119" i="9"/>
  <c r="AI114" i="9"/>
  <c r="AI108" i="9"/>
  <c r="AI103" i="9"/>
  <c r="AI99" i="9"/>
  <c r="AI92" i="9"/>
  <c r="AI87" i="9"/>
  <c r="AI109" i="9"/>
  <c r="AI104" i="9"/>
  <c r="AI96" i="9"/>
  <c r="AI93" i="9"/>
  <c r="AI88" i="9"/>
  <c r="AI84" i="9"/>
  <c r="AI121" i="9"/>
  <c r="AI97" i="9"/>
  <c r="AI94" i="9"/>
  <c r="AI89" i="9"/>
  <c r="AI79" i="9"/>
  <c r="AI72" i="9"/>
  <c r="AI66" i="9"/>
  <c r="AI83" i="9"/>
  <c r="AI76" i="9"/>
  <c r="AI73" i="9"/>
  <c r="AI67" i="9"/>
  <c r="AI62" i="9"/>
  <c r="AI106" i="9"/>
  <c r="AI81" i="9"/>
  <c r="AI77" i="9"/>
  <c r="AI74" i="9"/>
  <c r="AI68" i="9"/>
  <c r="AI101" i="9"/>
  <c r="AI91" i="9"/>
  <c r="AI86" i="9"/>
  <c r="AI82" i="9"/>
  <c r="AI78" i="9"/>
  <c r="AI71" i="9"/>
  <c r="AI69" i="9"/>
  <c r="AI64" i="9"/>
  <c r="AI58" i="9"/>
  <c r="AI53" i="9"/>
  <c r="AI48" i="9"/>
  <c r="AI57" i="9"/>
  <c r="AI54" i="9"/>
  <c r="AI47" i="9"/>
  <c r="AI43" i="9"/>
  <c r="AI39" i="9"/>
  <c r="AI31" i="9"/>
  <c r="AI28" i="9"/>
  <c r="AI24" i="9"/>
  <c r="AI16" i="9"/>
  <c r="AI14" i="9"/>
  <c r="AI63" i="9"/>
  <c r="AI59" i="9"/>
  <c r="AI44" i="9"/>
  <c r="AI36" i="9"/>
  <c r="AI32" i="9"/>
  <c r="AI29" i="9"/>
  <c r="AI21" i="9"/>
  <c r="AI17" i="9"/>
  <c r="AI61" i="9"/>
  <c r="AI51" i="9"/>
  <c r="AI49" i="9"/>
  <c r="AI41" i="9"/>
  <c r="AI37" i="9"/>
  <c r="AI33" i="9"/>
  <c r="AI26" i="9"/>
  <c r="AI22" i="9"/>
  <c r="AI18" i="9"/>
  <c r="AI56" i="9"/>
  <c r="AI52" i="9"/>
  <c r="AI46" i="9"/>
  <c r="AI42" i="9"/>
  <c r="AI38" i="9"/>
  <c r="AI34" i="9"/>
  <c r="AI27" i="9"/>
  <c r="AI23" i="9"/>
  <c r="AI19" i="9"/>
  <c r="AI13" i="9"/>
  <c r="AI11" i="9"/>
  <c r="AI12" i="9"/>
  <c r="AI9" i="9"/>
  <c r="X53" i="12"/>
  <c r="AH50" i="9"/>
  <c r="AH80" i="9"/>
  <c r="AH75" i="9"/>
  <c r="Z42" i="12" s="1"/>
  <c r="Z41" i="12" s="1"/>
  <c r="AH90" i="9"/>
  <c r="AH100" i="9"/>
  <c r="AH120" i="9"/>
  <c r="Z30" i="12"/>
  <c r="Z29" i="12" s="1"/>
  <c r="Y60" i="12"/>
  <c r="Y59" i="12" s="1"/>
  <c r="Y26" i="12"/>
  <c r="Y25" i="12" s="1"/>
  <c r="Y38" i="12"/>
  <c r="Y37" i="12" s="1"/>
  <c r="Y46" i="12"/>
  <c r="Y45" i="12" s="1"/>
  <c r="Y66" i="12"/>
  <c r="Y65" i="12" s="1"/>
  <c r="Y32" i="12"/>
  <c r="Y31" i="12" s="1"/>
  <c r="Y52" i="12"/>
  <c r="Y51" i="12" s="1"/>
  <c r="Y22" i="12"/>
  <c r="Y21" i="12" s="1"/>
  <c r="Y34" i="12"/>
  <c r="Y33" i="12" s="1"/>
  <c r="Y62" i="12"/>
  <c r="Y61" i="12" s="1"/>
  <c r="Y50" i="12"/>
  <c r="Y49" i="12" s="1"/>
  <c r="Y56" i="12"/>
  <c r="Y55" i="12" s="1"/>
  <c r="Y24" i="12"/>
  <c r="Y23" i="12" s="1"/>
  <c r="Y68" i="12"/>
  <c r="Y67" i="12" s="1"/>
  <c r="Y58" i="12"/>
  <c r="Y57" i="12" s="1"/>
  <c r="Y64" i="12"/>
  <c r="Y63" i="12" s="1"/>
  <c r="Y48" i="12"/>
  <c r="Y47" i="12" s="1"/>
  <c r="Y36" i="12"/>
  <c r="Y35" i="12" s="1"/>
  <c r="Y28" i="12"/>
  <c r="Y27" i="12" s="1"/>
  <c r="Y44" i="12"/>
  <c r="Y43" i="12" s="1"/>
  <c r="Y20" i="12"/>
  <c r="Y19" i="12" s="1"/>
  <c r="Y14" i="12"/>
  <c r="Y13" i="12" s="1"/>
  <c r="AJ1" i="9"/>
  <c r="AI8" i="9"/>
  <c r="AI7" i="9"/>
  <c r="AI6" i="9"/>
  <c r="AI240" i="9" l="1"/>
  <c r="AJ242" i="9"/>
  <c r="AJ243" i="9"/>
  <c r="AJ244" i="9"/>
  <c r="AJ241" i="9"/>
  <c r="AI170" i="9"/>
  <c r="AI180" i="9"/>
  <c r="AI185" i="9"/>
  <c r="AI160" i="9"/>
  <c r="AI165" i="9"/>
  <c r="AI175" i="9"/>
  <c r="AI200" i="9"/>
  <c r="AI205" i="9"/>
  <c r="AI215" i="9"/>
  <c r="AI190" i="9"/>
  <c r="AI195" i="9"/>
  <c r="AI210" i="9"/>
  <c r="AI220" i="9"/>
  <c r="AI225" i="9"/>
  <c r="AI235" i="9"/>
  <c r="AJ238" i="9"/>
  <c r="AJ236" i="9"/>
  <c r="AJ234" i="9"/>
  <c r="AJ232" i="9"/>
  <c r="AJ228" i="9"/>
  <c r="AJ226" i="9"/>
  <c r="AJ224" i="9"/>
  <c r="AJ239" i="9"/>
  <c r="AJ237" i="9"/>
  <c r="AJ233" i="9"/>
  <c r="AJ231" i="9"/>
  <c r="AJ229" i="9"/>
  <c r="AJ227" i="9"/>
  <c r="AJ223" i="9"/>
  <c r="AJ222" i="9"/>
  <c r="AJ218" i="9"/>
  <c r="AJ216" i="9"/>
  <c r="AJ214" i="9"/>
  <c r="AJ212" i="9"/>
  <c r="AJ208" i="9"/>
  <c r="AJ206" i="9"/>
  <c r="AJ203" i="9"/>
  <c r="AJ201" i="9"/>
  <c r="AJ199" i="9"/>
  <c r="AJ197" i="9"/>
  <c r="AJ194" i="9"/>
  <c r="AJ192" i="9"/>
  <c r="AJ188" i="9"/>
  <c r="AJ221" i="9"/>
  <c r="AJ219" i="9"/>
  <c r="AJ217" i="9"/>
  <c r="AJ213" i="9"/>
  <c r="AJ211" i="9"/>
  <c r="AJ209" i="9"/>
  <c r="AJ207" i="9"/>
  <c r="AJ204" i="9"/>
  <c r="AJ202" i="9"/>
  <c r="AJ198" i="9"/>
  <c r="AJ196" i="9"/>
  <c r="AJ193" i="9"/>
  <c r="AJ191" i="9"/>
  <c r="AJ189" i="9"/>
  <c r="AJ186" i="9"/>
  <c r="AJ183" i="9"/>
  <c r="AJ181" i="9"/>
  <c r="AJ179" i="9"/>
  <c r="AJ177" i="9"/>
  <c r="AJ173" i="9"/>
  <c r="AJ171" i="9"/>
  <c r="AJ169" i="9"/>
  <c r="AJ167" i="9"/>
  <c r="AJ164" i="9"/>
  <c r="AJ162" i="9"/>
  <c r="AJ187" i="9"/>
  <c r="AJ184" i="9"/>
  <c r="AJ182" i="9"/>
  <c r="AJ178" i="9"/>
  <c r="AJ176" i="9"/>
  <c r="AJ174" i="9"/>
  <c r="AJ172" i="9"/>
  <c r="AJ168" i="9"/>
  <c r="AJ166" i="9"/>
  <c r="AJ163" i="9"/>
  <c r="AJ161" i="9"/>
  <c r="AI230" i="9"/>
  <c r="AI120" i="9"/>
  <c r="AI25" i="9"/>
  <c r="AI20" i="9"/>
  <c r="AI105" i="9"/>
  <c r="AA54" i="12" s="1"/>
  <c r="AA53" i="12" s="1"/>
  <c r="AI75" i="9"/>
  <c r="AA42" i="12" s="1"/>
  <c r="AA41" i="12" s="1"/>
  <c r="AI85" i="9"/>
  <c r="AI15" i="9"/>
  <c r="AA18" i="12" s="1"/>
  <c r="AA17" i="12" s="1"/>
  <c r="AI150" i="9"/>
  <c r="AI90" i="9"/>
  <c r="AI155" i="9"/>
  <c r="AI10" i="9"/>
  <c r="AA16" i="12" s="1"/>
  <c r="AA15" i="12" s="1"/>
  <c r="AI45" i="9"/>
  <c r="AI40" i="9"/>
  <c r="AI35" i="9"/>
  <c r="AI30" i="9"/>
  <c r="AI100" i="9"/>
  <c r="AI80" i="9"/>
  <c r="AI70" i="9"/>
  <c r="AA40" i="12" s="1"/>
  <c r="AA39" i="12" s="1"/>
  <c r="AI145" i="9"/>
  <c r="AA70" i="12" s="1"/>
  <c r="AA69" i="12" s="1"/>
  <c r="Z54" i="12"/>
  <c r="Z53" i="12" s="1"/>
  <c r="AJ159" i="9"/>
  <c r="AJ151" i="9"/>
  <c r="AJ148" i="9"/>
  <c r="AJ142" i="9"/>
  <c r="AJ156" i="9"/>
  <c r="AJ146" i="9"/>
  <c r="AJ157" i="9"/>
  <c r="AJ144" i="9"/>
  <c r="AJ154" i="9"/>
  <c r="AJ136" i="9"/>
  <c r="AJ132" i="9"/>
  <c r="AJ153" i="9"/>
  <c r="AJ147" i="9"/>
  <c r="AJ152" i="9"/>
  <c r="AJ138" i="9"/>
  <c r="AJ133" i="9"/>
  <c r="AJ149" i="9"/>
  <c r="AJ143" i="9"/>
  <c r="AJ139" i="9"/>
  <c r="AJ134" i="9"/>
  <c r="AJ158" i="9"/>
  <c r="AJ129" i="9"/>
  <c r="AJ126" i="9"/>
  <c r="AJ123" i="9"/>
  <c r="AJ117" i="9"/>
  <c r="AJ112" i="9"/>
  <c r="AJ141" i="9"/>
  <c r="AJ127" i="9"/>
  <c r="AJ124" i="9"/>
  <c r="AJ118" i="9"/>
  <c r="AJ113" i="9"/>
  <c r="AJ131" i="9"/>
  <c r="AJ119" i="9"/>
  <c r="AJ114" i="9"/>
  <c r="AJ108" i="9"/>
  <c r="AJ103" i="9"/>
  <c r="AJ99" i="9"/>
  <c r="AJ109" i="9"/>
  <c r="AJ104" i="9"/>
  <c r="AJ96" i="9"/>
  <c r="AJ93" i="9"/>
  <c r="AJ88" i="9"/>
  <c r="AJ84" i="9"/>
  <c r="AJ128" i="9"/>
  <c r="AJ121" i="9"/>
  <c r="AJ106" i="9"/>
  <c r="AJ101" i="9"/>
  <c r="AJ97" i="9"/>
  <c r="AJ94" i="9"/>
  <c r="AJ89" i="9"/>
  <c r="AJ137" i="9"/>
  <c r="AJ122" i="9"/>
  <c r="AJ83" i="9"/>
  <c r="AJ76" i="9"/>
  <c r="AJ73" i="9"/>
  <c r="AJ67" i="9"/>
  <c r="AJ62" i="9"/>
  <c r="AJ81" i="9"/>
  <c r="AJ77" i="9"/>
  <c r="AJ74" i="9"/>
  <c r="AJ68" i="9"/>
  <c r="AJ63" i="9"/>
  <c r="AJ111" i="9"/>
  <c r="AJ107" i="9"/>
  <c r="AJ98" i="9"/>
  <c r="AJ91" i="9"/>
  <c r="AJ86" i="9"/>
  <c r="AJ82" i="9"/>
  <c r="AJ78" i="9"/>
  <c r="AJ71" i="9"/>
  <c r="AJ69" i="9"/>
  <c r="AJ116" i="9"/>
  <c r="AJ102" i="9"/>
  <c r="AJ92" i="9"/>
  <c r="AJ87" i="9"/>
  <c r="AJ79" i="9"/>
  <c r="AJ72" i="9"/>
  <c r="AJ66" i="9"/>
  <c r="AJ61" i="9"/>
  <c r="AJ59" i="9"/>
  <c r="AJ54" i="9"/>
  <c r="AJ49" i="9"/>
  <c r="AJ58" i="9"/>
  <c r="AJ44" i="9"/>
  <c r="AJ36" i="9"/>
  <c r="AJ32" i="9"/>
  <c r="AJ29" i="9"/>
  <c r="AJ21" i="9"/>
  <c r="AJ17" i="9"/>
  <c r="AJ64" i="9"/>
  <c r="AJ51" i="9"/>
  <c r="AJ48" i="9"/>
  <c r="AJ41" i="9"/>
  <c r="AJ37" i="9"/>
  <c r="AJ33" i="9"/>
  <c r="AJ26" i="9"/>
  <c r="AJ22" i="9"/>
  <c r="AJ18" i="9"/>
  <c r="AJ56" i="9"/>
  <c r="AJ52" i="9"/>
  <c r="AJ46" i="9"/>
  <c r="AJ42" i="9"/>
  <c r="AJ38" i="9"/>
  <c r="AJ34" i="9"/>
  <c r="AJ27" i="9"/>
  <c r="AJ23" i="9"/>
  <c r="AJ19" i="9"/>
  <c r="AJ57" i="9"/>
  <c r="AJ53" i="9"/>
  <c r="AJ47" i="9"/>
  <c r="AJ43" i="9"/>
  <c r="AJ39" i="9"/>
  <c r="AJ31" i="9"/>
  <c r="AJ28" i="9"/>
  <c r="AJ24" i="9"/>
  <c r="AJ16" i="9"/>
  <c r="AJ14" i="9"/>
  <c r="AJ12" i="9"/>
  <c r="AJ9" i="9"/>
  <c r="AJ13" i="9"/>
  <c r="AJ11" i="9"/>
  <c r="AI95" i="9"/>
  <c r="AI125" i="9"/>
  <c r="AI130" i="9"/>
  <c r="AI5" i="9"/>
  <c r="AI55" i="9"/>
  <c r="AI50" i="9"/>
  <c r="AI110" i="9"/>
  <c r="AI135" i="9"/>
  <c r="AI60" i="9"/>
  <c r="AI65" i="9"/>
  <c r="AI115" i="9"/>
  <c r="AI140" i="9"/>
  <c r="Z16" i="12"/>
  <c r="Z15" i="12" s="1"/>
  <c r="Z48" i="12"/>
  <c r="Z47" i="12" s="1"/>
  <c r="Z26" i="12"/>
  <c r="Z25" i="12" s="1"/>
  <c r="Z44" i="12"/>
  <c r="Z43" i="12" s="1"/>
  <c r="Z68" i="12"/>
  <c r="Z67" i="12" s="1"/>
  <c r="Z62" i="12"/>
  <c r="Z61" i="12" s="1"/>
  <c r="Z36" i="12"/>
  <c r="Z35" i="12" s="1"/>
  <c r="Z22" i="12"/>
  <c r="Z21" i="12" s="1"/>
  <c r="Z60" i="12"/>
  <c r="Z59" i="12" s="1"/>
  <c r="Z66" i="12"/>
  <c r="Z65" i="12" s="1"/>
  <c r="Z50" i="12"/>
  <c r="Z49" i="12" s="1"/>
  <c r="Z56" i="12"/>
  <c r="Z55" i="12" s="1"/>
  <c r="Z38" i="12"/>
  <c r="Z37" i="12" s="1"/>
  <c r="Z34" i="12"/>
  <c r="Z33" i="12" s="1"/>
  <c r="Z24" i="12"/>
  <c r="Z23" i="12" s="1"/>
  <c r="Z64" i="12"/>
  <c r="Z63" i="12" s="1"/>
  <c r="Z46" i="12"/>
  <c r="Z45" i="12" s="1"/>
  <c r="Z28" i="12"/>
  <c r="Z27" i="12" s="1"/>
  <c r="Z52" i="12"/>
  <c r="Z51" i="12" s="1"/>
  <c r="Z20" i="12"/>
  <c r="Z19" i="12" s="1"/>
  <c r="Z58" i="12"/>
  <c r="Z57" i="12" s="1"/>
  <c r="Z32" i="12"/>
  <c r="Z31" i="12" s="1"/>
  <c r="AA30" i="12"/>
  <c r="AA29" i="12" s="1"/>
  <c r="Z14" i="12"/>
  <c r="Z13" i="12" s="1"/>
  <c r="AK1" i="9"/>
  <c r="AJ7" i="9"/>
  <c r="AJ6" i="9"/>
  <c r="AJ8" i="9"/>
  <c r="AK243" i="9" l="1"/>
  <c r="AK244" i="9"/>
  <c r="AK241" i="9"/>
  <c r="AK242" i="9"/>
  <c r="AJ240" i="9"/>
  <c r="AJ220" i="9"/>
  <c r="AJ165" i="9"/>
  <c r="AJ175" i="9"/>
  <c r="AJ115" i="9"/>
  <c r="AJ160" i="9"/>
  <c r="AJ230" i="9"/>
  <c r="AJ170" i="9"/>
  <c r="AJ180" i="9"/>
  <c r="AJ185" i="9"/>
  <c r="AJ190" i="9"/>
  <c r="AJ195" i="9"/>
  <c r="AJ210" i="9"/>
  <c r="AJ200" i="9"/>
  <c r="AJ205" i="9"/>
  <c r="AJ215" i="9"/>
  <c r="AK239" i="9"/>
  <c r="AK237" i="9"/>
  <c r="AK233" i="9"/>
  <c r="AK231" i="9"/>
  <c r="AK229" i="9"/>
  <c r="AK227" i="9"/>
  <c r="AK223" i="9"/>
  <c r="AK238" i="9"/>
  <c r="AK236" i="9"/>
  <c r="AK234" i="9"/>
  <c r="AK232" i="9"/>
  <c r="AK228" i="9"/>
  <c r="AK226" i="9"/>
  <c r="AK224" i="9"/>
  <c r="AK221" i="9"/>
  <c r="AK219" i="9"/>
  <c r="AK217" i="9"/>
  <c r="AK213" i="9"/>
  <c r="AK211" i="9"/>
  <c r="AK209" i="9"/>
  <c r="AK207" i="9"/>
  <c r="AK204" i="9"/>
  <c r="AK202" i="9"/>
  <c r="AK198" i="9"/>
  <c r="AK196" i="9"/>
  <c r="AK193" i="9"/>
  <c r="AK191" i="9"/>
  <c r="AK189" i="9"/>
  <c r="AK222" i="9"/>
  <c r="AK218" i="9"/>
  <c r="AK216" i="9"/>
  <c r="AK214" i="9"/>
  <c r="AK212" i="9"/>
  <c r="AK208" i="9"/>
  <c r="AK206" i="9"/>
  <c r="AK203" i="9"/>
  <c r="AK201" i="9"/>
  <c r="AK199" i="9"/>
  <c r="AK197" i="9"/>
  <c r="AK194" i="9"/>
  <c r="AK192" i="9"/>
  <c r="AK188" i="9"/>
  <c r="AK187" i="9"/>
  <c r="AK184" i="9"/>
  <c r="AK182" i="9"/>
  <c r="AK178" i="9"/>
  <c r="AK176" i="9"/>
  <c r="AK174" i="9"/>
  <c r="AK172" i="9"/>
  <c r="AK168" i="9"/>
  <c r="AK166" i="9"/>
  <c r="AK163" i="9"/>
  <c r="AK161" i="9"/>
  <c r="AK186" i="9"/>
  <c r="AK183" i="9"/>
  <c r="AK181" i="9"/>
  <c r="AK179" i="9"/>
  <c r="AK177" i="9"/>
  <c r="AK173" i="9"/>
  <c r="AK171" i="9"/>
  <c r="AK169" i="9"/>
  <c r="AK167" i="9"/>
  <c r="AK164" i="9"/>
  <c r="AK162" i="9"/>
  <c r="AJ225" i="9"/>
  <c r="AJ235" i="9"/>
  <c r="AJ15" i="9"/>
  <c r="AJ130" i="9"/>
  <c r="AJ65" i="9"/>
  <c r="AJ145" i="9"/>
  <c r="AB70" i="12" s="1"/>
  <c r="AB69" i="12" s="1"/>
  <c r="AJ25" i="9"/>
  <c r="AJ110" i="9"/>
  <c r="AJ20" i="9"/>
  <c r="AJ95" i="9"/>
  <c r="AJ55" i="9"/>
  <c r="AJ50" i="9"/>
  <c r="AJ60" i="9"/>
  <c r="AJ85" i="9"/>
  <c r="AJ70" i="9"/>
  <c r="AJ100" i="9"/>
  <c r="AJ140" i="9"/>
  <c r="AJ125" i="9"/>
  <c r="AJ90" i="9"/>
  <c r="AJ80" i="9"/>
  <c r="AJ75" i="9"/>
  <c r="AB42" i="12" s="1"/>
  <c r="AB41" i="12" s="1"/>
  <c r="AJ105" i="9"/>
  <c r="AJ135" i="9"/>
  <c r="AJ150" i="9"/>
  <c r="AJ5" i="9"/>
  <c r="AK156" i="9"/>
  <c r="AK152" i="9"/>
  <c r="AK149" i="9"/>
  <c r="AK143" i="9"/>
  <c r="AK157" i="9"/>
  <c r="AK151" i="9"/>
  <c r="AK147" i="9"/>
  <c r="AK154" i="9"/>
  <c r="AK148" i="9"/>
  <c r="AK159" i="9"/>
  <c r="AK153" i="9"/>
  <c r="AK141" i="9"/>
  <c r="AK137" i="9"/>
  <c r="AK133" i="9"/>
  <c r="AK158" i="9"/>
  <c r="AK142" i="9"/>
  <c r="AK139" i="9"/>
  <c r="AK134" i="9"/>
  <c r="AK146" i="9"/>
  <c r="AK136" i="9"/>
  <c r="AK131" i="9"/>
  <c r="AK132" i="9"/>
  <c r="AK144" i="9"/>
  <c r="AK138" i="9"/>
  <c r="AK127" i="9"/>
  <c r="AK124" i="9"/>
  <c r="AK118" i="9"/>
  <c r="AK113" i="9"/>
  <c r="AK128" i="9"/>
  <c r="AK121" i="9"/>
  <c r="AK119" i="9"/>
  <c r="AK114" i="9"/>
  <c r="AK109" i="9"/>
  <c r="AK104" i="9"/>
  <c r="AK106" i="9"/>
  <c r="AK101" i="9"/>
  <c r="AK97" i="9"/>
  <c r="AK94" i="9"/>
  <c r="AK89" i="9"/>
  <c r="AK129" i="9"/>
  <c r="AK122" i="9"/>
  <c r="AK116" i="9"/>
  <c r="AK111" i="9"/>
  <c r="AK107" i="9"/>
  <c r="AK102" i="9"/>
  <c r="AK98" i="9"/>
  <c r="AK91" i="9"/>
  <c r="AK86" i="9"/>
  <c r="AK126" i="9"/>
  <c r="AK123" i="9"/>
  <c r="AK81" i="9"/>
  <c r="AK77" i="9"/>
  <c r="AK74" i="9"/>
  <c r="AK68" i="9"/>
  <c r="AK63" i="9"/>
  <c r="AK82" i="9"/>
  <c r="AK78" i="9"/>
  <c r="AK71" i="9"/>
  <c r="AK69" i="9"/>
  <c r="AK64" i="9"/>
  <c r="AK112" i="9"/>
  <c r="AK108" i="9"/>
  <c r="AK99" i="9"/>
  <c r="AK92" i="9"/>
  <c r="AK87" i="9"/>
  <c r="AK79" i="9"/>
  <c r="AK72" i="9"/>
  <c r="AK117" i="9"/>
  <c r="AK103" i="9"/>
  <c r="AK96" i="9"/>
  <c r="AK93" i="9"/>
  <c r="AK88" i="9"/>
  <c r="AK84" i="9"/>
  <c r="AK83" i="9"/>
  <c r="AK76" i="9"/>
  <c r="AK73" i="9"/>
  <c r="AK67" i="9"/>
  <c r="AK62" i="9"/>
  <c r="AK56" i="9"/>
  <c r="AK51" i="9"/>
  <c r="AK59" i="9"/>
  <c r="AK48" i="9"/>
  <c r="AK41" i="9"/>
  <c r="AK37" i="9"/>
  <c r="AK33" i="9"/>
  <c r="AK26" i="9"/>
  <c r="AK22" i="9"/>
  <c r="AK18" i="9"/>
  <c r="AK61" i="9"/>
  <c r="AK52" i="9"/>
  <c r="AK49" i="9"/>
  <c r="AK46" i="9"/>
  <c r="AK42" i="9"/>
  <c r="AK38" i="9"/>
  <c r="AK34" i="9"/>
  <c r="AK27" i="9"/>
  <c r="AK23" i="9"/>
  <c r="AK19" i="9"/>
  <c r="AK66" i="9"/>
  <c r="AK57" i="9"/>
  <c r="AK53" i="9"/>
  <c r="AK47" i="9"/>
  <c r="AK43" i="9"/>
  <c r="AK39" i="9"/>
  <c r="AK31" i="9"/>
  <c r="AK28" i="9"/>
  <c r="AK24" i="9"/>
  <c r="AK16" i="9"/>
  <c r="AK58" i="9"/>
  <c r="AK54" i="9"/>
  <c r="AK44" i="9"/>
  <c r="AK36" i="9"/>
  <c r="AK32" i="9"/>
  <c r="AK29" i="9"/>
  <c r="AK21" i="9"/>
  <c r="AK17" i="9"/>
  <c r="AK11" i="9"/>
  <c r="AK13" i="9"/>
  <c r="AK14" i="9"/>
  <c r="AK9" i="9"/>
  <c r="AK12" i="9"/>
  <c r="AJ10" i="9"/>
  <c r="AB16" i="12" s="1"/>
  <c r="AB15" i="12" s="1"/>
  <c r="AJ30" i="9"/>
  <c r="AJ45" i="9"/>
  <c r="AB30" i="12" s="1"/>
  <c r="AB29" i="12" s="1"/>
  <c r="AJ40" i="9"/>
  <c r="AJ35" i="9"/>
  <c r="AJ120" i="9"/>
  <c r="AJ155" i="9"/>
  <c r="AA36" i="12"/>
  <c r="AA35" i="12" s="1"/>
  <c r="AA26" i="12"/>
  <c r="AA25" i="12" s="1"/>
  <c r="AA64" i="12"/>
  <c r="AA63" i="12" s="1"/>
  <c r="AA66" i="12"/>
  <c r="AA65" i="12" s="1"/>
  <c r="AA68" i="12"/>
  <c r="AA67" i="12" s="1"/>
  <c r="AA38" i="12"/>
  <c r="AA37" i="12" s="1"/>
  <c r="AA56" i="12"/>
  <c r="AA55" i="12" s="1"/>
  <c r="AA34" i="12"/>
  <c r="AA33" i="12" s="1"/>
  <c r="AA60" i="12"/>
  <c r="AA59" i="12" s="1"/>
  <c r="AA62" i="12"/>
  <c r="AA61" i="12" s="1"/>
  <c r="AA28" i="12"/>
  <c r="AA27" i="12" s="1"/>
  <c r="AA44" i="12"/>
  <c r="AA43" i="12" s="1"/>
  <c r="AA48" i="12"/>
  <c r="AA47" i="12" s="1"/>
  <c r="AA20" i="12"/>
  <c r="AA19" i="12" s="1"/>
  <c r="AA24" i="12"/>
  <c r="AA23" i="12" s="1"/>
  <c r="AA52" i="12"/>
  <c r="AA51" i="12" s="1"/>
  <c r="AA58" i="12"/>
  <c r="AA57" i="12" s="1"/>
  <c r="AA46" i="12"/>
  <c r="AA45" i="12" s="1"/>
  <c r="AA22" i="12"/>
  <c r="AA21" i="12" s="1"/>
  <c r="AA50" i="12"/>
  <c r="AA49" i="12" s="1"/>
  <c r="AA32" i="12"/>
  <c r="AA31" i="12" s="1"/>
  <c r="AB40" i="12"/>
  <c r="AB39" i="12" s="1"/>
  <c r="AB18" i="12"/>
  <c r="AB17" i="12" s="1"/>
  <c r="AA14" i="12"/>
  <c r="AA13" i="12" s="1"/>
  <c r="AL1" i="9"/>
  <c r="AK7" i="9"/>
  <c r="AK6" i="9"/>
  <c r="AK8" i="9"/>
  <c r="AL244" i="9" l="1"/>
  <c r="AL243" i="9"/>
  <c r="AL241" i="9"/>
  <c r="AL242" i="9"/>
  <c r="AK240" i="9"/>
  <c r="AK185" i="9"/>
  <c r="AK225" i="9"/>
  <c r="AK235" i="9"/>
  <c r="AK170" i="9"/>
  <c r="AK180" i="9"/>
  <c r="AK230" i="9"/>
  <c r="AL238" i="9"/>
  <c r="AL236" i="9"/>
  <c r="AL234" i="9"/>
  <c r="AL232" i="9"/>
  <c r="AL228" i="9"/>
  <c r="AL226" i="9"/>
  <c r="AL224" i="9"/>
  <c r="AL239" i="9"/>
  <c r="AL237" i="9"/>
  <c r="AL233" i="9"/>
  <c r="AL231" i="9"/>
  <c r="AL229" i="9"/>
  <c r="AL227" i="9"/>
  <c r="AL223" i="9"/>
  <c r="AL222" i="9"/>
  <c r="AL218" i="9"/>
  <c r="AL216" i="9"/>
  <c r="AL214" i="9"/>
  <c r="AL212" i="9"/>
  <c r="AL208" i="9"/>
  <c r="AL206" i="9"/>
  <c r="AL203" i="9"/>
  <c r="AL201" i="9"/>
  <c r="AL199" i="9"/>
  <c r="AL197" i="9"/>
  <c r="AL194" i="9"/>
  <c r="AL192" i="9"/>
  <c r="AL188" i="9"/>
  <c r="AL221" i="9"/>
  <c r="AL219" i="9"/>
  <c r="AL217" i="9"/>
  <c r="AL213" i="9"/>
  <c r="AL211" i="9"/>
  <c r="AL209" i="9"/>
  <c r="AL207" i="9"/>
  <c r="AL204" i="9"/>
  <c r="AL202" i="9"/>
  <c r="AL198" i="9"/>
  <c r="AL196" i="9"/>
  <c r="AL193" i="9"/>
  <c r="AL191" i="9"/>
  <c r="AL189" i="9"/>
  <c r="AL186" i="9"/>
  <c r="AL183" i="9"/>
  <c r="AL181" i="9"/>
  <c r="AL179" i="9"/>
  <c r="AL177" i="9"/>
  <c r="AL173" i="9"/>
  <c r="AL171" i="9"/>
  <c r="AL169" i="9"/>
  <c r="AL167" i="9"/>
  <c r="AL164" i="9"/>
  <c r="AL162" i="9"/>
  <c r="AL187" i="9"/>
  <c r="AL184" i="9"/>
  <c r="AL182" i="9"/>
  <c r="AL178" i="9"/>
  <c r="AL176" i="9"/>
  <c r="AL174" i="9"/>
  <c r="AL172" i="9"/>
  <c r="AL168" i="9"/>
  <c r="AL166" i="9"/>
  <c r="AL163" i="9"/>
  <c r="AL161" i="9"/>
  <c r="AK160" i="9"/>
  <c r="AK165" i="9"/>
  <c r="AK175" i="9"/>
  <c r="AK200" i="9"/>
  <c r="AK205" i="9"/>
  <c r="AK215" i="9"/>
  <c r="AK190" i="9"/>
  <c r="AK195" i="9"/>
  <c r="AK210" i="9"/>
  <c r="AK220" i="9"/>
  <c r="AK130" i="9"/>
  <c r="AK35" i="9"/>
  <c r="AK125" i="9"/>
  <c r="AK20" i="9"/>
  <c r="AK65" i="9"/>
  <c r="AK55" i="9"/>
  <c r="AK75" i="9"/>
  <c r="AC42" i="12" s="1"/>
  <c r="AC41" i="12" s="1"/>
  <c r="AK80" i="9"/>
  <c r="AK110" i="9"/>
  <c r="AK105" i="9"/>
  <c r="AC54" i="12" s="1"/>
  <c r="AC53" i="12" s="1"/>
  <c r="AK145" i="9"/>
  <c r="AC70" i="12" s="1"/>
  <c r="AC69" i="12" s="1"/>
  <c r="AK25" i="9"/>
  <c r="AK95" i="9"/>
  <c r="AK115" i="9"/>
  <c r="AK120" i="9"/>
  <c r="AK150" i="9"/>
  <c r="AK10" i="9"/>
  <c r="AC16" i="12" s="1"/>
  <c r="AC15" i="12" s="1"/>
  <c r="AK30" i="9"/>
  <c r="AK70" i="9"/>
  <c r="AC40" i="12" s="1"/>
  <c r="AC39" i="12" s="1"/>
  <c r="AK155" i="9"/>
  <c r="AB54" i="12"/>
  <c r="AB53" i="12" s="1"/>
  <c r="AK40" i="9"/>
  <c r="AK90" i="9"/>
  <c r="AL157" i="9"/>
  <c r="AL153" i="9"/>
  <c r="AL146" i="9"/>
  <c r="AL144" i="9"/>
  <c r="AL158" i="9"/>
  <c r="AL152" i="9"/>
  <c r="AL148" i="9"/>
  <c r="AL159" i="9"/>
  <c r="AL151" i="9"/>
  <c r="AL141" i="9"/>
  <c r="AL156" i="9"/>
  <c r="AL147" i="9"/>
  <c r="AL142" i="9"/>
  <c r="AL138" i="9"/>
  <c r="AL134" i="9"/>
  <c r="AL149" i="9"/>
  <c r="AL143" i="9"/>
  <c r="AL136" i="9"/>
  <c r="AL131" i="9"/>
  <c r="AL137" i="9"/>
  <c r="AL132" i="9"/>
  <c r="AL128" i="9"/>
  <c r="AL121" i="9"/>
  <c r="AL119" i="9"/>
  <c r="AL114" i="9"/>
  <c r="AL154" i="9"/>
  <c r="AL133" i="9"/>
  <c r="AL129" i="9"/>
  <c r="AL122" i="9"/>
  <c r="AL116" i="9"/>
  <c r="AL111" i="9"/>
  <c r="AL139" i="9"/>
  <c r="AL106" i="9"/>
  <c r="AL101" i="9"/>
  <c r="AL107" i="9"/>
  <c r="AL102" i="9"/>
  <c r="AL98" i="9"/>
  <c r="AL91" i="9"/>
  <c r="AL86" i="9"/>
  <c r="AL126" i="9"/>
  <c r="AL123" i="9"/>
  <c r="AL117" i="9"/>
  <c r="AL112" i="9"/>
  <c r="AL108" i="9"/>
  <c r="AL103" i="9"/>
  <c r="AL99" i="9"/>
  <c r="AL92" i="9"/>
  <c r="AL87" i="9"/>
  <c r="AL83" i="9"/>
  <c r="AL127" i="9"/>
  <c r="AL124" i="9"/>
  <c r="AL82" i="9"/>
  <c r="AL78" i="9"/>
  <c r="AL71" i="9"/>
  <c r="AL69" i="9"/>
  <c r="AL64" i="9"/>
  <c r="AL79" i="9"/>
  <c r="AL72" i="9"/>
  <c r="AL66" i="9"/>
  <c r="AL113" i="9"/>
  <c r="AL109" i="9"/>
  <c r="AL96" i="9"/>
  <c r="AL93" i="9"/>
  <c r="AL88" i="9"/>
  <c r="AL84" i="9"/>
  <c r="AL76" i="9"/>
  <c r="AL73" i="9"/>
  <c r="AL67" i="9"/>
  <c r="AL118" i="9"/>
  <c r="AL104" i="9"/>
  <c r="AL97" i="9"/>
  <c r="AL94" i="9"/>
  <c r="AL89" i="9"/>
  <c r="AL81" i="9"/>
  <c r="AL77" i="9"/>
  <c r="AL74" i="9"/>
  <c r="AL68" i="9"/>
  <c r="AL63" i="9"/>
  <c r="AL57" i="9"/>
  <c r="AL52" i="9"/>
  <c r="AL62" i="9"/>
  <c r="AL61" i="9"/>
  <c r="AL51" i="9"/>
  <c r="AL49" i="9"/>
  <c r="AL46" i="9"/>
  <c r="AL42" i="9"/>
  <c r="AL38" i="9"/>
  <c r="AL34" i="9"/>
  <c r="AL27" i="9"/>
  <c r="AL23" i="9"/>
  <c r="AL19" i="9"/>
  <c r="AL13" i="9"/>
  <c r="AL56" i="9"/>
  <c r="AL53" i="9"/>
  <c r="AL47" i="9"/>
  <c r="AL43" i="9"/>
  <c r="AL39" i="9"/>
  <c r="AL31" i="9"/>
  <c r="AL28" i="9"/>
  <c r="AL24" i="9"/>
  <c r="AL16" i="9"/>
  <c r="AL58" i="9"/>
  <c r="AL54" i="9"/>
  <c r="AL44" i="9"/>
  <c r="AL36" i="9"/>
  <c r="AL32" i="9"/>
  <c r="AL29" i="9"/>
  <c r="AL21" i="9"/>
  <c r="AL17" i="9"/>
  <c r="AL59" i="9"/>
  <c r="AL48" i="9"/>
  <c r="AL41" i="9"/>
  <c r="AL37" i="9"/>
  <c r="AL33" i="9"/>
  <c r="AL26" i="9"/>
  <c r="AL22" i="9"/>
  <c r="AL18" i="9"/>
  <c r="AL12" i="9"/>
  <c r="AL14" i="9"/>
  <c r="AL11" i="9"/>
  <c r="AL9" i="9"/>
  <c r="AK5" i="9"/>
  <c r="AK15" i="9"/>
  <c r="AC18" i="12" s="1"/>
  <c r="AC17" i="12" s="1"/>
  <c r="AK45" i="9"/>
  <c r="AC30" i="12" s="1"/>
  <c r="AC29" i="12" s="1"/>
  <c r="AK50" i="9"/>
  <c r="AK60" i="9"/>
  <c r="AK85" i="9"/>
  <c r="AK100" i="9"/>
  <c r="AK135" i="9"/>
  <c r="AK140" i="9"/>
  <c r="AB50" i="12"/>
  <c r="AB49" i="12" s="1"/>
  <c r="AB56" i="12"/>
  <c r="AB55" i="12" s="1"/>
  <c r="AB48" i="12"/>
  <c r="AB47" i="12" s="1"/>
  <c r="AB34" i="12"/>
  <c r="AB33" i="12" s="1"/>
  <c r="AB20" i="12"/>
  <c r="AB19" i="12" s="1"/>
  <c r="AB66" i="12"/>
  <c r="AB65" i="12" s="1"/>
  <c r="AB64" i="12"/>
  <c r="AB63" i="12" s="1"/>
  <c r="AB22" i="12"/>
  <c r="AB21" i="12" s="1"/>
  <c r="AB26" i="12"/>
  <c r="AB25" i="12" s="1"/>
  <c r="AB58" i="12"/>
  <c r="AB57" i="12" s="1"/>
  <c r="AB44" i="12"/>
  <c r="AB43" i="12" s="1"/>
  <c r="AB52" i="12"/>
  <c r="AB51" i="12" s="1"/>
  <c r="AB24" i="12"/>
  <c r="AB23" i="12" s="1"/>
  <c r="AB60" i="12"/>
  <c r="AB59" i="12" s="1"/>
  <c r="AB46" i="12"/>
  <c r="AB45" i="12" s="1"/>
  <c r="AB62" i="12"/>
  <c r="AB61" i="12" s="1"/>
  <c r="AB28" i="12"/>
  <c r="AB27" i="12" s="1"/>
  <c r="AB32" i="12"/>
  <c r="AB31" i="12" s="1"/>
  <c r="AB38" i="12"/>
  <c r="AB37" i="12" s="1"/>
  <c r="AB36" i="12"/>
  <c r="AB35" i="12" s="1"/>
  <c r="AB68" i="12"/>
  <c r="AB67" i="12" s="1"/>
  <c r="AB14" i="12"/>
  <c r="AB13" i="12" s="1"/>
  <c r="AM1" i="9"/>
  <c r="AL8" i="9"/>
  <c r="AL7" i="9"/>
  <c r="AL6" i="9"/>
  <c r="AL240" i="9" l="1"/>
  <c r="AM241" i="9"/>
  <c r="AM244" i="9"/>
  <c r="AM242" i="9"/>
  <c r="AM243" i="9"/>
  <c r="AL220" i="9"/>
  <c r="AL160" i="9"/>
  <c r="AL230" i="9"/>
  <c r="AL165" i="9"/>
  <c r="AL175" i="9"/>
  <c r="AM239" i="9"/>
  <c r="AM237" i="9"/>
  <c r="AM233" i="9"/>
  <c r="AM231" i="9"/>
  <c r="AM229" i="9"/>
  <c r="AM227" i="9"/>
  <c r="AM223" i="9"/>
  <c r="AM238" i="9"/>
  <c r="AM236" i="9"/>
  <c r="AM234" i="9"/>
  <c r="AM232" i="9"/>
  <c r="AM228" i="9"/>
  <c r="AM226" i="9"/>
  <c r="AM224" i="9"/>
  <c r="AM221" i="9"/>
  <c r="AM219" i="9"/>
  <c r="AM217" i="9"/>
  <c r="AM213" i="9"/>
  <c r="AM211" i="9"/>
  <c r="AM209" i="9"/>
  <c r="AM207" i="9"/>
  <c r="AM204" i="9"/>
  <c r="AM202" i="9"/>
  <c r="AM198" i="9"/>
  <c r="AM196" i="9"/>
  <c r="AM193" i="9"/>
  <c r="AM191" i="9"/>
  <c r="AM189" i="9"/>
  <c r="AM222" i="9"/>
  <c r="AM218" i="9"/>
  <c r="AM216" i="9"/>
  <c r="AM214" i="9"/>
  <c r="AM212" i="9"/>
  <c r="AM208" i="9"/>
  <c r="AM206" i="9"/>
  <c r="AM203" i="9"/>
  <c r="AM201" i="9"/>
  <c r="AM199" i="9"/>
  <c r="AM197" i="9"/>
  <c r="AM194" i="9"/>
  <c r="AM192" i="9"/>
  <c r="AM188" i="9"/>
  <c r="AM187" i="9"/>
  <c r="AM184" i="9"/>
  <c r="AM182" i="9"/>
  <c r="AM178" i="9"/>
  <c r="AM176" i="9"/>
  <c r="AM174" i="9"/>
  <c r="AM172" i="9"/>
  <c r="AM168" i="9"/>
  <c r="AM166" i="9"/>
  <c r="AM163" i="9"/>
  <c r="AM161" i="9"/>
  <c r="AM186" i="9"/>
  <c r="AM183" i="9"/>
  <c r="AM181" i="9"/>
  <c r="AM179" i="9"/>
  <c r="AM177" i="9"/>
  <c r="AM173" i="9"/>
  <c r="AM171" i="9"/>
  <c r="AM169" i="9"/>
  <c r="AM167" i="9"/>
  <c r="AM164" i="9"/>
  <c r="AM162" i="9"/>
  <c r="AL225" i="9"/>
  <c r="AL235" i="9"/>
  <c r="AL170" i="9"/>
  <c r="AL180" i="9"/>
  <c r="AL185" i="9"/>
  <c r="AL190" i="9"/>
  <c r="AL195" i="9"/>
  <c r="AL210" i="9"/>
  <c r="AL200" i="9"/>
  <c r="AL205" i="9"/>
  <c r="AL215" i="9"/>
  <c r="AL135" i="9"/>
  <c r="AL5" i="9"/>
  <c r="AL25" i="9"/>
  <c r="AL155" i="9"/>
  <c r="AL60" i="9"/>
  <c r="AL80" i="9"/>
  <c r="AL85" i="9"/>
  <c r="AL140" i="9"/>
  <c r="AL50" i="9"/>
  <c r="AL110" i="9"/>
  <c r="AL120" i="9"/>
  <c r="AL130" i="9"/>
  <c r="AL145" i="9"/>
  <c r="AD70" i="12" s="1"/>
  <c r="AD69" i="12" s="1"/>
  <c r="AL30" i="9"/>
  <c r="AL75" i="9"/>
  <c r="AD42" i="12" s="1"/>
  <c r="AD41" i="12" s="1"/>
  <c r="AL95" i="9"/>
  <c r="AL70" i="9"/>
  <c r="AD40" i="12" s="1"/>
  <c r="AD39" i="12" s="1"/>
  <c r="AL90" i="9"/>
  <c r="AL100" i="9"/>
  <c r="AL115" i="9"/>
  <c r="AL35" i="9"/>
  <c r="AL15" i="9"/>
  <c r="AD18" i="12" s="1"/>
  <c r="AD17" i="12" s="1"/>
  <c r="AL55" i="9"/>
  <c r="AL45" i="9"/>
  <c r="AD30" i="12" s="1"/>
  <c r="AD29" i="12" s="1"/>
  <c r="AL105" i="9"/>
  <c r="AL150" i="9"/>
  <c r="AM158" i="9"/>
  <c r="AM154" i="9"/>
  <c r="AM147" i="9"/>
  <c r="AM141" i="9"/>
  <c r="AM159" i="9"/>
  <c r="AM153" i="9"/>
  <c r="AM149" i="9"/>
  <c r="AM156" i="9"/>
  <c r="AM142" i="9"/>
  <c r="AM143" i="9"/>
  <c r="AM139" i="9"/>
  <c r="AM131" i="9"/>
  <c r="AM152" i="9"/>
  <c r="AM146" i="9"/>
  <c r="AM144" i="9"/>
  <c r="AM151" i="9"/>
  <c r="AM136" i="9"/>
  <c r="AM148" i="9"/>
  <c r="AM137" i="9"/>
  <c r="AM132" i="9"/>
  <c r="AM157" i="9"/>
  <c r="AM138" i="9"/>
  <c r="AM133" i="9"/>
  <c r="AM134" i="9"/>
  <c r="AM128" i="9"/>
  <c r="AM129" i="9"/>
  <c r="AM122" i="9"/>
  <c r="AM116" i="9"/>
  <c r="AM111" i="9"/>
  <c r="AM126" i="9"/>
  <c r="AM123" i="9"/>
  <c r="AM117" i="9"/>
  <c r="AM112" i="9"/>
  <c r="AM107" i="9"/>
  <c r="AM102" i="9"/>
  <c r="AM98" i="9"/>
  <c r="AM121" i="9"/>
  <c r="AM108" i="9"/>
  <c r="AM103" i="9"/>
  <c r="AM99" i="9"/>
  <c r="AM92" i="9"/>
  <c r="AM87" i="9"/>
  <c r="AM127" i="9"/>
  <c r="AM124" i="9"/>
  <c r="AM118" i="9"/>
  <c r="AM113" i="9"/>
  <c r="AM109" i="9"/>
  <c r="AM104" i="9"/>
  <c r="AM96" i="9"/>
  <c r="AM93" i="9"/>
  <c r="AM88" i="9"/>
  <c r="AM84" i="9"/>
  <c r="AM79" i="9"/>
  <c r="AM72" i="9"/>
  <c r="AM66" i="9"/>
  <c r="AM61" i="9"/>
  <c r="AM106" i="9"/>
  <c r="AM91" i="9"/>
  <c r="AM86" i="9"/>
  <c r="AM76" i="9"/>
  <c r="AM73" i="9"/>
  <c r="AM67" i="9"/>
  <c r="AM62" i="9"/>
  <c r="AM114" i="9"/>
  <c r="AM101" i="9"/>
  <c r="AM97" i="9"/>
  <c r="AM94" i="9"/>
  <c r="AM89" i="9"/>
  <c r="AM83" i="9"/>
  <c r="AM81" i="9"/>
  <c r="AM77" i="9"/>
  <c r="AM74" i="9"/>
  <c r="AM68" i="9"/>
  <c r="AM119" i="9"/>
  <c r="AM82" i="9"/>
  <c r="AM78" i="9"/>
  <c r="AM71" i="9"/>
  <c r="AM69" i="9"/>
  <c r="AM64" i="9"/>
  <c r="AM58" i="9"/>
  <c r="AM53" i="9"/>
  <c r="AM48" i="9"/>
  <c r="AM63" i="9"/>
  <c r="AM56" i="9"/>
  <c r="AM52" i="9"/>
  <c r="AM47" i="9"/>
  <c r="AM43" i="9"/>
  <c r="AM39" i="9"/>
  <c r="AM31" i="9"/>
  <c r="AM28" i="9"/>
  <c r="AM24" i="9"/>
  <c r="AM16" i="9"/>
  <c r="AM14" i="9"/>
  <c r="AM57" i="9"/>
  <c r="AM54" i="9"/>
  <c r="AM44" i="9"/>
  <c r="AM36" i="9"/>
  <c r="AM32" i="9"/>
  <c r="AM29" i="9"/>
  <c r="AM21" i="9"/>
  <c r="AM17" i="9"/>
  <c r="AM59" i="9"/>
  <c r="AM41" i="9"/>
  <c r="AM37" i="9"/>
  <c r="AM33" i="9"/>
  <c r="AM26" i="9"/>
  <c r="AM22" i="9"/>
  <c r="AM18" i="9"/>
  <c r="AM51" i="9"/>
  <c r="AM49" i="9"/>
  <c r="AM46" i="9"/>
  <c r="AM42" i="9"/>
  <c r="AM38" i="9"/>
  <c r="AM34" i="9"/>
  <c r="AM27" i="9"/>
  <c r="AM23" i="9"/>
  <c r="AM19" i="9"/>
  <c r="AM13" i="9"/>
  <c r="AM11" i="9"/>
  <c r="AM12" i="9"/>
  <c r="AM9" i="9"/>
  <c r="AL10" i="9"/>
  <c r="AL40" i="9"/>
  <c r="AL20" i="9"/>
  <c r="AL65" i="9"/>
  <c r="AL125" i="9"/>
  <c r="AC36" i="12"/>
  <c r="AC35" i="12" s="1"/>
  <c r="AC64" i="12"/>
  <c r="AC63" i="12" s="1"/>
  <c r="AC68" i="12"/>
  <c r="AC67" i="12" s="1"/>
  <c r="AC34" i="12"/>
  <c r="AC33" i="12" s="1"/>
  <c r="AC50" i="12"/>
  <c r="AC49" i="12" s="1"/>
  <c r="AC58" i="12"/>
  <c r="AC57" i="12" s="1"/>
  <c r="AC38" i="12"/>
  <c r="AC37" i="12" s="1"/>
  <c r="AC62" i="12"/>
  <c r="AC61" i="12" s="1"/>
  <c r="AC52" i="12"/>
  <c r="AC51" i="12" s="1"/>
  <c r="AC46" i="12"/>
  <c r="AC45" i="12" s="1"/>
  <c r="AC48" i="12"/>
  <c r="AC47" i="12" s="1"/>
  <c r="AC60" i="12"/>
  <c r="AC59" i="12" s="1"/>
  <c r="AC44" i="12"/>
  <c r="AC43" i="12" s="1"/>
  <c r="AC22" i="12"/>
  <c r="AC21" i="12" s="1"/>
  <c r="AC66" i="12"/>
  <c r="AC65" i="12" s="1"/>
  <c r="AC20" i="12"/>
  <c r="AC19" i="12" s="1"/>
  <c r="AC32" i="12"/>
  <c r="AC31" i="12" s="1"/>
  <c r="AC26" i="12"/>
  <c r="AC25" i="12" s="1"/>
  <c r="AC24" i="12"/>
  <c r="AC23" i="12" s="1"/>
  <c r="AC28" i="12"/>
  <c r="AC27" i="12" s="1"/>
  <c r="AC56" i="12"/>
  <c r="AC55" i="12" s="1"/>
  <c r="AC14" i="12"/>
  <c r="AC13" i="12" s="1"/>
  <c r="AN1" i="9"/>
  <c r="AM6" i="9"/>
  <c r="AM8" i="9"/>
  <c r="AM7" i="9"/>
  <c r="AN242" i="9" l="1"/>
  <c r="AN243" i="9"/>
  <c r="AN244" i="9"/>
  <c r="AN241" i="9"/>
  <c r="AM240" i="9"/>
  <c r="AM185" i="9"/>
  <c r="AM200" i="9"/>
  <c r="AM225" i="9"/>
  <c r="AM235" i="9"/>
  <c r="AM170" i="9"/>
  <c r="AM180" i="9"/>
  <c r="AM205" i="9"/>
  <c r="AM215" i="9"/>
  <c r="AN238" i="9"/>
  <c r="AN236" i="9"/>
  <c r="AN234" i="9"/>
  <c r="AN232" i="9"/>
  <c r="AN228" i="9"/>
  <c r="AN226" i="9"/>
  <c r="AN224" i="9"/>
  <c r="AN239" i="9"/>
  <c r="AN237" i="9"/>
  <c r="AN233" i="9"/>
  <c r="AN231" i="9"/>
  <c r="AN229" i="9"/>
  <c r="AN227" i="9"/>
  <c r="AN223" i="9"/>
  <c r="AN222" i="9"/>
  <c r="AN218" i="9"/>
  <c r="AN216" i="9"/>
  <c r="AN214" i="9"/>
  <c r="AN212" i="9"/>
  <c r="AN208" i="9"/>
  <c r="AN206" i="9"/>
  <c r="AN203" i="9"/>
  <c r="AN201" i="9"/>
  <c r="AN199" i="9"/>
  <c r="AN197" i="9"/>
  <c r="AN194" i="9"/>
  <c r="AN192" i="9"/>
  <c r="AN188" i="9"/>
  <c r="AN221" i="9"/>
  <c r="AN219" i="9"/>
  <c r="AN217" i="9"/>
  <c r="AN213" i="9"/>
  <c r="AN211" i="9"/>
  <c r="AN209" i="9"/>
  <c r="AN207" i="9"/>
  <c r="AN204" i="9"/>
  <c r="AN202" i="9"/>
  <c r="AN198" i="9"/>
  <c r="AN196" i="9"/>
  <c r="AN193" i="9"/>
  <c r="AN191" i="9"/>
  <c r="AN189" i="9"/>
  <c r="AN186" i="9"/>
  <c r="AN183" i="9"/>
  <c r="AN181" i="9"/>
  <c r="AN179" i="9"/>
  <c r="AN177" i="9"/>
  <c r="AN173" i="9"/>
  <c r="AN171" i="9"/>
  <c r="AN169" i="9"/>
  <c r="AN167" i="9"/>
  <c r="AN164" i="9"/>
  <c r="AN162" i="9"/>
  <c r="AN187" i="9"/>
  <c r="AN184" i="9"/>
  <c r="AN182" i="9"/>
  <c r="AN178" i="9"/>
  <c r="AN176" i="9"/>
  <c r="AN174" i="9"/>
  <c r="AN172" i="9"/>
  <c r="AN168" i="9"/>
  <c r="AN166" i="9"/>
  <c r="AN163" i="9"/>
  <c r="AN161" i="9"/>
  <c r="AM160" i="9"/>
  <c r="AM165" i="9"/>
  <c r="AM175" i="9"/>
  <c r="AM190" i="9"/>
  <c r="AM195" i="9"/>
  <c r="AM210" i="9"/>
  <c r="AM220" i="9"/>
  <c r="AM230" i="9"/>
  <c r="AM150" i="9"/>
  <c r="AM45" i="9"/>
  <c r="AE30" i="12" s="1"/>
  <c r="AE29" i="12" s="1"/>
  <c r="AM10" i="9"/>
  <c r="AE16" i="12" s="1"/>
  <c r="AE15" i="12" s="1"/>
  <c r="AM50" i="9"/>
  <c r="AM100" i="9"/>
  <c r="AM105" i="9"/>
  <c r="AM20" i="9"/>
  <c r="AM15" i="9"/>
  <c r="AE18" i="12" s="1"/>
  <c r="AE17" i="12" s="1"/>
  <c r="AM55" i="9"/>
  <c r="AM75" i="9"/>
  <c r="AE42" i="12" s="1"/>
  <c r="AE41" i="12" s="1"/>
  <c r="AM60" i="9"/>
  <c r="AM115" i="9"/>
  <c r="AM130" i="9"/>
  <c r="AM155" i="9"/>
  <c r="AM140" i="9"/>
  <c r="AM40" i="9"/>
  <c r="AM85" i="9"/>
  <c r="AM65" i="9"/>
  <c r="AD54" i="12"/>
  <c r="AD53" i="12" s="1"/>
  <c r="AM25" i="9"/>
  <c r="AM80" i="9"/>
  <c r="AM90" i="9"/>
  <c r="AM70" i="9"/>
  <c r="AE40" i="12" s="1"/>
  <c r="AE39" i="12" s="1"/>
  <c r="AM125" i="9"/>
  <c r="AM145" i="9"/>
  <c r="AE70" i="12" s="1"/>
  <c r="AE69" i="12" s="1"/>
  <c r="AN159" i="9"/>
  <c r="AN151" i="9"/>
  <c r="AN148" i="9"/>
  <c r="AN142" i="9"/>
  <c r="AN154" i="9"/>
  <c r="AN153" i="9"/>
  <c r="AN147" i="9"/>
  <c r="AN143" i="9"/>
  <c r="AN158" i="9"/>
  <c r="AN152" i="9"/>
  <c r="AN149" i="9"/>
  <c r="AN146" i="9"/>
  <c r="AN144" i="9"/>
  <c r="AN136" i="9"/>
  <c r="AN132" i="9"/>
  <c r="AN157" i="9"/>
  <c r="AN137" i="9"/>
  <c r="AN138" i="9"/>
  <c r="AN133" i="9"/>
  <c r="AN156" i="9"/>
  <c r="AN141" i="9"/>
  <c r="AN139" i="9"/>
  <c r="AN134" i="9"/>
  <c r="AN129" i="9"/>
  <c r="AN126" i="9"/>
  <c r="AN123" i="9"/>
  <c r="AN117" i="9"/>
  <c r="AN112" i="9"/>
  <c r="AN131" i="9"/>
  <c r="AN127" i="9"/>
  <c r="AN124" i="9"/>
  <c r="AN118" i="9"/>
  <c r="AN113" i="9"/>
  <c r="AN121" i="9"/>
  <c r="AN108" i="9"/>
  <c r="AN103" i="9"/>
  <c r="AN99" i="9"/>
  <c r="AN128" i="9"/>
  <c r="AN122" i="9"/>
  <c r="AN116" i="9"/>
  <c r="AN111" i="9"/>
  <c r="AN109" i="9"/>
  <c r="AN104" i="9"/>
  <c r="AN96" i="9"/>
  <c r="AN93" i="9"/>
  <c r="AN88" i="9"/>
  <c r="AN84" i="9"/>
  <c r="AN119" i="9"/>
  <c r="AN114" i="9"/>
  <c r="AN106" i="9"/>
  <c r="AN101" i="9"/>
  <c r="AN97" i="9"/>
  <c r="AN94" i="9"/>
  <c r="AN89" i="9"/>
  <c r="AN91" i="9"/>
  <c r="AN86" i="9"/>
  <c r="AN76" i="9"/>
  <c r="AN73" i="9"/>
  <c r="AN67" i="9"/>
  <c r="AN62" i="9"/>
  <c r="AN107" i="9"/>
  <c r="AN98" i="9"/>
  <c r="AN92" i="9"/>
  <c r="AN87" i="9"/>
  <c r="AN83" i="9"/>
  <c r="AN81" i="9"/>
  <c r="AN77" i="9"/>
  <c r="AN74" i="9"/>
  <c r="AN68" i="9"/>
  <c r="AN63" i="9"/>
  <c r="AN102" i="9"/>
  <c r="AN82" i="9"/>
  <c r="AN78" i="9"/>
  <c r="AN71" i="9"/>
  <c r="AN69" i="9"/>
  <c r="AN79" i="9"/>
  <c r="AN72" i="9"/>
  <c r="AN66" i="9"/>
  <c r="AN61" i="9"/>
  <c r="AN59" i="9"/>
  <c r="AN54" i="9"/>
  <c r="AN49" i="9"/>
  <c r="AN64" i="9"/>
  <c r="AN57" i="9"/>
  <c r="AN53" i="9"/>
  <c r="AN44" i="9"/>
  <c r="AN36" i="9"/>
  <c r="AN32" i="9"/>
  <c r="AN29" i="9"/>
  <c r="AN21" i="9"/>
  <c r="AN17" i="9"/>
  <c r="AN58" i="9"/>
  <c r="AN41" i="9"/>
  <c r="AN37" i="9"/>
  <c r="AN33" i="9"/>
  <c r="AN26" i="9"/>
  <c r="AN22" i="9"/>
  <c r="AN18" i="9"/>
  <c r="AN51" i="9"/>
  <c r="AN48" i="9"/>
  <c r="AN46" i="9"/>
  <c r="AN42" i="9"/>
  <c r="AN38" i="9"/>
  <c r="AN34" i="9"/>
  <c r="AN27" i="9"/>
  <c r="AN23" i="9"/>
  <c r="AN19" i="9"/>
  <c r="AN56" i="9"/>
  <c r="AN52" i="9"/>
  <c r="AN47" i="9"/>
  <c r="AN43" i="9"/>
  <c r="AN39" i="9"/>
  <c r="AN31" i="9"/>
  <c r="AN28" i="9"/>
  <c r="AN24" i="9"/>
  <c r="AN16" i="9"/>
  <c r="AN14" i="9"/>
  <c r="AN11" i="9"/>
  <c r="AN12" i="9"/>
  <c r="AN13" i="9"/>
  <c r="AN9" i="9"/>
  <c r="AM5" i="9"/>
  <c r="AM35" i="9"/>
  <c r="AM30" i="9"/>
  <c r="AE54" i="12"/>
  <c r="AE53" i="12" s="1"/>
  <c r="AM95" i="9"/>
  <c r="AM120" i="9"/>
  <c r="AM110" i="9"/>
  <c r="AM135" i="9"/>
  <c r="AD60" i="12"/>
  <c r="AD59" i="12" s="1"/>
  <c r="AD38" i="12"/>
  <c r="AD37" i="12" s="1"/>
  <c r="AD46" i="12"/>
  <c r="AD45" i="12" s="1"/>
  <c r="AD28" i="12"/>
  <c r="AD27" i="12" s="1"/>
  <c r="AD34" i="12"/>
  <c r="AD33" i="12" s="1"/>
  <c r="AD22" i="12"/>
  <c r="AD21" i="12" s="1"/>
  <c r="AD64" i="12"/>
  <c r="AD63" i="12" s="1"/>
  <c r="AD26" i="12"/>
  <c r="AD25" i="12" s="1"/>
  <c r="AD52" i="12"/>
  <c r="AD51" i="12" s="1"/>
  <c r="AD24" i="12"/>
  <c r="AD23" i="12" s="1"/>
  <c r="AD56" i="12"/>
  <c r="AD55" i="12" s="1"/>
  <c r="AD44" i="12"/>
  <c r="AD43" i="12" s="1"/>
  <c r="AD20" i="12"/>
  <c r="AD19" i="12" s="1"/>
  <c r="AD36" i="12"/>
  <c r="AD35" i="12" s="1"/>
  <c r="AD50" i="12"/>
  <c r="AD49" i="12" s="1"/>
  <c r="AD68" i="12"/>
  <c r="AD67" i="12" s="1"/>
  <c r="AD48" i="12"/>
  <c r="AD47" i="12" s="1"/>
  <c r="AD62" i="12"/>
  <c r="AD61" i="12" s="1"/>
  <c r="AD32" i="12"/>
  <c r="AD31" i="12" s="1"/>
  <c r="L23" i="13" s="1"/>
  <c r="T24" i="13" s="1"/>
  <c r="AD58" i="12"/>
  <c r="AD57" i="12" s="1"/>
  <c r="AD66" i="12"/>
  <c r="AD65" i="12" s="1"/>
  <c r="AD16" i="12"/>
  <c r="AD15" i="12" s="1"/>
  <c r="AD14" i="12"/>
  <c r="AD13" i="12" s="1"/>
  <c r="AO1" i="9"/>
  <c r="AN6" i="9"/>
  <c r="AN7" i="9"/>
  <c r="AN8" i="9"/>
  <c r="AN55" i="9" l="1"/>
  <c r="AN240" i="9"/>
  <c r="AO243" i="9"/>
  <c r="AO244" i="9"/>
  <c r="AO241" i="9"/>
  <c r="AO242" i="9"/>
  <c r="AN165" i="9"/>
  <c r="AN175" i="9"/>
  <c r="AN230" i="9"/>
  <c r="AN190" i="9"/>
  <c r="AN210" i="9"/>
  <c r="AN220" i="9"/>
  <c r="AN160" i="9"/>
  <c r="AN195" i="9"/>
  <c r="AN170" i="9"/>
  <c r="AN180" i="9"/>
  <c r="AN185" i="9"/>
  <c r="AN200" i="9"/>
  <c r="AN205" i="9"/>
  <c r="AN215" i="9"/>
  <c r="AO239" i="9"/>
  <c r="AO237" i="9"/>
  <c r="AO233" i="9"/>
  <c r="AO231" i="9"/>
  <c r="AO229" i="9"/>
  <c r="AO227" i="9"/>
  <c r="AO223" i="9"/>
  <c r="AO238" i="9"/>
  <c r="AO236" i="9"/>
  <c r="AO234" i="9"/>
  <c r="AO232" i="9"/>
  <c r="AO228" i="9"/>
  <c r="AO226" i="9"/>
  <c r="AO224" i="9"/>
  <c r="AO221" i="9"/>
  <c r="AO219" i="9"/>
  <c r="AO217" i="9"/>
  <c r="AO213" i="9"/>
  <c r="AO211" i="9"/>
  <c r="AO209" i="9"/>
  <c r="AO207" i="9"/>
  <c r="AO204" i="9"/>
  <c r="AO202" i="9"/>
  <c r="AO198" i="9"/>
  <c r="AO196" i="9"/>
  <c r="AO193" i="9"/>
  <c r="AO191" i="9"/>
  <c r="AO189" i="9"/>
  <c r="AO222" i="9"/>
  <c r="AO218" i="9"/>
  <c r="AO216" i="9"/>
  <c r="AO214" i="9"/>
  <c r="AO212" i="9"/>
  <c r="AO208" i="9"/>
  <c r="AO206" i="9"/>
  <c r="AO203" i="9"/>
  <c r="AO201" i="9"/>
  <c r="AO199" i="9"/>
  <c r="AO197" i="9"/>
  <c r="AO194" i="9"/>
  <c r="AO192" i="9"/>
  <c r="AO188" i="9"/>
  <c r="AO187" i="9"/>
  <c r="AO184" i="9"/>
  <c r="AO182" i="9"/>
  <c r="AO178" i="9"/>
  <c r="AO176" i="9"/>
  <c r="AO174" i="9"/>
  <c r="AO172" i="9"/>
  <c r="AO168" i="9"/>
  <c r="AO166" i="9"/>
  <c r="AO163" i="9"/>
  <c r="AO161" i="9"/>
  <c r="AO186" i="9"/>
  <c r="AO183" i="9"/>
  <c r="AO181" i="9"/>
  <c r="AO179" i="9"/>
  <c r="AO177" i="9"/>
  <c r="AO173" i="9"/>
  <c r="AO171" i="9"/>
  <c r="AO169" i="9"/>
  <c r="AO167" i="9"/>
  <c r="AO164" i="9"/>
  <c r="AO162" i="9"/>
  <c r="AN225" i="9"/>
  <c r="AN235" i="9"/>
  <c r="AN140" i="9"/>
  <c r="AN45" i="9"/>
  <c r="AF30" i="12" s="1"/>
  <c r="AF29" i="12" s="1"/>
  <c r="AN125" i="9"/>
  <c r="AN50" i="9"/>
  <c r="AN65" i="9"/>
  <c r="AO156" i="9"/>
  <c r="AO152" i="9"/>
  <c r="AO149" i="9"/>
  <c r="AO143" i="9"/>
  <c r="AO146" i="9"/>
  <c r="AO158" i="9"/>
  <c r="AO144" i="9"/>
  <c r="AO157" i="9"/>
  <c r="AO137" i="9"/>
  <c r="AO133" i="9"/>
  <c r="AO154" i="9"/>
  <c r="AO151" i="9"/>
  <c r="AO148" i="9"/>
  <c r="AO138" i="9"/>
  <c r="AO132" i="9"/>
  <c r="AO159" i="9"/>
  <c r="AO147" i="9"/>
  <c r="AO141" i="9"/>
  <c r="AO139" i="9"/>
  <c r="AO134" i="9"/>
  <c r="AO142" i="9"/>
  <c r="AO136" i="9"/>
  <c r="AO131" i="9"/>
  <c r="AO127" i="9"/>
  <c r="AO124" i="9"/>
  <c r="AO118" i="9"/>
  <c r="AO113" i="9"/>
  <c r="AO128" i="9"/>
  <c r="AO121" i="9"/>
  <c r="AO119" i="9"/>
  <c r="AO114" i="9"/>
  <c r="AO122" i="9"/>
  <c r="AO116" i="9"/>
  <c r="AO111" i="9"/>
  <c r="AO109" i="9"/>
  <c r="AO104" i="9"/>
  <c r="AO129" i="9"/>
  <c r="AO126" i="9"/>
  <c r="AO123" i="9"/>
  <c r="AO117" i="9"/>
  <c r="AO112" i="9"/>
  <c r="AO106" i="9"/>
  <c r="AO101" i="9"/>
  <c r="AO97" i="9"/>
  <c r="AO94" i="9"/>
  <c r="AO89" i="9"/>
  <c r="AO153" i="9"/>
  <c r="AO107" i="9"/>
  <c r="AO102" i="9"/>
  <c r="AO98" i="9"/>
  <c r="AO91" i="9"/>
  <c r="AO86" i="9"/>
  <c r="AO92" i="9"/>
  <c r="AO87" i="9"/>
  <c r="AO83" i="9"/>
  <c r="AO81" i="9"/>
  <c r="AO77" i="9"/>
  <c r="AO74" i="9"/>
  <c r="AO68" i="9"/>
  <c r="AO63" i="9"/>
  <c r="AO108" i="9"/>
  <c r="AO99" i="9"/>
  <c r="AO96" i="9"/>
  <c r="AO93" i="9"/>
  <c r="AO88" i="9"/>
  <c r="AO84" i="9"/>
  <c r="AO82" i="9"/>
  <c r="AO78" i="9"/>
  <c r="AO71" i="9"/>
  <c r="AO69" i="9"/>
  <c r="AO64" i="9"/>
  <c r="AO103" i="9"/>
  <c r="AO79" i="9"/>
  <c r="AO72" i="9"/>
  <c r="AO76" i="9"/>
  <c r="AO73" i="9"/>
  <c r="AO67" i="9"/>
  <c r="AO62" i="9"/>
  <c r="AO56" i="9"/>
  <c r="AO51" i="9"/>
  <c r="AO58" i="9"/>
  <c r="AO54" i="9"/>
  <c r="AO41" i="9"/>
  <c r="AO37" i="9"/>
  <c r="AO33" i="9"/>
  <c r="AO26" i="9"/>
  <c r="AO22" i="9"/>
  <c r="AO18" i="9"/>
  <c r="AO66" i="9"/>
  <c r="AO59" i="9"/>
  <c r="AO48" i="9"/>
  <c r="AO46" i="9"/>
  <c r="AO42" i="9"/>
  <c r="AO38" i="9"/>
  <c r="AO34" i="9"/>
  <c r="AO27" i="9"/>
  <c r="AO23" i="9"/>
  <c r="AO19" i="9"/>
  <c r="AO52" i="9"/>
  <c r="AO49" i="9"/>
  <c r="AO47" i="9"/>
  <c r="AO43" i="9"/>
  <c r="AO39" i="9"/>
  <c r="AO31" i="9"/>
  <c r="AO28" i="9"/>
  <c r="AO24" i="9"/>
  <c r="AO16" i="9"/>
  <c r="AO61" i="9"/>
  <c r="AO57" i="9"/>
  <c r="AO53" i="9"/>
  <c r="AO44" i="9"/>
  <c r="AO36" i="9"/>
  <c r="AO32" i="9"/>
  <c r="AO29" i="9"/>
  <c r="AO21" i="9"/>
  <c r="AO17" i="9"/>
  <c r="AO11" i="9"/>
  <c r="AO12" i="9"/>
  <c r="AO13" i="9"/>
  <c r="AO9" i="9"/>
  <c r="AO14" i="9"/>
  <c r="AN15" i="9"/>
  <c r="AF18" i="12" s="1"/>
  <c r="AF17" i="12" s="1"/>
  <c r="AN85" i="9"/>
  <c r="AN95" i="9"/>
  <c r="AN115" i="9"/>
  <c r="AN155" i="9"/>
  <c r="AN145" i="9"/>
  <c r="AF70" i="12" s="1"/>
  <c r="AF69" i="12" s="1"/>
  <c r="AN90" i="9"/>
  <c r="AN10" i="9"/>
  <c r="AF16" i="12" s="1"/>
  <c r="AF15" i="12" s="1"/>
  <c r="AN25" i="9"/>
  <c r="AN20" i="9"/>
  <c r="AN80" i="9"/>
  <c r="AN70" i="9"/>
  <c r="AF40" i="12" s="1"/>
  <c r="AF39" i="12" s="1"/>
  <c r="AN105" i="9"/>
  <c r="AN120" i="9"/>
  <c r="AN135" i="9"/>
  <c r="AN150" i="9"/>
  <c r="AN35" i="9"/>
  <c r="AN60" i="9"/>
  <c r="AN100" i="9"/>
  <c r="AN5" i="9"/>
  <c r="AN30" i="9"/>
  <c r="AN40" i="9"/>
  <c r="AN75" i="9"/>
  <c r="AF42" i="12" s="1"/>
  <c r="AF41" i="12" s="1"/>
  <c r="AN110" i="9"/>
  <c r="AN130" i="9"/>
  <c r="AE38" i="12"/>
  <c r="AE37" i="12" s="1"/>
  <c r="AE20" i="12"/>
  <c r="AE19" i="12" s="1"/>
  <c r="AE28" i="12"/>
  <c r="AE27" i="12" s="1"/>
  <c r="AE44" i="12"/>
  <c r="AE43" i="12" s="1"/>
  <c r="AE26" i="12"/>
  <c r="AE25" i="12" s="1"/>
  <c r="AE62" i="12"/>
  <c r="AE61" i="12" s="1"/>
  <c r="AE56" i="12"/>
  <c r="AE55" i="12" s="1"/>
  <c r="AE22" i="12"/>
  <c r="AE21" i="12" s="1"/>
  <c r="AE48" i="12"/>
  <c r="AE47" i="12" s="1"/>
  <c r="AE58" i="12"/>
  <c r="AE57" i="12" s="1"/>
  <c r="AE66" i="12"/>
  <c r="AE65" i="12" s="1"/>
  <c r="AE68" i="12"/>
  <c r="AE67" i="12" s="1"/>
  <c r="AE52" i="12"/>
  <c r="AE51" i="12" s="1"/>
  <c r="AE36" i="12"/>
  <c r="AE35" i="12" s="1"/>
  <c r="AE60" i="12"/>
  <c r="AE59" i="12" s="1"/>
  <c r="AE46" i="12"/>
  <c r="AE45" i="12" s="1"/>
  <c r="AE64" i="12"/>
  <c r="AE63" i="12" s="1"/>
  <c r="AE24" i="12"/>
  <c r="AE23" i="12" s="1"/>
  <c r="AE34" i="12"/>
  <c r="AE33" i="12" s="1"/>
  <c r="AE50" i="12"/>
  <c r="AE49" i="12" s="1"/>
  <c r="AE32" i="12"/>
  <c r="AE31" i="12" s="1"/>
  <c r="AP1" i="9"/>
  <c r="AE14" i="12"/>
  <c r="AE13" i="12" s="1"/>
  <c r="AO7" i="9"/>
  <c r="AO6" i="9"/>
  <c r="AO8" i="9"/>
  <c r="AO240" i="9" l="1"/>
  <c r="AP244" i="9"/>
  <c r="AP243" i="9"/>
  <c r="AP241" i="9"/>
  <c r="AP242" i="9"/>
  <c r="AO185" i="9"/>
  <c r="AO170" i="9"/>
  <c r="AO180" i="9"/>
  <c r="AP238" i="9"/>
  <c r="AP236" i="9"/>
  <c r="AP234" i="9"/>
  <c r="AP232" i="9"/>
  <c r="AP228" i="9"/>
  <c r="AP226" i="9"/>
  <c r="AP224" i="9"/>
  <c r="AP239" i="9"/>
  <c r="AP237" i="9"/>
  <c r="AP233" i="9"/>
  <c r="AP231" i="9"/>
  <c r="AP229" i="9"/>
  <c r="AP227" i="9"/>
  <c r="AP223" i="9"/>
  <c r="AP222" i="9"/>
  <c r="AP218" i="9"/>
  <c r="AP216" i="9"/>
  <c r="AP214" i="9"/>
  <c r="AP212" i="9"/>
  <c r="AP208" i="9"/>
  <c r="AP206" i="9"/>
  <c r="AP203" i="9"/>
  <c r="AP201" i="9"/>
  <c r="AP199" i="9"/>
  <c r="AP197" i="9"/>
  <c r="AP194" i="9"/>
  <c r="AP192" i="9"/>
  <c r="AP188" i="9"/>
  <c r="AP221" i="9"/>
  <c r="AP219" i="9"/>
  <c r="AP217" i="9"/>
  <c r="AP213" i="9"/>
  <c r="AP211" i="9"/>
  <c r="AP209" i="9"/>
  <c r="AP207" i="9"/>
  <c r="AP204" i="9"/>
  <c r="AP202" i="9"/>
  <c r="AP198" i="9"/>
  <c r="AP196" i="9"/>
  <c r="AP193" i="9"/>
  <c r="AP191" i="9"/>
  <c r="AP189" i="9"/>
  <c r="AP186" i="9"/>
  <c r="AP183" i="9"/>
  <c r="AP181" i="9"/>
  <c r="AP179" i="9"/>
  <c r="AP177" i="9"/>
  <c r="AP173" i="9"/>
  <c r="AP171" i="9"/>
  <c r="AP169" i="9"/>
  <c r="AP167" i="9"/>
  <c r="AP164" i="9"/>
  <c r="AP162" i="9"/>
  <c r="AP187" i="9"/>
  <c r="AP184" i="9"/>
  <c r="AP182" i="9"/>
  <c r="AP178" i="9"/>
  <c r="AP176" i="9"/>
  <c r="AP174" i="9"/>
  <c r="AP172" i="9"/>
  <c r="AP168" i="9"/>
  <c r="AP166" i="9"/>
  <c r="AP163" i="9"/>
  <c r="AP161" i="9"/>
  <c r="AO160" i="9"/>
  <c r="AO165" i="9"/>
  <c r="AO175" i="9"/>
  <c r="AO200" i="9"/>
  <c r="AO205" i="9"/>
  <c r="AO215" i="9"/>
  <c r="AO190" i="9"/>
  <c r="AO195" i="9"/>
  <c r="AO210" i="9"/>
  <c r="AO220" i="9"/>
  <c r="AO225" i="9"/>
  <c r="AO235" i="9"/>
  <c r="AO230" i="9"/>
  <c r="AO65" i="9"/>
  <c r="AG38" i="12" s="1"/>
  <c r="AG37" i="12" s="1"/>
  <c r="AO35" i="9"/>
  <c r="AO60" i="9"/>
  <c r="AO30" i="9"/>
  <c r="AO50" i="9"/>
  <c r="AO80" i="9"/>
  <c r="AO85" i="9"/>
  <c r="AO150" i="9"/>
  <c r="AP157" i="9"/>
  <c r="AP153" i="9"/>
  <c r="AP146" i="9"/>
  <c r="AP144" i="9"/>
  <c r="AP156" i="9"/>
  <c r="AP151" i="9"/>
  <c r="AP147" i="9"/>
  <c r="AP152" i="9"/>
  <c r="AP149" i="9"/>
  <c r="AP154" i="9"/>
  <c r="AP148" i="9"/>
  <c r="AP141" i="9"/>
  <c r="AP138" i="9"/>
  <c r="AP134" i="9"/>
  <c r="AP159" i="9"/>
  <c r="AP142" i="9"/>
  <c r="AP143" i="9"/>
  <c r="AP139" i="9"/>
  <c r="AP133" i="9"/>
  <c r="AP158" i="9"/>
  <c r="AP136" i="9"/>
  <c r="AP131" i="9"/>
  <c r="AP128" i="9"/>
  <c r="AP121" i="9"/>
  <c r="AP119" i="9"/>
  <c r="AP114" i="9"/>
  <c r="AP137" i="9"/>
  <c r="AP129" i="9"/>
  <c r="AP122" i="9"/>
  <c r="AP116" i="9"/>
  <c r="AP111" i="9"/>
  <c r="AP126" i="9"/>
  <c r="AP123" i="9"/>
  <c r="AP117" i="9"/>
  <c r="AP112" i="9"/>
  <c r="AP106" i="9"/>
  <c r="AP101" i="9"/>
  <c r="AP127" i="9"/>
  <c r="AP124" i="9"/>
  <c r="AP118" i="9"/>
  <c r="AP113" i="9"/>
  <c r="AP107" i="9"/>
  <c r="AP102" i="9"/>
  <c r="AP98" i="9"/>
  <c r="AP91" i="9"/>
  <c r="AP86" i="9"/>
  <c r="AP132" i="9"/>
  <c r="AP108" i="9"/>
  <c r="AP103" i="9"/>
  <c r="AP99" i="9"/>
  <c r="AP92" i="9"/>
  <c r="AP87" i="9"/>
  <c r="AP83" i="9"/>
  <c r="AP96" i="9"/>
  <c r="AP93" i="9"/>
  <c r="AP88" i="9"/>
  <c r="AP84" i="9"/>
  <c r="AP82" i="9"/>
  <c r="AP78" i="9"/>
  <c r="AP71" i="9"/>
  <c r="AP69" i="9"/>
  <c r="AP64" i="9"/>
  <c r="AP109" i="9"/>
  <c r="AP97" i="9"/>
  <c r="AP94" i="9"/>
  <c r="AP89" i="9"/>
  <c r="AP79" i="9"/>
  <c r="AP72" i="9"/>
  <c r="AP66" i="9"/>
  <c r="AP61" i="9"/>
  <c r="AP104" i="9"/>
  <c r="AP76" i="9"/>
  <c r="AP73" i="9"/>
  <c r="AP67" i="9"/>
  <c r="AP81" i="9"/>
  <c r="AP77" i="9"/>
  <c r="AP74" i="9"/>
  <c r="AP68" i="9"/>
  <c r="AP63" i="9"/>
  <c r="AP57" i="9"/>
  <c r="AP52" i="9"/>
  <c r="AP59" i="9"/>
  <c r="AP48" i="9"/>
  <c r="AP46" i="9"/>
  <c r="AP42" i="9"/>
  <c r="AP38" i="9"/>
  <c r="AP34" i="9"/>
  <c r="AP27" i="9"/>
  <c r="AP23" i="9"/>
  <c r="AP19" i="9"/>
  <c r="AP13" i="9"/>
  <c r="AP51" i="9"/>
  <c r="AP49" i="9"/>
  <c r="AP47" i="9"/>
  <c r="AP43" i="9"/>
  <c r="AP39" i="9"/>
  <c r="AP31" i="9"/>
  <c r="AP28" i="9"/>
  <c r="AP24" i="9"/>
  <c r="AP16" i="9"/>
  <c r="AP56" i="9"/>
  <c r="AP53" i="9"/>
  <c r="AP44" i="9"/>
  <c r="AP36" i="9"/>
  <c r="AP32" i="9"/>
  <c r="AP29" i="9"/>
  <c r="AP21" i="9"/>
  <c r="AP17" i="9"/>
  <c r="AP62" i="9"/>
  <c r="AP58" i="9"/>
  <c r="AP54" i="9"/>
  <c r="AP41" i="9"/>
  <c r="AP37" i="9"/>
  <c r="AP33" i="9"/>
  <c r="AP26" i="9"/>
  <c r="AP22" i="9"/>
  <c r="AP18" i="9"/>
  <c r="AP12" i="9"/>
  <c r="AP14" i="9"/>
  <c r="AP11" i="9"/>
  <c r="AP9" i="9"/>
  <c r="AO20" i="9"/>
  <c r="AO15" i="9"/>
  <c r="AG18" i="12" s="1"/>
  <c r="AG17" i="12" s="1"/>
  <c r="AO40" i="9"/>
  <c r="AO55" i="9"/>
  <c r="AO75" i="9"/>
  <c r="AG42" i="12" s="1"/>
  <c r="AG41" i="12" s="1"/>
  <c r="AO95" i="9"/>
  <c r="AO90" i="9"/>
  <c r="AO100" i="9"/>
  <c r="AO130" i="9"/>
  <c r="AO5" i="9"/>
  <c r="AO45" i="9"/>
  <c r="AG30" i="12" s="1"/>
  <c r="AG29" i="12" s="1"/>
  <c r="AF54" i="12"/>
  <c r="AF53" i="12" s="1"/>
  <c r="AO25" i="9"/>
  <c r="AO70" i="9"/>
  <c r="AO105" i="9"/>
  <c r="AO125" i="9"/>
  <c r="AO110" i="9"/>
  <c r="AO135" i="9"/>
  <c r="AO140" i="9"/>
  <c r="AO10" i="9"/>
  <c r="AG16" i="12" s="1"/>
  <c r="AG15" i="12" s="1"/>
  <c r="AO115" i="9"/>
  <c r="AO120" i="9"/>
  <c r="AO145" i="9"/>
  <c r="AG70" i="12" s="1"/>
  <c r="AG69" i="12" s="1"/>
  <c r="AO155" i="9"/>
  <c r="AF20" i="12"/>
  <c r="AF19" i="12" s="1"/>
  <c r="AF26" i="12"/>
  <c r="AF25" i="12" s="1"/>
  <c r="AF34" i="12"/>
  <c r="AF33" i="12" s="1"/>
  <c r="AF36" i="12"/>
  <c r="AF35" i="12" s="1"/>
  <c r="AF56" i="12"/>
  <c r="AF55" i="12" s="1"/>
  <c r="AF32" i="12"/>
  <c r="AF31" i="12" s="1"/>
  <c r="AF58" i="12"/>
  <c r="AF57" i="12" s="1"/>
  <c r="AF52" i="12"/>
  <c r="AF51" i="12" s="1"/>
  <c r="AF44" i="12"/>
  <c r="AF43" i="12" s="1"/>
  <c r="AF38" i="12"/>
  <c r="AF37" i="12" s="1"/>
  <c r="AF66" i="12"/>
  <c r="AF65" i="12" s="1"/>
  <c r="AF64" i="12"/>
  <c r="AF63" i="12" s="1"/>
  <c r="AF28" i="12"/>
  <c r="AF27" i="12" s="1"/>
  <c r="AF46" i="12"/>
  <c r="AF45" i="12" s="1"/>
  <c r="AF50" i="12"/>
  <c r="AF49" i="12" s="1"/>
  <c r="AF22" i="12"/>
  <c r="AF21" i="12" s="1"/>
  <c r="AF62" i="12"/>
  <c r="AF61" i="12" s="1"/>
  <c r="AF48" i="12"/>
  <c r="AF47" i="12" s="1"/>
  <c r="AF24" i="12"/>
  <c r="AF23" i="12" s="1"/>
  <c r="AF68" i="12"/>
  <c r="AF67" i="12" s="1"/>
  <c r="AF60" i="12"/>
  <c r="AF59" i="12" s="1"/>
  <c r="AG40" i="12"/>
  <c r="AG39" i="12" s="1"/>
  <c r="AQ1" i="9"/>
  <c r="AF14" i="12"/>
  <c r="AF13" i="12" s="1"/>
  <c r="AP6" i="9"/>
  <c r="AP7" i="9"/>
  <c r="AP8" i="9"/>
  <c r="AP240" i="9" l="1"/>
  <c r="AQ241" i="9"/>
  <c r="AQ244" i="9"/>
  <c r="AQ242" i="9"/>
  <c r="AQ243" i="9"/>
  <c r="AP195" i="9"/>
  <c r="AP190" i="9"/>
  <c r="AP210" i="9"/>
  <c r="AP220" i="9"/>
  <c r="AP230" i="9"/>
  <c r="AQ239" i="9"/>
  <c r="AQ237" i="9"/>
  <c r="AQ233" i="9"/>
  <c r="AQ231" i="9"/>
  <c r="AQ229" i="9"/>
  <c r="AQ227" i="9"/>
  <c r="AQ223" i="9"/>
  <c r="AQ238" i="9"/>
  <c r="AQ236" i="9"/>
  <c r="AQ234" i="9"/>
  <c r="AQ232" i="9"/>
  <c r="AQ228" i="9"/>
  <c r="AQ226" i="9"/>
  <c r="AQ224" i="9"/>
  <c r="AQ221" i="9"/>
  <c r="AQ219" i="9"/>
  <c r="AQ217" i="9"/>
  <c r="AQ213" i="9"/>
  <c r="AQ211" i="9"/>
  <c r="AQ209" i="9"/>
  <c r="AQ207" i="9"/>
  <c r="AQ204" i="9"/>
  <c r="AQ202" i="9"/>
  <c r="AQ198" i="9"/>
  <c r="AQ196" i="9"/>
  <c r="AQ193" i="9"/>
  <c r="AQ191" i="9"/>
  <c r="AQ189" i="9"/>
  <c r="AQ222" i="9"/>
  <c r="AQ218" i="9"/>
  <c r="AQ216" i="9"/>
  <c r="AQ214" i="9"/>
  <c r="AQ212" i="9"/>
  <c r="AQ208" i="9"/>
  <c r="AQ206" i="9"/>
  <c r="AQ203" i="9"/>
  <c r="AQ201" i="9"/>
  <c r="AQ199" i="9"/>
  <c r="AQ197" i="9"/>
  <c r="AQ194" i="9"/>
  <c r="AQ192" i="9"/>
  <c r="AQ188" i="9"/>
  <c r="AQ187" i="9"/>
  <c r="AQ184" i="9"/>
  <c r="AQ182" i="9"/>
  <c r="AQ178" i="9"/>
  <c r="AQ176" i="9"/>
  <c r="AQ174" i="9"/>
  <c r="AQ172" i="9"/>
  <c r="AQ168" i="9"/>
  <c r="AQ166" i="9"/>
  <c r="AQ163" i="9"/>
  <c r="AQ161" i="9"/>
  <c r="AQ186" i="9"/>
  <c r="AQ183" i="9"/>
  <c r="AQ181" i="9"/>
  <c r="AQ179" i="9"/>
  <c r="AQ177" i="9"/>
  <c r="AQ173" i="9"/>
  <c r="AQ171" i="9"/>
  <c r="AQ169" i="9"/>
  <c r="AQ167" i="9"/>
  <c r="AQ164" i="9"/>
  <c r="AQ162" i="9"/>
  <c r="AP170" i="9"/>
  <c r="AP180" i="9"/>
  <c r="AP185" i="9"/>
  <c r="AP200" i="9"/>
  <c r="AP205" i="9"/>
  <c r="AP215" i="9"/>
  <c r="AP160" i="9"/>
  <c r="AP165" i="9"/>
  <c r="AP175" i="9"/>
  <c r="AP225" i="9"/>
  <c r="AP235" i="9"/>
  <c r="AP80" i="9"/>
  <c r="AP10" i="9"/>
  <c r="AH16" i="12" s="1"/>
  <c r="AH15" i="12" s="1"/>
  <c r="AP40" i="9"/>
  <c r="AP35" i="9"/>
  <c r="AP50" i="9"/>
  <c r="AP45" i="9"/>
  <c r="AH30" i="12" s="1"/>
  <c r="AH29" i="12" s="1"/>
  <c r="AP125" i="9"/>
  <c r="AP120" i="9"/>
  <c r="AP15" i="9"/>
  <c r="AH18" i="12" s="1"/>
  <c r="AH17" i="12" s="1"/>
  <c r="AP75" i="9"/>
  <c r="AH42" i="12" s="1"/>
  <c r="AH41" i="12" s="1"/>
  <c r="AP70" i="9"/>
  <c r="AH40" i="12" s="1"/>
  <c r="AH39" i="12" s="1"/>
  <c r="AP105" i="9"/>
  <c r="AP140" i="9"/>
  <c r="AG54" i="12"/>
  <c r="AG53" i="12" s="1"/>
  <c r="AP25" i="9"/>
  <c r="AP20" i="9"/>
  <c r="AP110" i="9"/>
  <c r="AP145" i="9"/>
  <c r="AH70" i="12" s="1"/>
  <c r="AH69" i="12" s="1"/>
  <c r="AP65" i="9"/>
  <c r="AP60" i="9"/>
  <c r="AP95" i="9"/>
  <c r="AP85" i="9"/>
  <c r="AP115" i="9"/>
  <c r="AP130" i="9"/>
  <c r="AP150" i="9"/>
  <c r="AP5" i="9"/>
  <c r="AQ158" i="9"/>
  <c r="AQ154" i="9"/>
  <c r="AQ147" i="9"/>
  <c r="AQ141" i="9"/>
  <c r="AQ157" i="9"/>
  <c r="AQ152" i="9"/>
  <c r="AQ148" i="9"/>
  <c r="AQ146" i="9"/>
  <c r="AQ159" i="9"/>
  <c r="AQ151" i="9"/>
  <c r="AQ142" i="9"/>
  <c r="AQ139" i="9"/>
  <c r="AQ131" i="9"/>
  <c r="AQ156" i="9"/>
  <c r="AQ153" i="9"/>
  <c r="AQ143" i="9"/>
  <c r="AQ149" i="9"/>
  <c r="AQ134" i="9"/>
  <c r="AQ136" i="9"/>
  <c r="AQ144" i="9"/>
  <c r="AQ137" i="9"/>
  <c r="AQ132" i="9"/>
  <c r="AQ138" i="9"/>
  <c r="AQ128" i="9"/>
  <c r="AQ133" i="9"/>
  <c r="AQ129" i="9"/>
  <c r="AQ122" i="9"/>
  <c r="AQ116" i="9"/>
  <c r="AQ111" i="9"/>
  <c r="AQ126" i="9"/>
  <c r="AQ123" i="9"/>
  <c r="AQ117" i="9"/>
  <c r="AQ112" i="9"/>
  <c r="AQ127" i="9"/>
  <c r="AQ124" i="9"/>
  <c r="AQ118" i="9"/>
  <c r="AQ113" i="9"/>
  <c r="AQ107" i="9"/>
  <c r="AQ102" i="9"/>
  <c r="AQ98" i="9"/>
  <c r="AQ119" i="9"/>
  <c r="AQ114" i="9"/>
  <c r="AQ108" i="9"/>
  <c r="AQ103" i="9"/>
  <c r="AQ99" i="9"/>
  <c r="AQ92" i="9"/>
  <c r="AQ87" i="9"/>
  <c r="AQ109" i="9"/>
  <c r="AQ104" i="9"/>
  <c r="AQ96" i="9"/>
  <c r="AQ93" i="9"/>
  <c r="AQ88" i="9"/>
  <c r="AQ84" i="9"/>
  <c r="AQ121" i="9"/>
  <c r="AQ106" i="9"/>
  <c r="AQ97" i="9"/>
  <c r="AQ94" i="9"/>
  <c r="AQ89" i="9"/>
  <c r="AQ79" i="9"/>
  <c r="AQ72" i="9"/>
  <c r="AQ66" i="9"/>
  <c r="AQ61" i="9"/>
  <c r="AQ101" i="9"/>
  <c r="AQ76" i="9"/>
  <c r="AQ73" i="9"/>
  <c r="AQ67" i="9"/>
  <c r="AQ62" i="9"/>
  <c r="AQ81" i="9"/>
  <c r="AQ77" i="9"/>
  <c r="AQ74" i="9"/>
  <c r="AQ68" i="9"/>
  <c r="AQ91" i="9"/>
  <c r="AQ86" i="9"/>
  <c r="AQ83" i="9"/>
  <c r="AQ82" i="9"/>
  <c r="AQ78" i="9"/>
  <c r="AQ71" i="9"/>
  <c r="AQ69" i="9"/>
  <c r="AQ64" i="9"/>
  <c r="AQ58" i="9"/>
  <c r="AQ53" i="9"/>
  <c r="AQ48" i="9"/>
  <c r="AQ51" i="9"/>
  <c r="AQ49" i="9"/>
  <c r="AQ47" i="9"/>
  <c r="AQ43" i="9"/>
  <c r="AQ39" i="9"/>
  <c r="AQ31" i="9"/>
  <c r="AQ28" i="9"/>
  <c r="AQ24" i="9"/>
  <c r="AQ16" i="9"/>
  <c r="AQ14" i="9"/>
  <c r="AQ56" i="9"/>
  <c r="AQ52" i="9"/>
  <c r="AQ44" i="9"/>
  <c r="AQ36" i="9"/>
  <c r="AQ32" i="9"/>
  <c r="AQ29" i="9"/>
  <c r="AQ21" i="9"/>
  <c r="AQ17" i="9"/>
  <c r="AQ57" i="9"/>
  <c r="AQ54" i="9"/>
  <c r="AQ41" i="9"/>
  <c r="AQ37" i="9"/>
  <c r="AQ33" i="9"/>
  <c r="AQ26" i="9"/>
  <c r="AQ22" i="9"/>
  <c r="AQ18" i="9"/>
  <c r="AQ63" i="9"/>
  <c r="AQ59" i="9"/>
  <c r="AQ46" i="9"/>
  <c r="AQ42" i="9"/>
  <c r="AQ38" i="9"/>
  <c r="AQ34" i="9"/>
  <c r="AQ27" i="9"/>
  <c r="AQ23" i="9"/>
  <c r="AQ19" i="9"/>
  <c r="AQ13" i="9"/>
  <c r="AQ11" i="9"/>
  <c r="AQ12" i="9"/>
  <c r="AQ9" i="9"/>
  <c r="AP55" i="9"/>
  <c r="AP30" i="9"/>
  <c r="AP90" i="9"/>
  <c r="AP100" i="9"/>
  <c r="AP135" i="9"/>
  <c r="AP155" i="9"/>
  <c r="AG34" i="12"/>
  <c r="AG33" i="12" s="1"/>
  <c r="AG58" i="12"/>
  <c r="AG57" i="12" s="1"/>
  <c r="AG36" i="12"/>
  <c r="AG35" i="12" s="1"/>
  <c r="AG68" i="12"/>
  <c r="AG67" i="12" s="1"/>
  <c r="AG24" i="12"/>
  <c r="AG23" i="12" s="1"/>
  <c r="AG62" i="12"/>
  <c r="AG61" i="12" s="1"/>
  <c r="AG46" i="12"/>
  <c r="AG45" i="12" s="1"/>
  <c r="AG50" i="12"/>
  <c r="AG49" i="12" s="1"/>
  <c r="AG56" i="12"/>
  <c r="AG55" i="12" s="1"/>
  <c r="AG28" i="12"/>
  <c r="AG27" i="12" s="1"/>
  <c r="AG60" i="12"/>
  <c r="AG59" i="12" s="1"/>
  <c r="AG20" i="12"/>
  <c r="AG19" i="12" s="1"/>
  <c r="AG66" i="12"/>
  <c r="AG65" i="12" s="1"/>
  <c r="AG32" i="12"/>
  <c r="AG31" i="12" s="1"/>
  <c r="AG26" i="12"/>
  <c r="AG25" i="12" s="1"/>
  <c r="AG44" i="12"/>
  <c r="AG43" i="12" s="1"/>
  <c r="AG48" i="12"/>
  <c r="AG47" i="12" s="1"/>
  <c r="AG52" i="12"/>
  <c r="AG51" i="12" s="1"/>
  <c r="AG22" i="12"/>
  <c r="AG21" i="12" s="1"/>
  <c r="AG64" i="12"/>
  <c r="AG63" i="12" s="1"/>
  <c r="AR1" i="9"/>
  <c r="AG14" i="12"/>
  <c r="AQ6" i="9"/>
  <c r="AQ8" i="9"/>
  <c r="AQ7" i="9"/>
  <c r="AR242" i="9" l="1"/>
  <c r="AR243" i="9"/>
  <c r="AR244" i="9"/>
  <c r="AR241" i="9"/>
  <c r="AQ240" i="9"/>
  <c r="AQ200" i="9"/>
  <c r="AQ225" i="9"/>
  <c r="AQ235" i="9"/>
  <c r="AQ205" i="9"/>
  <c r="AQ215" i="9"/>
  <c r="AQ160" i="9"/>
  <c r="AQ165" i="9"/>
  <c r="AQ175" i="9"/>
  <c r="AQ190" i="9"/>
  <c r="AQ195" i="9"/>
  <c r="AQ210" i="9"/>
  <c r="AQ220" i="9"/>
  <c r="AR238" i="9"/>
  <c r="AR236" i="9"/>
  <c r="AR234" i="9"/>
  <c r="AR232" i="9"/>
  <c r="AR228" i="9"/>
  <c r="AR226" i="9"/>
  <c r="AR224" i="9"/>
  <c r="AR239" i="9"/>
  <c r="AR237" i="9"/>
  <c r="AR233" i="9"/>
  <c r="AR231" i="9"/>
  <c r="AR229" i="9"/>
  <c r="AR227" i="9"/>
  <c r="AR223" i="9"/>
  <c r="AR222" i="9"/>
  <c r="AR218" i="9"/>
  <c r="AR216" i="9"/>
  <c r="AR214" i="9"/>
  <c r="AR212" i="9"/>
  <c r="AR208" i="9"/>
  <c r="AR206" i="9"/>
  <c r="AR203" i="9"/>
  <c r="AR201" i="9"/>
  <c r="AR199" i="9"/>
  <c r="AR197" i="9"/>
  <c r="AR194" i="9"/>
  <c r="AR192" i="9"/>
  <c r="AR188" i="9"/>
  <c r="AR221" i="9"/>
  <c r="AR219" i="9"/>
  <c r="AR217" i="9"/>
  <c r="AR213" i="9"/>
  <c r="AR211" i="9"/>
  <c r="AR209" i="9"/>
  <c r="AR207" i="9"/>
  <c r="AR204" i="9"/>
  <c r="AR202" i="9"/>
  <c r="AR198" i="9"/>
  <c r="AR196" i="9"/>
  <c r="AR193" i="9"/>
  <c r="AR191" i="9"/>
  <c r="AR189" i="9"/>
  <c r="AR186" i="9"/>
  <c r="AR183" i="9"/>
  <c r="AR181" i="9"/>
  <c r="AR179" i="9"/>
  <c r="AR177" i="9"/>
  <c r="AR173" i="9"/>
  <c r="AR171" i="9"/>
  <c r="AR169" i="9"/>
  <c r="AR167" i="9"/>
  <c r="AR164" i="9"/>
  <c r="AR162" i="9"/>
  <c r="AR187" i="9"/>
  <c r="AR184" i="9"/>
  <c r="AR182" i="9"/>
  <c r="AR178" i="9"/>
  <c r="AR176" i="9"/>
  <c r="AR174" i="9"/>
  <c r="AR172" i="9"/>
  <c r="AR168" i="9"/>
  <c r="AR166" i="9"/>
  <c r="AR163" i="9"/>
  <c r="AR161" i="9"/>
  <c r="AQ170" i="9"/>
  <c r="AQ180" i="9"/>
  <c r="AQ185" i="9"/>
  <c r="AQ230" i="9"/>
  <c r="AQ155" i="9"/>
  <c r="AQ100" i="9"/>
  <c r="AQ95" i="9"/>
  <c r="AQ25" i="9"/>
  <c r="AQ60" i="9"/>
  <c r="AQ120" i="9"/>
  <c r="AQ15" i="9"/>
  <c r="AI18" i="12" s="1"/>
  <c r="AI17" i="12" s="1"/>
  <c r="AQ105" i="9"/>
  <c r="AQ10" i="9"/>
  <c r="AI16" i="12" s="1"/>
  <c r="AI15" i="12" s="1"/>
  <c r="AQ45" i="9"/>
  <c r="AI30" i="12" s="1"/>
  <c r="AI29" i="12" s="1"/>
  <c r="AQ40" i="9"/>
  <c r="AQ20" i="9"/>
  <c r="AQ50" i="9"/>
  <c r="AQ135" i="9"/>
  <c r="AQ125" i="9"/>
  <c r="AQ150" i="9"/>
  <c r="AQ5" i="9"/>
  <c r="AQ55" i="9"/>
  <c r="AQ85" i="9"/>
  <c r="AQ65" i="9"/>
  <c r="AQ110" i="9"/>
  <c r="AQ130" i="9"/>
  <c r="AH54" i="12"/>
  <c r="AH53" i="12" s="1"/>
  <c r="AR159" i="9"/>
  <c r="AR151" i="9"/>
  <c r="AR148" i="9"/>
  <c r="AR142" i="9"/>
  <c r="AR158" i="9"/>
  <c r="AR153" i="9"/>
  <c r="AR149" i="9"/>
  <c r="AR157" i="9"/>
  <c r="AR154" i="9"/>
  <c r="AR141" i="9"/>
  <c r="AR156" i="9"/>
  <c r="AR143" i="9"/>
  <c r="AR136" i="9"/>
  <c r="AR132" i="9"/>
  <c r="AR147" i="9"/>
  <c r="AR144" i="9"/>
  <c r="AR146" i="9"/>
  <c r="AR137" i="9"/>
  <c r="AR131" i="9"/>
  <c r="AR138" i="9"/>
  <c r="AR133" i="9"/>
  <c r="AR152" i="9"/>
  <c r="AR129" i="9"/>
  <c r="AR126" i="9"/>
  <c r="AR123" i="9"/>
  <c r="AR117" i="9"/>
  <c r="AR112" i="9"/>
  <c r="AR139" i="9"/>
  <c r="AR127" i="9"/>
  <c r="AR124" i="9"/>
  <c r="AR118" i="9"/>
  <c r="AR113" i="9"/>
  <c r="AR128" i="9"/>
  <c r="AR119" i="9"/>
  <c r="AR114" i="9"/>
  <c r="AR108" i="9"/>
  <c r="AR103" i="9"/>
  <c r="AR99" i="9"/>
  <c r="AR109" i="9"/>
  <c r="AR104" i="9"/>
  <c r="AR96" i="9"/>
  <c r="AR93" i="9"/>
  <c r="AR88" i="9"/>
  <c r="AR84" i="9"/>
  <c r="AR121" i="9"/>
  <c r="AR106" i="9"/>
  <c r="AR101" i="9"/>
  <c r="AR97" i="9"/>
  <c r="AR94" i="9"/>
  <c r="AR89" i="9"/>
  <c r="AR134" i="9"/>
  <c r="AR122" i="9"/>
  <c r="AR107" i="9"/>
  <c r="AR98" i="9"/>
  <c r="AR76" i="9"/>
  <c r="AR73" i="9"/>
  <c r="AR67" i="9"/>
  <c r="AR62" i="9"/>
  <c r="AR111" i="9"/>
  <c r="AR102" i="9"/>
  <c r="AR81" i="9"/>
  <c r="AR77" i="9"/>
  <c r="AR74" i="9"/>
  <c r="AR68" i="9"/>
  <c r="AR63" i="9"/>
  <c r="AR116" i="9"/>
  <c r="AR91" i="9"/>
  <c r="AR86" i="9"/>
  <c r="AR83" i="9"/>
  <c r="AR82" i="9"/>
  <c r="AR78" i="9"/>
  <c r="AR71" i="9"/>
  <c r="AR69" i="9"/>
  <c r="AR92" i="9"/>
  <c r="AR87" i="9"/>
  <c r="AR79" i="9"/>
  <c r="AR72" i="9"/>
  <c r="AR66" i="9"/>
  <c r="AR61" i="9"/>
  <c r="AR59" i="9"/>
  <c r="AR54" i="9"/>
  <c r="AR49" i="9"/>
  <c r="AR56" i="9"/>
  <c r="AR52" i="9"/>
  <c r="AR44" i="9"/>
  <c r="AR36" i="9"/>
  <c r="AR32" i="9"/>
  <c r="AR29" i="9"/>
  <c r="AR21" i="9"/>
  <c r="AR17" i="9"/>
  <c r="AR57" i="9"/>
  <c r="AR53" i="9"/>
  <c r="AR41" i="9"/>
  <c r="AR37" i="9"/>
  <c r="AR33" i="9"/>
  <c r="AR26" i="9"/>
  <c r="AR22" i="9"/>
  <c r="AR18" i="9"/>
  <c r="AR58" i="9"/>
  <c r="AR46" i="9"/>
  <c r="AR42" i="9"/>
  <c r="AR38" i="9"/>
  <c r="AR34" i="9"/>
  <c r="AR27" i="9"/>
  <c r="AR23" i="9"/>
  <c r="AR19" i="9"/>
  <c r="AR64" i="9"/>
  <c r="AR51" i="9"/>
  <c r="AR48" i="9"/>
  <c r="AR47" i="9"/>
  <c r="AR43" i="9"/>
  <c r="AR39" i="9"/>
  <c r="AR31" i="9"/>
  <c r="AR28" i="9"/>
  <c r="AR24" i="9"/>
  <c r="AR16" i="9"/>
  <c r="AR14" i="9"/>
  <c r="AR13" i="9"/>
  <c r="AR11" i="9"/>
  <c r="AR12" i="9"/>
  <c r="AR9" i="9"/>
  <c r="AQ35" i="9"/>
  <c r="AQ30" i="9"/>
  <c r="AQ90" i="9"/>
  <c r="AQ80" i="9"/>
  <c r="AQ75" i="9"/>
  <c r="AI42" i="12" s="1"/>
  <c r="AI41" i="12" s="1"/>
  <c r="AQ70" i="9"/>
  <c r="AI40" i="12" s="1"/>
  <c r="AI39" i="12" s="1"/>
  <c r="AQ115" i="9"/>
  <c r="AQ145" i="9"/>
  <c r="AI70" i="12" s="1"/>
  <c r="AI69" i="12" s="1"/>
  <c r="AQ140" i="9"/>
  <c r="AH20" i="12"/>
  <c r="AH19" i="12" s="1"/>
  <c r="AH34" i="12"/>
  <c r="AH33" i="12" s="1"/>
  <c r="AH52" i="12"/>
  <c r="AH51" i="12" s="1"/>
  <c r="AH24" i="12"/>
  <c r="AH23" i="12" s="1"/>
  <c r="AH38" i="12"/>
  <c r="AH37" i="12" s="1"/>
  <c r="AH68" i="12"/>
  <c r="AH67" i="12" s="1"/>
  <c r="AH26" i="12"/>
  <c r="AH25" i="12" s="1"/>
  <c r="AH50" i="12"/>
  <c r="AH49" i="12" s="1"/>
  <c r="AH60" i="12"/>
  <c r="AH59" i="12" s="1"/>
  <c r="AH46" i="12"/>
  <c r="AH45" i="12" s="1"/>
  <c r="AH28" i="12"/>
  <c r="AH27" i="12" s="1"/>
  <c r="AH66" i="12"/>
  <c r="AH65" i="12" s="1"/>
  <c r="AH64" i="12"/>
  <c r="AH63" i="12" s="1"/>
  <c r="AH44" i="12"/>
  <c r="AH43" i="12" s="1"/>
  <c r="AH62" i="12"/>
  <c r="AH61" i="12" s="1"/>
  <c r="AH58" i="12"/>
  <c r="AH57" i="12" s="1"/>
  <c r="AH32" i="12"/>
  <c r="AH31" i="12" s="1"/>
  <c r="AH22" i="12"/>
  <c r="AH21" i="12" s="1"/>
  <c r="AH36" i="12"/>
  <c r="AH35" i="12" s="1"/>
  <c r="AH56" i="12"/>
  <c r="AH55" i="12" s="1"/>
  <c r="AH48" i="12"/>
  <c r="AH47" i="12" s="1"/>
  <c r="AH14" i="12"/>
  <c r="AH13" i="12" s="1"/>
  <c r="AG13" i="12"/>
  <c r="AR7" i="9"/>
  <c r="AR6" i="9"/>
  <c r="AR8" i="9"/>
  <c r="AR240" i="9" l="1"/>
  <c r="AR220" i="9"/>
  <c r="AR190" i="9"/>
  <c r="AR210" i="9"/>
  <c r="AR195" i="9"/>
  <c r="AR230" i="9"/>
  <c r="AR165" i="9"/>
  <c r="AR175" i="9"/>
  <c r="AR160" i="9"/>
  <c r="AR225" i="9"/>
  <c r="AR235" i="9"/>
  <c r="AR170" i="9"/>
  <c r="AR180" i="9"/>
  <c r="AR185" i="9"/>
  <c r="AR200" i="9"/>
  <c r="AR205" i="9"/>
  <c r="AR215" i="9"/>
  <c r="AR10" i="9"/>
  <c r="AR90" i="9"/>
  <c r="AR110" i="9"/>
  <c r="AR100" i="9"/>
  <c r="AR155" i="9"/>
  <c r="AR15" i="9"/>
  <c r="AR50" i="9"/>
  <c r="AI54" i="12"/>
  <c r="AI53" i="12" s="1"/>
  <c r="AR45" i="9"/>
  <c r="AJ30" i="12" s="1"/>
  <c r="AR25" i="9"/>
  <c r="AR35" i="9"/>
  <c r="AR65" i="9"/>
  <c r="AR115" i="9"/>
  <c r="AR105" i="9"/>
  <c r="AR140" i="9"/>
  <c r="AR150" i="9"/>
  <c r="AR5" i="9"/>
  <c r="AR30" i="9"/>
  <c r="AR40" i="9"/>
  <c r="AR20" i="9"/>
  <c r="AR80" i="9"/>
  <c r="AR120" i="9"/>
  <c r="AR95" i="9"/>
  <c r="AR145" i="9"/>
  <c r="AJ70" i="12" s="1"/>
  <c r="AR135" i="9"/>
  <c r="AR85" i="9"/>
  <c r="AR70" i="9"/>
  <c r="AJ40" i="12" s="1"/>
  <c r="AR125" i="9"/>
  <c r="AR55" i="9"/>
  <c r="AR60" i="9"/>
  <c r="AR75" i="9"/>
  <c r="AJ42" i="12" s="1"/>
  <c r="AJ41" i="12" s="1"/>
  <c r="AL41" i="12" s="1"/>
  <c r="AR130" i="9"/>
  <c r="AI46" i="12"/>
  <c r="AI45" i="12" s="1"/>
  <c r="AI38" i="12"/>
  <c r="AI37" i="12" s="1"/>
  <c r="AI26" i="12"/>
  <c r="AI25" i="12" s="1"/>
  <c r="AI36" i="12"/>
  <c r="AI35" i="12" s="1"/>
  <c r="AI60" i="12"/>
  <c r="AI59" i="12" s="1"/>
  <c r="AI24" i="12"/>
  <c r="AI23" i="12" s="1"/>
  <c r="AI48" i="12"/>
  <c r="AI47" i="12" s="1"/>
  <c r="AI20" i="12"/>
  <c r="AI19" i="12" s="1"/>
  <c r="AI64" i="12"/>
  <c r="AI63" i="12" s="1"/>
  <c r="AI58" i="12"/>
  <c r="AI57" i="12" s="1"/>
  <c r="AI68" i="12"/>
  <c r="AI67" i="12" s="1"/>
  <c r="AI56" i="12"/>
  <c r="AI55" i="12" s="1"/>
  <c r="AI66" i="12"/>
  <c r="AI65" i="12" s="1"/>
  <c r="AI62" i="12"/>
  <c r="AI61" i="12" s="1"/>
  <c r="AI52" i="12"/>
  <c r="AI51" i="12" s="1"/>
  <c r="AI32" i="12"/>
  <c r="AI31" i="12" s="1"/>
  <c r="AI50" i="12"/>
  <c r="AI49" i="12" s="1"/>
  <c r="AI22" i="12"/>
  <c r="AI21" i="12" s="1"/>
  <c r="AI44" i="12"/>
  <c r="AI43" i="12" s="1"/>
  <c r="AI28" i="12"/>
  <c r="AI27" i="12" s="1"/>
  <c r="AI34" i="12"/>
  <c r="AI33" i="12" s="1"/>
  <c r="AJ16" i="12"/>
  <c r="AJ18" i="12"/>
  <c r="AI14" i="12"/>
  <c r="AJ69" i="12" l="1"/>
  <c r="AJ54" i="12"/>
  <c r="AJ29" i="12"/>
  <c r="AJ32" i="12"/>
  <c r="AJ38" i="12"/>
  <c r="AJ50" i="12"/>
  <c r="AJ66" i="12"/>
  <c r="AJ48" i="12"/>
  <c r="AJ22" i="12"/>
  <c r="AJ21" i="12" s="1"/>
  <c r="AL21" i="12" s="1"/>
  <c r="AJ68" i="12"/>
  <c r="AJ28" i="12"/>
  <c r="AJ34" i="12"/>
  <c r="AJ64" i="12"/>
  <c r="AJ62" i="12"/>
  <c r="AJ26" i="12"/>
  <c r="AJ24" i="12"/>
  <c r="AJ39" i="12"/>
  <c r="AJ20" i="12"/>
  <c r="AJ52" i="12"/>
  <c r="AJ46" i="12"/>
  <c r="AJ60" i="12"/>
  <c r="AJ58" i="12"/>
  <c r="AJ44" i="12"/>
  <c r="AJ56" i="12"/>
  <c r="AJ36" i="12"/>
  <c r="AJ17" i="12"/>
  <c r="AJ15" i="12"/>
  <c r="AI13" i="12"/>
  <c r="AJ14" i="12"/>
  <c r="AM39" i="12" l="1"/>
  <c r="AL39" i="12"/>
  <c r="AM69" i="12"/>
  <c r="AL69" i="12"/>
  <c r="AK15" i="12"/>
  <c r="AL15" i="12"/>
  <c r="AM29" i="12"/>
  <c r="AL29" i="12"/>
  <c r="AM17" i="12"/>
  <c r="AL17" i="12"/>
  <c r="AK69" i="12"/>
  <c r="AK17" i="12"/>
  <c r="AK39" i="12"/>
  <c r="AM15" i="12"/>
  <c r="AK29" i="12"/>
  <c r="AJ53" i="12"/>
  <c r="AK21" i="12"/>
  <c r="AM21" i="12"/>
  <c r="AK41" i="12"/>
  <c r="AM41" i="12"/>
  <c r="AJ23" i="12"/>
  <c r="AJ19" i="12"/>
  <c r="AJ67" i="12"/>
  <c r="AJ47" i="12"/>
  <c r="AJ49" i="12"/>
  <c r="AJ35" i="12"/>
  <c r="AJ43" i="12"/>
  <c r="AJ59" i="12"/>
  <c r="AJ51" i="12"/>
  <c r="AJ25" i="12"/>
  <c r="AJ63" i="12"/>
  <c r="AL63" i="12" s="1"/>
  <c r="AJ27" i="12"/>
  <c r="AJ31" i="12"/>
  <c r="AJ65" i="12"/>
  <c r="AJ37" i="12"/>
  <c r="AJ55" i="12"/>
  <c r="AJ57" i="12"/>
  <c r="AL57" i="12" s="1"/>
  <c r="AJ45" i="12"/>
  <c r="AJ61" i="12"/>
  <c r="AJ33" i="12"/>
  <c r="AJ13" i="12"/>
  <c r="AM33" i="12" l="1"/>
  <c r="AL33" i="12"/>
  <c r="AK55" i="12"/>
  <c r="AL55" i="12"/>
  <c r="AK27" i="12"/>
  <c r="AL27" i="12"/>
  <c r="AK59" i="12"/>
  <c r="AL59" i="12"/>
  <c r="AM47" i="12"/>
  <c r="AL47" i="12"/>
  <c r="AM53" i="12"/>
  <c r="AL53" i="12"/>
  <c r="AM43" i="12"/>
  <c r="AL43" i="12"/>
  <c r="AK67" i="12"/>
  <c r="AL67" i="12"/>
  <c r="AK37" i="12"/>
  <c r="AL37" i="12"/>
  <c r="AK65" i="12"/>
  <c r="AL65" i="12"/>
  <c r="AM35" i="12"/>
  <c r="AL35" i="12"/>
  <c r="AM19" i="12"/>
  <c r="AL19" i="12"/>
  <c r="AM61" i="12"/>
  <c r="AL61" i="12"/>
  <c r="AK45" i="12"/>
  <c r="AL45" i="12"/>
  <c r="AK25" i="12"/>
  <c r="AL25" i="12"/>
  <c r="AM13" i="12"/>
  <c r="AL13" i="12"/>
  <c r="AM31" i="12"/>
  <c r="AL31" i="12"/>
  <c r="AK51" i="12"/>
  <c r="AL51" i="12"/>
  <c r="AK49" i="12"/>
  <c r="AL49" i="12"/>
  <c r="AM23" i="12"/>
  <c r="AL23" i="12"/>
  <c r="AM25" i="12"/>
  <c r="AK47" i="12"/>
  <c r="AM49" i="12"/>
  <c r="AK61" i="12"/>
  <c r="AK63" i="12"/>
  <c r="AM27" i="12"/>
  <c r="AK33" i="12"/>
  <c r="AK13" i="12"/>
  <c r="AM51" i="12"/>
  <c r="AM45" i="12"/>
  <c r="AM37" i="12"/>
  <c r="AM65" i="12"/>
  <c r="AK31" i="12"/>
  <c r="AK19" i="12"/>
  <c r="AK57" i="12"/>
  <c r="AK35" i="12"/>
  <c r="AM67" i="12"/>
  <c r="AM55" i="12"/>
  <c r="AM59" i="12"/>
  <c r="AK43" i="12"/>
  <c r="AK23" i="12"/>
  <c r="AK53" i="12"/>
</calcChain>
</file>

<file path=xl/comments1.xml><?xml version="1.0" encoding="utf-8"?>
<comments xmlns="http://schemas.openxmlformats.org/spreadsheetml/2006/main">
  <authors>
    <author>User</author>
  </authors>
  <commentList>
    <comment ref="AP3" authorId="0">
      <text>
        <r>
          <rPr>
            <sz val="9"/>
            <color indexed="81"/>
            <rFont val="Tahoma"/>
            <family val="2"/>
            <charset val="204"/>
          </rPr>
          <t xml:space="preserve">ставим дату </t>
        </r>
      </text>
    </comment>
    <comment ref="AN32" authorId="0">
      <text>
        <r>
          <rPr>
            <sz val="9"/>
            <color indexed="81"/>
            <rFont val="Tahoma"/>
            <family val="2"/>
            <charset val="204"/>
          </rPr>
          <t xml:space="preserve">должно быть
</t>
        </r>
      </text>
    </comment>
  </commentList>
</comments>
</file>

<file path=xl/comments2.xml><?xml version="1.0" encoding="utf-8"?>
<comments xmlns="http://schemas.openxmlformats.org/spreadsheetml/2006/main">
  <authors>
    <author>mch5_gaynullinagr</author>
  </authors>
  <commentList>
    <comment ref="J3" authorId="0">
      <text>
        <r>
          <rPr>
            <sz val="9"/>
            <color indexed="81"/>
            <rFont val="Tahoma"/>
            <family val="2"/>
            <charset val="204"/>
          </rPr>
          <t xml:space="preserve">вновь принятые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L23" authorId="0">
      <text>
        <r>
          <rPr>
            <sz val="9"/>
            <color indexed="81"/>
            <rFont val="Tahoma"/>
            <family val="2"/>
            <charset val="204"/>
          </rPr>
          <t xml:space="preserve">должно быть 78
</t>
        </r>
      </text>
    </comment>
  </commentList>
</comments>
</file>

<file path=xl/sharedStrings.xml><?xml version="1.0" encoding="utf-8"?>
<sst xmlns="http://schemas.openxmlformats.org/spreadsheetml/2006/main" count="757" uniqueCount="136">
  <si>
    <t>по</t>
  </si>
  <si>
    <t>В</t>
  </si>
  <si>
    <t>дней</t>
  </si>
  <si>
    <t>Дата составления</t>
  </si>
  <si>
    <t>Производственный календарь на 2026 год</t>
  </si>
  <si>
    <t>Месяцы</t>
  </si>
  <si>
    <t>Ч И С Л А  М Е С Я Ц А</t>
  </si>
  <si>
    <t>Рабочие дни</t>
  </si>
  <si>
    <t xml:space="preserve">Фонд рабочего времени, час. </t>
  </si>
  <si>
    <t>кол-во      раб. дней</t>
  </si>
  <si>
    <t>кол-во нераб. дней</t>
  </si>
  <si>
    <t>39-часовая рабочая неделя</t>
  </si>
  <si>
    <t>январь</t>
  </si>
  <si>
    <t>ФВ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</si>
  <si>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</si>
  <si>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</si>
  <si>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</si>
  <si>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</si>
  <si>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</si>
  <si>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</si>
  <si>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</si>
  <si>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</si>
  <si>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</si>
  <si>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</si>
  <si>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</si>
  <si>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 ВСЕГО за ГОД</t>
  </si>
  <si>
    <t>выходные дни и дни отдыха</t>
  </si>
  <si>
    <t>праздничные дни</t>
  </si>
  <si>
    <t>предпраздничные дни</t>
  </si>
  <si>
    <t>0,75 ставки</t>
  </si>
  <si>
    <t>*</t>
  </si>
  <si>
    <t>=</t>
  </si>
  <si>
    <t>:</t>
  </si>
  <si>
    <t>часа</t>
  </si>
  <si>
    <t>неделя</t>
  </si>
  <si>
    <t>ставка</t>
  </si>
  <si>
    <t>часов в неделю</t>
  </si>
  <si>
    <t>на 1 час короче</t>
  </si>
  <si>
    <t>проверка</t>
  </si>
  <si>
    <t>вредность</t>
  </si>
  <si>
    <t>стаж</t>
  </si>
  <si>
    <t>оклад</t>
  </si>
  <si>
    <t>норма часов</t>
  </si>
  <si>
    <t>выходные</t>
  </si>
  <si>
    <t>МРОТ</t>
  </si>
  <si>
    <t>таб.номер</t>
  </si>
  <si>
    <t xml:space="preserve">ФИО </t>
  </si>
  <si>
    <t>должность</t>
  </si>
  <si>
    <t>Б</t>
  </si>
  <si>
    <t>А</t>
  </si>
  <si>
    <t>начало</t>
  </si>
  <si>
    <t>окончание</t>
  </si>
  <si>
    <r>
      <t>7,8</t>
    </r>
    <r>
      <rPr>
        <sz val="11"/>
        <rFont val="Times New Roman"/>
        <family val="1"/>
        <charset val="204"/>
      </rPr>
      <t xml:space="preserve"> - продолжительность рабочего дня в часах</t>
    </r>
  </si>
  <si>
    <t xml:space="preserve">дата </t>
  </si>
  <si>
    <t>обед не учтен, можно скорректировать</t>
  </si>
  <si>
    <t>обед не учтен</t>
  </si>
  <si>
    <t xml:space="preserve">Т а б е л ь  № </t>
  </si>
  <si>
    <t>учета использования рабочего времени</t>
  </si>
  <si>
    <t>Коды</t>
  </si>
  <si>
    <t>Форма по ОКУД</t>
  </si>
  <si>
    <t>0504421</t>
  </si>
  <si>
    <t>Дата</t>
  </si>
  <si>
    <t>Учреждение</t>
  </si>
  <si>
    <t>по ОКПО</t>
  </si>
  <si>
    <t xml:space="preserve">05342188 </t>
  </si>
  <si>
    <t>Структурное подразделение</t>
  </si>
  <si>
    <t>Вид табеля</t>
  </si>
  <si>
    <t>Номер корректировки</t>
  </si>
  <si>
    <t>Дата формирования документа</t>
  </si>
  <si>
    <t>Фамилия, имя
отчество</t>
  </si>
  <si>
    <t>Учетный номер</t>
  </si>
  <si>
    <t>Должность
(профессия)</t>
  </si>
  <si>
    <t>Итого дней (часов) явок (неявок)
с 1 по 15</t>
  </si>
  <si>
    <t>Всего дней (часов) явок (неявок)
за месяц</t>
  </si>
  <si>
    <t>Работа в праздн. день</t>
  </si>
  <si>
    <t>Доплаты/ надбавки  (%)</t>
  </si>
  <si>
    <t>О</t>
  </si>
  <si>
    <t xml:space="preserve">за период с  </t>
  </si>
  <si>
    <t>0,5 ставки</t>
  </si>
  <si>
    <t>Ответственный</t>
  </si>
  <si>
    <t>Отметка бухгалтерии о принятии настоящего табеля</t>
  </si>
  <si>
    <t>исполнитель</t>
  </si>
  <si>
    <t>(должность)</t>
  </si>
  <si>
    <t>(подпись)</t>
  </si>
  <si>
    <t>(расшифровка подписи)</t>
  </si>
  <si>
    <t>Исполнитель</t>
  </si>
  <si>
    <t>26</t>
  </si>
  <si>
    <t xml:space="preserve"> г.</t>
  </si>
  <si>
    <t>Руководитель</t>
  </si>
  <si>
    <t>подразделения</t>
  </si>
  <si>
    <t>основная</t>
  </si>
  <si>
    <t>дополнительная</t>
  </si>
  <si>
    <t>датат с</t>
  </si>
  <si>
    <t xml:space="preserve">датат по </t>
  </si>
  <si>
    <t>2026г</t>
  </si>
  <si>
    <t xml:space="preserve">    Список работников  с работой в выходной день за </t>
  </si>
  <si>
    <t>месяц</t>
  </si>
  <si>
    <t>молоко</t>
  </si>
  <si>
    <t>В.</t>
  </si>
  <si>
    <t xml:space="preserve">Список работников  с доплатой за </t>
  </si>
  <si>
    <t xml:space="preserve">                  Список работников имеющих отсутствия за </t>
  </si>
  <si>
    <t>свод от основной</t>
  </si>
  <si>
    <t>Копытов</t>
  </si>
  <si>
    <t>Воснецов</t>
  </si>
  <si>
    <t>Лебедев</t>
  </si>
  <si>
    <t>Макаров</t>
  </si>
  <si>
    <t>Шустов</t>
  </si>
  <si>
    <t>Овечкин</t>
  </si>
  <si>
    <t>Ларионов</t>
  </si>
  <si>
    <t>Крутов</t>
  </si>
  <si>
    <t>Фитисов</t>
  </si>
  <si>
    <t>Касатонов</t>
  </si>
  <si>
    <t>Малкин</t>
  </si>
  <si>
    <t>Тихонов</t>
  </si>
  <si>
    <t>Дасаев</t>
  </si>
  <si>
    <t>Федоров</t>
  </si>
  <si>
    <t>Ковальчук</t>
  </si>
  <si>
    <t>Аршавин</t>
  </si>
  <si>
    <t>Яшин</t>
  </si>
  <si>
    <t>Кузнецов</t>
  </si>
  <si>
    <t>Зубов</t>
  </si>
  <si>
    <t>Семин</t>
  </si>
  <si>
    <t>Радулов</t>
  </si>
  <si>
    <t>Малахов</t>
  </si>
  <si>
    <t>Королев</t>
  </si>
  <si>
    <t>Орлов</t>
  </si>
  <si>
    <t>Мышкин</t>
  </si>
  <si>
    <t>Куликов</t>
  </si>
  <si>
    <t>Селиванов</t>
  </si>
  <si>
    <t>Буре</t>
  </si>
  <si>
    <t>сборная</t>
  </si>
  <si>
    <t>Морозов</t>
  </si>
  <si>
    <t>свод дополнительная</t>
  </si>
  <si>
    <t>17/31,2  17/31,2</t>
  </si>
  <si>
    <t>17/31,2  34/31,2</t>
  </si>
  <si>
    <t>часы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</si>
</sst>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dd"/>
    <numFmt numFmtId="166" formatCode="_-* #,##0.00_р_._-;\-* #,##0.00_р_._-;_-* &quot;-&quot;??_р_._-;_-@_-"/>
    <numFmt numFmtId="167" formatCode="[$-FC19]mmmm"/>
    <numFmt numFmtId="168" formatCode="mmmm"/>
  </numFmts>
  <fonts count="46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b/>
      <sz val="11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sz val="10"/>
      <name val="Arial Cyr"/>
      <charset val="204"/>
    </font>
    <font>
      <i/>
      <sz val="10"/>
      <name val="Times New Roman"/>
      <family val="1"/>
      <charset val="204"/>
    </font>
    <font>
      <b/>
      <sz val="11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sz val="7"/>
      <name val="Arial"/>
      <family val="2"/>
      <charset val="204"/>
    </font>
    <font>
      <sz val="6.8"/>
      <name val="Arial"/>
      <family val="2"/>
      <charset val="204"/>
    </font>
    <font>
      <sz val="7"/>
      <color theme="1"/>
      <name val="Arial"/>
      <family val="2"/>
      <charset val="204"/>
    </font>
    <font>
      <i/>
      <sz val="9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1"/>
      <name val="Tahoma"/>
      <family val="2"/>
      <charset val="204"/>
    </font>
    <font>
      <sz val="8"/>
      <color rgb="FF0033CC"/>
      <name val="Arial"/>
      <family val="2"/>
      <charset val="204"/>
    </font>
    <font>
      <b/>
      <sz val="7"/>
      <color theme="1"/>
      <name val="Arial"/>
      <family val="2"/>
      <charset val="204"/>
    </font>
    <font>
      <sz val="14"/>
      <name val="Arial Cyr"/>
      <charset val="204"/>
    </font>
    <font>
      <sz val="11"/>
      <name val="Arial Cyr"/>
      <charset val="204"/>
    </font>
    <font>
      <sz val="9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9"/>
      <name val="Arial"/>
      <family val="2"/>
      <charset val="204"/>
    </font>
    <font>
      <b/>
      <sz val="16"/>
      <name val="Times New Roman"/>
      <family val="1"/>
      <charset val="204"/>
    </font>
    <font>
      <sz val="16"/>
      <color indexed="10"/>
      <name val="Times New Roman"/>
      <family val="1"/>
      <charset val="204"/>
    </font>
    <font>
      <sz val="12"/>
      <name val="Arial Cyr"/>
      <charset val="204"/>
    </font>
    <font>
      <sz val="7.5"/>
      <name val="Arial"/>
      <family val="2"/>
      <charset val="204"/>
    </font>
    <font>
      <sz val="8.5"/>
      <name val="Arial"/>
      <family val="2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9"/>
      <color rgb="FFCBD2EA"/>
      <name val="Consolas"/>
      <family val="3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4" fillId="0" borderId="0"/>
    <xf numFmtId="0" fontId="11" fillId="0" borderId="0"/>
    <xf numFmtId="0" fontId="15" fillId="0" borderId="0"/>
    <xf numFmtId="166" fontId="19" fillId="0" borderId="0" applyFont="0" applyFill="0" applyBorder="0" applyAlignment="0" applyProtection="0"/>
  </cellStyleXfs>
  <cellXfs count="35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center"/>
    </xf>
    <xf numFmtId="164" fontId="1" fillId="0" borderId="0" xfId="0" applyNumberFormat="1" applyFont="1"/>
    <xf numFmtId="0" fontId="9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64" fontId="10" fillId="0" borderId="8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/>
    </xf>
    <xf numFmtId="0" fontId="16" fillId="3" borderId="9" xfId="2" applyFont="1" applyFill="1" applyBorder="1" applyAlignment="1">
      <alignment horizontal="center" vertical="center"/>
    </xf>
    <xf numFmtId="0" fontId="16" fillId="4" borderId="9" xfId="2" applyFont="1" applyFill="1" applyBorder="1" applyAlignment="1">
      <alignment horizontal="center" vertical="center"/>
    </xf>
    <xf numFmtId="0" fontId="16" fillId="0" borderId="9" xfId="2" applyFont="1" applyBorder="1" applyAlignment="1">
      <alignment horizontal="center" vertical="center"/>
    </xf>
    <xf numFmtId="0" fontId="16" fillId="0" borderId="10" xfId="2" applyFont="1" applyBorder="1" applyAlignment="1">
      <alignment horizontal="center" vertical="center"/>
    </xf>
    <xf numFmtId="0" fontId="16" fillId="0" borderId="10" xfId="2" applyFont="1" applyBorder="1"/>
    <xf numFmtId="164" fontId="9" fillId="0" borderId="8" xfId="0" applyNumberFormat="1" applyFont="1" applyBorder="1" applyAlignment="1">
      <alignment horizontal="center" vertical="center" wrapText="1"/>
    </xf>
    <xf numFmtId="14" fontId="0" fillId="0" borderId="0" xfId="0" applyNumberFormat="1"/>
    <xf numFmtId="0" fontId="8" fillId="0" borderId="8" xfId="0" applyFont="1" applyBorder="1"/>
    <xf numFmtId="0" fontId="16" fillId="3" borderId="10" xfId="2" applyFont="1" applyFill="1" applyBorder="1" applyAlignment="1">
      <alignment horizontal="center" vertical="center"/>
    </xf>
    <xf numFmtId="0" fontId="16" fillId="5" borderId="10" xfId="2" applyFont="1" applyFill="1" applyBorder="1" applyAlignment="1">
      <alignment horizontal="center" vertical="center"/>
    </xf>
    <xf numFmtId="0" fontId="16" fillId="6" borderId="10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6" fillId="6" borderId="9" xfId="2" applyFont="1" applyFill="1" applyBorder="1" applyAlignment="1">
      <alignment horizontal="center" vertical="center"/>
    </xf>
    <xf numFmtId="2" fontId="12" fillId="0" borderId="8" xfId="0" quotePrefix="1" applyNumberFormat="1" applyFont="1" applyBorder="1" applyAlignment="1">
      <alignment horizontal="center"/>
    </xf>
    <xf numFmtId="0" fontId="16" fillId="5" borderId="9" xfId="2" applyFont="1" applyFill="1" applyBorder="1" applyAlignment="1">
      <alignment horizontal="center" vertical="center"/>
    </xf>
    <xf numFmtId="2" fontId="12" fillId="0" borderId="8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0" borderId="0" xfId="0" applyFont="1"/>
    <xf numFmtId="0" fontId="7" fillId="7" borderId="8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/>
    </xf>
    <xf numFmtId="0" fontId="7" fillId="0" borderId="0" xfId="0" applyFont="1"/>
    <xf numFmtId="0" fontId="13" fillId="0" borderId="0" xfId="0" applyFont="1"/>
    <xf numFmtId="0" fontId="13" fillId="0" borderId="0" xfId="0" applyFont="1" applyAlignment="1">
      <alignment horizontal="center"/>
    </xf>
    <xf numFmtId="2" fontId="1" fillId="0" borderId="0" xfId="0" applyNumberFormat="1" applyFont="1"/>
    <xf numFmtId="9" fontId="0" fillId="0" borderId="0" xfId="0" applyNumberFormat="1"/>
    <xf numFmtId="49" fontId="0" fillId="0" borderId="0" xfId="0" applyNumberFormat="1"/>
    <xf numFmtId="20" fontId="0" fillId="0" borderId="0" xfId="0" applyNumberFormat="1"/>
    <xf numFmtId="0" fontId="0" fillId="0" borderId="8" xfId="0" applyBorder="1"/>
    <xf numFmtId="0" fontId="0" fillId="0" borderId="13" xfId="0" applyBorder="1"/>
    <xf numFmtId="14" fontId="0" fillId="0" borderId="8" xfId="0" applyNumberFormat="1" applyBorder="1"/>
    <xf numFmtId="14" fontId="17" fillId="0" borderId="0" xfId="0" applyNumberFormat="1" applyFont="1"/>
    <xf numFmtId="165" fontId="0" fillId="0" borderId="8" xfId="0" applyNumberFormat="1" applyBorder="1"/>
    <xf numFmtId="165" fontId="0" fillId="10" borderId="8" xfId="0" applyNumberFormat="1" applyFill="1" applyBorder="1"/>
    <xf numFmtId="0" fontId="0" fillId="0" borderId="19" xfId="0" applyBorder="1"/>
    <xf numFmtId="0" fontId="0" fillId="0" borderId="4" xfId="0" applyBorder="1"/>
    <xf numFmtId="0" fontId="0" fillId="0" borderId="10" xfId="0" applyBorder="1"/>
    <xf numFmtId="0" fontId="0" fillId="10" borderId="8" xfId="0" applyFill="1" applyBorder="1"/>
    <xf numFmtId="0" fontId="0" fillId="10" borderId="20" xfId="0" applyFill="1" applyBorder="1"/>
    <xf numFmtId="0" fontId="0" fillId="10" borderId="10" xfId="0" applyFill="1" applyBorder="1"/>
    <xf numFmtId="0" fontId="0" fillId="10" borderId="21" xfId="0" applyFill="1" applyBorder="1"/>
    <xf numFmtId="2" fontId="9" fillId="0" borderId="8" xfId="0" applyNumberFormat="1" applyFont="1" applyBorder="1" applyAlignment="1">
      <alignment horizontal="center" vertical="center" wrapText="1"/>
    </xf>
    <xf numFmtId="0" fontId="18" fillId="6" borderId="10" xfId="2" applyFont="1" applyFill="1" applyBorder="1" applyAlignment="1">
      <alignment horizontal="center" vertical="center"/>
    </xf>
    <xf numFmtId="0" fontId="18" fillId="6" borderId="9" xfId="2" applyFont="1" applyFill="1" applyBorder="1" applyAlignment="1">
      <alignment horizontal="center" vertical="center"/>
    </xf>
    <xf numFmtId="20" fontId="1" fillId="0" borderId="0" xfId="0" applyNumberFormat="1" applyFont="1"/>
    <xf numFmtId="2" fontId="20" fillId="0" borderId="8" xfId="0" applyNumberFormat="1" applyFont="1" applyBorder="1" applyAlignment="1">
      <alignment horizontal="center" vertical="center" wrapText="1"/>
    </xf>
    <xf numFmtId="0" fontId="21" fillId="0" borderId="0" xfId="0" applyFont="1"/>
    <xf numFmtId="0" fontId="21" fillId="0" borderId="0" xfId="0" applyFont="1" applyAlignment="1">
      <alignment horizontal="right"/>
    </xf>
    <xf numFmtId="49" fontId="21" fillId="0" borderId="0" xfId="0" applyNumberFormat="1" applyFont="1"/>
    <xf numFmtId="0" fontId="22" fillId="0" borderId="0" xfId="0" applyFont="1"/>
    <xf numFmtId="0" fontId="21" fillId="0" borderId="0" xfId="0" applyFont="1" applyAlignment="1">
      <alignment horizontal="left"/>
    </xf>
    <xf numFmtId="49" fontId="22" fillId="0" borderId="0" xfId="0" applyNumberFormat="1" applyFont="1"/>
    <xf numFmtId="0" fontId="24" fillId="0" borderId="0" xfId="0" applyFont="1"/>
    <xf numFmtId="0" fontId="25" fillId="0" borderId="0" xfId="0" applyFont="1"/>
    <xf numFmtId="0" fontId="25" fillId="5" borderId="8" xfId="0" applyFont="1" applyFill="1" applyBorder="1" applyAlignment="1">
      <alignment horizontal="center" vertical="center"/>
    </xf>
    <xf numFmtId="0" fontId="25" fillId="5" borderId="8" xfId="0" applyFont="1" applyFill="1" applyBorder="1" applyAlignment="1">
      <alignment horizontal="center" vertical="top"/>
    </xf>
    <xf numFmtId="0" fontId="25" fillId="0" borderId="0" xfId="0" applyFont="1" applyAlignment="1">
      <alignment horizontal="center" vertical="top"/>
    </xf>
    <xf numFmtId="0" fontId="22" fillId="0" borderId="6" xfId="0" applyFont="1" applyBorder="1"/>
    <xf numFmtId="49" fontId="22" fillId="0" borderId="3" xfId="0" applyNumberFormat="1" applyFont="1" applyBorder="1"/>
    <xf numFmtId="49" fontId="22" fillId="0" borderId="4" xfId="0" applyNumberFormat="1" applyFont="1" applyBorder="1" applyAlignment="1">
      <alignment vertical="center"/>
    </xf>
    <xf numFmtId="49" fontId="22" fillId="0" borderId="15" xfId="0" applyNumberFormat="1" applyFont="1" applyBorder="1" applyAlignment="1">
      <alignment vertical="center"/>
    </xf>
    <xf numFmtId="0" fontId="0" fillId="0" borderId="5" xfId="0" applyBorder="1"/>
    <xf numFmtId="0" fontId="0" fillId="0" borderId="18" xfId="0" applyBorder="1"/>
    <xf numFmtId="0" fontId="23" fillId="0" borderId="25" xfId="0" applyFont="1" applyBorder="1" applyAlignment="1">
      <alignment horizontal="center"/>
    </xf>
    <xf numFmtId="0" fontId="20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64" fontId="28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/>
    </xf>
    <xf numFmtId="0" fontId="1" fillId="0" borderId="8" xfId="0" applyFont="1" applyBorder="1"/>
    <xf numFmtId="2" fontId="29" fillId="0" borderId="8" xfId="0" quotePrefix="1" applyNumberFormat="1" applyFont="1" applyBorder="1" applyAlignment="1">
      <alignment horizontal="center"/>
    </xf>
    <xf numFmtId="2" fontId="29" fillId="0" borderId="8" xfId="0" applyNumberFormat="1" applyFont="1" applyBorder="1" applyAlignment="1">
      <alignment horizontal="center"/>
    </xf>
    <xf numFmtId="0" fontId="0" fillId="0" borderId="28" xfId="0" applyBorder="1"/>
    <xf numFmtId="0" fontId="0" fillId="0" borderId="29" xfId="0" applyBorder="1"/>
    <xf numFmtId="14" fontId="0" fillId="0" borderId="30" xfId="0" applyNumberFormat="1" applyBorder="1"/>
    <xf numFmtId="14" fontId="0" fillId="0" borderId="31" xfId="0" applyNumberFormat="1" applyBorder="1"/>
    <xf numFmtId="14" fontId="0" fillId="0" borderId="26" xfId="0" applyNumberFormat="1" applyBorder="1"/>
    <xf numFmtId="0" fontId="0" fillId="0" borderId="27" xfId="0" applyBorder="1"/>
    <xf numFmtId="0" fontId="0" fillId="0" borderId="26" xfId="0" applyBorder="1"/>
    <xf numFmtId="0" fontId="0" fillId="0" borderId="32" xfId="0" applyBorder="1"/>
    <xf numFmtId="0" fontId="0" fillId="0" borderId="33" xfId="0" applyBorder="1"/>
    <xf numFmtId="0" fontId="0" fillId="0" borderId="0" xfId="0" applyAlignment="1">
      <alignment horizontal="center"/>
    </xf>
    <xf numFmtId="14" fontId="4" fillId="0" borderId="13" xfId="0" applyNumberFormat="1" applyFont="1" applyBorder="1" applyAlignment="1">
      <alignment horizontal="center"/>
    </xf>
    <xf numFmtId="0" fontId="0" fillId="10" borderId="19" xfId="0" applyFill="1" applyBorder="1"/>
    <xf numFmtId="0" fontId="0" fillId="10" borderId="25" xfId="0" applyFill="1" applyBorder="1"/>
    <xf numFmtId="0" fontId="0" fillId="0" borderId="14" xfId="0" applyBorder="1"/>
    <xf numFmtId="0" fontId="0" fillId="0" borderId="7" xfId="0" applyBorder="1"/>
    <xf numFmtId="0" fontId="0" fillId="0" borderId="34" xfId="0" applyBorder="1"/>
    <xf numFmtId="0" fontId="27" fillId="0" borderId="1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top"/>
    </xf>
    <xf numFmtId="0" fontId="22" fillId="5" borderId="0" xfId="0" applyFont="1" applyFill="1"/>
    <xf numFmtId="0" fontId="22" fillId="5" borderId="35" xfId="0" applyFont="1" applyFill="1" applyBorder="1"/>
    <xf numFmtId="0" fontId="24" fillId="5" borderId="36" xfId="0" applyFont="1" applyFill="1" applyBorder="1" applyAlignment="1">
      <alignment horizontal="center"/>
    </xf>
    <xf numFmtId="0" fontId="24" fillId="0" borderId="36" xfId="0" applyFont="1" applyBorder="1" applyAlignment="1">
      <alignment horizontal="center"/>
    </xf>
    <xf numFmtId="0" fontId="22" fillId="5" borderId="37" xfId="0" applyFont="1" applyFill="1" applyBorder="1"/>
    <xf numFmtId="0" fontId="22" fillId="5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25" fillId="5" borderId="0" xfId="0" applyFont="1" applyFill="1" applyAlignment="1">
      <alignment horizontal="center" vertical="top"/>
    </xf>
    <xf numFmtId="0" fontId="22" fillId="0" borderId="0" xfId="0" applyFont="1" applyAlignment="1">
      <alignment horizontal="right"/>
    </xf>
    <xf numFmtId="49" fontId="22" fillId="0" borderId="0" xfId="0" applyNumberFormat="1" applyFont="1" applyAlignment="1">
      <alignment horizontal="center"/>
    </xf>
    <xf numFmtId="49" fontId="22" fillId="5" borderId="0" xfId="0" applyNumberFormat="1" applyFont="1" applyFill="1" applyAlignment="1">
      <alignment horizontal="center"/>
    </xf>
    <xf numFmtId="49" fontId="22" fillId="5" borderId="0" xfId="0" applyNumberFormat="1" applyFont="1" applyFill="1" applyAlignment="1">
      <alignment horizontal="left"/>
    </xf>
    <xf numFmtId="0" fontId="22" fillId="0" borderId="37" xfId="0" applyFont="1" applyBorder="1"/>
    <xf numFmtId="49" fontId="22" fillId="0" borderId="0" xfId="0" applyNumberFormat="1" applyFont="1" applyAlignment="1">
      <alignment horizontal="left"/>
    </xf>
    <xf numFmtId="0" fontId="22" fillId="0" borderId="38" xfId="0" applyFont="1" applyBorder="1" applyAlignment="1">
      <alignment horizontal="right"/>
    </xf>
    <xf numFmtId="0" fontId="22" fillId="0" borderId="39" xfId="0" applyFont="1" applyBorder="1" applyAlignment="1">
      <alignment horizontal="right"/>
    </xf>
    <xf numFmtId="49" fontId="22" fillId="0" borderId="39" xfId="0" applyNumberFormat="1" applyFont="1" applyBorder="1" applyAlignment="1">
      <alignment horizontal="center"/>
    </xf>
    <xf numFmtId="0" fontId="22" fillId="0" borderId="39" xfId="0" applyFont="1" applyBorder="1"/>
    <xf numFmtId="49" fontId="22" fillId="0" borderId="39" xfId="0" applyNumberFormat="1" applyFont="1" applyBorder="1" applyAlignment="1">
      <alignment horizontal="left"/>
    </xf>
    <xf numFmtId="49" fontId="21" fillId="0" borderId="3" xfId="0" applyNumberFormat="1" applyFont="1" applyBorder="1"/>
    <xf numFmtId="49" fontId="22" fillId="0" borderId="40" xfId="0" applyNumberFormat="1" applyFont="1" applyBorder="1"/>
    <xf numFmtId="0" fontId="0" fillId="0" borderId="19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6" xfId="0" applyBorder="1"/>
    <xf numFmtId="0" fontId="0" fillId="0" borderId="43" xfId="0" applyBorder="1"/>
    <xf numFmtId="0" fontId="8" fillId="0" borderId="19" xfId="0" applyFont="1" applyBorder="1"/>
    <xf numFmtId="0" fontId="0" fillId="10" borderId="0" xfId="0" applyFill="1"/>
    <xf numFmtId="0" fontId="0" fillId="0" borderId="2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26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43" xfId="0" applyNumberFormat="1" applyBorder="1" applyAlignment="1">
      <alignment horizontal="center"/>
    </xf>
    <xf numFmtId="168" fontId="0" fillId="0" borderId="0" xfId="0" applyNumberFormat="1"/>
    <xf numFmtId="0" fontId="23" fillId="0" borderId="2" xfId="0" applyFont="1" applyBorder="1" applyAlignment="1">
      <alignment horizontal="left" wrapText="1"/>
    </xf>
    <xf numFmtId="0" fontId="33" fillId="0" borderId="0" xfId="0" applyFont="1"/>
    <xf numFmtId="49" fontId="22" fillId="0" borderId="3" xfId="0" applyNumberFormat="1" applyFont="1" applyBorder="1" applyAlignment="1">
      <alignment horizontal="center"/>
    </xf>
    <xf numFmtId="0" fontId="25" fillId="5" borderId="11" xfId="0" applyFont="1" applyFill="1" applyBorder="1" applyAlignment="1">
      <alignment horizontal="center"/>
    </xf>
    <xf numFmtId="49" fontId="22" fillId="5" borderId="3" xfId="0" applyNumberFormat="1" applyFont="1" applyFill="1" applyBorder="1" applyAlignment="1">
      <alignment horizontal="center"/>
    </xf>
    <xf numFmtId="0" fontId="22" fillId="5" borderId="11" xfId="0" applyFont="1" applyFill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22" fillId="0" borderId="22" xfId="0" applyFont="1" applyBorder="1" applyAlignment="1">
      <alignment horizontal="center"/>
    </xf>
    <xf numFmtId="17" fontId="22" fillId="0" borderId="11" xfId="0" applyNumberFormat="1" applyFont="1" applyBorder="1" applyAlignment="1">
      <alignment horizontal="center"/>
    </xf>
    <xf numFmtId="0" fontId="25" fillId="0" borderId="8" xfId="0" applyFont="1" applyBorder="1" applyAlignment="1">
      <alignment horizontal="center" vertical="top"/>
    </xf>
    <xf numFmtId="0" fontId="27" fillId="0" borderId="13" xfId="0" applyFont="1" applyBorder="1" applyAlignment="1">
      <alignment horizontal="center" vertical="top"/>
    </xf>
    <xf numFmtId="0" fontId="32" fillId="0" borderId="8" xfId="0" applyFont="1" applyBorder="1" applyAlignment="1">
      <alignment horizontal="center" vertical="top"/>
    </xf>
    <xf numFmtId="0" fontId="27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 wrapText="1"/>
    </xf>
    <xf numFmtId="0" fontId="25" fillId="5" borderId="13" xfId="0" applyFont="1" applyFill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49" fontId="22" fillId="0" borderId="3" xfId="0" applyNumberFormat="1" applyFont="1" applyBorder="1" applyAlignment="1">
      <alignment horizontal="left"/>
    </xf>
    <xf numFmtId="0" fontId="22" fillId="5" borderId="0" xfId="0" applyFont="1" applyFill="1" applyAlignment="1">
      <alignment horizontal="right"/>
    </xf>
    <xf numFmtId="49" fontId="22" fillId="5" borderId="3" xfId="0" applyNumberFormat="1" applyFont="1" applyFill="1" applyBorder="1" applyAlignment="1">
      <alignment horizontal="left"/>
    </xf>
    <xf numFmtId="0" fontId="34" fillId="0" borderId="0" xfId="0" applyFont="1" applyAlignment="1">
      <alignment horizontal="center"/>
    </xf>
    <xf numFmtId="0" fontId="35" fillId="0" borderId="22" xfId="0" applyFont="1" applyBorder="1" applyAlignment="1">
      <alignment horizontal="center"/>
    </xf>
    <xf numFmtId="0" fontId="23" fillId="5" borderId="22" xfId="0" applyFont="1" applyFill="1" applyBorder="1" applyAlignment="1">
      <alignment horizontal="center"/>
    </xf>
    <xf numFmtId="0" fontId="35" fillId="0" borderId="11" xfId="0" applyFont="1" applyBorder="1" applyAlignment="1">
      <alignment horizontal="center"/>
    </xf>
    <xf numFmtId="0" fontId="23" fillId="5" borderId="11" xfId="0" applyFont="1" applyFill="1" applyBorder="1" applyAlignment="1">
      <alignment horizontal="center"/>
    </xf>
    <xf numFmtId="0" fontId="35" fillId="5" borderId="22" xfId="0" applyFont="1" applyFill="1" applyBorder="1" applyAlignment="1">
      <alignment horizontal="center"/>
    </xf>
    <xf numFmtId="0" fontId="35" fillId="5" borderId="11" xfId="0" applyFont="1" applyFill="1" applyBorder="1" applyAlignment="1">
      <alignment horizontal="center"/>
    </xf>
    <xf numFmtId="0" fontId="23" fillId="3" borderId="22" xfId="0" applyFont="1" applyFill="1" applyBorder="1" applyAlignment="1">
      <alignment horizontal="center"/>
    </xf>
    <xf numFmtId="0" fontId="23" fillId="0" borderId="22" xfId="0" applyFont="1" applyBorder="1" applyAlignment="1">
      <alignment horizontal="center"/>
    </xf>
    <xf numFmtId="0" fontId="38" fillId="0" borderId="0" xfId="0" applyFont="1"/>
    <xf numFmtId="0" fontId="39" fillId="0" borderId="0" xfId="0" applyFont="1"/>
    <xf numFmtId="0" fontId="40" fillId="10" borderId="0" xfId="0" applyFont="1" applyFill="1"/>
    <xf numFmtId="0" fontId="36" fillId="0" borderId="22" xfId="0" applyFont="1" applyBorder="1" applyAlignment="1">
      <alignment horizontal="center"/>
    </xf>
    <xf numFmtId="0" fontId="36" fillId="0" borderId="11" xfId="0" applyFont="1" applyBorder="1" applyAlignment="1">
      <alignment horizontal="center"/>
    </xf>
    <xf numFmtId="0" fontId="36" fillId="5" borderId="22" xfId="0" applyFont="1" applyFill="1" applyBorder="1" applyAlignment="1">
      <alignment horizontal="center"/>
    </xf>
    <xf numFmtId="0" fontId="36" fillId="5" borderId="11" xfId="0" applyFont="1" applyFill="1" applyBorder="1" applyAlignment="1">
      <alignment horizontal="center"/>
    </xf>
    <xf numFmtId="0" fontId="35" fillId="0" borderId="23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0" fontId="35" fillId="5" borderId="23" xfId="0" applyFont="1" applyFill="1" applyBorder="1" applyAlignment="1">
      <alignment horizontal="center"/>
    </xf>
    <xf numFmtId="0" fontId="35" fillId="5" borderId="24" xfId="0" applyFont="1" applyFill="1" applyBorder="1" applyAlignment="1">
      <alignment horizontal="center"/>
    </xf>
    <xf numFmtId="0" fontId="35" fillId="0" borderId="4" xfId="0" applyFont="1" applyBorder="1" applyAlignment="1">
      <alignment horizontal="center"/>
    </xf>
    <xf numFmtId="0" fontId="35" fillId="5" borderId="4" xfId="0" applyFont="1" applyFill="1" applyBorder="1" applyAlignment="1">
      <alignment horizontal="center"/>
    </xf>
    <xf numFmtId="0" fontId="37" fillId="0" borderId="11" xfId="0" applyFont="1" applyBorder="1" applyAlignment="1">
      <alignment horizontal="center"/>
    </xf>
    <xf numFmtId="0" fontId="37" fillId="5" borderId="11" xfId="0" applyFont="1" applyFill="1" applyBorder="1" applyAlignment="1">
      <alignment horizontal="center"/>
    </xf>
    <xf numFmtId="0" fontId="25" fillId="0" borderId="13" xfId="0" applyFont="1" applyBorder="1" applyAlignment="1">
      <alignment horizontal="center" vertical="top"/>
    </xf>
    <xf numFmtId="0" fontId="22" fillId="5" borderId="3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top"/>
    </xf>
    <xf numFmtId="0" fontId="22" fillId="0" borderId="3" xfId="0" applyFont="1" applyBorder="1" applyAlignment="1">
      <alignment horizontal="center"/>
    </xf>
    <xf numFmtId="49" fontId="23" fillId="0" borderId="0" xfId="0" applyNumberFormat="1" applyFont="1" applyAlignment="1">
      <alignment vertical="center"/>
    </xf>
    <xf numFmtId="49" fontId="22" fillId="2" borderId="0" xfId="0" applyNumberFormat="1" applyFont="1" applyFill="1"/>
    <xf numFmtId="0" fontId="22" fillId="0" borderId="3" xfId="0" applyFont="1" applyBorder="1"/>
    <xf numFmtId="167" fontId="22" fillId="0" borderId="3" xfId="0" applyNumberFormat="1" applyFont="1" applyBorder="1" applyAlignment="1">
      <alignment horizontal="center"/>
    </xf>
    <xf numFmtId="0" fontId="25" fillId="5" borderId="2" xfId="0" applyFont="1" applyFill="1" applyBorder="1" applyAlignment="1">
      <alignment vertical="top"/>
    </xf>
    <xf numFmtId="0" fontId="22" fillId="5" borderId="3" xfId="0" applyFont="1" applyFill="1" applyBorder="1"/>
    <xf numFmtId="0" fontId="41" fillId="0" borderId="0" xfId="0" applyFont="1"/>
    <xf numFmtId="0" fontId="22" fillId="0" borderId="27" xfId="0" applyFont="1" applyBorder="1" applyAlignment="1">
      <alignment vertical="center" wrapText="1"/>
    </xf>
    <xf numFmtId="49" fontId="22" fillId="0" borderId="27" xfId="0" applyNumberFormat="1" applyFont="1" applyBorder="1" applyAlignment="1">
      <alignment vertical="center" wrapText="1"/>
    </xf>
    <xf numFmtId="0" fontId="0" fillId="0" borderId="12" xfId="0" applyBorder="1" applyAlignment="1">
      <alignment wrapText="1"/>
    </xf>
    <xf numFmtId="0" fontId="0" fillId="0" borderId="16" xfId="0" applyBorder="1" applyAlignment="1">
      <alignment wrapText="1"/>
    </xf>
    <xf numFmtId="49" fontId="0" fillId="0" borderId="20" xfId="0" applyNumberFormat="1" applyBorder="1"/>
    <xf numFmtId="49" fontId="0" fillId="0" borderId="21" xfId="0" applyNumberFormat="1" applyBorder="1"/>
    <xf numFmtId="0" fontId="43" fillId="0" borderId="0" xfId="0" applyFont="1"/>
    <xf numFmtId="0" fontId="0" fillId="10" borderId="13" xfId="0" applyFill="1" applyBorder="1"/>
    <xf numFmtId="0" fontId="0" fillId="10" borderId="26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43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16" xfId="0" applyFill="1" applyBorder="1"/>
    <xf numFmtId="0" fontId="0" fillId="10" borderId="32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10" borderId="42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14" fontId="0" fillId="10" borderId="8" xfId="0" applyNumberFormat="1" applyFill="1" applyBorder="1"/>
    <xf numFmtId="49" fontId="23" fillId="10" borderId="25" xfId="0" applyNumberFormat="1" applyFont="1" applyFill="1" applyBorder="1" applyAlignment="1">
      <alignment horizontal="center"/>
    </xf>
    <xf numFmtId="0" fontId="23" fillId="10" borderId="2" xfId="0" applyFont="1" applyFill="1" applyBorder="1" applyAlignment="1">
      <alignment horizontal="left" wrapText="1"/>
    </xf>
    <xf numFmtId="0" fontId="22" fillId="10" borderId="27" xfId="0" applyFont="1" applyFill="1" applyBorder="1" applyAlignment="1">
      <alignment vertical="center" wrapText="1"/>
    </xf>
    <xf numFmtId="14" fontId="0" fillId="10" borderId="30" xfId="0" applyNumberFormat="1" applyFill="1" applyBorder="1"/>
    <xf numFmtId="14" fontId="0" fillId="10" borderId="31" xfId="0" applyNumberFormat="1" applyFill="1" applyBorder="1"/>
    <xf numFmtId="14" fontId="0" fillId="10" borderId="0" xfId="0" applyNumberFormat="1" applyFill="1"/>
    <xf numFmtId="0" fontId="0" fillId="10" borderId="34" xfId="0" applyFill="1" applyBorder="1"/>
    <xf numFmtId="0" fontId="0" fillId="10" borderId="14" xfId="0" applyFill="1" applyBorder="1"/>
    <xf numFmtId="49" fontId="0" fillId="10" borderId="20" xfId="0" applyNumberFormat="1" applyFill="1" applyBorder="1"/>
    <xf numFmtId="0" fontId="0" fillId="10" borderId="5" xfId="0" applyFill="1" applyBorder="1"/>
    <xf numFmtId="49" fontId="22" fillId="10" borderId="27" xfId="0" applyNumberFormat="1" applyFont="1" applyFill="1" applyBorder="1" applyAlignment="1">
      <alignment vertical="center" wrapText="1"/>
    </xf>
    <xf numFmtId="14" fontId="0" fillId="10" borderId="26" xfId="0" applyNumberFormat="1" applyFill="1" applyBorder="1"/>
    <xf numFmtId="0" fontId="0" fillId="10" borderId="27" xfId="0" applyFill="1" applyBorder="1"/>
    <xf numFmtId="0" fontId="0" fillId="10" borderId="26" xfId="0" applyFill="1" applyBorder="1"/>
    <xf numFmtId="0" fontId="0" fillId="10" borderId="12" xfId="0" applyFill="1" applyBorder="1" applyAlignment="1">
      <alignment wrapText="1"/>
    </xf>
    <xf numFmtId="0" fontId="0" fillId="10" borderId="13" xfId="0" applyFill="1" applyBorder="1" applyAlignment="1">
      <alignment wrapText="1"/>
    </xf>
    <xf numFmtId="0" fontId="0" fillId="10" borderId="7" xfId="0" applyFill="1" applyBorder="1"/>
    <xf numFmtId="49" fontId="0" fillId="10" borderId="21" xfId="0" applyNumberFormat="1" applyFill="1" applyBorder="1"/>
    <xf numFmtId="0" fontId="0" fillId="10" borderId="18" xfId="0" applyFill="1" applyBorder="1"/>
    <xf numFmtId="0" fontId="0" fillId="10" borderId="16" xfId="0" applyFill="1" applyBorder="1" applyAlignment="1">
      <alignment wrapText="1"/>
    </xf>
    <xf numFmtId="0" fontId="0" fillId="10" borderId="32" xfId="0" applyFill="1" applyBorder="1"/>
    <xf numFmtId="0" fontId="0" fillId="10" borderId="33" xfId="0" applyFill="1" applyBorder="1"/>
    <xf numFmtId="0" fontId="25" fillId="10" borderId="0" xfId="0" applyFont="1" applyFill="1"/>
    <xf numFmtId="0" fontId="25" fillId="10" borderId="22" xfId="0" applyFont="1" applyFill="1" applyBorder="1" applyAlignment="1">
      <alignment horizontal="center" wrapText="1"/>
    </xf>
    <xf numFmtId="0" fontId="35" fillId="10" borderId="22" xfId="0" applyFont="1" applyFill="1" applyBorder="1" applyAlignment="1">
      <alignment horizontal="center"/>
    </xf>
    <xf numFmtId="0" fontId="36" fillId="10" borderId="22" xfId="0" applyFont="1" applyFill="1" applyBorder="1" applyAlignment="1">
      <alignment horizontal="center"/>
    </xf>
    <xf numFmtId="0" fontId="35" fillId="10" borderId="23" xfId="0" applyFont="1" applyFill="1" applyBorder="1" applyAlignment="1">
      <alignment horizontal="center"/>
    </xf>
    <xf numFmtId="0" fontId="35" fillId="10" borderId="4" xfId="0" applyFont="1" applyFill="1" applyBorder="1" applyAlignment="1">
      <alignment horizontal="center"/>
    </xf>
    <xf numFmtId="0" fontId="37" fillId="10" borderId="11" xfId="0" applyFont="1" applyFill="1" applyBorder="1" applyAlignment="1">
      <alignment horizontal="center"/>
    </xf>
    <xf numFmtId="0" fontId="23" fillId="10" borderId="22" xfId="0" applyFont="1" applyFill="1" applyBorder="1" applyAlignment="1">
      <alignment horizontal="center"/>
    </xf>
    <xf numFmtId="0" fontId="22" fillId="10" borderId="22" xfId="0" applyFont="1" applyFill="1" applyBorder="1" applyAlignment="1">
      <alignment horizontal="center"/>
    </xf>
    <xf numFmtId="0" fontId="25" fillId="10" borderId="11" xfId="0" applyFont="1" applyFill="1" applyBorder="1" applyAlignment="1">
      <alignment horizontal="center" wrapText="1"/>
    </xf>
    <xf numFmtId="0" fontId="35" fillId="10" borderId="11" xfId="0" applyFont="1" applyFill="1" applyBorder="1" applyAlignment="1">
      <alignment horizontal="center"/>
    </xf>
    <xf numFmtId="0" fontId="36" fillId="10" borderId="11" xfId="0" applyFont="1" applyFill="1" applyBorder="1" applyAlignment="1">
      <alignment horizontal="center"/>
    </xf>
    <xf numFmtId="0" fontId="35" fillId="10" borderId="24" xfId="0" applyFont="1" applyFill="1" applyBorder="1" applyAlignment="1">
      <alignment horizontal="center"/>
    </xf>
    <xf numFmtId="0" fontId="23" fillId="10" borderId="11" xfId="0" applyFont="1" applyFill="1" applyBorder="1" applyAlignment="1">
      <alignment horizontal="center"/>
    </xf>
    <xf numFmtId="0" fontId="25" fillId="10" borderId="11" xfId="0" applyFont="1" applyFill="1" applyBorder="1" applyAlignment="1">
      <alignment horizontal="center"/>
    </xf>
    <xf numFmtId="0" fontId="14" fillId="10" borderId="22" xfId="0" applyFont="1" applyFill="1" applyBorder="1" applyAlignment="1">
      <alignment horizontal="center"/>
    </xf>
    <xf numFmtId="0" fontId="14" fillId="10" borderId="11" xfId="0" applyFont="1" applyFill="1" applyBorder="1" applyAlignment="1">
      <alignment horizontal="center"/>
    </xf>
    <xf numFmtId="49" fontId="22" fillId="10" borderId="4" xfId="0" applyNumberFormat="1" applyFont="1" applyFill="1" applyBorder="1" applyAlignment="1">
      <alignment vertical="center"/>
    </xf>
    <xf numFmtId="49" fontId="22" fillId="10" borderId="15" xfId="0" applyNumberFormat="1" applyFont="1" applyFill="1" applyBorder="1" applyAlignment="1">
      <alignment vertical="center"/>
    </xf>
    <xf numFmtId="0" fontId="44" fillId="10" borderId="0" xfId="0" applyFont="1" applyFill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7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45" fillId="0" borderId="0" xfId="0" applyFont="1"/>
    <xf numFmtId="0" fontId="17" fillId="10" borderId="1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167" fontId="31" fillId="0" borderId="0" xfId="0" applyNumberFormat="1" applyFont="1" applyAlignment="1">
      <alignment horizontal="center"/>
    </xf>
    <xf numFmtId="0" fontId="23" fillId="10" borderId="19" xfId="0" applyFont="1" applyFill="1" applyBorder="1" applyAlignment="1">
      <alignment horizontal="left" wrapText="1"/>
    </xf>
    <xf numFmtId="0" fontId="23" fillId="10" borderId="11" xfId="0" applyFont="1" applyFill="1" applyBorder="1" applyAlignment="1">
      <alignment horizontal="left" wrapText="1"/>
    </xf>
    <xf numFmtId="49" fontId="25" fillId="10" borderId="19" xfId="0" applyNumberFormat="1" applyFont="1" applyFill="1" applyBorder="1" applyAlignment="1">
      <alignment horizontal="center"/>
    </xf>
    <xf numFmtId="49" fontId="25" fillId="10" borderId="11" xfId="0" applyNumberFormat="1" applyFont="1" applyFill="1" applyBorder="1" applyAlignment="1">
      <alignment horizontal="center"/>
    </xf>
    <xf numFmtId="0" fontId="23" fillId="10" borderId="19" xfId="0" applyFont="1" applyFill="1" applyBorder="1" applyAlignment="1">
      <alignment horizontal="center" wrapText="1"/>
    </xf>
    <xf numFmtId="0" fontId="23" fillId="10" borderId="11" xfId="0" applyFont="1" applyFill="1" applyBorder="1" applyAlignment="1">
      <alignment horizontal="center" wrapText="1"/>
    </xf>
    <xf numFmtId="0" fontId="22" fillId="10" borderId="19" xfId="0" applyFont="1" applyFill="1" applyBorder="1" applyAlignment="1">
      <alignment horizontal="center" wrapText="1"/>
    </xf>
    <xf numFmtId="0" fontId="22" fillId="10" borderId="11" xfId="0" applyFont="1" applyFill="1" applyBorder="1" applyAlignment="1">
      <alignment horizontal="center" wrapText="1"/>
    </xf>
    <xf numFmtId="0" fontId="25" fillId="0" borderId="0" xfId="0" applyFont="1" applyAlignment="1">
      <alignment horizontal="left" wrapText="1"/>
    </xf>
    <xf numFmtId="49" fontId="22" fillId="0" borderId="0" xfId="0" applyNumberFormat="1" applyFont="1" applyAlignment="1">
      <alignment horizontal="center"/>
    </xf>
    <xf numFmtId="0" fontId="22" fillId="0" borderId="3" xfId="0" applyFont="1" applyBorder="1" applyAlignment="1">
      <alignment horizontal="center"/>
    </xf>
    <xf numFmtId="0" fontId="25" fillId="0" borderId="2" xfId="0" applyFont="1" applyBorder="1" applyAlignment="1">
      <alignment horizontal="center" vertical="top"/>
    </xf>
    <xf numFmtId="0" fontId="25" fillId="0" borderId="0" xfId="0" applyFont="1" applyAlignment="1">
      <alignment horizontal="center" vertical="top"/>
    </xf>
    <xf numFmtId="0" fontId="22" fillId="5" borderId="3" xfId="0" applyFont="1" applyFill="1" applyBorder="1" applyAlignment="1">
      <alignment horizontal="center"/>
    </xf>
    <xf numFmtId="0" fontId="25" fillId="5" borderId="2" xfId="0" applyFont="1" applyFill="1" applyBorder="1" applyAlignment="1">
      <alignment horizontal="center" vertical="top"/>
    </xf>
    <xf numFmtId="49" fontId="22" fillId="5" borderId="3" xfId="0" applyNumberFormat="1" applyFont="1" applyFill="1" applyBorder="1" applyAlignment="1">
      <alignment horizontal="center"/>
    </xf>
    <xf numFmtId="0" fontId="25" fillId="0" borderId="4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/>
    </xf>
    <xf numFmtId="49" fontId="21" fillId="0" borderId="3" xfId="0" applyNumberFormat="1" applyFont="1" applyBorder="1" applyAlignment="1">
      <alignment horizontal="center"/>
    </xf>
    <xf numFmtId="0" fontId="21" fillId="0" borderId="0" xfId="0" applyFont="1" applyAlignment="1">
      <alignment horizontal="center" vertical="center"/>
    </xf>
    <xf numFmtId="14" fontId="42" fillId="0" borderId="3" xfId="0" applyNumberFormat="1" applyFont="1" applyBorder="1" applyAlignment="1">
      <alignment horizontal="center"/>
    </xf>
    <xf numFmtId="0" fontId="22" fillId="5" borderId="3" xfId="0" applyFont="1" applyFill="1" applyBorder="1" applyAlignment="1">
      <alignment horizontal="center" vertical="center" wrapText="1"/>
    </xf>
    <xf numFmtId="0" fontId="24" fillId="5" borderId="36" xfId="0" applyFont="1" applyFill="1" applyBorder="1" applyAlignment="1">
      <alignment horizontal="center"/>
    </xf>
    <xf numFmtId="0" fontId="23" fillId="0" borderId="2" xfId="0" applyFont="1" applyBorder="1" applyAlignment="1">
      <alignment horizontal="left" wrapText="1"/>
    </xf>
    <xf numFmtId="0" fontId="23" fillId="0" borderId="3" xfId="0" applyFont="1" applyBorder="1" applyAlignment="1">
      <alignment horizontal="left" wrapText="1"/>
    </xf>
    <xf numFmtId="0" fontId="23" fillId="0" borderId="4" xfId="0" applyFont="1" applyBorder="1" applyAlignment="1">
      <alignment horizontal="center"/>
    </xf>
    <xf numFmtId="49" fontId="23" fillId="0" borderId="12" xfId="0" applyNumberFormat="1" applyFont="1" applyBorder="1" applyAlignment="1">
      <alignment horizontal="center"/>
    </xf>
    <xf numFmtId="0" fontId="23" fillId="0" borderId="7" xfId="0" applyFont="1" applyBorder="1" applyAlignment="1">
      <alignment horizontal="left" wrapText="1"/>
    </xf>
    <xf numFmtId="0" fontId="23" fillId="0" borderId="47" xfId="0" applyFont="1" applyBorder="1" applyAlignment="1">
      <alignment horizontal="left" wrapText="1"/>
    </xf>
    <xf numFmtId="0" fontId="23" fillId="3" borderId="4" xfId="0" applyFont="1" applyFill="1" applyBorder="1" applyAlignment="1">
      <alignment horizontal="center"/>
    </xf>
    <xf numFmtId="49" fontId="23" fillId="3" borderId="12" xfId="0" applyNumberFormat="1" applyFont="1" applyFill="1" applyBorder="1" applyAlignment="1">
      <alignment horizontal="center"/>
    </xf>
    <xf numFmtId="0" fontId="22" fillId="0" borderId="19" xfId="0" applyFont="1" applyBorder="1" applyAlignment="1">
      <alignment horizontal="center" wrapText="1"/>
    </xf>
    <xf numFmtId="0" fontId="22" fillId="0" borderId="11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4" fontId="42" fillId="0" borderId="3" xfId="0" applyNumberFormat="1" applyFont="1" applyBorder="1" applyAlignment="1">
      <alignment horizontal="left"/>
    </xf>
    <xf numFmtId="49" fontId="23" fillId="0" borderId="46" xfId="0" applyNumberFormat="1" applyFont="1" applyBorder="1" applyAlignment="1">
      <alignment horizontal="center" vertical="center"/>
    </xf>
    <xf numFmtId="49" fontId="23" fillId="0" borderId="17" xfId="0" applyNumberFormat="1" applyFont="1" applyBorder="1" applyAlignment="1">
      <alignment horizontal="center" vertical="center"/>
    </xf>
    <xf numFmtId="49" fontId="22" fillId="0" borderId="45" xfId="0" applyNumberFormat="1" applyFont="1" applyBorder="1" applyAlignment="1">
      <alignment horizontal="center"/>
    </xf>
    <xf numFmtId="49" fontId="22" fillId="0" borderId="40" xfId="0" applyNumberFormat="1" applyFont="1" applyBorder="1" applyAlignment="1">
      <alignment horizontal="center"/>
    </xf>
    <xf numFmtId="49" fontId="22" fillId="0" borderId="14" xfId="0" applyNumberFormat="1" applyFont="1" applyBorder="1" applyAlignment="1">
      <alignment horizontal="center"/>
    </xf>
    <xf numFmtId="49" fontId="22" fillId="5" borderId="44" xfId="0" applyNumberFormat="1" applyFont="1" applyFill="1" applyBorder="1" applyAlignment="1">
      <alignment horizontal="center"/>
    </xf>
    <xf numFmtId="49" fontId="22" fillId="5" borderId="1" xfId="0" applyNumberFormat="1" applyFont="1" applyFill="1" applyBorder="1" applyAlignment="1">
      <alignment horizontal="center"/>
    </xf>
    <xf numFmtId="49" fontId="22" fillId="5" borderId="5" xfId="0" applyNumberFormat="1" applyFont="1" applyFill="1" applyBorder="1" applyAlignment="1">
      <alignment horizontal="center"/>
    </xf>
    <xf numFmtId="49" fontId="22" fillId="0" borderId="44" xfId="0" applyNumberFormat="1" applyFont="1" applyBorder="1" applyAlignment="1">
      <alignment horizontal="center"/>
    </xf>
    <xf numFmtId="49" fontId="22" fillId="0" borderId="1" xfId="0" applyNumberFormat="1" applyFont="1" applyBorder="1" applyAlignment="1">
      <alignment horizontal="center"/>
    </xf>
    <xf numFmtId="49" fontId="22" fillId="0" borderId="5" xfId="0" applyNumberFormat="1" applyFont="1" applyBorder="1" applyAlignment="1">
      <alignment horizontal="center"/>
    </xf>
    <xf numFmtId="49" fontId="22" fillId="0" borderId="46" xfId="0" applyNumberFormat="1" applyFont="1" applyBorder="1" applyAlignment="1">
      <alignment horizontal="center"/>
    </xf>
    <xf numFmtId="49" fontId="22" fillId="0" borderId="17" xfId="0" applyNumberFormat="1" applyFont="1" applyBorder="1" applyAlignment="1">
      <alignment horizontal="center"/>
    </xf>
    <xf numFmtId="49" fontId="22" fillId="0" borderId="18" xfId="0" applyNumberFormat="1" applyFont="1" applyBorder="1" applyAlignment="1">
      <alignment horizontal="center"/>
    </xf>
    <xf numFmtId="0" fontId="23" fillId="0" borderId="3" xfId="0" applyFont="1" applyBorder="1" applyAlignment="1">
      <alignment horizontal="left" vertical="center" wrapText="1"/>
    </xf>
    <xf numFmtId="0" fontId="23" fillId="11" borderId="3" xfId="0" applyFont="1" applyFill="1" applyBorder="1" applyAlignment="1">
      <alignment horizontal="left"/>
    </xf>
    <xf numFmtId="0" fontId="23" fillId="11" borderId="1" xfId="0" applyFont="1" applyFill="1" applyBorder="1" applyAlignment="1">
      <alignment horizontal="left"/>
    </xf>
    <xf numFmtId="0" fontId="6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0" fillId="10" borderId="26" xfId="0" applyFill="1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49" fontId="23" fillId="0" borderId="15" xfId="0" applyNumberFormat="1" applyFont="1" applyBorder="1" applyAlignment="1">
      <alignment horizontal="center"/>
    </xf>
    <xf numFmtId="0" fontId="23" fillId="0" borderId="19" xfId="0" applyFont="1" applyBorder="1" applyAlignment="1">
      <alignment horizontal="left" wrapText="1"/>
    </xf>
    <xf numFmtId="0" fontId="23" fillId="0" borderId="41" xfId="0" applyFont="1" applyBorder="1" applyAlignment="1">
      <alignment horizontal="left" wrapText="1"/>
    </xf>
    <xf numFmtId="0" fontId="23" fillId="10" borderId="4" xfId="0" applyFont="1" applyFill="1" applyBorder="1" applyAlignment="1">
      <alignment horizontal="center"/>
    </xf>
    <xf numFmtId="49" fontId="23" fillId="10" borderId="15" xfId="0" applyNumberFormat="1" applyFont="1" applyFill="1" applyBorder="1" applyAlignment="1">
      <alignment horizontal="center"/>
    </xf>
    <xf numFmtId="0" fontId="23" fillId="10" borderId="41" xfId="0" applyFont="1" applyFill="1" applyBorder="1" applyAlignment="1">
      <alignment horizontal="left" wrapText="1"/>
    </xf>
    <xf numFmtId="49" fontId="23" fillId="10" borderId="4" xfId="0" applyNumberFormat="1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22" fillId="0" borderId="41" xfId="0" applyFont="1" applyBorder="1" applyAlignment="1">
      <alignment horizontal="center" wrapText="1"/>
    </xf>
    <xf numFmtId="0" fontId="22" fillId="10" borderId="41" xfId="0" applyFont="1" applyFill="1" applyBorder="1" applyAlignment="1">
      <alignment horizontal="center" wrapText="1"/>
    </xf>
    <xf numFmtId="168" fontId="0" fillId="10" borderId="0" xfId="0" applyNumberFormat="1" applyFill="1" applyAlignment="1">
      <alignment horizontal="center"/>
    </xf>
    <xf numFmtId="0" fontId="0" fillId="0" borderId="48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Финансовый 2" xfId="4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Таблица2" displayName="Таблица2" ref="A1:A13" totalsRowShown="0" dataDxfId="2" tableBorderDxfId="1">
  <autoFilter ref="A1:A13"/>
  <tableColumns count="1">
    <tableColumn id="1" name="месяц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/>
  <dimension ref="A1:AQ2385"/>
  <sheetViews>
    <sheetView view="pageBreakPreview" topLeftCell="B1" zoomScaleSheetLayoutView="100" workbookViewId="0">
      <pane ySplit="11" topLeftCell="A20" activePane="bottomLeft" state="frozen"/>
      <selection pane="bottomLeft" activeCell="F31" sqref="F31:S31"/>
    </sheetView>
  </sheetViews>
  <sheetFormatPr defaultColWidth="0.85546875" defaultRowHeight="11.25" x14ac:dyDescent="0.2"/>
  <cols>
    <col min="1" max="1" width="4.140625" style="62" hidden="1" customWidth="1"/>
    <col min="2" max="2" width="18.5703125" style="62" customWidth="1"/>
    <col min="3" max="3" width="6.7109375" style="62" customWidth="1"/>
    <col min="4" max="4" width="13" style="62" customWidth="1"/>
    <col min="5" max="34" width="4.7109375" style="62" customWidth="1"/>
    <col min="35" max="35" width="5.28515625" style="62" customWidth="1"/>
    <col min="36" max="36" width="4.7109375" style="62" customWidth="1"/>
    <col min="37" max="37" width="8.5703125" style="62" customWidth="1"/>
    <col min="38" max="39" width="6.7109375" style="62" customWidth="1"/>
    <col min="40" max="40" width="12.5703125" style="70" customWidth="1"/>
    <col min="41" max="41" width="6.7109375" style="62" customWidth="1"/>
    <col min="42" max="42" width="10.85546875" style="62" customWidth="1"/>
    <col min="43" max="43" width="6.140625" style="62" customWidth="1"/>
    <col min="44" max="48" width="0.85546875" style="62"/>
    <col min="49" max="49" width="6" style="62" customWidth="1"/>
    <col min="50" max="50" width="0.5703125" style="62" customWidth="1"/>
    <col min="51" max="53" width="0" style="62" hidden="1" customWidth="1"/>
    <col min="54" max="54" width="3.85546875" style="62" customWidth="1"/>
    <col min="55" max="55" width="0.85546875" style="62" customWidth="1"/>
    <col min="56" max="56" width="2" style="62" customWidth="1"/>
    <col min="57" max="57" width="0.28515625" style="62" customWidth="1"/>
    <col min="58" max="58" width="1.5703125" style="62" customWidth="1"/>
    <col min="59" max="59" width="1" style="62" customWidth="1"/>
    <col min="60" max="60" width="2.5703125" style="62" customWidth="1"/>
    <col min="61" max="61" width="0" style="62" hidden="1" customWidth="1"/>
    <col min="62" max="62" width="0.85546875" style="62" customWidth="1"/>
    <col min="63" max="63" width="1.85546875" style="62" customWidth="1"/>
    <col min="64" max="64" width="0.42578125" style="62" customWidth="1"/>
    <col min="65" max="65" width="0.28515625" style="62" customWidth="1"/>
    <col min="66" max="66" width="1.85546875" style="62" customWidth="1"/>
    <col min="67" max="67" width="0.5703125" style="62" customWidth="1"/>
    <col min="68" max="68" width="1" style="62" customWidth="1"/>
    <col min="69" max="69" width="0.85546875" style="62" customWidth="1"/>
    <col min="70" max="70" width="1.7109375" style="62" customWidth="1"/>
    <col min="71" max="71" width="0.7109375" style="62" customWidth="1"/>
    <col min="72" max="72" width="1.5703125" style="62" customWidth="1"/>
    <col min="73" max="73" width="0.85546875" style="62" customWidth="1"/>
    <col min="74" max="74" width="1.140625" style="62" customWidth="1"/>
    <col min="75" max="75" width="1" style="62" customWidth="1"/>
    <col min="76" max="76" width="2.140625" style="62" customWidth="1"/>
    <col min="77" max="77" width="0" style="62" hidden="1" customWidth="1"/>
    <col min="78" max="78" width="0.7109375" style="62" customWidth="1"/>
    <col min="79" max="79" width="1.140625" style="62" customWidth="1"/>
    <col min="80" max="80" width="2.42578125" style="62" customWidth="1"/>
    <col min="81" max="81" width="0" style="62" hidden="1" customWidth="1"/>
    <col min="82" max="82" width="0.140625" style="62" customWidth="1"/>
    <col min="83" max="83" width="0" style="62" hidden="1" customWidth="1"/>
    <col min="84" max="84" width="0.5703125" style="62" customWidth="1"/>
    <col min="85" max="85" width="1.28515625" style="62" customWidth="1"/>
    <col min="86" max="86" width="2.28515625" style="62" customWidth="1"/>
    <col min="87" max="87" width="0.85546875" style="62" customWidth="1"/>
    <col min="88" max="88" width="1.140625" style="62" customWidth="1"/>
    <col min="89" max="89" width="2.42578125" style="62" customWidth="1"/>
    <col min="90" max="90" width="0" style="62" hidden="1" customWidth="1"/>
    <col min="91" max="91" width="0.7109375" style="62" customWidth="1"/>
    <col min="92" max="92" width="1.140625" style="62" customWidth="1"/>
    <col min="93" max="93" width="0.7109375" style="62" customWidth="1"/>
    <col min="94" max="94" width="1.7109375" style="62" customWidth="1"/>
    <col min="95" max="96" width="0.85546875" style="62"/>
    <col min="97" max="97" width="0.85546875" style="62" customWidth="1"/>
    <col min="98" max="99" width="1.5703125" style="62" customWidth="1"/>
    <col min="100" max="100" width="2.85546875" style="62" customWidth="1"/>
    <col min="101" max="101" width="0" style="62" hidden="1" customWidth="1"/>
    <col min="102" max="102" width="0.140625" style="62" customWidth="1"/>
    <col min="103" max="103" width="0" style="62" hidden="1" customWidth="1"/>
    <col min="104" max="104" width="0.7109375" style="62" customWidth="1"/>
    <col min="105" max="105" width="2.28515625" style="62" customWidth="1"/>
    <col min="106" max="106" width="0.7109375" style="62" customWidth="1"/>
    <col min="107" max="107" width="1" style="62" customWidth="1"/>
    <col min="108" max="108" width="2.42578125" style="62" customWidth="1"/>
    <col min="109" max="109" width="0" style="62" hidden="1" customWidth="1"/>
    <col min="110" max="110" width="0.42578125" style="62" customWidth="1"/>
    <col min="111" max="115" width="0.85546875" style="62"/>
    <col min="116" max="116" width="1.28515625" style="62" customWidth="1"/>
    <col min="117" max="117" width="0" style="62" hidden="1" customWidth="1"/>
    <col min="118" max="118" width="0.85546875" style="62"/>
    <col min="119" max="119" width="0.85546875" style="62" customWidth="1"/>
    <col min="120" max="120" width="1.85546875" style="62" customWidth="1"/>
    <col min="121" max="121" width="1.140625" style="62" customWidth="1"/>
    <col min="122" max="122" width="1" style="62" customWidth="1"/>
    <col min="123" max="124" width="0.28515625" style="62" customWidth="1"/>
    <col min="125" max="125" width="2.5703125" style="62" customWidth="1"/>
    <col min="126" max="126" width="0.42578125" style="62" customWidth="1"/>
    <col min="127" max="127" width="1" style="62" customWidth="1"/>
    <col min="128" max="128" width="2.140625" style="62" customWidth="1"/>
    <col min="129" max="129" width="0" style="62" hidden="1" customWidth="1"/>
    <col min="130" max="130" width="0.7109375" style="62" customWidth="1"/>
    <col min="131" max="131" width="2" style="62" customWidth="1"/>
    <col min="132" max="133" width="1.28515625" style="62" customWidth="1"/>
    <col min="134" max="134" width="0" style="62" hidden="1" customWidth="1"/>
    <col min="135" max="136" width="0.85546875" style="62"/>
    <col min="137" max="137" width="2.28515625" style="62" customWidth="1"/>
    <col min="138" max="138" width="0.28515625" style="62" customWidth="1"/>
    <col min="139" max="139" width="1" style="62" customWidth="1"/>
    <col min="140" max="140" width="0.42578125" style="62" customWidth="1"/>
    <col min="141" max="141" width="0" style="62" hidden="1" customWidth="1"/>
    <col min="142" max="142" width="2.140625" style="62" customWidth="1"/>
    <col min="143" max="143" width="0.85546875" style="62" customWidth="1"/>
    <col min="144" max="144" width="1.5703125" style="62" customWidth="1"/>
    <col min="145" max="145" width="0.42578125" style="62" customWidth="1"/>
    <col min="146" max="146" width="1" style="62" customWidth="1"/>
    <col min="147" max="148" width="0" style="62" hidden="1" customWidth="1"/>
    <col min="149" max="149" width="2" style="62" customWidth="1"/>
    <col min="150" max="150" width="2.42578125" style="62" customWidth="1"/>
    <col min="151" max="151" width="0.42578125" style="62" customWidth="1"/>
    <col min="152" max="152" width="1" style="62" customWidth="1"/>
    <col min="153" max="153" width="2" style="62" customWidth="1"/>
    <col min="154" max="155" width="0.85546875" style="62" customWidth="1"/>
    <col min="156" max="156" width="1" style="62" customWidth="1"/>
    <col min="157" max="157" width="1.42578125" style="62" customWidth="1"/>
    <col min="158" max="158" width="1.140625" style="62" customWidth="1"/>
    <col min="159" max="159" width="4.7109375" style="62" customWidth="1"/>
    <col min="160" max="160" width="4.28515625" style="62" customWidth="1"/>
    <col min="161" max="161" width="3.85546875" style="62" customWidth="1"/>
    <col min="162" max="182" width="0" style="62" hidden="1" customWidth="1"/>
    <col min="183" max="183" width="1.140625" style="62" customWidth="1"/>
    <col min="184" max="187" width="0.85546875" style="62"/>
    <col min="188" max="188" width="1.5703125" style="62" customWidth="1"/>
    <col min="189" max="189" width="1" style="62" customWidth="1"/>
    <col min="190" max="191" width="0.85546875" style="62"/>
    <col min="192" max="192" width="1" style="62" customWidth="1"/>
    <col min="193" max="194" width="0" style="62" hidden="1" customWidth="1"/>
    <col min="195" max="195" width="3.85546875" style="62" customWidth="1"/>
    <col min="196" max="196" width="0" style="62" hidden="1" customWidth="1"/>
    <col min="197" max="197" width="5.5703125" style="62" customWidth="1"/>
    <col min="198" max="198" width="2.85546875" style="62" customWidth="1"/>
    <col min="199" max="199" width="4.7109375" style="62" customWidth="1"/>
    <col min="200" max="200" width="4.28515625" style="62" customWidth="1"/>
    <col min="201" max="201" width="1.7109375" style="62" customWidth="1"/>
    <col min="202" max="202" width="10.7109375" style="62" customWidth="1"/>
    <col min="203" max="206" width="0" style="62" hidden="1" customWidth="1"/>
    <col min="207" max="283" width="0.85546875" style="62"/>
    <col min="284" max="284" width="2.42578125" style="62" customWidth="1"/>
    <col min="285" max="285" width="4.7109375" style="62" customWidth="1"/>
    <col min="286" max="290" width="0.85546875" style="62"/>
    <col min="291" max="291" width="1.28515625" style="62" customWidth="1"/>
    <col min="292" max="292" width="0.28515625" style="62" customWidth="1"/>
    <col min="293" max="297" width="0" style="62" hidden="1" customWidth="1"/>
    <col min="298" max="304" width="0.85546875" style="62"/>
    <col min="305" max="305" width="6" style="62" customWidth="1"/>
    <col min="306" max="306" width="0.5703125" style="62" customWidth="1"/>
    <col min="307" max="309" width="0" style="62" hidden="1" customWidth="1"/>
    <col min="310" max="310" width="3.85546875" style="62" customWidth="1"/>
    <col min="311" max="311" width="0.85546875" style="62" customWidth="1"/>
    <col min="312" max="312" width="2" style="62" customWidth="1"/>
    <col min="313" max="313" width="0.28515625" style="62" customWidth="1"/>
    <col min="314" max="314" width="1.5703125" style="62" customWidth="1"/>
    <col min="315" max="315" width="1" style="62" customWidth="1"/>
    <col min="316" max="316" width="2.5703125" style="62" customWidth="1"/>
    <col min="317" max="317" width="0" style="62" hidden="1" customWidth="1"/>
    <col min="318" max="318" width="0.85546875" style="62" customWidth="1"/>
    <col min="319" max="319" width="1.85546875" style="62" customWidth="1"/>
    <col min="320" max="320" width="0.42578125" style="62" customWidth="1"/>
    <col min="321" max="321" width="0.28515625" style="62" customWidth="1"/>
    <col min="322" max="322" width="1.85546875" style="62" customWidth="1"/>
    <col min="323" max="323" width="0.5703125" style="62" customWidth="1"/>
    <col min="324" max="324" width="1" style="62" customWidth="1"/>
    <col min="325" max="325" width="0.85546875" style="62" customWidth="1"/>
    <col min="326" max="326" width="1.7109375" style="62" customWidth="1"/>
    <col min="327" max="327" width="0.7109375" style="62" customWidth="1"/>
    <col min="328" max="328" width="1.5703125" style="62" customWidth="1"/>
    <col min="329" max="329" width="0.85546875" style="62" customWidth="1"/>
    <col min="330" max="330" width="1.140625" style="62" customWidth="1"/>
    <col min="331" max="331" width="1" style="62" customWidth="1"/>
    <col min="332" max="332" width="2.140625" style="62" customWidth="1"/>
    <col min="333" max="333" width="0" style="62" hidden="1" customWidth="1"/>
    <col min="334" max="334" width="0.7109375" style="62" customWidth="1"/>
    <col min="335" max="335" width="1.140625" style="62" customWidth="1"/>
    <col min="336" max="336" width="2.42578125" style="62" customWidth="1"/>
    <col min="337" max="337" width="0" style="62" hidden="1" customWidth="1"/>
    <col min="338" max="338" width="0.140625" style="62" customWidth="1"/>
    <col min="339" max="339" width="0" style="62" hidden="1" customWidth="1"/>
    <col min="340" max="340" width="0.5703125" style="62" customWidth="1"/>
    <col min="341" max="341" width="1.28515625" style="62" customWidth="1"/>
    <col min="342" max="342" width="2.28515625" style="62" customWidth="1"/>
    <col min="343" max="343" width="0.85546875" style="62" customWidth="1"/>
    <col min="344" max="344" width="1.140625" style="62" customWidth="1"/>
    <col min="345" max="345" width="2.42578125" style="62" customWidth="1"/>
    <col min="346" max="346" width="0" style="62" hidden="1" customWidth="1"/>
    <col min="347" max="347" width="0.7109375" style="62" customWidth="1"/>
    <col min="348" max="348" width="1.140625" style="62" customWidth="1"/>
    <col min="349" max="349" width="0.7109375" style="62" customWidth="1"/>
    <col min="350" max="350" width="1.7109375" style="62" customWidth="1"/>
    <col min="351" max="352" width="0.85546875" style="62"/>
    <col min="353" max="353" width="0.85546875" style="62" customWidth="1"/>
    <col min="354" max="355" width="1.5703125" style="62" customWidth="1"/>
    <col min="356" max="356" width="2.85546875" style="62" customWidth="1"/>
    <col min="357" max="357" width="0" style="62" hidden="1" customWidth="1"/>
    <col min="358" max="358" width="0.140625" style="62" customWidth="1"/>
    <col min="359" max="359" width="0" style="62" hidden="1" customWidth="1"/>
    <col min="360" max="360" width="0.7109375" style="62" customWidth="1"/>
    <col min="361" max="361" width="2.28515625" style="62" customWidth="1"/>
    <col min="362" max="362" width="0.7109375" style="62" customWidth="1"/>
    <col min="363" max="363" width="1" style="62" customWidth="1"/>
    <col min="364" max="364" width="2.42578125" style="62" customWidth="1"/>
    <col min="365" max="365" width="0" style="62" hidden="1" customWidth="1"/>
    <col min="366" max="366" width="0.42578125" style="62" customWidth="1"/>
    <col min="367" max="371" width="0.85546875" style="62"/>
    <col min="372" max="372" width="1.28515625" style="62" customWidth="1"/>
    <col min="373" max="373" width="0" style="62" hidden="1" customWidth="1"/>
    <col min="374" max="374" width="0.85546875" style="62"/>
    <col min="375" max="375" width="0.85546875" style="62" customWidth="1"/>
    <col min="376" max="376" width="1.85546875" style="62" customWidth="1"/>
    <col min="377" max="377" width="1.140625" style="62" customWidth="1"/>
    <col min="378" max="378" width="1" style="62" customWidth="1"/>
    <col min="379" max="380" width="0.28515625" style="62" customWidth="1"/>
    <col min="381" max="381" width="2.5703125" style="62" customWidth="1"/>
    <col min="382" max="382" width="0.42578125" style="62" customWidth="1"/>
    <col min="383" max="383" width="1" style="62" customWidth="1"/>
    <col min="384" max="384" width="2.140625" style="62" customWidth="1"/>
    <col min="385" max="385" width="0" style="62" hidden="1" customWidth="1"/>
    <col min="386" max="386" width="0.7109375" style="62" customWidth="1"/>
    <col min="387" max="387" width="2" style="62" customWidth="1"/>
    <col min="388" max="389" width="1.28515625" style="62" customWidth="1"/>
    <col min="390" max="390" width="0" style="62" hidden="1" customWidth="1"/>
    <col min="391" max="392" width="0.85546875" style="62"/>
    <col min="393" max="393" width="2.28515625" style="62" customWidth="1"/>
    <col min="394" max="394" width="0.28515625" style="62" customWidth="1"/>
    <col min="395" max="395" width="1" style="62" customWidth="1"/>
    <col min="396" max="396" width="0.42578125" style="62" customWidth="1"/>
    <col min="397" max="397" width="0" style="62" hidden="1" customWidth="1"/>
    <col min="398" max="398" width="2.140625" style="62" customWidth="1"/>
    <col min="399" max="399" width="0.85546875" style="62" customWidth="1"/>
    <col min="400" max="400" width="1.5703125" style="62" customWidth="1"/>
    <col min="401" max="401" width="0.42578125" style="62" customWidth="1"/>
    <col min="402" max="402" width="1" style="62" customWidth="1"/>
    <col min="403" max="404" width="0" style="62" hidden="1" customWidth="1"/>
    <col min="405" max="405" width="2" style="62" customWidth="1"/>
    <col min="406" max="406" width="2.42578125" style="62" customWidth="1"/>
    <col min="407" max="407" width="0.42578125" style="62" customWidth="1"/>
    <col min="408" max="408" width="1" style="62" customWidth="1"/>
    <col min="409" max="409" width="2" style="62" customWidth="1"/>
    <col min="410" max="411" width="0.85546875" style="62" customWidth="1"/>
    <col min="412" max="412" width="1" style="62" customWidth="1"/>
    <col min="413" max="413" width="1.42578125" style="62" customWidth="1"/>
    <col min="414" max="414" width="1.140625" style="62" customWidth="1"/>
    <col min="415" max="415" width="4.7109375" style="62" customWidth="1"/>
    <col min="416" max="416" width="4.28515625" style="62" customWidth="1"/>
    <col min="417" max="417" width="3.85546875" style="62" customWidth="1"/>
    <col min="418" max="438" width="0" style="62" hidden="1" customWidth="1"/>
    <col min="439" max="439" width="1.140625" style="62" customWidth="1"/>
    <col min="440" max="443" width="0.85546875" style="62"/>
    <col min="444" max="444" width="1.5703125" style="62" customWidth="1"/>
    <col min="445" max="445" width="1" style="62" customWidth="1"/>
    <col min="446" max="447" width="0.85546875" style="62"/>
    <col min="448" max="448" width="1" style="62" customWidth="1"/>
    <col min="449" max="450" width="0" style="62" hidden="1" customWidth="1"/>
    <col min="451" max="451" width="3.85546875" style="62" customWidth="1"/>
    <col min="452" max="452" width="0" style="62" hidden="1" customWidth="1"/>
    <col min="453" max="453" width="5.5703125" style="62" customWidth="1"/>
    <col min="454" max="454" width="2.85546875" style="62" customWidth="1"/>
    <col min="455" max="455" width="4.7109375" style="62" customWidth="1"/>
    <col min="456" max="456" width="4.28515625" style="62" customWidth="1"/>
    <col min="457" max="457" width="1.7109375" style="62" customWidth="1"/>
    <col min="458" max="458" width="10.7109375" style="62" customWidth="1"/>
    <col min="459" max="462" width="0" style="62" hidden="1" customWidth="1"/>
    <col min="463" max="539" width="0.85546875" style="62"/>
    <col min="540" max="540" width="2.42578125" style="62" customWidth="1"/>
    <col min="541" max="541" width="4.7109375" style="62" customWidth="1"/>
    <col min="542" max="546" width="0.85546875" style="62"/>
    <col min="547" max="547" width="1.28515625" style="62" customWidth="1"/>
    <col min="548" max="548" width="0.28515625" style="62" customWidth="1"/>
    <col min="549" max="553" width="0" style="62" hidden="1" customWidth="1"/>
    <col min="554" max="560" width="0.85546875" style="62"/>
    <col min="561" max="561" width="6" style="62" customWidth="1"/>
    <col min="562" max="562" width="0.5703125" style="62" customWidth="1"/>
    <col min="563" max="565" width="0" style="62" hidden="1" customWidth="1"/>
    <col min="566" max="566" width="3.85546875" style="62" customWidth="1"/>
    <col min="567" max="567" width="0.85546875" style="62" customWidth="1"/>
    <col min="568" max="568" width="2" style="62" customWidth="1"/>
    <col min="569" max="569" width="0.28515625" style="62" customWidth="1"/>
    <col min="570" max="570" width="1.5703125" style="62" customWidth="1"/>
    <col min="571" max="571" width="1" style="62" customWidth="1"/>
    <col min="572" max="572" width="2.5703125" style="62" customWidth="1"/>
    <col min="573" max="573" width="0" style="62" hidden="1" customWidth="1"/>
    <col min="574" max="574" width="0.85546875" style="62" customWidth="1"/>
    <col min="575" max="575" width="1.85546875" style="62" customWidth="1"/>
    <col min="576" max="576" width="0.42578125" style="62" customWidth="1"/>
    <col min="577" max="577" width="0.28515625" style="62" customWidth="1"/>
    <col min="578" max="578" width="1.85546875" style="62" customWidth="1"/>
    <col min="579" max="579" width="0.5703125" style="62" customWidth="1"/>
    <col min="580" max="580" width="1" style="62" customWidth="1"/>
    <col min="581" max="581" width="0.85546875" style="62" customWidth="1"/>
    <col min="582" max="582" width="1.7109375" style="62" customWidth="1"/>
    <col min="583" max="583" width="0.7109375" style="62" customWidth="1"/>
    <col min="584" max="584" width="1.5703125" style="62" customWidth="1"/>
    <col min="585" max="585" width="0.85546875" style="62" customWidth="1"/>
    <col min="586" max="586" width="1.140625" style="62" customWidth="1"/>
    <col min="587" max="587" width="1" style="62" customWidth="1"/>
    <col min="588" max="588" width="2.140625" style="62" customWidth="1"/>
    <col min="589" max="589" width="0" style="62" hidden="1" customWidth="1"/>
    <col min="590" max="590" width="0.7109375" style="62" customWidth="1"/>
    <col min="591" max="591" width="1.140625" style="62" customWidth="1"/>
    <col min="592" max="592" width="2.42578125" style="62" customWidth="1"/>
    <col min="593" max="593" width="0" style="62" hidden="1" customWidth="1"/>
    <col min="594" max="594" width="0.140625" style="62" customWidth="1"/>
    <col min="595" max="595" width="0" style="62" hidden="1" customWidth="1"/>
    <col min="596" max="596" width="0.5703125" style="62" customWidth="1"/>
    <col min="597" max="597" width="1.28515625" style="62" customWidth="1"/>
    <col min="598" max="598" width="2.28515625" style="62" customWidth="1"/>
    <col min="599" max="599" width="0.85546875" style="62" customWidth="1"/>
    <col min="600" max="600" width="1.140625" style="62" customWidth="1"/>
    <col min="601" max="601" width="2.42578125" style="62" customWidth="1"/>
    <col min="602" max="602" width="0" style="62" hidden="1" customWidth="1"/>
    <col min="603" max="603" width="0.7109375" style="62" customWidth="1"/>
    <col min="604" max="604" width="1.140625" style="62" customWidth="1"/>
    <col min="605" max="605" width="0.7109375" style="62" customWidth="1"/>
    <col min="606" max="606" width="1.7109375" style="62" customWidth="1"/>
    <col min="607" max="608" width="0.85546875" style="62"/>
    <col min="609" max="609" width="0.85546875" style="62" customWidth="1"/>
    <col min="610" max="611" width="1.5703125" style="62" customWidth="1"/>
    <col min="612" max="612" width="2.85546875" style="62" customWidth="1"/>
    <col min="613" max="613" width="0" style="62" hidden="1" customWidth="1"/>
    <col min="614" max="614" width="0.140625" style="62" customWidth="1"/>
    <col min="615" max="615" width="0" style="62" hidden="1" customWidth="1"/>
    <col min="616" max="616" width="0.7109375" style="62" customWidth="1"/>
    <col min="617" max="617" width="2.28515625" style="62" customWidth="1"/>
    <col min="618" max="618" width="0.7109375" style="62" customWidth="1"/>
    <col min="619" max="619" width="1" style="62" customWidth="1"/>
    <col min="620" max="620" width="2.42578125" style="62" customWidth="1"/>
    <col min="621" max="621" width="0" style="62" hidden="1" customWidth="1"/>
    <col min="622" max="622" width="0.42578125" style="62" customWidth="1"/>
    <col min="623" max="627" width="0.85546875" style="62"/>
    <col min="628" max="628" width="1.28515625" style="62" customWidth="1"/>
    <col min="629" max="629" width="0" style="62" hidden="1" customWidth="1"/>
    <col min="630" max="630" width="0.85546875" style="62"/>
    <col min="631" max="631" width="0.85546875" style="62" customWidth="1"/>
    <col min="632" max="632" width="1.85546875" style="62" customWidth="1"/>
    <col min="633" max="633" width="1.140625" style="62" customWidth="1"/>
    <col min="634" max="634" width="1" style="62" customWidth="1"/>
    <col min="635" max="636" width="0.28515625" style="62" customWidth="1"/>
    <col min="637" max="637" width="2.5703125" style="62" customWidth="1"/>
    <col min="638" max="638" width="0.42578125" style="62" customWidth="1"/>
    <col min="639" max="639" width="1" style="62" customWidth="1"/>
    <col min="640" max="640" width="2.140625" style="62" customWidth="1"/>
    <col min="641" max="641" width="0" style="62" hidden="1" customWidth="1"/>
    <col min="642" max="642" width="0.7109375" style="62" customWidth="1"/>
    <col min="643" max="643" width="2" style="62" customWidth="1"/>
    <col min="644" max="645" width="1.28515625" style="62" customWidth="1"/>
    <col min="646" max="646" width="0" style="62" hidden="1" customWidth="1"/>
    <col min="647" max="648" width="0.85546875" style="62"/>
    <col min="649" max="649" width="2.28515625" style="62" customWidth="1"/>
    <col min="650" max="650" width="0.28515625" style="62" customWidth="1"/>
    <col min="651" max="651" width="1" style="62" customWidth="1"/>
    <col min="652" max="652" width="0.42578125" style="62" customWidth="1"/>
    <col min="653" max="653" width="0" style="62" hidden="1" customWidth="1"/>
    <col min="654" max="654" width="2.140625" style="62" customWidth="1"/>
    <col min="655" max="655" width="0.85546875" style="62" customWidth="1"/>
    <col min="656" max="656" width="1.5703125" style="62" customWidth="1"/>
    <col min="657" max="657" width="0.42578125" style="62" customWidth="1"/>
    <col min="658" max="658" width="1" style="62" customWidth="1"/>
    <col min="659" max="660" width="0" style="62" hidden="1" customWidth="1"/>
    <col min="661" max="661" width="2" style="62" customWidth="1"/>
    <col min="662" max="662" width="2.42578125" style="62" customWidth="1"/>
    <col min="663" max="663" width="0.42578125" style="62" customWidth="1"/>
    <col min="664" max="664" width="1" style="62" customWidth="1"/>
    <col min="665" max="665" width="2" style="62" customWidth="1"/>
    <col min="666" max="667" width="0.85546875" style="62" customWidth="1"/>
    <col min="668" max="668" width="1" style="62" customWidth="1"/>
    <col min="669" max="669" width="1.42578125" style="62" customWidth="1"/>
    <col min="670" max="670" width="1.140625" style="62" customWidth="1"/>
    <col min="671" max="671" width="4.7109375" style="62" customWidth="1"/>
    <col min="672" max="672" width="4.28515625" style="62" customWidth="1"/>
    <col min="673" max="673" width="3.85546875" style="62" customWidth="1"/>
    <col min="674" max="694" width="0" style="62" hidden="1" customWidth="1"/>
    <col min="695" max="695" width="1.140625" style="62" customWidth="1"/>
    <col min="696" max="699" width="0.85546875" style="62"/>
    <col min="700" max="700" width="1.5703125" style="62" customWidth="1"/>
    <col min="701" max="701" width="1" style="62" customWidth="1"/>
    <col min="702" max="703" width="0.85546875" style="62"/>
    <col min="704" max="704" width="1" style="62" customWidth="1"/>
    <col min="705" max="706" width="0" style="62" hidden="1" customWidth="1"/>
    <col min="707" max="707" width="3.85546875" style="62" customWidth="1"/>
    <col min="708" max="708" width="0" style="62" hidden="1" customWidth="1"/>
    <col min="709" max="709" width="5.5703125" style="62" customWidth="1"/>
    <col min="710" max="710" width="2.85546875" style="62" customWidth="1"/>
    <col min="711" max="711" width="4.7109375" style="62" customWidth="1"/>
    <col min="712" max="712" width="4.28515625" style="62" customWidth="1"/>
    <col min="713" max="713" width="1.7109375" style="62" customWidth="1"/>
    <col min="714" max="714" width="10.7109375" style="62" customWidth="1"/>
    <col min="715" max="718" width="0" style="62" hidden="1" customWidth="1"/>
    <col min="719" max="795" width="0.85546875" style="62"/>
    <col min="796" max="796" width="2.42578125" style="62" customWidth="1"/>
    <col min="797" max="797" width="4.7109375" style="62" customWidth="1"/>
    <col min="798" max="802" width="0.85546875" style="62"/>
    <col min="803" max="803" width="1.28515625" style="62" customWidth="1"/>
    <col min="804" max="804" width="0.28515625" style="62" customWidth="1"/>
    <col min="805" max="809" width="0" style="62" hidden="1" customWidth="1"/>
    <col min="810" max="816" width="0.85546875" style="62"/>
    <col min="817" max="817" width="6" style="62" customWidth="1"/>
    <col min="818" max="818" width="0.5703125" style="62" customWidth="1"/>
    <col min="819" max="821" width="0" style="62" hidden="1" customWidth="1"/>
    <col min="822" max="822" width="3.85546875" style="62" customWidth="1"/>
    <col min="823" max="823" width="0.85546875" style="62" customWidth="1"/>
    <col min="824" max="824" width="2" style="62" customWidth="1"/>
    <col min="825" max="825" width="0.28515625" style="62" customWidth="1"/>
    <col min="826" max="826" width="1.5703125" style="62" customWidth="1"/>
    <col min="827" max="827" width="1" style="62" customWidth="1"/>
    <col min="828" max="828" width="2.5703125" style="62" customWidth="1"/>
    <col min="829" max="829" width="0" style="62" hidden="1" customWidth="1"/>
    <col min="830" max="830" width="0.85546875" style="62" customWidth="1"/>
    <col min="831" max="831" width="1.85546875" style="62" customWidth="1"/>
    <col min="832" max="832" width="0.42578125" style="62" customWidth="1"/>
    <col min="833" max="833" width="0.28515625" style="62" customWidth="1"/>
    <col min="834" max="834" width="1.85546875" style="62" customWidth="1"/>
    <col min="835" max="835" width="0.5703125" style="62" customWidth="1"/>
    <col min="836" max="836" width="1" style="62" customWidth="1"/>
    <col min="837" max="837" width="0.85546875" style="62" customWidth="1"/>
    <col min="838" max="838" width="1.7109375" style="62" customWidth="1"/>
    <col min="839" max="839" width="0.7109375" style="62" customWidth="1"/>
    <col min="840" max="840" width="1.5703125" style="62" customWidth="1"/>
    <col min="841" max="841" width="0.85546875" style="62" customWidth="1"/>
    <col min="842" max="842" width="1.140625" style="62" customWidth="1"/>
    <col min="843" max="843" width="1" style="62" customWidth="1"/>
    <col min="844" max="844" width="2.140625" style="62" customWidth="1"/>
    <col min="845" max="845" width="0" style="62" hidden="1" customWidth="1"/>
    <col min="846" max="846" width="0.7109375" style="62" customWidth="1"/>
    <col min="847" max="847" width="1.140625" style="62" customWidth="1"/>
    <col min="848" max="848" width="2.42578125" style="62" customWidth="1"/>
    <col min="849" max="849" width="0" style="62" hidden="1" customWidth="1"/>
    <col min="850" max="850" width="0.140625" style="62" customWidth="1"/>
    <col min="851" max="851" width="0" style="62" hidden="1" customWidth="1"/>
    <col min="852" max="852" width="0.5703125" style="62" customWidth="1"/>
    <col min="853" max="853" width="1.28515625" style="62" customWidth="1"/>
    <col min="854" max="854" width="2.28515625" style="62" customWidth="1"/>
    <col min="855" max="855" width="0.85546875" style="62" customWidth="1"/>
    <col min="856" max="856" width="1.140625" style="62" customWidth="1"/>
    <col min="857" max="857" width="2.42578125" style="62" customWidth="1"/>
    <col min="858" max="858" width="0" style="62" hidden="1" customWidth="1"/>
    <col min="859" max="859" width="0.7109375" style="62" customWidth="1"/>
    <col min="860" max="860" width="1.140625" style="62" customWidth="1"/>
    <col min="861" max="861" width="0.7109375" style="62" customWidth="1"/>
    <col min="862" max="862" width="1.7109375" style="62" customWidth="1"/>
    <col min="863" max="864" width="0.85546875" style="62"/>
    <col min="865" max="865" width="0.85546875" style="62" customWidth="1"/>
    <col min="866" max="867" width="1.5703125" style="62" customWidth="1"/>
    <col min="868" max="868" width="2.85546875" style="62" customWidth="1"/>
    <col min="869" max="869" width="0" style="62" hidden="1" customWidth="1"/>
    <col min="870" max="870" width="0.140625" style="62" customWidth="1"/>
    <col min="871" max="871" width="0" style="62" hidden="1" customWidth="1"/>
    <col min="872" max="872" width="0.7109375" style="62" customWidth="1"/>
    <col min="873" max="873" width="2.28515625" style="62" customWidth="1"/>
    <col min="874" max="874" width="0.7109375" style="62" customWidth="1"/>
    <col min="875" max="875" width="1" style="62" customWidth="1"/>
    <col min="876" max="876" width="2.42578125" style="62" customWidth="1"/>
    <col min="877" max="877" width="0" style="62" hidden="1" customWidth="1"/>
    <col min="878" max="878" width="0.42578125" style="62" customWidth="1"/>
    <col min="879" max="883" width="0.85546875" style="62"/>
    <col min="884" max="884" width="1.28515625" style="62" customWidth="1"/>
    <col min="885" max="885" width="0" style="62" hidden="1" customWidth="1"/>
    <col min="886" max="886" width="0.85546875" style="62"/>
    <col min="887" max="887" width="0.85546875" style="62" customWidth="1"/>
    <col min="888" max="888" width="1.85546875" style="62" customWidth="1"/>
    <col min="889" max="889" width="1.140625" style="62" customWidth="1"/>
    <col min="890" max="890" width="1" style="62" customWidth="1"/>
    <col min="891" max="892" width="0.28515625" style="62" customWidth="1"/>
    <col min="893" max="893" width="2.5703125" style="62" customWidth="1"/>
    <col min="894" max="894" width="0.42578125" style="62" customWidth="1"/>
    <col min="895" max="895" width="1" style="62" customWidth="1"/>
    <col min="896" max="896" width="2.140625" style="62" customWidth="1"/>
    <col min="897" max="897" width="0" style="62" hidden="1" customWidth="1"/>
    <col min="898" max="898" width="0.7109375" style="62" customWidth="1"/>
    <col min="899" max="899" width="2" style="62" customWidth="1"/>
    <col min="900" max="901" width="1.28515625" style="62" customWidth="1"/>
    <col min="902" max="902" width="0" style="62" hidden="1" customWidth="1"/>
    <col min="903" max="904" width="0.85546875" style="62"/>
    <col min="905" max="905" width="2.28515625" style="62" customWidth="1"/>
    <col min="906" max="906" width="0.28515625" style="62" customWidth="1"/>
    <col min="907" max="907" width="1" style="62" customWidth="1"/>
    <col min="908" max="908" width="0.42578125" style="62" customWidth="1"/>
    <col min="909" max="909" width="0" style="62" hidden="1" customWidth="1"/>
    <col min="910" max="910" width="2.140625" style="62" customWidth="1"/>
    <col min="911" max="911" width="0.85546875" style="62" customWidth="1"/>
    <col min="912" max="912" width="1.5703125" style="62" customWidth="1"/>
    <col min="913" max="913" width="0.42578125" style="62" customWidth="1"/>
    <col min="914" max="914" width="1" style="62" customWidth="1"/>
    <col min="915" max="916" width="0" style="62" hidden="1" customWidth="1"/>
    <col min="917" max="917" width="2" style="62" customWidth="1"/>
    <col min="918" max="918" width="2.42578125" style="62" customWidth="1"/>
    <col min="919" max="919" width="0.42578125" style="62" customWidth="1"/>
    <col min="920" max="920" width="1" style="62" customWidth="1"/>
    <col min="921" max="921" width="2" style="62" customWidth="1"/>
    <col min="922" max="923" width="0.85546875" style="62" customWidth="1"/>
    <col min="924" max="924" width="1" style="62" customWidth="1"/>
    <col min="925" max="925" width="1.42578125" style="62" customWidth="1"/>
    <col min="926" max="926" width="1.140625" style="62" customWidth="1"/>
    <col min="927" max="927" width="4.7109375" style="62" customWidth="1"/>
    <col min="928" max="928" width="4.28515625" style="62" customWidth="1"/>
    <col min="929" max="929" width="3.85546875" style="62" customWidth="1"/>
    <col min="930" max="950" width="0" style="62" hidden="1" customWidth="1"/>
    <col min="951" max="951" width="1.140625" style="62" customWidth="1"/>
    <col min="952" max="955" width="0.85546875" style="62"/>
    <col min="956" max="956" width="1.5703125" style="62" customWidth="1"/>
    <col min="957" max="957" width="1" style="62" customWidth="1"/>
    <col min="958" max="959" width="0.85546875" style="62"/>
    <col min="960" max="960" width="1" style="62" customWidth="1"/>
    <col min="961" max="962" width="0" style="62" hidden="1" customWidth="1"/>
    <col min="963" max="963" width="3.85546875" style="62" customWidth="1"/>
    <col min="964" max="964" width="0" style="62" hidden="1" customWidth="1"/>
    <col min="965" max="965" width="5.5703125" style="62" customWidth="1"/>
    <col min="966" max="966" width="2.85546875" style="62" customWidth="1"/>
    <col min="967" max="967" width="4.7109375" style="62" customWidth="1"/>
    <col min="968" max="968" width="4.28515625" style="62" customWidth="1"/>
    <col min="969" max="969" width="1.7109375" style="62" customWidth="1"/>
    <col min="970" max="970" width="10.7109375" style="62" customWidth="1"/>
    <col min="971" max="974" width="0" style="62" hidden="1" customWidth="1"/>
    <col min="975" max="1051" width="0.85546875" style="62"/>
    <col min="1052" max="1052" width="2.42578125" style="62" customWidth="1"/>
    <col min="1053" max="1053" width="4.7109375" style="62" customWidth="1"/>
    <col min="1054" max="1058" width="0.85546875" style="62"/>
    <col min="1059" max="1059" width="1.28515625" style="62" customWidth="1"/>
    <col min="1060" max="1060" width="0.28515625" style="62" customWidth="1"/>
    <col min="1061" max="1065" width="0" style="62" hidden="1" customWidth="1"/>
    <col min="1066" max="1072" width="0.85546875" style="62"/>
    <col min="1073" max="1073" width="6" style="62" customWidth="1"/>
    <col min="1074" max="1074" width="0.5703125" style="62" customWidth="1"/>
    <col min="1075" max="1077" width="0" style="62" hidden="1" customWidth="1"/>
    <col min="1078" max="1078" width="3.85546875" style="62" customWidth="1"/>
    <col min="1079" max="1079" width="0.85546875" style="62" customWidth="1"/>
    <col min="1080" max="1080" width="2" style="62" customWidth="1"/>
    <col min="1081" max="1081" width="0.28515625" style="62" customWidth="1"/>
    <col min="1082" max="1082" width="1.5703125" style="62" customWidth="1"/>
    <col min="1083" max="1083" width="1" style="62" customWidth="1"/>
    <col min="1084" max="1084" width="2.5703125" style="62" customWidth="1"/>
    <col min="1085" max="1085" width="0" style="62" hidden="1" customWidth="1"/>
    <col min="1086" max="1086" width="0.85546875" style="62" customWidth="1"/>
    <col min="1087" max="1087" width="1.85546875" style="62" customWidth="1"/>
    <col min="1088" max="1088" width="0.42578125" style="62" customWidth="1"/>
    <col min="1089" max="1089" width="0.28515625" style="62" customWidth="1"/>
    <col min="1090" max="1090" width="1.85546875" style="62" customWidth="1"/>
    <col min="1091" max="1091" width="0.5703125" style="62" customWidth="1"/>
    <col min="1092" max="1092" width="1" style="62" customWidth="1"/>
    <col min="1093" max="1093" width="0.85546875" style="62" customWidth="1"/>
    <col min="1094" max="1094" width="1.7109375" style="62" customWidth="1"/>
    <col min="1095" max="1095" width="0.7109375" style="62" customWidth="1"/>
    <col min="1096" max="1096" width="1.5703125" style="62" customWidth="1"/>
    <col min="1097" max="1097" width="0.85546875" style="62" customWidth="1"/>
    <col min="1098" max="1098" width="1.140625" style="62" customWidth="1"/>
    <col min="1099" max="1099" width="1" style="62" customWidth="1"/>
    <col min="1100" max="1100" width="2.140625" style="62" customWidth="1"/>
    <col min="1101" max="1101" width="0" style="62" hidden="1" customWidth="1"/>
    <col min="1102" max="1102" width="0.7109375" style="62" customWidth="1"/>
    <col min="1103" max="1103" width="1.140625" style="62" customWidth="1"/>
    <col min="1104" max="1104" width="2.42578125" style="62" customWidth="1"/>
    <col min="1105" max="1105" width="0" style="62" hidden="1" customWidth="1"/>
    <col min="1106" max="1106" width="0.140625" style="62" customWidth="1"/>
    <col min="1107" max="1107" width="0" style="62" hidden="1" customWidth="1"/>
    <col min="1108" max="1108" width="0.5703125" style="62" customWidth="1"/>
    <col min="1109" max="1109" width="1.28515625" style="62" customWidth="1"/>
    <col min="1110" max="1110" width="2.28515625" style="62" customWidth="1"/>
    <col min="1111" max="1111" width="0.85546875" style="62" customWidth="1"/>
    <col min="1112" max="1112" width="1.140625" style="62" customWidth="1"/>
    <col min="1113" max="1113" width="2.42578125" style="62" customWidth="1"/>
    <col min="1114" max="1114" width="0" style="62" hidden="1" customWidth="1"/>
    <col min="1115" max="1115" width="0.7109375" style="62" customWidth="1"/>
    <col min="1116" max="1116" width="1.140625" style="62" customWidth="1"/>
    <col min="1117" max="1117" width="0.7109375" style="62" customWidth="1"/>
    <col min="1118" max="1118" width="1.7109375" style="62" customWidth="1"/>
    <col min="1119" max="1120" width="0.85546875" style="62"/>
    <col min="1121" max="1121" width="0.85546875" style="62" customWidth="1"/>
    <col min="1122" max="1123" width="1.5703125" style="62" customWidth="1"/>
    <col min="1124" max="1124" width="2.85546875" style="62" customWidth="1"/>
    <col min="1125" max="1125" width="0" style="62" hidden="1" customWidth="1"/>
    <col min="1126" max="1126" width="0.140625" style="62" customWidth="1"/>
    <col min="1127" max="1127" width="0" style="62" hidden="1" customWidth="1"/>
    <col min="1128" max="1128" width="0.7109375" style="62" customWidth="1"/>
    <col min="1129" max="1129" width="2.28515625" style="62" customWidth="1"/>
    <col min="1130" max="1130" width="0.7109375" style="62" customWidth="1"/>
    <col min="1131" max="1131" width="1" style="62" customWidth="1"/>
    <col min="1132" max="1132" width="2.42578125" style="62" customWidth="1"/>
    <col min="1133" max="1133" width="0" style="62" hidden="1" customWidth="1"/>
    <col min="1134" max="1134" width="0.42578125" style="62" customWidth="1"/>
    <col min="1135" max="1139" width="0.85546875" style="62"/>
    <col min="1140" max="1140" width="1.28515625" style="62" customWidth="1"/>
    <col min="1141" max="1141" width="0" style="62" hidden="1" customWidth="1"/>
    <col min="1142" max="1142" width="0.85546875" style="62"/>
    <col min="1143" max="1143" width="0.85546875" style="62" customWidth="1"/>
    <col min="1144" max="1144" width="1.85546875" style="62" customWidth="1"/>
    <col min="1145" max="1145" width="1.140625" style="62" customWidth="1"/>
    <col min="1146" max="1146" width="1" style="62" customWidth="1"/>
    <col min="1147" max="1148" width="0.28515625" style="62" customWidth="1"/>
    <col min="1149" max="1149" width="2.5703125" style="62" customWidth="1"/>
    <col min="1150" max="1150" width="0.42578125" style="62" customWidth="1"/>
    <col min="1151" max="1151" width="1" style="62" customWidth="1"/>
    <col min="1152" max="1152" width="2.140625" style="62" customWidth="1"/>
    <col min="1153" max="1153" width="0" style="62" hidden="1" customWidth="1"/>
    <col min="1154" max="1154" width="0.7109375" style="62" customWidth="1"/>
    <col min="1155" max="1155" width="2" style="62" customWidth="1"/>
    <col min="1156" max="1157" width="1.28515625" style="62" customWidth="1"/>
    <col min="1158" max="1158" width="0" style="62" hidden="1" customWidth="1"/>
    <col min="1159" max="1160" width="0.85546875" style="62"/>
    <col min="1161" max="1161" width="2.28515625" style="62" customWidth="1"/>
    <col min="1162" max="1162" width="0.28515625" style="62" customWidth="1"/>
    <col min="1163" max="1163" width="1" style="62" customWidth="1"/>
    <col min="1164" max="1164" width="0.42578125" style="62" customWidth="1"/>
    <col min="1165" max="1165" width="0" style="62" hidden="1" customWidth="1"/>
    <col min="1166" max="1166" width="2.140625" style="62" customWidth="1"/>
    <col min="1167" max="1167" width="0.85546875" style="62" customWidth="1"/>
    <col min="1168" max="1168" width="1.5703125" style="62" customWidth="1"/>
    <col min="1169" max="1169" width="0.42578125" style="62" customWidth="1"/>
    <col min="1170" max="1170" width="1" style="62" customWidth="1"/>
    <col min="1171" max="1172" width="0" style="62" hidden="1" customWidth="1"/>
    <col min="1173" max="1173" width="2" style="62" customWidth="1"/>
    <col min="1174" max="1174" width="2.42578125" style="62" customWidth="1"/>
    <col min="1175" max="1175" width="0.42578125" style="62" customWidth="1"/>
    <col min="1176" max="1176" width="1" style="62" customWidth="1"/>
    <col min="1177" max="1177" width="2" style="62" customWidth="1"/>
    <col min="1178" max="1179" width="0.85546875" style="62" customWidth="1"/>
    <col min="1180" max="1180" width="1" style="62" customWidth="1"/>
    <col min="1181" max="1181" width="1.42578125" style="62" customWidth="1"/>
    <col min="1182" max="1182" width="1.140625" style="62" customWidth="1"/>
    <col min="1183" max="1183" width="4.7109375" style="62" customWidth="1"/>
    <col min="1184" max="1184" width="4.28515625" style="62" customWidth="1"/>
    <col min="1185" max="1185" width="3.85546875" style="62" customWidth="1"/>
    <col min="1186" max="1206" width="0" style="62" hidden="1" customWidth="1"/>
    <col min="1207" max="1207" width="1.140625" style="62" customWidth="1"/>
    <col min="1208" max="1211" width="0.85546875" style="62"/>
    <col min="1212" max="1212" width="1.5703125" style="62" customWidth="1"/>
    <col min="1213" max="1213" width="1" style="62" customWidth="1"/>
    <col min="1214" max="1215" width="0.85546875" style="62"/>
    <col min="1216" max="1216" width="1" style="62" customWidth="1"/>
    <col min="1217" max="1218" width="0" style="62" hidden="1" customWidth="1"/>
    <col min="1219" max="1219" width="3.85546875" style="62" customWidth="1"/>
    <col min="1220" max="1220" width="0" style="62" hidden="1" customWidth="1"/>
    <col min="1221" max="1221" width="5.5703125" style="62" customWidth="1"/>
    <col min="1222" max="1222" width="2.85546875" style="62" customWidth="1"/>
    <col min="1223" max="1223" width="4.7109375" style="62" customWidth="1"/>
    <col min="1224" max="1224" width="4.28515625" style="62" customWidth="1"/>
    <col min="1225" max="1225" width="1.7109375" style="62" customWidth="1"/>
    <col min="1226" max="1226" width="10.7109375" style="62" customWidth="1"/>
    <col min="1227" max="1230" width="0" style="62" hidden="1" customWidth="1"/>
    <col min="1231" max="1307" width="0.85546875" style="62"/>
    <col min="1308" max="1308" width="2.42578125" style="62" customWidth="1"/>
    <col min="1309" max="1309" width="4.7109375" style="62" customWidth="1"/>
    <col min="1310" max="1314" width="0.85546875" style="62"/>
    <col min="1315" max="1315" width="1.28515625" style="62" customWidth="1"/>
    <col min="1316" max="1316" width="0.28515625" style="62" customWidth="1"/>
    <col min="1317" max="1321" width="0" style="62" hidden="1" customWidth="1"/>
    <col min="1322" max="1328" width="0.85546875" style="62"/>
    <col min="1329" max="1329" width="6" style="62" customWidth="1"/>
    <col min="1330" max="1330" width="0.5703125" style="62" customWidth="1"/>
    <col min="1331" max="1333" width="0" style="62" hidden="1" customWidth="1"/>
    <col min="1334" max="1334" width="3.85546875" style="62" customWidth="1"/>
    <col min="1335" max="1335" width="0.85546875" style="62" customWidth="1"/>
    <col min="1336" max="1336" width="2" style="62" customWidth="1"/>
    <col min="1337" max="1337" width="0.28515625" style="62" customWidth="1"/>
    <col min="1338" max="1338" width="1.5703125" style="62" customWidth="1"/>
    <col min="1339" max="1339" width="1" style="62" customWidth="1"/>
    <col min="1340" max="1340" width="2.5703125" style="62" customWidth="1"/>
    <col min="1341" max="1341" width="0" style="62" hidden="1" customWidth="1"/>
    <col min="1342" max="1342" width="0.85546875" style="62" customWidth="1"/>
    <col min="1343" max="1343" width="1.85546875" style="62" customWidth="1"/>
    <col min="1344" max="1344" width="0.42578125" style="62" customWidth="1"/>
    <col min="1345" max="1345" width="0.28515625" style="62" customWidth="1"/>
    <col min="1346" max="1346" width="1.85546875" style="62" customWidth="1"/>
    <col min="1347" max="1347" width="0.5703125" style="62" customWidth="1"/>
    <col min="1348" max="1348" width="1" style="62" customWidth="1"/>
    <col min="1349" max="1349" width="0.85546875" style="62" customWidth="1"/>
    <col min="1350" max="1350" width="1.7109375" style="62" customWidth="1"/>
    <col min="1351" max="1351" width="0.7109375" style="62" customWidth="1"/>
    <col min="1352" max="1352" width="1.5703125" style="62" customWidth="1"/>
    <col min="1353" max="1353" width="0.85546875" style="62" customWidth="1"/>
    <col min="1354" max="1354" width="1.140625" style="62" customWidth="1"/>
    <col min="1355" max="1355" width="1" style="62" customWidth="1"/>
    <col min="1356" max="1356" width="2.140625" style="62" customWidth="1"/>
    <col min="1357" max="1357" width="0" style="62" hidden="1" customWidth="1"/>
    <col min="1358" max="1358" width="0.7109375" style="62" customWidth="1"/>
    <col min="1359" max="1359" width="1.140625" style="62" customWidth="1"/>
    <col min="1360" max="1360" width="2.42578125" style="62" customWidth="1"/>
    <col min="1361" max="1361" width="0" style="62" hidden="1" customWidth="1"/>
    <col min="1362" max="1362" width="0.140625" style="62" customWidth="1"/>
    <col min="1363" max="1363" width="0" style="62" hidden="1" customWidth="1"/>
    <col min="1364" max="1364" width="0.5703125" style="62" customWidth="1"/>
    <col min="1365" max="1365" width="1.28515625" style="62" customWidth="1"/>
    <col min="1366" max="1366" width="2.28515625" style="62" customWidth="1"/>
    <col min="1367" max="1367" width="0.85546875" style="62" customWidth="1"/>
    <col min="1368" max="1368" width="1.140625" style="62" customWidth="1"/>
    <col min="1369" max="1369" width="2.42578125" style="62" customWidth="1"/>
    <col min="1370" max="1370" width="0" style="62" hidden="1" customWidth="1"/>
    <col min="1371" max="1371" width="0.7109375" style="62" customWidth="1"/>
    <col min="1372" max="1372" width="1.140625" style="62" customWidth="1"/>
    <col min="1373" max="1373" width="0.7109375" style="62" customWidth="1"/>
    <col min="1374" max="1374" width="1.7109375" style="62" customWidth="1"/>
    <col min="1375" max="1376" width="0.85546875" style="62"/>
    <col min="1377" max="1377" width="0.85546875" style="62" customWidth="1"/>
    <col min="1378" max="1379" width="1.5703125" style="62" customWidth="1"/>
    <col min="1380" max="1380" width="2.85546875" style="62" customWidth="1"/>
    <col min="1381" max="1381" width="0" style="62" hidden="1" customWidth="1"/>
    <col min="1382" max="1382" width="0.140625" style="62" customWidth="1"/>
    <col min="1383" max="1383" width="0" style="62" hidden="1" customWidth="1"/>
    <col min="1384" max="1384" width="0.7109375" style="62" customWidth="1"/>
    <col min="1385" max="1385" width="2.28515625" style="62" customWidth="1"/>
    <col min="1386" max="1386" width="0.7109375" style="62" customWidth="1"/>
    <col min="1387" max="1387" width="1" style="62" customWidth="1"/>
    <col min="1388" max="1388" width="2.42578125" style="62" customWidth="1"/>
    <col min="1389" max="1389" width="0" style="62" hidden="1" customWidth="1"/>
    <col min="1390" max="1390" width="0.42578125" style="62" customWidth="1"/>
    <col min="1391" max="1395" width="0.85546875" style="62"/>
    <col min="1396" max="1396" width="1.28515625" style="62" customWidth="1"/>
    <col min="1397" max="1397" width="0" style="62" hidden="1" customWidth="1"/>
    <col min="1398" max="1398" width="0.85546875" style="62"/>
    <col min="1399" max="1399" width="0.85546875" style="62" customWidth="1"/>
    <col min="1400" max="1400" width="1.85546875" style="62" customWidth="1"/>
    <col min="1401" max="1401" width="1.140625" style="62" customWidth="1"/>
    <col min="1402" max="1402" width="1" style="62" customWidth="1"/>
    <col min="1403" max="1404" width="0.28515625" style="62" customWidth="1"/>
    <col min="1405" max="1405" width="2.5703125" style="62" customWidth="1"/>
    <col min="1406" max="1406" width="0.42578125" style="62" customWidth="1"/>
    <col min="1407" max="1407" width="1" style="62" customWidth="1"/>
    <col min="1408" max="1408" width="2.140625" style="62" customWidth="1"/>
    <col min="1409" max="1409" width="0" style="62" hidden="1" customWidth="1"/>
    <col min="1410" max="1410" width="0.7109375" style="62" customWidth="1"/>
    <col min="1411" max="1411" width="2" style="62" customWidth="1"/>
    <col min="1412" max="1413" width="1.28515625" style="62" customWidth="1"/>
    <col min="1414" max="1414" width="0" style="62" hidden="1" customWidth="1"/>
    <col min="1415" max="1416" width="0.85546875" style="62"/>
    <col min="1417" max="1417" width="2.28515625" style="62" customWidth="1"/>
    <col min="1418" max="1418" width="0.28515625" style="62" customWidth="1"/>
    <col min="1419" max="1419" width="1" style="62" customWidth="1"/>
    <col min="1420" max="1420" width="0.42578125" style="62" customWidth="1"/>
    <col min="1421" max="1421" width="0" style="62" hidden="1" customWidth="1"/>
    <col min="1422" max="1422" width="2.140625" style="62" customWidth="1"/>
    <col min="1423" max="1423" width="0.85546875" style="62" customWidth="1"/>
    <col min="1424" max="1424" width="1.5703125" style="62" customWidth="1"/>
    <col min="1425" max="1425" width="0.42578125" style="62" customWidth="1"/>
    <col min="1426" max="1426" width="1" style="62" customWidth="1"/>
    <col min="1427" max="1428" width="0" style="62" hidden="1" customWidth="1"/>
    <col min="1429" max="1429" width="2" style="62" customWidth="1"/>
    <col min="1430" max="1430" width="2.42578125" style="62" customWidth="1"/>
    <col min="1431" max="1431" width="0.42578125" style="62" customWidth="1"/>
    <col min="1432" max="1432" width="1" style="62" customWidth="1"/>
    <col min="1433" max="1433" width="2" style="62" customWidth="1"/>
    <col min="1434" max="1435" width="0.85546875" style="62" customWidth="1"/>
    <col min="1436" max="1436" width="1" style="62" customWidth="1"/>
    <col min="1437" max="1437" width="1.42578125" style="62" customWidth="1"/>
    <col min="1438" max="1438" width="1.140625" style="62" customWidth="1"/>
    <col min="1439" max="1439" width="4.7109375" style="62" customWidth="1"/>
    <col min="1440" max="1440" width="4.28515625" style="62" customWidth="1"/>
    <col min="1441" max="1441" width="3.85546875" style="62" customWidth="1"/>
    <col min="1442" max="1462" width="0" style="62" hidden="1" customWidth="1"/>
    <col min="1463" max="1463" width="1.140625" style="62" customWidth="1"/>
    <col min="1464" max="1467" width="0.85546875" style="62"/>
    <col min="1468" max="1468" width="1.5703125" style="62" customWidth="1"/>
    <col min="1469" max="1469" width="1" style="62" customWidth="1"/>
    <col min="1470" max="1471" width="0.85546875" style="62"/>
    <col min="1472" max="1472" width="1" style="62" customWidth="1"/>
    <col min="1473" max="1474" width="0" style="62" hidden="1" customWidth="1"/>
    <col min="1475" max="1475" width="3.85546875" style="62" customWidth="1"/>
    <col min="1476" max="1476" width="0" style="62" hidden="1" customWidth="1"/>
    <col min="1477" max="1477" width="5.5703125" style="62" customWidth="1"/>
    <col min="1478" max="1478" width="2.85546875" style="62" customWidth="1"/>
    <col min="1479" max="1479" width="4.7109375" style="62" customWidth="1"/>
    <col min="1480" max="1480" width="4.28515625" style="62" customWidth="1"/>
    <col min="1481" max="1481" width="1.7109375" style="62" customWidth="1"/>
    <col min="1482" max="1482" width="10.7109375" style="62" customWidth="1"/>
    <col min="1483" max="1486" width="0" style="62" hidden="1" customWidth="1"/>
    <col min="1487" max="1563" width="0.85546875" style="62"/>
    <col min="1564" max="1564" width="2.42578125" style="62" customWidth="1"/>
    <col min="1565" max="1565" width="4.7109375" style="62" customWidth="1"/>
    <col min="1566" max="1570" width="0.85546875" style="62"/>
    <col min="1571" max="1571" width="1.28515625" style="62" customWidth="1"/>
    <col min="1572" max="1572" width="0.28515625" style="62" customWidth="1"/>
    <col min="1573" max="1577" width="0" style="62" hidden="1" customWidth="1"/>
    <col min="1578" max="1584" width="0.85546875" style="62"/>
    <col min="1585" max="1585" width="6" style="62" customWidth="1"/>
    <col min="1586" max="1586" width="0.5703125" style="62" customWidth="1"/>
    <col min="1587" max="1589" width="0" style="62" hidden="1" customWidth="1"/>
    <col min="1590" max="1590" width="3.85546875" style="62" customWidth="1"/>
    <col min="1591" max="1591" width="0.85546875" style="62" customWidth="1"/>
    <col min="1592" max="1592" width="2" style="62" customWidth="1"/>
    <col min="1593" max="1593" width="0.28515625" style="62" customWidth="1"/>
    <col min="1594" max="1594" width="1.5703125" style="62" customWidth="1"/>
    <col min="1595" max="1595" width="1" style="62" customWidth="1"/>
    <col min="1596" max="1596" width="2.5703125" style="62" customWidth="1"/>
    <col min="1597" max="1597" width="0" style="62" hidden="1" customWidth="1"/>
    <col min="1598" max="1598" width="0.85546875" style="62" customWidth="1"/>
    <col min="1599" max="1599" width="1.85546875" style="62" customWidth="1"/>
    <col min="1600" max="1600" width="0.42578125" style="62" customWidth="1"/>
    <col min="1601" max="1601" width="0.28515625" style="62" customWidth="1"/>
    <col min="1602" max="1602" width="1.85546875" style="62" customWidth="1"/>
    <col min="1603" max="1603" width="0.5703125" style="62" customWidth="1"/>
    <col min="1604" max="1604" width="1" style="62" customWidth="1"/>
    <col min="1605" max="1605" width="0.85546875" style="62" customWidth="1"/>
    <col min="1606" max="1606" width="1.7109375" style="62" customWidth="1"/>
    <col min="1607" max="1607" width="0.7109375" style="62" customWidth="1"/>
    <col min="1608" max="1608" width="1.5703125" style="62" customWidth="1"/>
    <col min="1609" max="1609" width="0.85546875" style="62" customWidth="1"/>
    <col min="1610" max="1610" width="1.140625" style="62" customWidth="1"/>
    <col min="1611" max="1611" width="1" style="62" customWidth="1"/>
    <col min="1612" max="1612" width="2.140625" style="62" customWidth="1"/>
    <col min="1613" max="1613" width="0" style="62" hidden="1" customWidth="1"/>
    <col min="1614" max="1614" width="0.7109375" style="62" customWidth="1"/>
    <col min="1615" max="1615" width="1.140625" style="62" customWidth="1"/>
    <col min="1616" max="1616" width="2.42578125" style="62" customWidth="1"/>
    <col min="1617" max="1617" width="0" style="62" hidden="1" customWidth="1"/>
    <col min="1618" max="1618" width="0.140625" style="62" customWidth="1"/>
    <col min="1619" max="1619" width="0" style="62" hidden="1" customWidth="1"/>
    <col min="1620" max="1620" width="0.5703125" style="62" customWidth="1"/>
    <col min="1621" max="1621" width="1.28515625" style="62" customWidth="1"/>
    <col min="1622" max="1622" width="2.28515625" style="62" customWidth="1"/>
    <col min="1623" max="1623" width="0.85546875" style="62" customWidth="1"/>
    <col min="1624" max="1624" width="1.140625" style="62" customWidth="1"/>
    <col min="1625" max="1625" width="2.42578125" style="62" customWidth="1"/>
    <col min="1626" max="1626" width="0" style="62" hidden="1" customWidth="1"/>
    <col min="1627" max="1627" width="0.7109375" style="62" customWidth="1"/>
    <col min="1628" max="1628" width="1.140625" style="62" customWidth="1"/>
    <col min="1629" max="1629" width="0.7109375" style="62" customWidth="1"/>
    <col min="1630" max="1630" width="1.7109375" style="62" customWidth="1"/>
    <col min="1631" max="1632" width="0.85546875" style="62"/>
    <col min="1633" max="1633" width="0.85546875" style="62" customWidth="1"/>
    <col min="1634" max="1635" width="1.5703125" style="62" customWidth="1"/>
    <col min="1636" max="1636" width="2.85546875" style="62" customWidth="1"/>
    <col min="1637" max="1637" width="0" style="62" hidden="1" customWidth="1"/>
    <col min="1638" max="1638" width="0.140625" style="62" customWidth="1"/>
    <col min="1639" max="1639" width="0" style="62" hidden="1" customWidth="1"/>
    <col min="1640" max="1640" width="0.7109375" style="62" customWidth="1"/>
    <col min="1641" max="1641" width="2.28515625" style="62" customWidth="1"/>
    <col min="1642" max="1642" width="0.7109375" style="62" customWidth="1"/>
    <col min="1643" max="1643" width="1" style="62" customWidth="1"/>
    <col min="1644" max="1644" width="2.42578125" style="62" customWidth="1"/>
    <col min="1645" max="1645" width="0" style="62" hidden="1" customWidth="1"/>
    <col min="1646" max="1646" width="0.42578125" style="62" customWidth="1"/>
    <col min="1647" max="1651" width="0.85546875" style="62"/>
    <col min="1652" max="1652" width="1.28515625" style="62" customWidth="1"/>
    <col min="1653" max="1653" width="0" style="62" hidden="1" customWidth="1"/>
    <col min="1654" max="1654" width="0.85546875" style="62"/>
    <col min="1655" max="1655" width="0.85546875" style="62" customWidth="1"/>
    <col min="1656" max="1656" width="1.85546875" style="62" customWidth="1"/>
    <col min="1657" max="1657" width="1.140625" style="62" customWidth="1"/>
    <col min="1658" max="1658" width="1" style="62" customWidth="1"/>
    <col min="1659" max="1660" width="0.28515625" style="62" customWidth="1"/>
    <col min="1661" max="1661" width="2.5703125" style="62" customWidth="1"/>
    <col min="1662" max="1662" width="0.42578125" style="62" customWidth="1"/>
    <col min="1663" max="1663" width="1" style="62" customWidth="1"/>
    <col min="1664" max="1664" width="2.140625" style="62" customWidth="1"/>
    <col min="1665" max="1665" width="0" style="62" hidden="1" customWidth="1"/>
    <col min="1666" max="1666" width="0.7109375" style="62" customWidth="1"/>
    <col min="1667" max="1667" width="2" style="62" customWidth="1"/>
    <col min="1668" max="1669" width="1.28515625" style="62" customWidth="1"/>
    <col min="1670" max="1670" width="0" style="62" hidden="1" customWidth="1"/>
    <col min="1671" max="1672" width="0.85546875" style="62"/>
    <col min="1673" max="1673" width="2.28515625" style="62" customWidth="1"/>
    <col min="1674" max="1674" width="0.28515625" style="62" customWidth="1"/>
    <col min="1675" max="1675" width="1" style="62" customWidth="1"/>
    <col min="1676" max="1676" width="0.42578125" style="62" customWidth="1"/>
    <col min="1677" max="1677" width="0" style="62" hidden="1" customWidth="1"/>
    <col min="1678" max="1678" width="2.140625" style="62" customWidth="1"/>
    <col min="1679" max="1679" width="0.85546875" style="62" customWidth="1"/>
    <col min="1680" max="1680" width="1.5703125" style="62" customWidth="1"/>
    <col min="1681" max="1681" width="0.42578125" style="62" customWidth="1"/>
    <col min="1682" max="1682" width="1" style="62" customWidth="1"/>
    <col min="1683" max="1684" width="0" style="62" hidden="1" customWidth="1"/>
    <col min="1685" max="1685" width="2" style="62" customWidth="1"/>
    <col min="1686" max="1686" width="2.42578125" style="62" customWidth="1"/>
    <col min="1687" max="1687" width="0.42578125" style="62" customWidth="1"/>
    <col min="1688" max="1688" width="1" style="62" customWidth="1"/>
    <col min="1689" max="1689" width="2" style="62" customWidth="1"/>
    <col min="1690" max="1691" width="0.85546875" style="62" customWidth="1"/>
    <col min="1692" max="1692" width="1" style="62" customWidth="1"/>
    <col min="1693" max="1693" width="1.42578125" style="62" customWidth="1"/>
    <col min="1694" max="1694" width="1.140625" style="62" customWidth="1"/>
    <col min="1695" max="1695" width="4.7109375" style="62" customWidth="1"/>
    <col min="1696" max="1696" width="4.28515625" style="62" customWidth="1"/>
    <col min="1697" max="1697" width="3.85546875" style="62" customWidth="1"/>
    <col min="1698" max="1718" width="0" style="62" hidden="1" customWidth="1"/>
    <col min="1719" max="1719" width="1.140625" style="62" customWidth="1"/>
    <col min="1720" max="1723" width="0.85546875" style="62"/>
    <col min="1724" max="1724" width="1.5703125" style="62" customWidth="1"/>
    <col min="1725" max="1725" width="1" style="62" customWidth="1"/>
    <col min="1726" max="1727" width="0.85546875" style="62"/>
    <col min="1728" max="1728" width="1" style="62" customWidth="1"/>
    <col min="1729" max="1730" width="0" style="62" hidden="1" customWidth="1"/>
    <col min="1731" max="1731" width="3.85546875" style="62" customWidth="1"/>
    <col min="1732" max="1732" width="0" style="62" hidden="1" customWidth="1"/>
    <col min="1733" max="1733" width="5.5703125" style="62" customWidth="1"/>
    <col min="1734" max="1734" width="2.85546875" style="62" customWidth="1"/>
    <col min="1735" max="1735" width="4.7109375" style="62" customWidth="1"/>
    <col min="1736" max="1736" width="4.28515625" style="62" customWidth="1"/>
    <col min="1737" max="1737" width="1.7109375" style="62" customWidth="1"/>
    <col min="1738" max="1738" width="10.7109375" style="62" customWidth="1"/>
    <col min="1739" max="1742" width="0" style="62" hidden="1" customWidth="1"/>
    <col min="1743" max="1819" width="0.85546875" style="62"/>
    <col min="1820" max="1820" width="2.42578125" style="62" customWidth="1"/>
    <col min="1821" max="1821" width="4.7109375" style="62" customWidth="1"/>
    <col min="1822" max="1826" width="0.85546875" style="62"/>
    <col min="1827" max="1827" width="1.28515625" style="62" customWidth="1"/>
    <col min="1828" max="1828" width="0.28515625" style="62" customWidth="1"/>
    <col min="1829" max="1833" width="0" style="62" hidden="1" customWidth="1"/>
    <col min="1834" max="1840" width="0.85546875" style="62"/>
    <col min="1841" max="1841" width="6" style="62" customWidth="1"/>
    <col min="1842" max="1842" width="0.5703125" style="62" customWidth="1"/>
    <col min="1843" max="1845" width="0" style="62" hidden="1" customWidth="1"/>
    <col min="1846" max="1846" width="3.85546875" style="62" customWidth="1"/>
    <col min="1847" max="1847" width="0.85546875" style="62" customWidth="1"/>
    <col min="1848" max="1848" width="2" style="62" customWidth="1"/>
    <col min="1849" max="1849" width="0.28515625" style="62" customWidth="1"/>
    <col min="1850" max="1850" width="1.5703125" style="62" customWidth="1"/>
    <col min="1851" max="1851" width="1" style="62" customWidth="1"/>
    <col min="1852" max="1852" width="2.5703125" style="62" customWidth="1"/>
    <col min="1853" max="1853" width="0" style="62" hidden="1" customWidth="1"/>
    <col min="1854" max="1854" width="0.85546875" style="62" customWidth="1"/>
    <col min="1855" max="1855" width="1.85546875" style="62" customWidth="1"/>
    <col min="1856" max="1856" width="0.42578125" style="62" customWidth="1"/>
    <col min="1857" max="1857" width="0.28515625" style="62" customWidth="1"/>
    <col min="1858" max="1858" width="1.85546875" style="62" customWidth="1"/>
    <col min="1859" max="1859" width="0.5703125" style="62" customWidth="1"/>
    <col min="1860" max="1860" width="1" style="62" customWidth="1"/>
    <col min="1861" max="1861" width="0.85546875" style="62" customWidth="1"/>
    <col min="1862" max="1862" width="1.7109375" style="62" customWidth="1"/>
    <col min="1863" max="1863" width="0.7109375" style="62" customWidth="1"/>
    <col min="1864" max="1864" width="1.5703125" style="62" customWidth="1"/>
    <col min="1865" max="1865" width="0.85546875" style="62" customWidth="1"/>
    <col min="1866" max="1866" width="1.140625" style="62" customWidth="1"/>
    <col min="1867" max="1867" width="1" style="62" customWidth="1"/>
    <col min="1868" max="1868" width="2.140625" style="62" customWidth="1"/>
    <col min="1869" max="1869" width="0" style="62" hidden="1" customWidth="1"/>
    <col min="1870" max="1870" width="0.7109375" style="62" customWidth="1"/>
    <col min="1871" max="1871" width="1.140625" style="62" customWidth="1"/>
    <col min="1872" max="1872" width="2.42578125" style="62" customWidth="1"/>
    <col min="1873" max="1873" width="0" style="62" hidden="1" customWidth="1"/>
    <col min="1874" max="1874" width="0.140625" style="62" customWidth="1"/>
    <col min="1875" max="1875" width="0" style="62" hidden="1" customWidth="1"/>
    <col min="1876" max="1876" width="0.5703125" style="62" customWidth="1"/>
    <col min="1877" max="1877" width="1.28515625" style="62" customWidth="1"/>
    <col min="1878" max="1878" width="2.28515625" style="62" customWidth="1"/>
    <col min="1879" max="1879" width="0.85546875" style="62" customWidth="1"/>
    <col min="1880" max="1880" width="1.140625" style="62" customWidth="1"/>
    <col min="1881" max="1881" width="2.42578125" style="62" customWidth="1"/>
    <col min="1882" max="1882" width="0" style="62" hidden="1" customWidth="1"/>
    <col min="1883" max="1883" width="0.7109375" style="62" customWidth="1"/>
    <col min="1884" max="1884" width="1.140625" style="62" customWidth="1"/>
    <col min="1885" max="1885" width="0.7109375" style="62" customWidth="1"/>
    <col min="1886" max="1886" width="1.7109375" style="62" customWidth="1"/>
    <col min="1887" max="1888" width="0.85546875" style="62"/>
    <col min="1889" max="1889" width="0.85546875" style="62" customWidth="1"/>
    <col min="1890" max="1891" width="1.5703125" style="62" customWidth="1"/>
    <col min="1892" max="1892" width="2.85546875" style="62" customWidth="1"/>
    <col min="1893" max="1893" width="0" style="62" hidden="1" customWidth="1"/>
    <col min="1894" max="1894" width="0.140625" style="62" customWidth="1"/>
    <col min="1895" max="1895" width="0" style="62" hidden="1" customWidth="1"/>
    <col min="1896" max="1896" width="0.7109375" style="62" customWidth="1"/>
    <col min="1897" max="1897" width="2.28515625" style="62" customWidth="1"/>
    <col min="1898" max="1898" width="0.7109375" style="62" customWidth="1"/>
    <col min="1899" max="1899" width="1" style="62" customWidth="1"/>
    <col min="1900" max="1900" width="2.42578125" style="62" customWidth="1"/>
    <col min="1901" max="1901" width="0" style="62" hidden="1" customWidth="1"/>
    <col min="1902" max="1902" width="0.42578125" style="62" customWidth="1"/>
    <col min="1903" max="1907" width="0.85546875" style="62"/>
    <col min="1908" max="1908" width="1.28515625" style="62" customWidth="1"/>
    <col min="1909" max="1909" width="0" style="62" hidden="1" customWidth="1"/>
    <col min="1910" max="1910" width="0.85546875" style="62"/>
    <col min="1911" max="1911" width="0.85546875" style="62" customWidth="1"/>
    <col min="1912" max="1912" width="1.85546875" style="62" customWidth="1"/>
    <col min="1913" max="1913" width="1.140625" style="62" customWidth="1"/>
    <col min="1914" max="1914" width="1" style="62" customWidth="1"/>
    <col min="1915" max="1916" width="0.28515625" style="62" customWidth="1"/>
    <col min="1917" max="1917" width="2.5703125" style="62" customWidth="1"/>
    <col min="1918" max="1918" width="0.42578125" style="62" customWidth="1"/>
    <col min="1919" max="1919" width="1" style="62" customWidth="1"/>
    <col min="1920" max="1920" width="2.140625" style="62" customWidth="1"/>
    <col min="1921" max="1921" width="0" style="62" hidden="1" customWidth="1"/>
    <col min="1922" max="1922" width="0.7109375" style="62" customWidth="1"/>
    <col min="1923" max="1923" width="2" style="62" customWidth="1"/>
    <col min="1924" max="1925" width="1.28515625" style="62" customWidth="1"/>
    <col min="1926" max="1926" width="0" style="62" hidden="1" customWidth="1"/>
    <col min="1927" max="1928" width="0.85546875" style="62"/>
    <col min="1929" max="1929" width="2.28515625" style="62" customWidth="1"/>
    <col min="1930" max="1930" width="0.28515625" style="62" customWidth="1"/>
    <col min="1931" max="1931" width="1" style="62" customWidth="1"/>
    <col min="1932" max="1932" width="0.42578125" style="62" customWidth="1"/>
    <col min="1933" max="1933" width="0" style="62" hidden="1" customWidth="1"/>
    <col min="1934" max="1934" width="2.140625" style="62" customWidth="1"/>
    <col min="1935" max="1935" width="0.85546875" style="62" customWidth="1"/>
    <col min="1936" max="1936" width="1.5703125" style="62" customWidth="1"/>
    <col min="1937" max="1937" width="0.42578125" style="62" customWidth="1"/>
    <col min="1938" max="1938" width="1" style="62" customWidth="1"/>
    <col min="1939" max="1940" width="0" style="62" hidden="1" customWidth="1"/>
    <col min="1941" max="1941" width="2" style="62" customWidth="1"/>
    <col min="1942" max="1942" width="2.42578125" style="62" customWidth="1"/>
    <col min="1943" max="1943" width="0.42578125" style="62" customWidth="1"/>
    <col min="1944" max="1944" width="1" style="62" customWidth="1"/>
    <col min="1945" max="1945" width="2" style="62" customWidth="1"/>
    <col min="1946" max="1947" width="0.85546875" style="62" customWidth="1"/>
    <col min="1948" max="1948" width="1" style="62" customWidth="1"/>
    <col min="1949" max="1949" width="1.42578125" style="62" customWidth="1"/>
    <col min="1950" max="1950" width="1.140625" style="62" customWidth="1"/>
    <col min="1951" max="1951" width="4.7109375" style="62" customWidth="1"/>
    <col min="1952" max="1952" width="4.28515625" style="62" customWidth="1"/>
    <col min="1953" max="1953" width="3.85546875" style="62" customWidth="1"/>
    <col min="1954" max="1974" width="0" style="62" hidden="1" customWidth="1"/>
    <col min="1975" max="1975" width="1.140625" style="62" customWidth="1"/>
    <col min="1976" max="1979" width="0.85546875" style="62"/>
    <col min="1980" max="1980" width="1.5703125" style="62" customWidth="1"/>
    <col min="1981" max="1981" width="1" style="62" customWidth="1"/>
    <col min="1982" max="1983" width="0.85546875" style="62"/>
    <col min="1984" max="1984" width="1" style="62" customWidth="1"/>
    <col min="1985" max="1986" width="0" style="62" hidden="1" customWidth="1"/>
    <col min="1987" max="1987" width="3.85546875" style="62" customWidth="1"/>
    <col min="1988" max="1988" width="0" style="62" hidden="1" customWidth="1"/>
    <col min="1989" max="1989" width="5.5703125" style="62" customWidth="1"/>
    <col min="1990" max="1990" width="2.85546875" style="62" customWidth="1"/>
    <col min="1991" max="1991" width="4.7109375" style="62" customWidth="1"/>
    <col min="1992" max="1992" width="4.28515625" style="62" customWidth="1"/>
    <col min="1993" max="1993" width="1.7109375" style="62" customWidth="1"/>
    <col min="1994" max="1994" width="10.7109375" style="62" customWidth="1"/>
    <col min="1995" max="1998" width="0" style="62" hidden="1" customWidth="1"/>
    <col min="1999" max="2075" width="0.85546875" style="62"/>
    <col min="2076" max="2076" width="2.42578125" style="62" customWidth="1"/>
    <col min="2077" max="2077" width="4.7109375" style="62" customWidth="1"/>
    <col min="2078" max="2082" width="0.85546875" style="62"/>
    <col min="2083" max="2083" width="1.28515625" style="62" customWidth="1"/>
    <col min="2084" max="2084" width="0.28515625" style="62" customWidth="1"/>
    <col min="2085" max="2089" width="0" style="62" hidden="1" customWidth="1"/>
    <col min="2090" max="2096" width="0.85546875" style="62"/>
    <col min="2097" max="2097" width="6" style="62" customWidth="1"/>
    <col min="2098" max="2098" width="0.5703125" style="62" customWidth="1"/>
    <col min="2099" max="2101" width="0" style="62" hidden="1" customWidth="1"/>
    <col min="2102" max="2102" width="3.85546875" style="62" customWidth="1"/>
    <col min="2103" max="2103" width="0.85546875" style="62" customWidth="1"/>
    <col min="2104" max="2104" width="2" style="62" customWidth="1"/>
    <col min="2105" max="2105" width="0.28515625" style="62" customWidth="1"/>
    <col min="2106" max="2106" width="1.5703125" style="62" customWidth="1"/>
    <col min="2107" max="2107" width="1" style="62" customWidth="1"/>
    <col min="2108" max="2108" width="2.5703125" style="62" customWidth="1"/>
    <col min="2109" max="2109" width="0" style="62" hidden="1" customWidth="1"/>
    <col min="2110" max="2110" width="0.85546875" style="62" customWidth="1"/>
    <col min="2111" max="2111" width="1.85546875" style="62" customWidth="1"/>
    <col min="2112" max="2112" width="0.42578125" style="62" customWidth="1"/>
    <col min="2113" max="2113" width="0.28515625" style="62" customWidth="1"/>
    <col min="2114" max="2114" width="1.85546875" style="62" customWidth="1"/>
    <col min="2115" max="2115" width="0.5703125" style="62" customWidth="1"/>
    <col min="2116" max="2116" width="1" style="62" customWidth="1"/>
    <col min="2117" max="2117" width="0.85546875" style="62" customWidth="1"/>
    <col min="2118" max="2118" width="1.7109375" style="62" customWidth="1"/>
    <col min="2119" max="2119" width="0.7109375" style="62" customWidth="1"/>
    <col min="2120" max="2120" width="1.5703125" style="62" customWidth="1"/>
    <col min="2121" max="2121" width="0.85546875" style="62" customWidth="1"/>
    <col min="2122" max="2122" width="1.140625" style="62" customWidth="1"/>
    <col min="2123" max="2123" width="1" style="62" customWidth="1"/>
    <col min="2124" max="2124" width="2.140625" style="62" customWidth="1"/>
    <col min="2125" max="2125" width="0" style="62" hidden="1" customWidth="1"/>
    <col min="2126" max="2126" width="0.7109375" style="62" customWidth="1"/>
    <col min="2127" max="2127" width="1.140625" style="62" customWidth="1"/>
    <col min="2128" max="2128" width="2.42578125" style="62" customWidth="1"/>
    <col min="2129" max="2129" width="0" style="62" hidden="1" customWidth="1"/>
    <col min="2130" max="2130" width="0.140625" style="62" customWidth="1"/>
    <col min="2131" max="2131" width="0" style="62" hidden="1" customWidth="1"/>
    <col min="2132" max="2132" width="0.5703125" style="62" customWidth="1"/>
    <col min="2133" max="2133" width="1.28515625" style="62" customWidth="1"/>
    <col min="2134" max="2134" width="2.28515625" style="62" customWidth="1"/>
    <col min="2135" max="2135" width="0.85546875" style="62" customWidth="1"/>
    <col min="2136" max="2136" width="1.140625" style="62" customWidth="1"/>
    <col min="2137" max="2137" width="2.42578125" style="62" customWidth="1"/>
    <col min="2138" max="2138" width="0" style="62" hidden="1" customWidth="1"/>
    <col min="2139" max="2139" width="0.7109375" style="62" customWidth="1"/>
    <col min="2140" max="2140" width="1.140625" style="62" customWidth="1"/>
    <col min="2141" max="2141" width="0.7109375" style="62" customWidth="1"/>
    <col min="2142" max="2142" width="1.7109375" style="62" customWidth="1"/>
    <col min="2143" max="2144" width="0.85546875" style="62"/>
    <col min="2145" max="2145" width="0.85546875" style="62" customWidth="1"/>
    <col min="2146" max="2147" width="1.5703125" style="62" customWidth="1"/>
    <col min="2148" max="2148" width="2.85546875" style="62" customWidth="1"/>
    <col min="2149" max="2149" width="0" style="62" hidden="1" customWidth="1"/>
    <col min="2150" max="2150" width="0.140625" style="62" customWidth="1"/>
    <col min="2151" max="2151" width="0" style="62" hidden="1" customWidth="1"/>
    <col min="2152" max="2152" width="0.7109375" style="62" customWidth="1"/>
    <col min="2153" max="2153" width="2.28515625" style="62" customWidth="1"/>
    <col min="2154" max="2154" width="0.7109375" style="62" customWidth="1"/>
    <col min="2155" max="2155" width="1" style="62" customWidth="1"/>
    <col min="2156" max="2156" width="2.42578125" style="62" customWidth="1"/>
    <col min="2157" max="2157" width="0" style="62" hidden="1" customWidth="1"/>
    <col min="2158" max="2158" width="0.42578125" style="62" customWidth="1"/>
    <col min="2159" max="2163" width="0.85546875" style="62"/>
    <col min="2164" max="2164" width="1.28515625" style="62" customWidth="1"/>
    <col min="2165" max="2165" width="0" style="62" hidden="1" customWidth="1"/>
    <col min="2166" max="2166" width="0.85546875" style="62"/>
    <col min="2167" max="2167" width="0.85546875" style="62" customWidth="1"/>
    <col min="2168" max="2168" width="1.85546875" style="62" customWidth="1"/>
    <col min="2169" max="2169" width="1.140625" style="62" customWidth="1"/>
    <col min="2170" max="2170" width="1" style="62" customWidth="1"/>
    <col min="2171" max="2172" width="0.28515625" style="62" customWidth="1"/>
    <col min="2173" max="2173" width="2.5703125" style="62" customWidth="1"/>
    <col min="2174" max="2174" width="0.42578125" style="62" customWidth="1"/>
    <col min="2175" max="2175" width="1" style="62" customWidth="1"/>
    <col min="2176" max="2176" width="2.140625" style="62" customWidth="1"/>
    <col min="2177" max="2177" width="0" style="62" hidden="1" customWidth="1"/>
    <col min="2178" max="2178" width="0.7109375" style="62" customWidth="1"/>
    <col min="2179" max="2179" width="2" style="62" customWidth="1"/>
    <col min="2180" max="2181" width="1.28515625" style="62" customWidth="1"/>
    <col min="2182" max="2182" width="0" style="62" hidden="1" customWidth="1"/>
    <col min="2183" max="2184" width="0.85546875" style="62"/>
    <col min="2185" max="2185" width="2.28515625" style="62" customWidth="1"/>
    <col min="2186" max="2186" width="0.28515625" style="62" customWidth="1"/>
    <col min="2187" max="2187" width="1" style="62" customWidth="1"/>
    <col min="2188" max="2188" width="0.42578125" style="62" customWidth="1"/>
    <col min="2189" max="2189" width="0" style="62" hidden="1" customWidth="1"/>
    <col min="2190" max="2190" width="2.140625" style="62" customWidth="1"/>
    <col min="2191" max="2191" width="0.85546875" style="62" customWidth="1"/>
    <col min="2192" max="2192" width="1.5703125" style="62" customWidth="1"/>
    <col min="2193" max="2193" width="0.42578125" style="62" customWidth="1"/>
    <col min="2194" max="2194" width="1" style="62" customWidth="1"/>
    <col min="2195" max="2196" width="0" style="62" hidden="1" customWidth="1"/>
    <col min="2197" max="2197" width="2" style="62" customWidth="1"/>
    <col min="2198" max="2198" width="2.42578125" style="62" customWidth="1"/>
    <col min="2199" max="2199" width="0.42578125" style="62" customWidth="1"/>
    <col min="2200" max="2200" width="1" style="62" customWidth="1"/>
    <col min="2201" max="2201" width="2" style="62" customWidth="1"/>
    <col min="2202" max="2203" width="0.85546875" style="62" customWidth="1"/>
    <col min="2204" max="2204" width="1" style="62" customWidth="1"/>
    <col min="2205" max="2205" width="1.42578125" style="62" customWidth="1"/>
    <col min="2206" max="2206" width="1.140625" style="62" customWidth="1"/>
    <col min="2207" max="2207" width="4.7109375" style="62" customWidth="1"/>
    <col min="2208" max="2208" width="4.28515625" style="62" customWidth="1"/>
    <col min="2209" max="2209" width="3.85546875" style="62" customWidth="1"/>
    <col min="2210" max="2230" width="0" style="62" hidden="1" customWidth="1"/>
    <col min="2231" max="2231" width="1.140625" style="62" customWidth="1"/>
    <col min="2232" max="2235" width="0.85546875" style="62"/>
    <col min="2236" max="2236" width="1.5703125" style="62" customWidth="1"/>
    <col min="2237" max="2237" width="1" style="62" customWidth="1"/>
    <col min="2238" max="2239" width="0.85546875" style="62"/>
    <col min="2240" max="2240" width="1" style="62" customWidth="1"/>
    <col min="2241" max="2242" width="0" style="62" hidden="1" customWidth="1"/>
    <col min="2243" max="2243" width="3.85546875" style="62" customWidth="1"/>
    <col min="2244" max="2244" width="0" style="62" hidden="1" customWidth="1"/>
    <col min="2245" max="2245" width="5.5703125" style="62" customWidth="1"/>
    <col min="2246" max="2246" width="2.85546875" style="62" customWidth="1"/>
    <col min="2247" max="2247" width="4.7109375" style="62" customWidth="1"/>
    <col min="2248" max="2248" width="4.28515625" style="62" customWidth="1"/>
    <col min="2249" max="2249" width="1.7109375" style="62" customWidth="1"/>
    <col min="2250" max="2250" width="10.7109375" style="62" customWidth="1"/>
    <col min="2251" max="2254" width="0" style="62" hidden="1" customWidth="1"/>
    <col min="2255" max="2331" width="0.85546875" style="62"/>
    <col min="2332" max="2332" width="2.42578125" style="62" customWidth="1"/>
    <col min="2333" max="2333" width="4.7109375" style="62" customWidth="1"/>
    <col min="2334" max="2338" width="0.85546875" style="62"/>
    <col min="2339" max="2339" width="1.28515625" style="62" customWidth="1"/>
    <col min="2340" max="2340" width="0.28515625" style="62" customWidth="1"/>
    <col min="2341" max="2345" width="0" style="62" hidden="1" customWidth="1"/>
    <col min="2346" max="2352" width="0.85546875" style="62"/>
    <col min="2353" max="2353" width="6" style="62" customWidth="1"/>
    <col min="2354" max="2354" width="0.5703125" style="62" customWidth="1"/>
    <col min="2355" max="2357" width="0" style="62" hidden="1" customWidth="1"/>
    <col min="2358" max="2358" width="3.85546875" style="62" customWidth="1"/>
    <col min="2359" max="2359" width="0.85546875" style="62" customWidth="1"/>
    <col min="2360" max="2360" width="2" style="62" customWidth="1"/>
    <col min="2361" max="2361" width="0.28515625" style="62" customWidth="1"/>
    <col min="2362" max="2362" width="1.5703125" style="62" customWidth="1"/>
    <col min="2363" max="2363" width="1" style="62" customWidth="1"/>
    <col min="2364" max="2364" width="2.5703125" style="62" customWidth="1"/>
    <col min="2365" max="2365" width="0" style="62" hidden="1" customWidth="1"/>
    <col min="2366" max="2366" width="0.85546875" style="62" customWidth="1"/>
    <col min="2367" max="2367" width="1.85546875" style="62" customWidth="1"/>
    <col min="2368" max="2368" width="0.42578125" style="62" customWidth="1"/>
    <col min="2369" max="2369" width="0.28515625" style="62" customWidth="1"/>
    <col min="2370" max="2370" width="1.85546875" style="62" customWidth="1"/>
    <col min="2371" max="2371" width="0.5703125" style="62" customWidth="1"/>
    <col min="2372" max="2372" width="1" style="62" customWidth="1"/>
    <col min="2373" max="2373" width="0.85546875" style="62" customWidth="1"/>
    <col min="2374" max="2374" width="1.7109375" style="62" customWidth="1"/>
    <col min="2375" max="2375" width="0.7109375" style="62" customWidth="1"/>
    <col min="2376" max="2376" width="1.5703125" style="62" customWidth="1"/>
    <col min="2377" max="2377" width="0.85546875" style="62" customWidth="1"/>
    <col min="2378" max="2378" width="1.140625" style="62" customWidth="1"/>
    <col min="2379" max="2379" width="1" style="62" customWidth="1"/>
    <col min="2380" max="2380" width="2.140625" style="62" customWidth="1"/>
    <col min="2381" max="2381" width="0" style="62" hidden="1" customWidth="1"/>
    <col min="2382" max="2382" width="0.7109375" style="62" customWidth="1"/>
    <col min="2383" max="2383" width="1.140625" style="62" customWidth="1"/>
    <col min="2384" max="2384" width="2.42578125" style="62" customWidth="1"/>
    <col min="2385" max="2385" width="0" style="62" hidden="1" customWidth="1"/>
    <col min="2386" max="2386" width="0.140625" style="62" customWidth="1"/>
    <col min="2387" max="2387" width="0" style="62" hidden="1" customWidth="1"/>
    <col min="2388" max="2388" width="0.5703125" style="62" customWidth="1"/>
    <col min="2389" max="2389" width="1.28515625" style="62" customWidth="1"/>
    <col min="2390" max="2390" width="2.28515625" style="62" customWidth="1"/>
    <col min="2391" max="2391" width="0.85546875" style="62" customWidth="1"/>
    <col min="2392" max="2392" width="1.140625" style="62" customWidth="1"/>
    <col min="2393" max="2393" width="2.42578125" style="62" customWidth="1"/>
    <col min="2394" max="2394" width="0" style="62" hidden="1" customWidth="1"/>
    <col min="2395" max="2395" width="0.7109375" style="62" customWidth="1"/>
    <col min="2396" max="2396" width="1.140625" style="62" customWidth="1"/>
    <col min="2397" max="2397" width="0.7109375" style="62" customWidth="1"/>
    <col min="2398" max="2398" width="1.7109375" style="62" customWidth="1"/>
    <col min="2399" max="2400" width="0.85546875" style="62"/>
    <col min="2401" max="2401" width="0.85546875" style="62" customWidth="1"/>
    <col min="2402" max="2403" width="1.5703125" style="62" customWidth="1"/>
    <col min="2404" max="2404" width="2.85546875" style="62" customWidth="1"/>
    <col min="2405" max="2405" width="0" style="62" hidden="1" customWidth="1"/>
    <col min="2406" max="2406" width="0.140625" style="62" customWidth="1"/>
    <col min="2407" max="2407" width="0" style="62" hidden="1" customWidth="1"/>
    <col min="2408" max="2408" width="0.7109375" style="62" customWidth="1"/>
    <col min="2409" max="2409" width="2.28515625" style="62" customWidth="1"/>
    <col min="2410" max="2410" width="0.7109375" style="62" customWidth="1"/>
    <col min="2411" max="2411" width="1" style="62" customWidth="1"/>
    <col min="2412" max="2412" width="2.42578125" style="62" customWidth="1"/>
    <col min="2413" max="2413" width="0" style="62" hidden="1" customWidth="1"/>
    <col min="2414" max="2414" width="0.42578125" style="62" customWidth="1"/>
    <col min="2415" max="2419" width="0.85546875" style="62"/>
    <col min="2420" max="2420" width="1.28515625" style="62" customWidth="1"/>
    <col min="2421" max="2421" width="0" style="62" hidden="1" customWidth="1"/>
    <col min="2422" max="2422" width="0.85546875" style="62"/>
    <col min="2423" max="2423" width="0.85546875" style="62" customWidth="1"/>
    <col min="2424" max="2424" width="1.85546875" style="62" customWidth="1"/>
    <col min="2425" max="2425" width="1.140625" style="62" customWidth="1"/>
    <col min="2426" max="2426" width="1" style="62" customWidth="1"/>
    <col min="2427" max="2428" width="0.28515625" style="62" customWidth="1"/>
    <col min="2429" max="2429" width="2.5703125" style="62" customWidth="1"/>
    <col min="2430" max="2430" width="0.42578125" style="62" customWidth="1"/>
    <col min="2431" max="2431" width="1" style="62" customWidth="1"/>
    <col min="2432" max="2432" width="2.140625" style="62" customWidth="1"/>
    <col min="2433" max="2433" width="0" style="62" hidden="1" customWidth="1"/>
    <col min="2434" max="2434" width="0.7109375" style="62" customWidth="1"/>
    <col min="2435" max="2435" width="2" style="62" customWidth="1"/>
    <col min="2436" max="2437" width="1.28515625" style="62" customWidth="1"/>
    <col min="2438" max="2438" width="0" style="62" hidden="1" customWidth="1"/>
    <col min="2439" max="2440" width="0.85546875" style="62"/>
    <col min="2441" max="2441" width="2.28515625" style="62" customWidth="1"/>
    <col min="2442" max="2442" width="0.28515625" style="62" customWidth="1"/>
    <col min="2443" max="2443" width="1" style="62" customWidth="1"/>
    <col min="2444" max="2444" width="0.42578125" style="62" customWidth="1"/>
    <col min="2445" max="2445" width="0" style="62" hidden="1" customWidth="1"/>
    <col min="2446" max="2446" width="2.140625" style="62" customWidth="1"/>
    <col min="2447" max="2447" width="0.85546875" style="62" customWidth="1"/>
    <col min="2448" max="2448" width="1.5703125" style="62" customWidth="1"/>
    <col min="2449" max="2449" width="0.42578125" style="62" customWidth="1"/>
    <col min="2450" max="2450" width="1" style="62" customWidth="1"/>
    <col min="2451" max="2452" width="0" style="62" hidden="1" customWidth="1"/>
    <col min="2453" max="2453" width="2" style="62" customWidth="1"/>
    <col min="2454" max="2454" width="2.42578125" style="62" customWidth="1"/>
    <col min="2455" max="2455" width="0.42578125" style="62" customWidth="1"/>
    <col min="2456" max="2456" width="1" style="62" customWidth="1"/>
    <col min="2457" max="2457" width="2" style="62" customWidth="1"/>
    <col min="2458" max="2459" width="0.85546875" style="62" customWidth="1"/>
    <col min="2460" max="2460" width="1" style="62" customWidth="1"/>
    <col min="2461" max="2461" width="1.42578125" style="62" customWidth="1"/>
    <col min="2462" max="2462" width="1.140625" style="62" customWidth="1"/>
    <col min="2463" max="2463" width="4.7109375" style="62" customWidth="1"/>
    <col min="2464" max="2464" width="4.28515625" style="62" customWidth="1"/>
    <col min="2465" max="2465" width="3.85546875" style="62" customWidth="1"/>
    <col min="2466" max="2486" width="0" style="62" hidden="1" customWidth="1"/>
    <col min="2487" max="2487" width="1.140625" style="62" customWidth="1"/>
    <col min="2488" max="2491" width="0.85546875" style="62"/>
    <col min="2492" max="2492" width="1.5703125" style="62" customWidth="1"/>
    <col min="2493" max="2493" width="1" style="62" customWidth="1"/>
    <col min="2494" max="2495" width="0.85546875" style="62"/>
    <col min="2496" max="2496" width="1" style="62" customWidth="1"/>
    <col min="2497" max="2498" width="0" style="62" hidden="1" customWidth="1"/>
    <col min="2499" max="2499" width="3.85546875" style="62" customWidth="1"/>
    <col min="2500" max="2500" width="0" style="62" hidden="1" customWidth="1"/>
    <col min="2501" max="2501" width="5.5703125" style="62" customWidth="1"/>
    <col min="2502" max="2502" width="2.85546875" style="62" customWidth="1"/>
    <col min="2503" max="2503" width="4.7109375" style="62" customWidth="1"/>
    <col min="2504" max="2504" width="4.28515625" style="62" customWidth="1"/>
    <col min="2505" max="2505" width="1.7109375" style="62" customWidth="1"/>
    <col min="2506" max="2506" width="10.7109375" style="62" customWidth="1"/>
    <col min="2507" max="2510" width="0" style="62" hidden="1" customWidth="1"/>
    <col min="2511" max="2587" width="0.85546875" style="62"/>
    <col min="2588" max="2588" width="2.42578125" style="62" customWidth="1"/>
    <col min="2589" max="2589" width="4.7109375" style="62" customWidth="1"/>
    <col min="2590" max="2594" width="0.85546875" style="62"/>
    <col min="2595" max="2595" width="1.28515625" style="62" customWidth="1"/>
    <col min="2596" max="2596" width="0.28515625" style="62" customWidth="1"/>
    <col min="2597" max="2601" width="0" style="62" hidden="1" customWidth="1"/>
    <col min="2602" max="2608" width="0.85546875" style="62"/>
    <col min="2609" max="2609" width="6" style="62" customWidth="1"/>
    <col min="2610" max="2610" width="0.5703125" style="62" customWidth="1"/>
    <col min="2611" max="2613" width="0" style="62" hidden="1" customWidth="1"/>
    <col min="2614" max="2614" width="3.85546875" style="62" customWidth="1"/>
    <col min="2615" max="2615" width="0.85546875" style="62" customWidth="1"/>
    <col min="2616" max="2616" width="2" style="62" customWidth="1"/>
    <col min="2617" max="2617" width="0.28515625" style="62" customWidth="1"/>
    <col min="2618" max="2618" width="1.5703125" style="62" customWidth="1"/>
    <col min="2619" max="2619" width="1" style="62" customWidth="1"/>
    <col min="2620" max="2620" width="2.5703125" style="62" customWidth="1"/>
    <col min="2621" max="2621" width="0" style="62" hidden="1" customWidth="1"/>
    <col min="2622" max="2622" width="0.85546875" style="62" customWidth="1"/>
    <col min="2623" max="2623" width="1.85546875" style="62" customWidth="1"/>
    <col min="2624" max="2624" width="0.42578125" style="62" customWidth="1"/>
    <col min="2625" max="2625" width="0.28515625" style="62" customWidth="1"/>
    <col min="2626" max="2626" width="1.85546875" style="62" customWidth="1"/>
    <col min="2627" max="2627" width="0.5703125" style="62" customWidth="1"/>
    <col min="2628" max="2628" width="1" style="62" customWidth="1"/>
    <col min="2629" max="2629" width="0.85546875" style="62" customWidth="1"/>
    <col min="2630" max="2630" width="1.7109375" style="62" customWidth="1"/>
    <col min="2631" max="2631" width="0.7109375" style="62" customWidth="1"/>
    <col min="2632" max="2632" width="1.5703125" style="62" customWidth="1"/>
    <col min="2633" max="2633" width="0.85546875" style="62" customWidth="1"/>
    <col min="2634" max="2634" width="1.140625" style="62" customWidth="1"/>
    <col min="2635" max="2635" width="1" style="62" customWidth="1"/>
    <col min="2636" max="2636" width="2.140625" style="62" customWidth="1"/>
    <col min="2637" max="2637" width="0" style="62" hidden="1" customWidth="1"/>
    <col min="2638" max="2638" width="0.7109375" style="62" customWidth="1"/>
    <col min="2639" max="2639" width="1.140625" style="62" customWidth="1"/>
    <col min="2640" max="2640" width="2.42578125" style="62" customWidth="1"/>
    <col min="2641" max="2641" width="0" style="62" hidden="1" customWidth="1"/>
    <col min="2642" max="2642" width="0.140625" style="62" customWidth="1"/>
    <col min="2643" max="2643" width="0" style="62" hidden="1" customWidth="1"/>
    <col min="2644" max="2644" width="0.5703125" style="62" customWidth="1"/>
    <col min="2645" max="2645" width="1.28515625" style="62" customWidth="1"/>
    <col min="2646" max="2646" width="2.28515625" style="62" customWidth="1"/>
    <col min="2647" max="2647" width="0.85546875" style="62" customWidth="1"/>
    <col min="2648" max="2648" width="1.140625" style="62" customWidth="1"/>
    <col min="2649" max="2649" width="2.42578125" style="62" customWidth="1"/>
    <col min="2650" max="2650" width="0" style="62" hidden="1" customWidth="1"/>
    <col min="2651" max="2651" width="0.7109375" style="62" customWidth="1"/>
    <col min="2652" max="2652" width="1.140625" style="62" customWidth="1"/>
    <col min="2653" max="2653" width="0.7109375" style="62" customWidth="1"/>
    <col min="2654" max="2654" width="1.7109375" style="62" customWidth="1"/>
    <col min="2655" max="2656" width="0.85546875" style="62"/>
    <col min="2657" max="2657" width="0.85546875" style="62" customWidth="1"/>
    <col min="2658" max="2659" width="1.5703125" style="62" customWidth="1"/>
    <col min="2660" max="2660" width="2.85546875" style="62" customWidth="1"/>
    <col min="2661" max="2661" width="0" style="62" hidden="1" customWidth="1"/>
    <col min="2662" max="2662" width="0.140625" style="62" customWidth="1"/>
    <col min="2663" max="2663" width="0" style="62" hidden="1" customWidth="1"/>
    <col min="2664" max="2664" width="0.7109375" style="62" customWidth="1"/>
    <col min="2665" max="2665" width="2.28515625" style="62" customWidth="1"/>
    <col min="2666" max="2666" width="0.7109375" style="62" customWidth="1"/>
    <col min="2667" max="2667" width="1" style="62" customWidth="1"/>
    <col min="2668" max="2668" width="2.42578125" style="62" customWidth="1"/>
    <col min="2669" max="2669" width="0" style="62" hidden="1" customWidth="1"/>
    <col min="2670" max="2670" width="0.42578125" style="62" customWidth="1"/>
    <col min="2671" max="2675" width="0.85546875" style="62"/>
    <col min="2676" max="2676" width="1.28515625" style="62" customWidth="1"/>
    <col min="2677" max="2677" width="0" style="62" hidden="1" customWidth="1"/>
    <col min="2678" max="2678" width="0.85546875" style="62"/>
    <col min="2679" max="2679" width="0.85546875" style="62" customWidth="1"/>
    <col min="2680" max="2680" width="1.85546875" style="62" customWidth="1"/>
    <col min="2681" max="2681" width="1.140625" style="62" customWidth="1"/>
    <col min="2682" max="2682" width="1" style="62" customWidth="1"/>
    <col min="2683" max="2684" width="0.28515625" style="62" customWidth="1"/>
    <col min="2685" max="2685" width="2.5703125" style="62" customWidth="1"/>
    <col min="2686" max="2686" width="0.42578125" style="62" customWidth="1"/>
    <col min="2687" max="2687" width="1" style="62" customWidth="1"/>
    <col min="2688" max="2688" width="2.140625" style="62" customWidth="1"/>
    <col min="2689" max="2689" width="0" style="62" hidden="1" customWidth="1"/>
    <col min="2690" max="2690" width="0.7109375" style="62" customWidth="1"/>
    <col min="2691" max="2691" width="2" style="62" customWidth="1"/>
    <col min="2692" max="2693" width="1.28515625" style="62" customWidth="1"/>
    <col min="2694" max="2694" width="0" style="62" hidden="1" customWidth="1"/>
    <col min="2695" max="2696" width="0.85546875" style="62"/>
    <col min="2697" max="2697" width="2.28515625" style="62" customWidth="1"/>
    <col min="2698" max="2698" width="0.28515625" style="62" customWidth="1"/>
    <col min="2699" max="2699" width="1" style="62" customWidth="1"/>
    <col min="2700" max="2700" width="0.42578125" style="62" customWidth="1"/>
    <col min="2701" max="2701" width="0" style="62" hidden="1" customWidth="1"/>
    <col min="2702" max="2702" width="2.140625" style="62" customWidth="1"/>
    <col min="2703" max="2703" width="0.85546875" style="62" customWidth="1"/>
    <col min="2704" max="2704" width="1.5703125" style="62" customWidth="1"/>
    <col min="2705" max="2705" width="0.42578125" style="62" customWidth="1"/>
    <col min="2706" max="2706" width="1" style="62" customWidth="1"/>
    <col min="2707" max="2708" width="0" style="62" hidden="1" customWidth="1"/>
    <col min="2709" max="2709" width="2" style="62" customWidth="1"/>
    <col min="2710" max="2710" width="2.42578125" style="62" customWidth="1"/>
    <col min="2711" max="2711" width="0.42578125" style="62" customWidth="1"/>
    <col min="2712" max="2712" width="1" style="62" customWidth="1"/>
    <col min="2713" max="2713" width="2" style="62" customWidth="1"/>
    <col min="2714" max="2715" width="0.85546875" style="62" customWidth="1"/>
    <col min="2716" max="2716" width="1" style="62" customWidth="1"/>
    <col min="2717" max="2717" width="1.42578125" style="62" customWidth="1"/>
    <col min="2718" max="2718" width="1.140625" style="62" customWidth="1"/>
    <col min="2719" max="2719" width="4.7109375" style="62" customWidth="1"/>
    <col min="2720" max="2720" width="4.28515625" style="62" customWidth="1"/>
    <col min="2721" max="2721" width="3.85546875" style="62" customWidth="1"/>
    <col min="2722" max="2742" width="0" style="62" hidden="1" customWidth="1"/>
    <col min="2743" max="2743" width="1.140625" style="62" customWidth="1"/>
    <col min="2744" max="2747" width="0.85546875" style="62"/>
    <col min="2748" max="2748" width="1.5703125" style="62" customWidth="1"/>
    <col min="2749" max="2749" width="1" style="62" customWidth="1"/>
    <col min="2750" max="2751" width="0.85546875" style="62"/>
    <col min="2752" max="2752" width="1" style="62" customWidth="1"/>
    <col min="2753" max="2754" width="0" style="62" hidden="1" customWidth="1"/>
    <col min="2755" max="2755" width="3.85546875" style="62" customWidth="1"/>
    <col min="2756" max="2756" width="0" style="62" hidden="1" customWidth="1"/>
    <col min="2757" max="2757" width="5.5703125" style="62" customWidth="1"/>
    <col min="2758" max="2758" width="2.85546875" style="62" customWidth="1"/>
    <col min="2759" max="2759" width="4.7109375" style="62" customWidth="1"/>
    <col min="2760" max="2760" width="4.28515625" style="62" customWidth="1"/>
    <col min="2761" max="2761" width="1.7109375" style="62" customWidth="1"/>
    <col min="2762" max="2762" width="10.7109375" style="62" customWidth="1"/>
    <col min="2763" max="2766" width="0" style="62" hidden="1" customWidth="1"/>
    <col min="2767" max="2843" width="0.85546875" style="62"/>
    <col min="2844" max="2844" width="2.42578125" style="62" customWidth="1"/>
    <col min="2845" max="2845" width="4.7109375" style="62" customWidth="1"/>
    <col min="2846" max="2850" width="0.85546875" style="62"/>
    <col min="2851" max="2851" width="1.28515625" style="62" customWidth="1"/>
    <col min="2852" max="2852" width="0.28515625" style="62" customWidth="1"/>
    <col min="2853" max="2857" width="0" style="62" hidden="1" customWidth="1"/>
    <col min="2858" max="2864" width="0.85546875" style="62"/>
    <col min="2865" max="2865" width="6" style="62" customWidth="1"/>
    <col min="2866" max="2866" width="0.5703125" style="62" customWidth="1"/>
    <col min="2867" max="2869" width="0" style="62" hidden="1" customWidth="1"/>
    <col min="2870" max="2870" width="3.85546875" style="62" customWidth="1"/>
    <col min="2871" max="2871" width="0.85546875" style="62" customWidth="1"/>
    <col min="2872" max="2872" width="2" style="62" customWidth="1"/>
    <col min="2873" max="2873" width="0.28515625" style="62" customWidth="1"/>
    <col min="2874" max="2874" width="1.5703125" style="62" customWidth="1"/>
    <col min="2875" max="2875" width="1" style="62" customWidth="1"/>
    <col min="2876" max="2876" width="2.5703125" style="62" customWidth="1"/>
    <col min="2877" max="2877" width="0" style="62" hidden="1" customWidth="1"/>
    <col min="2878" max="2878" width="0.85546875" style="62" customWidth="1"/>
    <col min="2879" max="2879" width="1.85546875" style="62" customWidth="1"/>
    <col min="2880" max="2880" width="0.42578125" style="62" customWidth="1"/>
    <col min="2881" max="2881" width="0.28515625" style="62" customWidth="1"/>
    <col min="2882" max="2882" width="1.85546875" style="62" customWidth="1"/>
    <col min="2883" max="2883" width="0.5703125" style="62" customWidth="1"/>
    <col min="2884" max="2884" width="1" style="62" customWidth="1"/>
    <col min="2885" max="2885" width="0.85546875" style="62" customWidth="1"/>
    <col min="2886" max="2886" width="1.7109375" style="62" customWidth="1"/>
    <col min="2887" max="2887" width="0.7109375" style="62" customWidth="1"/>
    <col min="2888" max="2888" width="1.5703125" style="62" customWidth="1"/>
    <col min="2889" max="2889" width="0.85546875" style="62" customWidth="1"/>
    <col min="2890" max="2890" width="1.140625" style="62" customWidth="1"/>
    <col min="2891" max="2891" width="1" style="62" customWidth="1"/>
    <col min="2892" max="2892" width="2.140625" style="62" customWidth="1"/>
    <col min="2893" max="2893" width="0" style="62" hidden="1" customWidth="1"/>
    <col min="2894" max="2894" width="0.7109375" style="62" customWidth="1"/>
    <col min="2895" max="2895" width="1.140625" style="62" customWidth="1"/>
    <col min="2896" max="2896" width="2.42578125" style="62" customWidth="1"/>
    <col min="2897" max="2897" width="0" style="62" hidden="1" customWidth="1"/>
    <col min="2898" max="2898" width="0.140625" style="62" customWidth="1"/>
    <col min="2899" max="2899" width="0" style="62" hidden="1" customWidth="1"/>
    <col min="2900" max="2900" width="0.5703125" style="62" customWidth="1"/>
    <col min="2901" max="2901" width="1.28515625" style="62" customWidth="1"/>
    <col min="2902" max="2902" width="2.28515625" style="62" customWidth="1"/>
    <col min="2903" max="2903" width="0.85546875" style="62" customWidth="1"/>
    <col min="2904" max="2904" width="1.140625" style="62" customWidth="1"/>
    <col min="2905" max="2905" width="2.42578125" style="62" customWidth="1"/>
    <col min="2906" max="2906" width="0" style="62" hidden="1" customWidth="1"/>
    <col min="2907" max="2907" width="0.7109375" style="62" customWidth="1"/>
    <col min="2908" max="2908" width="1.140625" style="62" customWidth="1"/>
    <col min="2909" max="2909" width="0.7109375" style="62" customWidth="1"/>
    <col min="2910" max="2910" width="1.7109375" style="62" customWidth="1"/>
    <col min="2911" max="2912" width="0.85546875" style="62"/>
    <col min="2913" max="2913" width="0.85546875" style="62" customWidth="1"/>
    <col min="2914" max="2915" width="1.5703125" style="62" customWidth="1"/>
    <col min="2916" max="2916" width="2.85546875" style="62" customWidth="1"/>
    <col min="2917" max="2917" width="0" style="62" hidden="1" customWidth="1"/>
    <col min="2918" max="2918" width="0.140625" style="62" customWidth="1"/>
    <col min="2919" max="2919" width="0" style="62" hidden="1" customWidth="1"/>
    <col min="2920" max="2920" width="0.7109375" style="62" customWidth="1"/>
    <col min="2921" max="2921" width="2.28515625" style="62" customWidth="1"/>
    <col min="2922" max="2922" width="0.7109375" style="62" customWidth="1"/>
    <col min="2923" max="2923" width="1" style="62" customWidth="1"/>
    <col min="2924" max="2924" width="2.42578125" style="62" customWidth="1"/>
    <col min="2925" max="2925" width="0" style="62" hidden="1" customWidth="1"/>
    <col min="2926" max="2926" width="0.42578125" style="62" customWidth="1"/>
    <col min="2927" max="2931" width="0.85546875" style="62"/>
    <col min="2932" max="2932" width="1.28515625" style="62" customWidth="1"/>
    <col min="2933" max="2933" width="0" style="62" hidden="1" customWidth="1"/>
    <col min="2934" max="2934" width="0.85546875" style="62"/>
    <col min="2935" max="2935" width="0.85546875" style="62" customWidth="1"/>
    <col min="2936" max="2936" width="1.85546875" style="62" customWidth="1"/>
    <col min="2937" max="2937" width="1.140625" style="62" customWidth="1"/>
    <col min="2938" max="2938" width="1" style="62" customWidth="1"/>
    <col min="2939" max="2940" width="0.28515625" style="62" customWidth="1"/>
    <col min="2941" max="2941" width="2.5703125" style="62" customWidth="1"/>
    <col min="2942" max="2942" width="0.42578125" style="62" customWidth="1"/>
    <col min="2943" max="2943" width="1" style="62" customWidth="1"/>
    <col min="2944" max="2944" width="2.140625" style="62" customWidth="1"/>
    <col min="2945" max="2945" width="0" style="62" hidden="1" customWidth="1"/>
    <col min="2946" max="2946" width="0.7109375" style="62" customWidth="1"/>
    <col min="2947" max="2947" width="2" style="62" customWidth="1"/>
    <col min="2948" max="2949" width="1.28515625" style="62" customWidth="1"/>
    <col min="2950" max="2950" width="0" style="62" hidden="1" customWidth="1"/>
    <col min="2951" max="2952" width="0.85546875" style="62"/>
    <col min="2953" max="2953" width="2.28515625" style="62" customWidth="1"/>
    <col min="2954" max="2954" width="0.28515625" style="62" customWidth="1"/>
    <col min="2955" max="2955" width="1" style="62" customWidth="1"/>
    <col min="2956" max="2956" width="0.42578125" style="62" customWidth="1"/>
    <col min="2957" max="2957" width="0" style="62" hidden="1" customWidth="1"/>
    <col min="2958" max="2958" width="2.140625" style="62" customWidth="1"/>
    <col min="2959" max="2959" width="0.85546875" style="62" customWidth="1"/>
    <col min="2960" max="2960" width="1.5703125" style="62" customWidth="1"/>
    <col min="2961" max="2961" width="0.42578125" style="62" customWidth="1"/>
    <col min="2962" max="2962" width="1" style="62" customWidth="1"/>
    <col min="2963" max="2964" width="0" style="62" hidden="1" customWidth="1"/>
    <col min="2965" max="2965" width="2" style="62" customWidth="1"/>
    <col min="2966" max="2966" width="2.42578125" style="62" customWidth="1"/>
    <col min="2967" max="2967" width="0.42578125" style="62" customWidth="1"/>
    <col min="2968" max="2968" width="1" style="62" customWidth="1"/>
    <col min="2969" max="2969" width="2" style="62" customWidth="1"/>
    <col min="2970" max="2971" width="0.85546875" style="62" customWidth="1"/>
    <col min="2972" max="2972" width="1" style="62" customWidth="1"/>
    <col min="2973" max="2973" width="1.42578125" style="62" customWidth="1"/>
    <col min="2974" max="2974" width="1.140625" style="62" customWidth="1"/>
    <col min="2975" max="2975" width="4.7109375" style="62" customWidth="1"/>
    <col min="2976" max="2976" width="4.28515625" style="62" customWidth="1"/>
    <col min="2977" max="2977" width="3.85546875" style="62" customWidth="1"/>
    <col min="2978" max="2998" width="0" style="62" hidden="1" customWidth="1"/>
    <col min="2999" max="2999" width="1.140625" style="62" customWidth="1"/>
    <col min="3000" max="3003" width="0.85546875" style="62"/>
    <col min="3004" max="3004" width="1.5703125" style="62" customWidth="1"/>
    <col min="3005" max="3005" width="1" style="62" customWidth="1"/>
    <col min="3006" max="3007" width="0.85546875" style="62"/>
    <col min="3008" max="3008" width="1" style="62" customWidth="1"/>
    <col min="3009" max="3010" width="0" style="62" hidden="1" customWidth="1"/>
    <col min="3011" max="3011" width="3.85546875" style="62" customWidth="1"/>
    <col min="3012" max="3012" width="0" style="62" hidden="1" customWidth="1"/>
    <col min="3013" max="3013" width="5.5703125" style="62" customWidth="1"/>
    <col min="3014" max="3014" width="2.85546875" style="62" customWidth="1"/>
    <col min="3015" max="3015" width="4.7109375" style="62" customWidth="1"/>
    <col min="3016" max="3016" width="4.28515625" style="62" customWidth="1"/>
    <col min="3017" max="3017" width="1.7109375" style="62" customWidth="1"/>
    <col min="3018" max="3018" width="10.7109375" style="62" customWidth="1"/>
    <col min="3019" max="3022" width="0" style="62" hidden="1" customWidth="1"/>
    <col min="3023" max="3099" width="0.85546875" style="62"/>
    <col min="3100" max="3100" width="2.42578125" style="62" customWidth="1"/>
    <col min="3101" max="3101" width="4.7109375" style="62" customWidth="1"/>
    <col min="3102" max="3106" width="0.85546875" style="62"/>
    <col min="3107" max="3107" width="1.28515625" style="62" customWidth="1"/>
    <col min="3108" max="3108" width="0.28515625" style="62" customWidth="1"/>
    <col min="3109" max="3113" width="0" style="62" hidden="1" customWidth="1"/>
    <col min="3114" max="3120" width="0.85546875" style="62"/>
    <col min="3121" max="3121" width="6" style="62" customWidth="1"/>
    <col min="3122" max="3122" width="0.5703125" style="62" customWidth="1"/>
    <col min="3123" max="3125" width="0" style="62" hidden="1" customWidth="1"/>
    <col min="3126" max="3126" width="3.85546875" style="62" customWidth="1"/>
    <col min="3127" max="3127" width="0.85546875" style="62" customWidth="1"/>
    <col min="3128" max="3128" width="2" style="62" customWidth="1"/>
    <col min="3129" max="3129" width="0.28515625" style="62" customWidth="1"/>
    <col min="3130" max="3130" width="1.5703125" style="62" customWidth="1"/>
    <col min="3131" max="3131" width="1" style="62" customWidth="1"/>
    <col min="3132" max="3132" width="2.5703125" style="62" customWidth="1"/>
    <col min="3133" max="3133" width="0" style="62" hidden="1" customWidth="1"/>
    <col min="3134" max="3134" width="0.85546875" style="62" customWidth="1"/>
    <col min="3135" max="3135" width="1.85546875" style="62" customWidth="1"/>
    <col min="3136" max="3136" width="0.42578125" style="62" customWidth="1"/>
    <col min="3137" max="3137" width="0.28515625" style="62" customWidth="1"/>
    <col min="3138" max="3138" width="1.85546875" style="62" customWidth="1"/>
    <col min="3139" max="3139" width="0.5703125" style="62" customWidth="1"/>
    <col min="3140" max="3140" width="1" style="62" customWidth="1"/>
    <col min="3141" max="3141" width="0.85546875" style="62" customWidth="1"/>
    <col min="3142" max="3142" width="1.7109375" style="62" customWidth="1"/>
    <col min="3143" max="3143" width="0.7109375" style="62" customWidth="1"/>
    <col min="3144" max="3144" width="1.5703125" style="62" customWidth="1"/>
    <col min="3145" max="3145" width="0.85546875" style="62" customWidth="1"/>
    <col min="3146" max="3146" width="1.140625" style="62" customWidth="1"/>
    <col min="3147" max="3147" width="1" style="62" customWidth="1"/>
    <col min="3148" max="3148" width="2.140625" style="62" customWidth="1"/>
    <col min="3149" max="3149" width="0" style="62" hidden="1" customWidth="1"/>
    <col min="3150" max="3150" width="0.7109375" style="62" customWidth="1"/>
    <col min="3151" max="3151" width="1.140625" style="62" customWidth="1"/>
    <col min="3152" max="3152" width="2.42578125" style="62" customWidth="1"/>
    <col min="3153" max="3153" width="0" style="62" hidden="1" customWidth="1"/>
    <col min="3154" max="3154" width="0.140625" style="62" customWidth="1"/>
    <col min="3155" max="3155" width="0" style="62" hidden="1" customWidth="1"/>
    <col min="3156" max="3156" width="0.5703125" style="62" customWidth="1"/>
    <col min="3157" max="3157" width="1.28515625" style="62" customWidth="1"/>
    <col min="3158" max="3158" width="2.28515625" style="62" customWidth="1"/>
    <col min="3159" max="3159" width="0.85546875" style="62" customWidth="1"/>
    <col min="3160" max="3160" width="1.140625" style="62" customWidth="1"/>
    <col min="3161" max="3161" width="2.42578125" style="62" customWidth="1"/>
    <col min="3162" max="3162" width="0" style="62" hidden="1" customWidth="1"/>
    <col min="3163" max="3163" width="0.7109375" style="62" customWidth="1"/>
    <col min="3164" max="3164" width="1.140625" style="62" customWidth="1"/>
    <col min="3165" max="3165" width="0.7109375" style="62" customWidth="1"/>
    <col min="3166" max="3166" width="1.7109375" style="62" customWidth="1"/>
    <col min="3167" max="3168" width="0.85546875" style="62"/>
    <col min="3169" max="3169" width="0.85546875" style="62" customWidth="1"/>
    <col min="3170" max="3171" width="1.5703125" style="62" customWidth="1"/>
    <col min="3172" max="3172" width="2.85546875" style="62" customWidth="1"/>
    <col min="3173" max="3173" width="0" style="62" hidden="1" customWidth="1"/>
    <col min="3174" max="3174" width="0.140625" style="62" customWidth="1"/>
    <col min="3175" max="3175" width="0" style="62" hidden="1" customWidth="1"/>
    <col min="3176" max="3176" width="0.7109375" style="62" customWidth="1"/>
    <col min="3177" max="3177" width="2.28515625" style="62" customWidth="1"/>
    <col min="3178" max="3178" width="0.7109375" style="62" customWidth="1"/>
    <col min="3179" max="3179" width="1" style="62" customWidth="1"/>
    <col min="3180" max="3180" width="2.42578125" style="62" customWidth="1"/>
    <col min="3181" max="3181" width="0" style="62" hidden="1" customWidth="1"/>
    <col min="3182" max="3182" width="0.42578125" style="62" customWidth="1"/>
    <col min="3183" max="3187" width="0.85546875" style="62"/>
    <col min="3188" max="3188" width="1.28515625" style="62" customWidth="1"/>
    <col min="3189" max="3189" width="0" style="62" hidden="1" customWidth="1"/>
    <col min="3190" max="3190" width="0.85546875" style="62"/>
    <col min="3191" max="3191" width="0.85546875" style="62" customWidth="1"/>
    <col min="3192" max="3192" width="1.85546875" style="62" customWidth="1"/>
    <col min="3193" max="3193" width="1.140625" style="62" customWidth="1"/>
    <col min="3194" max="3194" width="1" style="62" customWidth="1"/>
    <col min="3195" max="3196" width="0.28515625" style="62" customWidth="1"/>
    <col min="3197" max="3197" width="2.5703125" style="62" customWidth="1"/>
    <col min="3198" max="3198" width="0.42578125" style="62" customWidth="1"/>
    <col min="3199" max="3199" width="1" style="62" customWidth="1"/>
    <col min="3200" max="3200" width="2.140625" style="62" customWidth="1"/>
    <col min="3201" max="3201" width="0" style="62" hidden="1" customWidth="1"/>
    <col min="3202" max="3202" width="0.7109375" style="62" customWidth="1"/>
    <col min="3203" max="3203" width="2" style="62" customWidth="1"/>
    <col min="3204" max="3205" width="1.28515625" style="62" customWidth="1"/>
    <col min="3206" max="3206" width="0" style="62" hidden="1" customWidth="1"/>
    <col min="3207" max="3208" width="0.85546875" style="62"/>
    <col min="3209" max="3209" width="2.28515625" style="62" customWidth="1"/>
    <col min="3210" max="3210" width="0.28515625" style="62" customWidth="1"/>
    <col min="3211" max="3211" width="1" style="62" customWidth="1"/>
    <col min="3212" max="3212" width="0.42578125" style="62" customWidth="1"/>
    <col min="3213" max="3213" width="0" style="62" hidden="1" customWidth="1"/>
    <col min="3214" max="3214" width="2.140625" style="62" customWidth="1"/>
    <col min="3215" max="3215" width="0.85546875" style="62" customWidth="1"/>
    <col min="3216" max="3216" width="1.5703125" style="62" customWidth="1"/>
    <col min="3217" max="3217" width="0.42578125" style="62" customWidth="1"/>
    <col min="3218" max="3218" width="1" style="62" customWidth="1"/>
    <col min="3219" max="3220" width="0" style="62" hidden="1" customWidth="1"/>
    <col min="3221" max="3221" width="2" style="62" customWidth="1"/>
    <col min="3222" max="3222" width="2.42578125" style="62" customWidth="1"/>
    <col min="3223" max="3223" width="0.42578125" style="62" customWidth="1"/>
    <col min="3224" max="3224" width="1" style="62" customWidth="1"/>
    <col min="3225" max="3225" width="2" style="62" customWidth="1"/>
    <col min="3226" max="3227" width="0.85546875" style="62" customWidth="1"/>
    <col min="3228" max="3228" width="1" style="62" customWidth="1"/>
    <col min="3229" max="3229" width="1.42578125" style="62" customWidth="1"/>
    <col min="3230" max="3230" width="1.140625" style="62" customWidth="1"/>
    <col min="3231" max="3231" width="4.7109375" style="62" customWidth="1"/>
    <col min="3232" max="3232" width="4.28515625" style="62" customWidth="1"/>
    <col min="3233" max="3233" width="3.85546875" style="62" customWidth="1"/>
    <col min="3234" max="3254" width="0" style="62" hidden="1" customWidth="1"/>
    <col min="3255" max="3255" width="1.140625" style="62" customWidth="1"/>
    <col min="3256" max="3259" width="0.85546875" style="62"/>
    <col min="3260" max="3260" width="1.5703125" style="62" customWidth="1"/>
    <col min="3261" max="3261" width="1" style="62" customWidth="1"/>
    <col min="3262" max="3263" width="0.85546875" style="62"/>
    <col min="3264" max="3264" width="1" style="62" customWidth="1"/>
    <col min="3265" max="3266" width="0" style="62" hidden="1" customWidth="1"/>
    <col min="3267" max="3267" width="3.85546875" style="62" customWidth="1"/>
    <col min="3268" max="3268" width="0" style="62" hidden="1" customWidth="1"/>
    <col min="3269" max="3269" width="5.5703125" style="62" customWidth="1"/>
    <col min="3270" max="3270" width="2.85546875" style="62" customWidth="1"/>
    <col min="3271" max="3271" width="4.7109375" style="62" customWidth="1"/>
    <col min="3272" max="3272" width="4.28515625" style="62" customWidth="1"/>
    <col min="3273" max="3273" width="1.7109375" style="62" customWidth="1"/>
    <col min="3274" max="3274" width="10.7109375" style="62" customWidth="1"/>
    <col min="3275" max="3278" width="0" style="62" hidden="1" customWidth="1"/>
    <col min="3279" max="3355" width="0.85546875" style="62"/>
    <col min="3356" max="3356" width="2.42578125" style="62" customWidth="1"/>
    <col min="3357" max="3357" width="4.7109375" style="62" customWidth="1"/>
    <col min="3358" max="3362" width="0.85546875" style="62"/>
    <col min="3363" max="3363" width="1.28515625" style="62" customWidth="1"/>
    <col min="3364" max="3364" width="0.28515625" style="62" customWidth="1"/>
    <col min="3365" max="3369" width="0" style="62" hidden="1" customWidth="1"/>
    <col min="3370" max="3376" width="0.85546875" style="62"/>
    <col min="3377" max="3377" width="6" style="62" customWidth="1"/>
    <col min="3378" max="3378" width="0.5703125" style="62" customWidth="1"/>
    <col min="3379" max="3381" width="0" style="62" hidden="1" customWidth="1"/>
    <col min="3382" max="3382" width="3.85546875" style="62" customWidth="1"/>
    <col min="3383" max="3383" width="0.85546875" style="62" customWidth="1"/>
    <col min="3384" max="3384" width="2" style="62" customWidth="1"/>
    <col min="3385" max="3385" width="0.28515625" style="62" customWidth="1"/>
    <col min="3386" max="3386" width="1.5703125" style="62" customWidth="1"/>
    <col min="3387" max="3387" width="1" style="62" customWidth="1"/>
    <col min="3388" max="3388" width="2.5703125" style="62" customWidth="1"/>
    <col min="3389" max="3389" width="0" style="62" hidden="1" customWidth="1"/>
    <col min="3390" max="3390" width="0.85546875" style="62" customWidth="1"/>
    <col min="3391" max="3391" width="1.85546875" style="62" customWidth="1"/>
    <col min="3392" max="3392" width="0.42578125" style="62" customWidth="1"/>
    <col min="3393" max="3393" width="0.28515625" style="62" customWidth="1"/>
    <col min="3394" max="3394" width="1.85546875" style="62" customWidth="1"/>
    <col min="3395" max="3395" width="0.5703125" style="62" customWidth="1"/>
    <col min="3396" max="3396" width="1" style="62" customWidth="1"/>
    <col min="3397" max="3397" width="0.85546875" style="62" customWidth="1"/>
    <col min="3398" max="3398" width="1.7109375" style="62" customWidth="1"/>
    <col min="3399" max="3399" width="0.7109375" style="62" customWidth="1"/>
    <col min="3400" max="3400" width="1.5703125" style="62" customWidth="1"/>
    <col min="3401" max="3401" width="0.85546875" style="62" customWidth="1"/>
    <col min="3402" max="3402" width="1.140625" style="62" customWidth="1"/>
    <col min="3403" max="3403" width="1" style="62" customWidth="1"/>
    <col min="3404" max="3404" width="2.140625" style="62" customWidth="1"/>
    <col min="3405" max="3405" width="0" style="62" hidden="1" customWidth="1"/>
    <col min="3406" max="3406" width="0.7109375" style="62" customWidth="1"/>
    <col min="3407" max="3407" width="1.140625" style="62" customWidth="1"/>
    <col min="3408" max="3408" width="2.42578125" style="62" customWidth="1"/>
    <col min="3409" max="3409" width="0" style="62" hidden="1" customWidth="1"/>
    <col min="3410" max="3410" width="0.140625" style="62" customWidth="1"/>
    <col min="3411" max="3411" width="0" style="62" hidden="1" customWidth="1"/>
    <col min="3412" max="3412" width="0.5703125" style="62" customWidth="1"/>
    <col min="3413" max="3413" width="1.28515625" style="62" customWidth="1"/>
    <col min="3414" max="3414" width="2.28515625" style="62" customWidth="1"/>
    <col min="3415" max="3415" width="0.85546875" style="62" customWidth="1"/>
    <col min="3416" max="3416" width="1.140625" style="62" customWidth="1"/>
    <col min="3417" max="3417" width="2.42578125" style="62" customWidth="1"/>
    <col min="3418" max="3418" width="0" style="62" hidden="1" customWidth="1"/>
    <col min="3419" max="3419" width="0.7109375" style="62" customWidth="1"/>
    <col min="3420" max="3420" width="1.140625" style="62" customWidth="1"/>
    <col min="3421" max="3421" width="0.7109375" style="62" customWidth="1"/>
    <col min="3422" max="3422" width="1.7109375" style="62" customWidth="1"/>
    <col min="3423" max="3424" width="0.85546875" style="62"/>
    <col min="3425" max="3425" width="0.85546875" style="62" customWidth="1"/>
    <col min="3426" max="3427" width="1.5703125" style="62" customWidth="1"/>
    <col min="3428" max="3428" width="2.85546875" style="62" customWidth="1"/>
    <col min="3429" max="3429" width="0" style="62" hidden="1" customWidth="1"/>
    <col min="3430" max="3430" width="0.140625" style="62" customWidth="1"/>
    <col min="3431" max="3431" width="0" style="62" hidden="1" customWidth="1"/>
    <col min="3432" max="3432" width="0.7109375" style="62" customWidth="1"/>
    <col min="3433" max="3433" width="2.28515625" style="62" customWidth="1"/>
    <col min="3434" max="3434" width="0.7109375" style="62" customWidth="1"/>
    <col min="3435" max="3435" width="1" style="62" customWidth="1"/>
    <col min="3436" max="3436" width="2.42578125" style="62" customWidth="1"/>
    <col min="3437" max="3437" width="0" style="62" hidden="1" customWidth="1"/>
    <col min="3438" max="3438" width="0.42578125" style="62" customWidth="1"/>
    <col min="3439" max="3443" width="0.85546875" style="62"/>
    <col min="3444" max="3444" width="1.28515625" style="62" customWidth="1"/>
    <col min="3445" max="3445" width="0" style="62" hidden="1" customWidth="1"/>
    <col min="3446" max="3446" width="0.85546875" style="62"/>
    <col min="3447" max="3447" width="0.85546875" style="62" customWidth="1"/>
    <col min="3448" max="3448" width="1.85546875" style="62" customWidth="1"/>
    <col min="3449" max="3449" width="1.140625" style="62" customWidth="1"/>
    <col min="3450" max="3450" width="1" style="62" customWidth="1"/>
    <col min="3451" max="3452" width="0.28515625" style="62" customWidth="1"/>
    <col min="3453" max="3453" width="2.5703125" style="62" customWidth="1"/>
    <col min="3454" max="3454" width="0.42578125" style="62" customWidth="1"/>
    <col min="3455" max="3455" width="1" style="62" customWidth="1"/>
    <col min="3456" max="3456" width="2.140625" style="62" customWidth="1"/>
    <col min="3457" max="3457" width="0" style="62" hidden="1" customWidth="1"/>
    <col min="3458" max="3458" width="0.7109375" style="62" customWidth="1"/>
    <col min="3459" max="3459" width="2" style="62" customWidth="1"/>
    <col min="3460" max="3461" width="1.28515625" style="62" customWidth="1"/>
    <col min="3462" max="3462" width="0" style="62" hidden="1" customWidth="1"/>
    <col min="3463" max="3464" width="0.85546875" style="62"/>
    <col min="3465" max="3465" width="2.28515625" style="62" customWidth="1"/>
    <col min="3466" max="3466" width="0.28515625" style="62" customWidth="1"/>
    <col min="3467" max="3467" width="1" style="62" customWidth="1"/>
    <col min="3468" max="3468" width="0.42578125" style="62" customWidth="1"/>
    <col min="3469" max="3469" width="0" style="62" hidden="1" customWidth="1"/>
    <col min="3470" max="3470" width="2.140625" style="62" customWidth="1"/>
    <col min="3471" max="3471" width="0.85546875" style="62" customWidth="1"/>
    <col min="3472" max="3472" width="1.5703125" style="62" customWidth="1"/>
    <col min="3473" max="3473" width="0.42578125" style="62" customWidth="1"/>
    <col min="3474" max="3474" width="1" style="62" customWidth="1"/>
    <col min="3475" max="3476" width="0" style="62" hidden="1" customWidth="1"/>
    <col min="3477" max="3477" width="2" style="62" customWidth="1"/>
    <col min="3478" max="3478" width="2.42578125" style="62" customWidth="1"/>
    <col min="3479" max="3479" width="0.42578125" style="62" customWidth="1"/>
    <col min="3480" max="3480" width="1" style="62" customWidth="1"/>
    <col min="3481" max="3481" width="2" style="62" customWidth="1"/>
    <col min="3482" max="3483" width="0.85546875" style="62" customWidth="1"/>
    <col min="3484" max="3484" width="1" style="62" customWidth="1"/>
    <col min="3485" max="3485" width="1.42578125" style="62" customWidth="1"/>
    <col min="3486" max="3486" width="1.140625" style="62" customWidth="1"/>
    <col min="3487" max="3487" width="4.7109375" style="62" customWidth="1"/>
    <col min="3488" max="3488" width="4.28515625" style="62" customWidth="1"/>
    <col min="3489" max="3489" width="3.85546875" style="62" customWidth="1"/>
    <col min="3490" max="3510" width="0" style="62" hidden="1" customWidth="1"/>
    <col min="3511" max="3511" width="1.140625" style="62" customWidth="1"/>
    <col min="3512" max="3515" width="0.85546875" style="62"/>
    <col min="3516" max="3516" width="1.5703125" style="62" customWidth="1"/>
    <col min="3517" max="3517" width="1" style="62" customWidth="1"/>
    <col min="3518" max="3519" width="0.85546875" style="62"/>
    <col min="3520" max="3520" width="1" style="62" customWidth="1"/>
    <col min="3521" max="3522" width="0" style="62" hidden="1" customWidth="1"/>
    <col min="3523" max="3523" width="3.85546875" style="62" customWidth="1"/>
    <col min="3524" max="3524" width="0" style="62" hidden="1" customWidth="1"/>
    <col min="3525" max="3525" width="5.5703125" style="62" customWidth="1"/>
    <col min="3526" max="3526" width="2.85546875" style="62" customWidth="1"/>
    <col min="3527" max="3527" width="4.7109375" style="62" customWidth="1"/>
    <col min="3528" max="3528" width="4.28515625" style="62" customWidth="1"/>
    <col min="3529" max="3529" width="1.7109375" style="62" customWidth="1"/>
    <col min="3530" max="3530" width="10.7109375" style="62" customWidth="1"/>
    <col min="3531" max="3534" width="0" style="62" hidden="1" customWidth="1"/>
    <col min="3535" max="3611" width="0.85546875" style="62"/>
    <col min="3612" max="3612" width="2.42578125" style="62" customWidth="1"/>
    <col min="3613" max="3613" width="4.7109375" style="62" customWidth="1"/>
    <col min="3614" max="3618" width="0.85546875" style="62"/>
    <col min="3619" max="3619" width="1.28515625" style="62" customWidth="1"/>
    <col min="3620" max="3620" width="0.28515625" style="62" customWidth="1"/>
    <col min="3621" max="3625" width="0" style="62" hidden="1" customWidth="1"/>
    <col min="3626" max="3632" width="0.85546875" style="62"/>
    <col min="3633" max="3633" width="6" style="62" customWidth="1"/>
    <col min="3634" max="3634" width="0.5703125" style="62" customWidth="1"/>
    <col min="3635" max="3637" width="0" style="62" hidden="1" customWidth="1"/>
    <col min="3638" max="3638" width="3.85546875" style="62" customWidth="1"/>
    <col min="3639" max="3639" width="0.85546875" style="62" customWidth="1"/>
    <col min="3640" max="3640" width="2" style="62" customWidth="1"/>
    <col min="3641" max="3641" width="0.28515625" style="62" customWidth="1"/>
    <col min="3642" max="3642" width="1.5703125" style="62" customWidth="1"/>
    <col min="3643" max="3643" width="1" style="62" customWidth="1"/>
    <col min="3644" max="3644" width="2.5703125" style="62" customWidth="1"/>
    <col min="3645" max="3645" width="0" style="62" hidden="1" customWidth="1"/>
    <col min="3646" max="3646" width="0.85546875" style="62" customWidth="1"/>
    <col min="3647" max="3647" width="1.85546875" style="62" customWidth="1"/>
    <col min="3648" max="3648" width="0.42578125" style="62" customWidth="1"/>
    <col min="3649" max="3649" width="0.28515625" style="62" customWidth="1"/>
    <col min="3650" max="3650" width="1.85546875" style="62" customWidth="1"/>
    <col min="3651" max="3651" width="0.5703125" style="62" customWidth="1"/>
    <col min="3652" max="3652" width="1" style="62" customWidth="1"/>
    <col min="3653" max="3653" width="0.85546875" style="62" customWidth="1"/>
    <col min="3654" max="3654" width="1.7109375" style="62" customWidth="1"/>
    <col min="3655" max="3655" width="0.7109375" style="62" customWidth="1"/>
    <col min="3656" max="3656" width="1.5703125" style="62" customWidth="1"/>
    <col min="3657" max="3657" width="0.85546875" style="62" customWidth="1"/>
    <col min="3658" max="3658" width="1.140625" style="62" customWidth="1"/>
    <col min="3659" max="3659" width="1" style="62" customWidth="1"/>
    <col min="3660" max="3660" width="2.140625" style="62" customWidth="1"/>
    <col min="3661" max="3661" width="0" style="62" hidden="1" customWidth="1"/>
    <col min="3662" max="3662" width="0.7109375" style="62" customWidth="1"/>
    <col min="3663" max="3663" width="1.140625" style="62" customWidth="1"/>
    <col min="3664" max="3664" width="2.42578125" style="62" customWidth="1"/>
    <col min="3665" max="3665" width="0" style="62" hidden="1" customWidth="1"/>
    <col min="3666" max="3666" width="0.140625" style="62" customWidth="1"/>
    <col min="3667" max="3667" width="0" style="62" hidden="1" customWidth="1"/>
    <col min="3668" max="3668" width="0.5703125" style="62" customWidth="1"/>
    <col min="3669" max="3669" width="1.28515625" style="62" customWidth="1"/>
    <col min="3670" max="3670" width="2.28515625" style="62" customWidth="1"/>
    <col min="3671" max="3671" width="0.85546875" style="62" customWidth="1"/>
    <col min="3672" max="3672" width="1.140625" style="62" customWidth="1"/>
    <col min="3673" max="3673" width="2.42578125" style="62" customWidth="1"/>
    <col min="3674" max="3674" width="0" style="62" hidden="1" customWidth="1"/>
    <col min="3675" max="3675" width="0.7109375" style="62" customWidth="1"/>
    <col min="3676" max="3676" width="1.140625" style="62" customWidth="1"/>
    <col min="3677" max="3677" width="0.7109375" style="62" customWidth="1"/>
    <col min="3678" max="3678" width="1.7109375" style="62" customWidth="1"/>
    <col min="3679" max="3680" width="0.85546875" style="62"/>
    <col min="3681" max="3681" width="0.85546875" style="62" customWidth="1"/>
    <col min="3682" max="3683" width="1.5703125" style="62" customWidth="1"/>
    <col min="3684" max="3684" width="2.85546875" style="62" customWidth="1"/>
    <col min="3685" max="3685" width="0" style="62" hidden="1" customWidth="1"/>
    <col min="3686" max="3686" width="0.140625" style="62" customWidth="1"/>
    <col min="3687" max="3687" width="0" style="62" hidden="1" customWidth="1"/>
    <col min="3688" max="3688" width="0.7109375" style="62" customWidth="1"/>
    <col min="3689" max="3689" width="2.28515625" style="62" customWidth="1"/>
    <col min="3690" max="3690" width="0.7109375" style="62" customWidth="1"/>
    <col min="3691" max="3691" width="1" style="62" customWidth="1"/>
    <col min="3692" max="3692" width="2.42578125" style="62" customWidth="1"/>
    <col min="3693" max="3693" width="0" style="62" hidden="1" customWidth="1"/>
    <col min="3694" max="3694" width="0.42578125" style="62" customWidth="1"/>
    <col min="3695" max="3699" width="0.85546875" style="62"/>
    <col min="3700" max="3700" width="1.28515625" style="62" customWidth="1"/>
    <col min="3701" max="3701" width="0" style="62" hidden="1" customWidth="1"/>
    <col min="3702" max="3702" width="0.85546875" style="62"/>
    <col min="3703" max="3703" width="0.85546875" style="62" customWidth="1"/>
    <col min="3704" max="3704" width="1.85546875" style="62" customWidth="1"/>
    <col min="3705" max="3705" width="1.140625" style="62" customWidth="1"/>
    <col min="3706" max="3706" width="1" style="62" customWidth="1"/>
    <col min="3707" max="3708" width="0.28515625" style="62" customWidth="1"/>
    <col min="3709" max="3709" width="2.5703125" style="62" customWidth="1"/>
    <col min="3710" max="3710" width="0.42578125" style="62" customWidth="1"/>
    <col min="3711" max="3711" width="1" style="62" customWidth="1"/>
    <col min="3712" max="3712" width="2.140625" style="62" customWidth="1"/>
    <col min="3713" max="3713" width="0" style="62" hidden="1" customWidth="1"/>
    <col min="3714" max="3714" width="0.7109375" style="62" customWidth="1"/>
    <col min="3715" max="3715" width="2" style="62" customWidth="1"/>
    <col min="3716" max="3717" width="1.28515625" style="62" customWidth="1"/>
    <col min="3718" max="3718" width="0" style="62" hidden="1" customWidth="1"/>
    <col min="3719" max="3720" width="0.85546875" style="62"/>
    <col min="3721" max="3721" width="2.28515625" style="62" customWidth="1"/>
    <col min="3722" max="3722" width="0.28515625" style="62" customWidth="1"/>
    <col min="3723" max="3723" width="1" style="62" customWidth="1"/>
    <col min="3724" max="3724" width="0.42578125" style="62" customWidth="1"/>
    <col min="3725" max="3725" width="0" style="62" hidden="1" customWidth="1"/>
    <col min="3726" max="3726" width="2.140625" style="62" customWidth="1"/>
    <col min="3727" max="3727" width="0.85546875" style="62" customWidth="1"/>
    <col min="3728" max="3728" width="1.5703125" style="62" customWidth="1"/>
    <col min="3729" max="3729" width="0.42578125" style="62" customWidth="1"/>
    <col min="3730" max="3730" width="1" style="62" customWidth="1"/>
    <col min="3731" max="3732" width="0" style="62" hidden="1" customWidth="1"/>
    <col min="3733" max="3733" width="2" style="62" customWidth="1"/>
    <col min="3734" max="3734" width="2.42578125" style="62" customWidth="1"/>
    <col min="3735" max="3735" width="0.42578125" style="62" customWidth="1"/>
    <col min="3736" max="3736" width="1" style="62" customWidth="1"/>
    <col min="3737" max="3737" width="2" style="62" customWidth="1"/>
    <col min="3738" max="3739" width="0.85546875" style="62" customWidth="1"/>
    <col min="3740" max="3740" width="1" style="62" customWidth="1"/>
    <col min="3741" max="3741" width="1.42578125" style="62" customWidth="1"/>
    <col min="3742" max="3742" width="1.140625" style="62" customWidth="1"/>
    <col min="3743" max="3743" width="4.7109375" style="62" customWidth="1"/>
    <col min="3744" max="3744" width="4.28515625" style="62" customWidth="1"/>
    <col min="3745" max="3745" width="3.85546875" style="62" customWidth="1"/>
    <col min="3746" max="3766" width="0" style="62" hidden="1" customWidth="1"/>
    <col min="3767" max="3767" width="1.140625" style="62" customWidth="1"/>
    <col min="3768" max="3771" width="0.85546875" style="62"/>
    <col min="3772" max="3772" width="1.5703125" style="62" customWidth="1"/>
    <col min="3773" max="3773" width="1" style="62" customWidth="1"/>
    <col min="3774" max="3775" width="0.85546875" style="62"/>
    <col min="3776" max="3776" width="1" style="62" customWidth="1"/>
    <col min="3777" max="3778" width="0" style="62" hidden="1" customWidth="1"/>
    <col min="3779" max="3779" width="3.85546875" style="62" customWidth="1"/>
    <col min="3780" max="3780" width="0" style="62" hidden="1" customWidth="1"/>
    <col min="3781" max="3781" width="5.5703125" style="62" customWidth="1"/>
    <col min="3782" max="3782" width="2.85546875" style="62" customWidth="1"/>
    <col min="3783" max="3783" width="4.7109375" style="62" customWidth="1"/>
    <col min="3784" max="3784" width="4.28515625" style="62" customWidth="1"/>
    <col min="3785" max="3785" width="1.7109375" style="62" customWidth="1"/>
    <col min="3786" max="3786" width="10.7109375" style="62" customWidth="1"/>
    <col min="3787" max="3790" width="0" style="62" hidden="1" customWidth="1"/>
    <col min="3791" max="3867" width="0.85546875" style="62"/>
    <col min="3868" max="3868" width="2.42578125" style="62" customWidth="1"/>
    <col min="3869" max="3869" width="4.7109375" style="62" customWidth="1"/>
    <col min="3870" max="3874" width="0.85546875" style="62"/>
    <col min="3875" max="3875" width="1.28515625" style="62" customWidth="1"/>
    <col min="3876" max="3876" width="0.28515625" style="62" customWidth="1"/>
    <col min="3877" max="3881" width="0" style="62" hidden="1" customWidth="1"/>
    <col min="3882" max="3888" width="0.85546875" style="62"/>
    <col min="3889" max="3889" width="6" style="62" customWidth="1"/>
    <col min="3890" max="3890" width="0.5703125" style="62" customWidth="1"/>
    <col min="3891" max="3893" width="0" style="62" hidden="1" customWidth="1"/>
    <col min="3894" max="3894" width="3.85546875" style="62" customWidth="1"/>
    <col min="3895" max="3895" width="0.85546875" style="62" customWidth="1"/>
    <col min="3896" max="3896" width="2" style="62" customWidth="1"/>
    <col min="3897" max="3897" width="0.28515625" style="62" customWidth="1"/>
    <col min="3898" max="3898" width="1.5703125" style="62" customWidth="1"/>
    <col min="3899" max="3899" width="1" style="62" customWidth="1"/>
    <col min="3900" max="3900" width="2.5703125" style="62" customWidth="1"/>
    <col min="3901" max="3901" width="0" style="62" hidden="1" customWidth="1"/>
    <col min="3902" max="3902" width="0.85546875" style="62" customWidth="1"/>
    <col min="3903" max="3903" width="1.85546875" style="62" customWidth="1"/>
    <col min="3904" max="3904" width="0.42578125" style="62" customWidth="1"/>
    <col min="3905" max="3905" width="0.28515625" style="62" customWidth="1"/>
    <col min="3906" max="3906" width="1.85546875" style="62" customWidth="1"/>
    <col min="3907" max="3907" width="0.5703125" style="62" customWidth="1"/>
    <col min="3908" max="3908" width="1" style="62" customWidth="1"/>
    <col min="3909" max="3909" width="0.85546875" style="62" customWidth="1"/>
    <col min="3910" max="3910" width="1.7109375" style="62" customWidth="1"/>
    <col min="3911" max="3911" width="0.7109375" style="62" customWidth="1"/>
    <col min="3912" max="3912" width="1.5703125" style="62" customWidth="1"/>
    <col min="3913" max="3913" width="0.85546875" style="62" customWidth="1"/>
    <col min="3914" max="3914" width="1.140625" style="62" customWidth="1"/>
    <col min="3915" max="3915" width="1" style="62" customWidth="1"/>
    <col min="3916" max="3916" width="2.140625" style="62" customWidth="1"/>
    <col min="3917" max="3917" width="0" style="62" hidden="1" customWidth="1"/>
    <col min="3918" max="3918" width="0.7109375" style="62" customWidth="1"/>
    <col min="3919" max="3919" width="1.140625" style="62" customWidth="1"/>
    <col min="3920" max="3920" width="2.42578125" style="62" customWidth="1"/>
    <col min="3921" max="3921" width="0" style="62" hidden="1" customWidth="1"/>
    <col min="3922" max="3922" width="0.140625" style="62" customWidth="1"/>
    <col min="3923" max="3923" width="0" style="62" hidden="1" customWidth="1"/>
    <col min="3924" max="3924" width="0.5703125" style="62" customWidth="1"/>
    <col min="3925" max="3925" width="1.28515625" style="62" customWidth="1"/>
    <col min="3926" max="3926" width="2.28515625" style="62" customWidth="1"/>
    <col min="3927" max="3927" width="0.85546875" style="62" customWidth="1"/>
    <col min="3928" max="3928" width="1.140625" style="62" customWidth="1"/>
    <col min="3929" max="3929" width="2.42578125" style="62" customWidth="1"/>
    <col min="3930" max="3930" width="0" style="62" hidden="1" customWidth="1"/>
    <col min="3931" max="3931" width="0.7109375" style="62" customWidth="1"/>
    <col min="3932" max="3932" width="1.140625" style="62" customWidth="1"/>
    <col min="3933" max="3933" width="0.7109375" style="62" customWidth="1"/>
    <col min="3934" max="3934" width="1.7109375" style="62" customWidth="1"/>
    <col min="3935" max="3936" width="0.85546875" style="62"/>
    <col min="3937" max="3937" width="0.85546875" style="62" customWidth="1"/>
    <col min="3938" max="3939" width="1.5703125" style="62" customWidth="1"/>
    <col min="3940" max="3940" width="2.85546875" style="62" customWidth="1"/>
    <col min="3941" max="3941" width="0" style="62" hidden="1" customWidth="1"/>
    <col min="3942" max="3942" width="0.140625" style="62" customWidth="1"/>
    <col min="3943" max="3943" width="0" style="62" hidden="1" customWidth="1"/>
    <col min="3944" max="3944" width="0.7109375" style="62" customWidth="1"/>
    <col min="3945" max="3945" width="2.28515625" style="62" customWidth="1"/>
    <col min="3946" max="3946" width="0.7109375" style="62" customWidth="1"/>
    <col min="3947" max="3947" width="1" style="62" customWidth="1"/>
    <col min="3948" max="3948" width="2.42578125" style="62" customWidth="1"/>
    <col min="3949" max="3949" width="0" style="62" hidden="1" customWidth="1"/>
    <col min="3950" max="3950" width="0.42578125" style="62" customWidth="1"/>
    <col min="3951" max="3955" width="0.85546875" style="62"/>
    <col min="3956" max="3956" width="1.28515625" style="62" customWidth="1"/>
    <col min="3957" max="3957" width="0" style="62" hidden="1" customWidth="1"/>
    <col min="3958" max="3958" width="0.85546875" style="62"/>
    <col min="3959" max="3959" width="0.85546875" style="62" customWidth="1"/>
    <col min="3960" max="3960" width="1.85546875" style="62" customWidth="1"/>
    <col min="3961" max="3961" width="1.140625" style="62" customWidth="1"/>
    <col min="3962" max="3962" width="1" style="62" customWidth="1"/>
    <col min="3963" max="3964" width="0.28515625" style="62" customWidth="1"/>
    <col min="3965" max="3965" width="2.5703125" style="62" customWidth="1"/>
    <col min="3966" max="3966" width="0.42578125" style="62" customWidth="1"/>
    <col min="3967" max="3967" width="1" style="62" customWidth="1"/>
    <col min="3968" max="3968" width="2.140625" style="62" customWidth="1"/>
    <col min="3969" max="3969" width="0" style="62" hidden="1" customWidth="1"/>
    <col min="3970" max="3970" width="0.7109375" style="62" customWidth="1"/>
    <col min="3971" max="3971" width="2" style="62" customWidth="1"/>
    <col min="3972" max="3973" width="1.28515625" style="62" customWidth="1"/>
    <col min="3974" max="3974" width="0" style="62" hidden="1" customWidth="1"/>
    <col min="3975" max="3976" width="0.85546875" style="62"/>
    <col min="3977" max="3977" width="2.28515625" style="62" customWidth="1"/>
    <col min="3978" max="3978" width="0.28515625" style="62" customWidth="1"/>
    <col min="3979" max="3979" width="1" style="62" customWidth="1"/>
    <col min="3980" max="3980" width="0.42578125" style="62" customWidth="1"/>
    <col min="3981" max="3981" width="0" style="62" hidden="1" customWidth="1"/>
    <col min="3982" max="3982" width="2.140625" style="62" customWidth="1"/>
    <col min="3983" max="3983" width="0.85546875" style="62" customWidth="1"/>
    <col min="3984" max="3984" width="1.5703125" style="62" customWidth="1"/>
    <col min="3985" max="3985" width="0.42578125" style="62" customWidth="1"/>
    <col min="3986" max="3986" width="1" style="62" customWidth="1"/>
    <col min="3987" max="3988" width="0" style="62" hidden="1" customWidth="1"/>
    <col min="3989" max="3989" width="2" style="62" customWidth="1"/>
    <col min="3990" max="3990" width="2.42578125" style="62" customWidth="1"/>
    <col min="3991" max="3991" width="0.42578125" style="62" customWidth="1"/>
    <col min="3992" max="3992" width="1" style="62" customWidth="1"/>
    <col min="3993" max="3993" width="2" style="62" customWidth="1"/>
    <col min="3994" max="3995" width="0.85546875" style="62" customWidth="1"/>
    <col min="3996" max="3996" width="1" style="62" customWidth="1"/>
    <col min="3997" max="3997" width="1.42578125" style="62" customWidth="1"/>
    <col min="3998" max="3998" width="1.140625" style="62" customWidth="1"/>
    <col min="3999" max="3999" width="4.7109375" style="62" customWidth="1"/>
    <col min="4000" max="4000" width="4.28515625" style="62" customWidth="1"/>
    <col min="4001" max="4001" width="3.85546875" style="62" customWidth="1"/>
    <col min="4002" max="4022" width="0" style="62" hidden="1" customWidth="1"/>
    <col min="4023" max="4023" width="1.140625" style="62" customWidth="1"/>
    <col min="4024" max="4027" width="0.85546875" style="62"/>
    <col min="4028" max="4028" width="1.5703125" style="62" customWidth="1"/>
    <col min="4029" max="4029" width="1" style="62" customWidth="1"/>
    <col min="4030" max="4031" width="0.85546875" style="62"/>
    <col min="4032" max="4032" width="1" style="62" customWidth="1"/>
    <col min="4033" max="4034" width="0" style="62" hidden="1" customWidth="1"/>
    <col min="4035" max="4035" width="3.85546875" style="62" customWidth="1"/>
    <col min="4036" max="4036" width="0" style="62" hidden="1" customWidth="1"/>
    <col min="4037" max="4037" width="5.5703125" style="62" customWidth="1"/>
    <col min="4038" max="4038" width="2.85546875" style="62" customWidth="1"/>
    <col min="4039" max="4039" width="4.7109375" style="62" customWidth="1"/>
    <col min="4040" max="4040" width="4.28515625" style="62" customWidth="1"/>
    <col min="4041" max="4041" width="1.7109375" style="62" customWidth="1"/>
    <col min="4042" max="4042" width="10.7109375" style="62" customWidth="1"/>
    <col min="4043" max="4046" width="0" style="62" hidden="1" customWidth="1"/>
    <col min="4047" max="4123" width="0.85546875" style="62"/>
    <col min="4124" max="4124" width="2.42578125" style="62" customWidth="1"/>
    <col min="4125" max="4125" width="4.7109375" style="62" customWidth="1"/>
    <col min="4126" max="4130" width="0.85546875" style="62"/>
    <col min="4131" max="4131" width="1.28515625" style="62" customWidth="1"/>
    <col min="4132" max="4132" width="0.28515625" style="62" customWidth="1"/>
    <col min="4133" max="4137" width="0" style="62" hidden="1" customWidth="1"/>
    <col min="4138" max="4144" width="0.85546875" style="62"/>
    <col min="4145" max="4145" width="6" style="62" customWidth="1"/>
    <col min="4146" max="4146" width="0.5703125" style="62" customWidth="1"/>
    <col min="4147" max="4149" width="0" style="62" hidden="1" customWidth="1"/>
    <col min="4150" max="4150" width="3.85546875" style="62" customWidth="1"/>
    <col min="4151" max="4151" width="0.85546875" style="62" customWidth="1"/>
    <col min="4152" max="4152" width="2" style="62" customWidth="1"/>
    <col min="4153" max="4153" width="0.28515625" style="62" customWidth="1"/>
    <col min="4154" max="4154" width="1.5703125" style="62" customWidth="1"/>
    <col min="4155" max="4155" width="1" style="62" customWidth="1"/>
    <col min="4156" max="4156" width="2.5703125" style="62" customWidth="1"/>
    <col min="4157" max="4157" width="0" style="62" hidden="1" customWidth="1"/>
    <col min="4158" max="4158" width="0.85546875" style="62" customWidth="1"/>
    <col min="4159" max="4159" width="1.85546875" style="62" customWidth="1"/>
    <col min="4160" max="4160" width="0.42578125" style="62" customWidth="1"/>
    <col min="4161" max="4161" width="0.28515625" style="62" customWidth="1"/>
    <col min="4162" max="4162" width="1.85546875" style="62" customWidth="1"/>
    <col min="4163" max="4163" width="0.5703125" style="62" customWidth="1"/>
    <col min="4164" max="4164" width="1" style="62" customWidth="1"/>
    <col min="4165" max="4165" width="0.85546875" style="62" customWidth="1"/>
    <col min="4166" max="4166" width="1.7109375" style="62" customWidth="1"/>
    <col min="4167" max="4167" width="0.7109375" style="62" customWidth="1"/>
    <col min="4168" max="4168" width="1.5703125" style="62" customWidth="1"/>
    <col min="4169" max="4169" width="0.85546875" style="62" customWidth="1"/>
    <col min="4170" max="4170" width="1.140625" style="62" customWidth="1"/>
    <col min="4171" max="4171" width="1" style="62" customWidth="1"/>
    <col min="4172" max="4172" width="2.140625" style="62" customWidth="1"/>
    <col min="4173" max="4173" width="0" style="62" hidden="1" customWidth="1"/>
    <col min="4174" max="4174" width="0.7109375" style="62" customWidth="1"/>
    <col min="4175" max="4175" width="1.140625" style="62" customWidth="1"/>
    <col min="4176" max="4176" width="2.42578125" style="62" customWidth="1"/>
    <col min="4177" max="4177" width="0" style="62" hidden="1" customWidth="1"/>
    <col min="4178" max="4178" width="0.140625" style="62" customWidth="1"/>
    <col min="4179" max="4179" width="0" style="62" hidden="1" customWidth="1"/>
    <col min="4180" max="4180" width="0.5703125" style="62" customWidth="1"/>
    <col min="4181" max="4181" width="1.28515625" style="62" customWidth="1"/>
    <col min="4182" max="4182" width="2.28515625" style="62" customWidth="1"/>
    <col min="4183" max="4183" width="0.85546875" style="62" customWidth="1"/>
    <col min="4184" max="4184" width="1.140625" style="62" customWidth="1"/>
    <col min="4185" max="4185" width="2.42578125" style="62" customWidth="1"/>
    <col min="4186" max="4186" width="0" style="62" hidden="1" customWidth="1"/>
    <col min="4187" max="4187" width="0.7109375" style="62" customWidth="1"/>
    <col min="4188" max="4188" width="1.140625" style="62" customWidth="1"/>
    <col min="4189" max="4189" width="0.7109375" style="62" customWidth="1"/>
    <col min="4190" max="4190" width="1.7109375" style="62" customWidth="1"/>
    <col min="4191" max="4192" width="0.85546875" style="62"/>
    <col min="4193" max="4193" width="0.85546875" style="62" customWidth="1"/>
    <col min="4194" max="4195" width="1.5703125" style="62" customWidth="1"/>
    <col min="4196" max="4196" width="2.85546875" style="62" customWidth="1"/>
    <col min="4197" max="4197" width="0" style="62" hidden="1" customWidth="1"/>
    <col min="4198" max="4198" width="0.140625" style="62" customWidth="1"/>
    <col min="4199" max="4199" width="0" style="62" hidden="1" customWidth="1"/>
    <col min="4200" max="4200" width="0.7109375" style="62" customWidth="1"/>
    <col min="4201" max="4201" width="2.28515625" style="62" customWidth="1"/>
    <col min="4202" max="4202" width="0.7109375" style="62" customWidth="1"/>
    <col min="4203" max="4203" width="1" style="62" customWidth="1"/>
    <col min="4204" max="4204" width="2.42578125" style="62" customWidth="1"/>
    <col min="4205" max="4205" width="0" style="62" hidden="1" customWidth="1"/>
    <col min="4206" max="4206" width="0.42578125" style="62" customWidth="1"/>
    <col min="4207" max="4211" width="0.85546875" style="62"/>
    <col min="4212" max="4212" width="1.28515625" style="62" customWidth="1"/>
    <col min="4213" max="4213" width="0" style="62" hidden="1" customWidth="1"/>
    <col min="4214" max="4214" width="0.85546875" style="62"/>
    <col min="4215" max="4215" width="0.85546875" style="62" customWidth="1"/>
    <col min="4216" max="4216" width="1.85546875" style="62" customWidth="1"/>
    <col min="4217" max="4217" width="1.140625" style="62" customWidth="1"/>
    <col min="4218" max="4218" width="1" style="62" customWidth="1"/>
    <col min="4219" max="4220" width="0.28515625" style="62" customWidth="1"/>
    <col min="4221" max="4221" width="2.5703125" style="62" customWidth="1"/>
    <col min="4222" max="4222" width="0.42578125" style="62" customWidth="1"/>
    <col min="4223" max="4223" width="1" style="62" customWidth="1"/>
    <col min="4224" max="4224" width="2.140625" style="62" customWidth="1"/>
    <col min="4225" max="4225" width="0" style="62" hidden="1" customWidth="1"/>
    <col min="4226" max="4226" width="0.7109375" style="62" customWidth="1"/>
    <col min="4227" max="4227" width="2" style="62" customWidth="1"/>
    <col min="4228" max="4229" width="1.28515625" style="62" customWidth="1"/>
    <col min="4230" max="4230" width="0" style="62" hidden="1" customWidth="1"/>
    <col min="4231" max="4232" width="0.85546875" style="62"/>
    <col min="4233" max="4233" width="2.28515625" style="62" customWidth="1"/>
    <col min="4234" max="4234" width="0.28515625" style="62" customWidth="1"/>
    <col min="4235" max="4235" width="1" style="62" customWidth="1"/>
    <col min="4236" max="4236" width="0.42578125" style="62" customWidth="1"/>
    <col min="4237" max="4237" width="0" style="62" hidden="1" customWidth="1"/>
    <col min="4238" max="4238" width="2.140625" style="62" customWidth="1"/>
    <col min="4239" max="4239" width="0.85546875" style="62" customWidth="1"/>
    <col min="4240" max="4240" width="1.5703125" style="62" customWidth="1"/>
    <col min="4241" max="4241" width="0.42578125" style="62" customWidth="1"/>
    <col min="4242" max="4242" width="1" style="62" customWidth="1"/>
    <col min="4243" max="4244" width="0" style="62" hidden="1" customWidth="1"/>
    <col min="4245" max="4245" width="2" style="62" customWidth="1"/>
    <col min="4246" max="4246" width="2.42578125" style="62" customWidth="1"/>
    <col min="4247" max="4247" width="0.42578125" style="62" customWidth="1"/>
    <col min="4248" max="4248" width="1" style="62" customWidth="1"/>
    <col min="4249" max="4249" width="2" style="62" customWidth="1"/>
    <col min="4250" max="4251" width="0.85546875" style="62" customWidth="1"/>
    <col min="4252" max="4252" width="1" style="62" customWidth="1"/>
    <col min="4253" max="4253" width="1.42578125" style="62" customWidth="1"/>
    <col min="4254" max="4254" width="1.140625" style="62" customWidth="1"/>
    <col min="4255" max="4255" width="4.7109375" style="62" customWidth="1"/>
    <col min="4256" max="4256" width="4.28515625" style="62" customWidth="1"/>
    <col min="4257" max="4257" width="3.85546875" style="62" customWidth="1"/>
    <col min="4258" max="4278" width="0" style="62" hidden="1" customWidth="1"/>
    <col min="4279" max="4279" width="1.140625" style="62" customWidth="1"/>
    <col min="4280" max="4283" width="0.85546875" style="62"/>
    <col min="4284" max="4284" width="1.5703125" style="62" customWidth="1"/>
    <col min="4285" max="4285" width="1" style="62" customWidth="1"/>
    <col min="4286" max="4287" width="0.85546875" style="62"/>
    <col min="4288" max="4288" width="1" style="62" customWidth="1"/>
    <col min="4289" max="4290" width="0" style="62" hidden="1" customWidth="1"/>
    <col min="4291" max="4291" width="3.85546875" style="62" customWidth="1"/>
    <col min="4292" max="4292" width="0" style="62" hidden="1" customWidth="1"/>
    <col min="4293" max="4293" width="5.5703125" style="62" customWidth="1"/>
    <col min="4294" max="4294" width="2.85546875" style="62" customWidth="1"/>
    <col min="4295" max="4295" width="4.7109375" style="62" customWidth="1"/>
    <col min="4296" max="4296" width="4.28515625" style="62" customWidth="1"/>
    <col min="4297" max="4297" width="1.7109375" style="62" customWidth="1"/>
    <col min="4298" max="4298" width="10.7109375" style="62" customWidth="1"/>
    <col min="4299" max="4302" width="0" style="62" hidden="1" customWidth="1"/>
    <col min="4303" max="4379" width="0.85546875" style="62"/>
    <col min="4380" max="4380" width="2.42578125" style="62" customWidth="1"/>
    <col min="4381" max="4381" width="4.7109375" style="62" customWidth="1"/>
    <col min="4382" max="4386" width="0.85546875" style="62"/>
    <col min="4387" max="4387" width="1.28515625" style="62" customWidth="1"/>
    <col min="4388" max="4388" width="0.28515625" style="62" customWidth="1"/>
    <col min="4389" max="4393" width="0" style="62" hidden="1" customWidth="1"/>
    <col min="4394" max="4400" width="0.85546875" style="62"/>
    <col min="4401" max="4401" width="6" style="62" customWidth="1"/>
    <col min="4402" max="4402" width="0.5703125" style="62" customWidth="1"/>
    <col min="4403" max="4405" width="0" style="62" hidden="1" customWidth="1"/>
    <col min="4406" max="4406" width="3.85546875" style="62" customWidth="1"/>
    <col min="4407" max="4407" width="0.85546875" style="62" customWidth="1"/>
    <col min="4408" max="4408" width="2" style="62" customWidth="1"/>
    <col min="4409" max="4409" width="0.28515625" style="62" customWidth="1"/>
    <col min="4410" max="4410" width="1.5703125" style="62" customWidth="1"/>
    <col min="4411" max="4411" width="1" style="62" customWidth="1"/>
    <col min="4412" max="4412" width="2.5703125" style="62" customWidth="1"/>
    <col min="4413" max="4413" width="0" style="62" hidden="1" customWidth="1"/>
    <col min="4414" max="4414" width="0.85546875" style="62" customWidth="1"/>
    <col min="4415" max="4415" width="1.85546875" style="62" customWidth="1"/>
    <col min="4416" max="4416" width="0.42578125" style="62" customWidth="1"/>
    <col min="4417" max="4417" width="0.28515625" style="62" customWidth="1"/>
    <col min="4418" max="4418" width="1.85546875" style="62" customWidth="1"/>
    <col min="4419" max="4419" width="0.5703125" style="62" customWidth="1"/>
    <col min="4420" max="4420" width="1" style="62" customWidth="1"/>
    <col min="4421" max="4421" width="0.85546875" style="62" customWidth="1"/>
    <col min="4422" max="4422" width="1.7109375" style="62" customWidth="1"/>
    <col min="4423" max="4423" width="0.7109375" style="62" customWidth="1"/>
    <col min="4424" max="4424" width="1.5703125" style="62" customWidth="1"/>
    <col min="4425" max="4425" width="0.85546875" style="62" customWidth="1"/>
    <col min="4426" max="4426" width="1.140625" style="62" customWidth="1"/>
    <col min="4427" max="4427" width="1" style="62" customWidth="1"/>
    <col min="4428" max="4428" width="2.140625" style="62" customWidth="1"/>
    <col min="4429" max="4429" width="0" style="62" hidden="1" customWidth="1"/>
    <col min="4430" max="4430" width="0.7109375" style="62" customWidth="1"/>
    <col min="4431" max="4431" width="1.140625" style="62" customWidth="1"/>
    <col min="4432" max="4432" width="2.42578125" style="62" customWidth="1"/>
    <col min="4433" max="4433" width="0" style="62" hidden="1" customWidth="1"/>
    <col min="4434" max="4434" width="0.140625" style="62" customWidth="1"/>
    <col min="4435" max="4435" width="0" style="62" hidden="1" customWidth="1"/>
    <col min="4436" max="4436" width="0.5703125" style="62" customWidth="1"/>
    <col min="4437" max="4437" width="1.28515625" style="62" customWidth="1"/>
    <col min="4438" max="4438" width="2.28515625" style="62" customWidth="1"/>
    <col min="4439" max="4439" width="0.85546875" style="62" customWidth="1"/>
    <col min="4440" max="4440" width="1.140625" style="62" customWidth="1"/>
    <col min="4441" max="4441" width="2.42578125" style="62" customWidth="1"/>
    <col min="4442" max="4442" width="0" style="62" hidden="1" customWidth="1"/>
    <col min="4443" max="4443" width="0.7109375" style="62" customWidth="1"/>
    <col min="4444" max="4444" width="1.140625" style="62" customWidth="1"/>
    <col min="4445" max="4445" width="0.7109375" style="62" customWidth="1"/>
    <col min="4446" max="4446" width="1.7109375" style="62" customWidth="1"/>
    <col min="4447" max="4448" width="0.85546875" style="62"/>
    <col min="4449" max="4449" width="0.85546875" style="62" customWidth="1"/>
    <col min="4450" max="4451" width="1.5703125" style="62" customWidth="1"/>
    <col min="4452" max="4452" width="2.85546875" style="62" customWidth="1"/>
    <col min="4453" max="4453" width="0" style="62" hidden="1" customWidth="1"/>
    <col min="4454" max="4454" width="0.140625" style="62" customWidth="1"/>
    <col min="4455" max="4455" width="0" style="62" hidden="1" customWidth="1"/>
    <col min="4456" max="4456" width="0.7109375" style="62" customWidth="1"/>
    <col min="4457" max="4457" width="2.28515625" style="62" customWidth="1"/>
    <col min="4458" max="4458" width="0.7109375" style="62" customWidth="1"/>
    <col min="4459" max="4459" width="1" style="62" customWidth="1"/>
    <col min="4460" max="4460" width="2.42578125" style="62" customWidth="1"/>
    <col min="4461" max="4461" width="0" style="62" hidden="1" customWidth="1"/>
    <col min="4462" max="4462" width="0.42578125" style="62" customWidth="1"/>
    <col min="4463" max="4467" width="0.85546875" style="62"/>
    <col min="4468" max="4468" width="1.28515625" style="62" customWidth="1"/>
    <col min="4469" max="4469" width="0" style="62" hidden="1" customWidth="1"/>
    <col min="4470" max="4470" width="0.85546875" style="62"/>
    <col min="4471" max="4471" width="0.85546875" style="62" customWidth="1"/>
    <col min="4472" max="4472" width="1.85546875" style="62" customWidth="1"/>
    <col min="4473" max="4473" width="1.140625" style="62" customWidth="1"/>
    <col min="4474" max="4474" width="1" style="62" customWidth="1"/>
    <col min="4475" max="4476" width="0.28515625" style="62" customWidth="1"/>
    <col min="4477" max="4477" width="2.5703125" style="62" customWidth="1"/>
    <col min="4478" max="4478" width="0.42578125" style="62" customWidth="1"/>
    <col min="4479" max="4479" width="1" style="62" customWidth="1"/>
    <col min="4480" max="4480" width="2.140625" style="62" customWidth="1"/>
    <col min="4481" max="4481" width="0" style="62" hidden="1" customWidth="1"/>
    <col min="4482" max="4482" width="0.7109375" style="62" customWidth="1"/>
    <col min="4483" max="4483" width="2" style="62" customWidth="1"/>
    <col min="4484" max="4485" width="1.28515625" style="62" customWidth="1"/>
    <col min="4486" max="4486" width="0" style="62" hidden="1" customWidth="1"/>
    <col min="4487" max="4488" width="0.85546875" style="62"/>
    <col min="4489" max="4489" width="2.28515625" style="62" customWidth="1"/>
    <col min="4490" max="4490" width="0.28515625" style="62" customWidth="1"/>
    <col min="4491" max="4491" width="1" style="62" customWidth="1"/>
    <col min="4492" max="4492" width="0.42578125" style="62" customWidth="1"/>
    <col min="4493" max="4493" width="0" style="62" hidden="1" customWidth="1"/>
    <col min="4494" max="4494" width="2.140625" style="62" customWidth="1"/>
    <col min="4495" max="4495" width="0.85546875" style="62" customWidth="1"/>
    <col min="4496" max="4496" width="1.5703125" style="62" customWidth="1"/>
    <col min="4497" max="4497" width="0.42578125" style="62" customWidth="1"/>
    <col min="4498" max="4498" width="1" style="62" customWidth="1"/>
    <col min="4499" max="4500" width="0" style="62" hidden="1" customWidth="1"/>
    <col min="4501" max="4501" width="2" style="62" customWidth="1"/>
    <col min="4502" max="4502" width="2.42578125" style="62" customWidth="1"/>
    <col min="4503" max="4503" width="0.42578125" style="62" customWidth="1"/>
    <col min="4504" max="4504" width="1" style="62" customWidth="1"/>
    <col min="4505" max="4505" width="2" style="62" customWidth="1"/>
    <col min="4506" max="4507" width="0.85546875" style="62" customWidth="1"/>
    <col min="4508" max="4508" width="1" style="62" customWidth="1"/>
    <col min="4509" max="4509" width="1.42578125" style="62" customWidth="1"/>
    <col min="4510" max="4510" width="1.140625" style="62" customWidth="1"/>
    <col min="4511" max="4511" width="4.7109375" style="62" customWidth="1"/>
    <col min="4512" max="4512" width="4.28515625" style="62" customWidth="1"/>
    <col min="4513" max="4513" width="3.85546875" style="62" customWidth="1"/>
    <col min="4514" max="4534" width="0" style="62" hidden="1" customWidth="1"/>
    <col min="4535" max="4535" width="1.140625" style="62" customWidth="1"/>
    <col min="4536" max="4539" width="0.85546875" style="62"/>
    <col min="4540" max="4540" width="1.5703125" style="62" customWidth="1"/>
    <col min="4541" max="4541" width="1" style="62" customWidth="1"/>
    <col min="4542" max="4543" width="0.85546875" style="62"/>
    <col min="4544" max="4544" width="1" style="62" customWidth="1"/>
    <col min="4545" max="4546" width="0" style="62" hidden="1" customWidth="1"/>
    <col min="4547" max="4547" width="3.85546875" style="62" customWidth="1"/>
    <col min="4548" max="4548" width="0" style="62" hidden="1" customWidth="1"/>
    <col min="4549" max="4549" width="5.5703125" style="62" customWidth="1"/>
    <col min="4550" max="4550" width="2.85546875" style="62" customWidth="1"/>
    <col min="4551" max="4551" width="4.7109375" style="62" customWidth="1"/>
    <col min="4552" max="4552" width="4.28515625" style="62" customWidth="1"/>
    <col min="4553" max="4553" width="1.7109375" style="62" customWidth="1"/>
    <col min="4554" max="4554" width="10.7109375" style="62" customWidth="1"/>
    <col min="4555" max="4558" width="0" style="62" hidden="1" customWidth="1"/>
    <col min="4559" max="4635" width="0.85546875" style="62"/>
    <col min="4636" max="4636" width="2.42578125" style="62" customWidth="1"/>
    <col min="4637" max="4637" width="4.7109375" style="62" customWidth="1"/>
    <col min="4638" max="4642" width="0.85546875" style="62"/>
    <col min="4643" max="4643" width="1.28515625" style="62" customWidth="1"/>
    <col min="4644" max="4644" width="0.28515625" style="62" customWidth="1"/>
    <col min="4645" max="4649" width="0" style="62" hidden="1" customWidth="1"/>
    <col min="4650" max="4656" width="0.85546875" style="62"/>
    <col min="4657" max="4657" width="6" style="62" customWidth="1"/>
    <col min="4658" max="4658" width="0.5703125" style="62" customWidth="1"/>
    <col min="4659" max="4661" width="0" style="62" hidden="1" customWidth="1"/>
    <col min="4662" max="4662" width="3.85546875" style="62" customWidth="1"/>
    <col min="4663" max="4663" width="0.85546875" style="62" customWidth="1"/>
    <col min="4664" max="4664" width="2" style="62" customWidth="1"/>
    <col min="4665" max="4665" width="0.28515625" style="62" customWidth="1"/>
    <col min="4666" max="4666" width="1.5703125" style="62" customWidth="1"/>
    <col min="4667" max="4667" width="1" style="62" customWidth="1"/>
    <col min="4668" max="4668" width="2.5703125" style="62" customWidth="1"/>
    <col min="4669" max="4669" width="0" style="62" hidden="1" customWidth="1"/>
    <col min="4670" max="4670" width="0.85546875" style="62" customWidth="1"/>
    <col min="4671" max="4671" width="1.85546875" style="62" customWidth="1"/>
    <col min="4672" max="4672" width="0.42578125" style="62" customWidth="1"/>
    <col min="4673" max="4673" width="0.28515625" style="62" customWidth="1"/>
    <col min="4674" max="4674" width="1.85546875" style="62" customWidth="1"/>
    <col min="4675" max="4675" width="0.5703125" style="62" customWidth="1"/>
    <col min="4676" max="4676" width="1" style="62" customWidth="1"/>
    <col min="4677" max="4677" width="0.85546875" style="62" customWidth="1"/>
    <col min="4678" max="4678" width="1.7109375" style="62" customWidth="1"/>
    <col min="4679" max="4679" width="0.7109375" style="62" customWidth="1"/>
    <col min="4680" max="4680" width="1.5703125" style="62" customWidth="1"/>
    <col min="4681" max="4681" width="0.85546875" style="62" customWidth="1"/>
    <col min="4682" max="4682" width="1.140625" style="62" customWidth="1"/>
    <col min="4683" max="4683" width="1" style="62" customWidth="1"/>
    <col min="4684" max="4684" width="2.140625" style="62" customWidth="1"/>
    <col min="4685" max="4685" width="0" style="62" hidden="1" customWidth="1"/>
    <col min="4686" max="4686" width="0.7109375" style="62" customWidth="1"/>
    <col min="4687" max="4687" width="1.140625" style="62" customWidth="1"/>
    <col min="4688" max="4688" width="2.42578125" style="62" customWidth="1"/>
    <col min="4689" max="4689" width="0" style="62" hidden="1" customWidth="1"/>
    <col min="4690" max="4690" width="0.140625" style="62" customWidth="1"/>
    <col min="4691" max="4691" width="0" style="62" hidden="1" customWidth="1"/>
    <col min="4692" max="4692" width="0.5703125" style="62" customWidth="1"/>
    <col min="4693" max="4693" width="1.28515625" style="62" customWidth="1"/>
    <col min="4694" max="4694" width="2.28515625" style="62" customWidth="1"/>
    <col min="4695" max="4695" width="0.85546875" style="62" customWidth="1"/>
    <col min="4696" max="4696" width="1.140625" style="62" customWidth="1"/>
    <col min="4697" max="4697" width="2.42578125" style="62" customWidth="1"/>
    <col min="4698" max="4698" width="0" style="62" hidden="1" customWidth="1"/>
    <col min="4699" max="4699" width="0.7109375" style="62" customWidth="1"/>
    <col min="4700" max="4700" width="1.140625" style="62" customWidth="1"/>
    <col min="4701" max="4701" width="0.7109375" style="62" customWidth="1"/>
    <col min="4702" max="4702" width="1.7109375" style="62" customWidth="1"/>
    <col min="4703" max="4704" width="0.85546875" style="62"/>
    <col min="4705" max="4705" width="0.85546875" style="62" customWidth="1"/>
    <col min="4706" max="4707" width="1.5703125" style="62" customWidth="1"/>
    <col min="4708" max="4708" width="2.85546875" style="62" customWidth="1"/>
    <col min="4709" max="4709" width="0" style="62" hidden="1" customWidth="1"/>
    <col min="4710" max="4710" width="0.140625" style="62" customWidth="1"/>
    <col min="4711" max="4711" width="0" style="62" hidden="1" customWidth="1"/>
    <col min="4712" max="4712" width="0.7109375" style="62" customWidth="1"/>
    <col min="4713" max="4713" width="2.28515625" style="62" customWidth="1"/>
    <col min="4714" max="4714" width="0.7109375" style="62" customWidth="1"/>
    <col min="4715" max="4715" width="1" style="62" customWidth="1"/>
    <col min="4716" max="4716" width="2.42578125" style="62" customWidth="1"/>
    <col min="4717" max="4717" width="0" style="62" hidden="1" customWidth="1"/>
    <col min="4718" max="4718" width="0.42578125" style="62" customWidth="1"/>
    <col min="4719" max="4723" width="0.85546875" style="62"/>
    <col min="4724" max="4724" width="1.28515625" style="62" customWidth="1"/>
    <col min="4725" max="4725" width="0" style="62" hidden="1" customWidth="1"/>
    <col min="4726" max="4726" width="0.85546875" style="62"/>
    <col min="4727" max="4727" width="0.85546875" style="62" customWidth="1"/>
    <col min="4728" max="4728" width="1.85546875" style="62" customWidth="1"/>
    <col min="4729" max="4729" width="1.140625" style="62" customWidth="1"/>
    <col min="4730" max="4730" width="1" style="62" customWidth="1"/>
    <col min="4731" max="4732" width="0.28515625" style="62" customWidth="1"/>
    <col min="4733" max="4733" width="2.5703125" style="62" customWidth="1"/>
    <col min="4734" max="4734" width="0.42578125" style="62" customWidth="1"/>
    <col min="4735" max="4735" width="1" style="62" customWidth="1"/>
    <col min="4736" max="4736" width="2.140625" style="62" customWidth="1"/>
    <col min="4737" max="4737" width="0" style="62" hidden="1" customWidth="1"/>
    <col min="4738" max="4738" width="0.7109375" style="62" customWidth="1"/>
    <col min="4739" max="4739" width="2" style="62" customWidth="1"/>
    <col min="4740" max="4741" width="1.28515625" style="62" customWidth="1"/>
    <col min="4742" max="4742" width="0" style="62" hidden="1" customWidth="1"/>
    <col min="4743" max="4744" width="0.85546875" style="62"/>
    <col min="4745" max="4745" width="2.28515625" style="62" customWidth="1"/>
    <col min="4746" max="4746" width="0.28515625" style="62" customWidth="1"/>
    <col min="4747" max="4747" width="1" style="62" customWidth="1"/>
    <col min="4748" max="4748" width="0.42578125" style="62" customWidth="1"/>
    <col min="4749" max="4749" width="0" style="62" hidden="1" customWidth="1"/>
    <col min="4750" max="4750" width="2.140625" style="62" customWidth="1"/>
    <col min="4751" max="4751" width="0.85546875" style="62" customWidth="1"/>
    <col min="4752" max="4752" width="1.5703125" style="62" customWidth="1"/>
    <col min="4753" max="4753" width="0.42578125" style="62" customWidth="1"/>
    <col min="4754" max="4754" width="1" style="62" customWidth="1"/>
    <col min="4755" max="4756" width="0" style="62" hidden="1" customWidth="1"/>
    <col min="4757" max="4757" width="2" style="62" customWidth="1"/>
    <col min="4758" max="4758" width="2.42578125" style="62" customWidth="1"/>
    <col min="4759" max="4759" width="0.42578125" style="62" customWidth="1"/>
    <col min="4760" max="4760" width="1" style="62" customWidth="1"/>
    <col min="4761" max="4761" width="2" style="62" customWidth="1"/>
    <col min="4762" max="4763" width="0.85546875" style="62" customWidth="1"/>
    <col min="4764" max="4764" width="1" style="62" customWidth="1"/>
    <col min="4765" max="4765" width="1.42578125" style="62" customWidth="1"/>
    <col min="4766" max="4766" width="1.140625" style="62" customWidth="1"/>
    <col min="4767" max="4767" width="4.7109375" style="62" customWidth="1"/>
    <col min="4768" max="4768" width="4.28515625" style="62" customWidth="1"/>
    <col min="4769" max="4769" width="3.85546875" style="62" customWidth="1"/>
    <col min="4770" max="4790" width="0" style="62" hidden="1" customWidth="1"/>
    <col min="4791" max="4791" width="1.140625" style="62" customWidth="1"/>
    <col min="4792" max="4795" width="0.85546875" style="62"/>
    <col min="4796" max="4796" width="1.5703125" style="62" customWidth="1"/>
    <col min="4797" max="4797" width="1" style="62" customWidth="1"/>
    <col min="4798" max="4799" width="0.85546875" style="62"/>
    <col min="4800" max="4800" width="1" style="62" customWidth="1"/>
    <col min="4801" max="4802" width="0" style="62" hidden="1" customWidth="1"/>
    <col min="4803" max="4803" width="3.85546875" style="62" customWidth="1"/>
    <col min="4804" max="4804" width="0" style="62" hidden="1" customWidth="1"/>
    <col min="4805" max="4805" width="5.5703125" style="62" customWidth="1"/>
    <col min="4806" max="4806" width="2.85546875" style="62" customWidth="1"/>
    <col min="4807" max="4807" width="4.7109375" style="62" customWidth="1"/>
    <col min="4808" max="4808" width="4.28515625" style="62" customWidth="1"/>
    <col min="4809" max="4809" width="1.7109375" style="62" customWidth="1"/>
    <col min="4810" max="4810" width="10.7109375" style="62" customWidth="1"/>
    <col min="4811" max="4814" width="0" style="62" hidden="1" customWidth="1"/>
    <col min="4815" max="4891" width="0.85546875" style="62"/>
    <col min="4892" max="4892" width="2.42578125" style="62" customWidth="1"/>
    <col min="4893" max="4893" width="4.7109375" style="62" customWidth="1"/>
    <col min="4894" max="4898" width="0.85546875" style="62"/>
    <col min="4899" max="4899" width="1.28515625" style="62" customWidth="1"/>
    <col min="4900" max="4900" width="0.28515625" style="62" customWidth="1"/>
    <col min="4901" max="4905" width="0" style="62" hidden="1" customWidth="1"/>
    <col min="4906" max="4912" width="0.85546875" style="62"/>
    <col min="4913" max="4913" width="6" style="62" customWidth="1"/>
    <col min="4914" max="4914" width="0.5703125" style="62" customWidth="1"/>
    <col min="4915" max="4917" width="0" style="62" hidden="1" customWidth="1"/>
    <col min="4918" max="4918" width="3.85546875" style="62" customWidth="1"/>
    <col min="4919" max="4919" width="0.85546875" style="62" customWidth="1"/>
    <col min="4920" max="4920" width="2" style="62" customWidth="1"/>
    <col min="4921" max="4921" width="0.28515625" style="62" customWidth="1"/>
    <col min="4922" max="4922" width="1.5703125" style="62" customWidth="1"/>
    <col min="4923" max="4923" width="1" style="62" customWidth="1"/>
    <col min="4924" max="4924" width="2.5703125" style="62" customWidth="1"/>
    <col min="4925" max="4925" width="0" style="62" hidden="1" customWidth="1"/>
    <col min="4926" max="4926" width="0.85546875" style="62" customWidth="1"/>
    <col min="4927" max="4927" width="1.85546875" style="62" customWidth="1"/>
    <col min="4928" max="4928" width="0.42578125" style="62" customWidth="1"/>
    <col min="4929" max="4929" width="0.28515625" style="62" customWidth="1"/>
    <col min="4930" max="4930" width="1.85546875" style="62" customWidth="1"/>
    <col min="4931" max="4931" width="0.5703125" style="62" customWidth="1"/>
    <col min="4932" max="4932" width="1" style="62" customWidth="1"/>
    <col min="4933" max="4933" width="0.85546875" style="62" customWidth="1"/>
    <col min="4934" max="4934" width="1.7109375" style="62" customWidth="1"/>
    <col min="4935" max="4935" width="0.7109375" style="62" customWidth="1"/>
    <col min="4936" max="4936" width="1.5703125" style="62" customWidth="1"/>
    <col min="4937" max="4937" width="0.85546875" style="62" customWidth="1"/>
    <col min="4938" max="4938" width="1.140625" style="62" customWidth="1"/>
    <col min="4939" max="4939" width="1" style="62" customWidth="1"/>
    <col min="4940" max="4940" width="2.140625" style="62" customWidth="1"/>
    <col min="4941" max="4941" width="0" style="62" hidden="1" customWidth="1"/>
    <col min="4942" max="4942" width="0.7109375" style="62" customWidth="1"/>
    <col min="4943" max="4943" width="1.140625" style="62" customWidth="1"/>
    <col min="4944" max="4944" width="2.42578125" style="62" customWidth="1"/>
    <col min="4945" max="4945" width="0" style="62" hidden="1" customWidth="1"/>
    <col min="4946" max="4946" width="0.140625" style="62" customWidth="1"/>
    <col min="4947" max="4947" width="0" style="62" hidden="1" customWidth="1"/>
    <col min="4948" max="4948" width="0.5703125" style="62" customWidth="1"/>
    <col min="4949" max="4949" width="1.28515625" style="62" customWidth="1"/>
    <col min="4950" max="4950" width="2.28515625" style="62" customWidth="1"/>
    <col min="4951" max="4951" width="0.85546875" style="62" customWidth="1"/>
    <col min="4952" max="4952" width="1.140625" style="62" customWidth="1"/>
    <col min="4953" max="4953" width="2.42578125" style="62" customWidth="1"/>
    <col min="4954" max="4954" width="0" style="62" hidden="1" customWidth="1"/>
    <col min="4955" max="4955" width="0.7109375" style="62" customWidth="1"/>
    <col min="4956" max="4956" width="1.140625" style="62" customWidth="1"/>
    <col min="4957" max="4957" width="0.7109375" style="62" customWidth="1"/>
    <col min="4958" max="4958" width="1.7109375" style="62" customWidth="1"/>
    <col min="4959" max="4960" width="0.85546875" style="62"/>
    <col min="4961" max="4961" width="0.85546875" style="62" customWidth="1"/>
    <col min="4962" max="4963" width="1.5703125" style="62" customWidth="1"/>
    <col min="4964" max="4964" width="2.85546875" style="62" customWidth="1"/>
    <col min="4965" max="4965" width="0" style="62" hidden="1" customWidth="1"/>
    <col min="4966" max="4966" width="0.140625" style="62" customWidth="1"/>
    <col min="4967" max="4967" width="0" style="62" hidden="1" customWidth="1"/>
    <col min="4968" max="4968" width="0.7109375" style="62" customWidth="1"/>
    <col min="4969" max="4969" width="2.28515625" style="62" customWidth="1"/>
    <col min="4970" max="4970" width="0.7109375" style="62" customWidth="1"/>
    <col min="4971" max="4971" width="1" style="62" customWidth="1"/>
    <col min="4972" max="4972" width="2.42578125" style="62" customWidth="1"/>
    <col min="4973" max="4973" width="0" style="62" hidden="1" customWidth="1"/>
    <col min="4974" max="4974" width="0.42578125" style="62" customWidth="1"/>
    <col min="4975" max="4979" width="0.85546875" style="62"/>
    <col min="4980" max="4980" width="1.28515625" style="62" customWidth="1"/>
    <col min="4981" max="4981" width="0" style="62" hidden="1" customWidth="1"/>
    <col min="4982" max="4982" width="0.85546875" style="62"/>
    <col min="4983" max="4983" width="0.85546875" style="62" customWidth="1"/>
    <col min="4984" max="4984" width="1.85546875" style="62" customWidth="1"/>
    <col min="4985" max="4985" width="1.140625" style="62" customWidth="1"/>
    <col min="4986" max="4986" width="1" style="62" customWidth="1"/>
    <col min="4987" max="4988" width="0.28515625" style="62" customWidth="1"/>
    <col min="4989" max="4989" width="2.5703125" style="62" customWidth="1"/>
    <col min="4990" max="4990" width="0.42578125" style="62" customWidth="1"/>
    <col min="4991" max="4991" width="1" style="62" customWidth="1"/>
    <col min="4992" max="4992" width="2.140625" style="62" customWidth="1"/>
    <col min="4993" max="4993" width="0" style="62" hidden="1" customWidth="1"/>
    <col min="4994" max="4994" width="0.7109375" style="62" customWidth="1"/>
    <col min="4995" max="4995" width="2" style="62" customWidth="1"/>
    <col min="4996" max="4997" width="1.28515625" style="62" customWidth="1"/>
    <col min="4998" max="4998" width="0" style="62" hidden="1" customWidth="1"/>
    <col min="4999" max="5000" width="0.85546875" style="62"/>
    <col min="5001" max="5001" width="2.28515625" style="62" customWidth="1"/>
    <col min="5002" max="5002" width="0.28515625" style="62" customWidth="1"/>
    <col min="5003" max="5003" width="1" style="62" customWidth="1"/>
    <col min="5004" max="5004" width="0.42578125" style="62" customWidth="1"/>
    <col min="5005" max="5005" width="0" style="62" hidden="1" customWidth="1"/>
    <col min="5006" max="5006" width="2.140625" style="62" customWidth="1"/>
    <col min="5007" max="5007" width="0.85546875" style="62" customWidth="1"/>
    <col min="5008" max="5008" width="1.5703125" style="62" customWidth="1"/>
    <col min="5009" max="5009" width="0.42578125" style="62" customWidth="1"/>
    <col min="5010" max="5010" width="1" style="62" customWidth="1"/>
    <col min="5011" max="5012" width="0" style="62" hidden="1" customWidth="1"/>
    <col min="5013" max="5013" width="2" style="62" customWidth="1"/>
    <col min="5014" max="5014" width="2.42578125" style="62" customWidth="1"/>
    <col min="5015" max="5015" width="0.42578125" style="62" customWidth="1"/>
    <col min="5016" max="5016" width="1" style="62" customWidth="1"/>
    <col min="5017" max="5017" width="2" style="62" customWidth="1"/>
    <col min="5018" max="5019" width="0.85546875" style="62" customWidth="1"/>
    <col min="5020" max="5020" width="1" style="62" customWidth="1"/>
    <col min="5021" max="5021" width="1.42578125" style="62" customWidth="1"/>
    <col min="5022" max="5022" width="1.140625" style="62" customWidth="1"/>
    <col min="5023" max="5023" width="4.7109375" style="62" customWidth="1"/>
    <col min="5024" max="5024" width="4.28515625" style="62" customWidth="1"/>
    <col min="5025" max="5025" width="3.85546875" style="62" customWidth="1"/>
    <col min="5026" max="5046" width="0" style="62" hidden="1" customWidth="1"/>
    <col min="5047" max="5047" width="1.140625" style="62" customWidth="1"/>
    <col min="5048" max="5051" width="0.85546875" style="62"/>
    <col min="5052" max="5052" width="1.5703125" style="62" customWidth="1"/>
    <col min="5053" max="5053" width="1" style="62" customWidth="1"/>
    <col min="5054" max="5055" width="0.85546875" style="62"/>
    <col min="5056" max="5056" width="1" style="62" customWidth="1"/>
    <col min="5057" max="5058" width="0" style="62" hidden="1" customWidth="1"/>
    <col min="5059" max="5059" width="3.85546875" style="62" customWidth="1"/>
    <col min="5060" max="5060" width="0" style="62" hidden="1" customWidth="1"/>
    <col min="5061" max="5061" width="5.5703125" style="62" customWidth="1"/>
    <col min="5062" max="5062" width="2.85546875" style="62" customWidth="1"/>
    <col min="5063" max="5063" width="4.7109375" style="62" customWidth="1"/>
    <col min="5064" max="5064" width="4.28515625" style="62" customWidth="1"/>
    <col min="5065" max="5065" width="1.7109375" style="62" customWidth="1"/>
    <col min="5066" max="5066" width="10.7109375" style="62" customWidth="1"/>
    <col min="5067" max="5070" width="0" style="62" hidden="1" customWidth="1"/>
    <col min="5071" max="5147" width="0.85546875" style="62"/>
    <col min="5148" max="5148" width="2.42578125" style="62" customWidth="1"/>
    <col min="5149" max="5149" width="4.7109375" style="62" customWidth="1"/>
    <col min="5150" max="5154" width="0.85546875" style="62"/>
    <col min="5155" max="5155" width="1.28515625" style="62" customWidth="1"/>
    <col min="5156" max="5156" width="0.28515625" style="62" customWidth="1"/>
    <col min="5157" max="5161" width="0" style="62" hidden="1" customWidth="1"/>
    <col min="5162" max="5168" width="0.85546875" style="62"/>
    <col min="5169" max="5169" width="6" style="62" customWidth="1"/>
    <col min="5170" max="5170" width="0.5703125" style="62" customWidth="1"/>
    <col min="5171" max="5173" width="0" style="62" hidden="1" customWidth="1"/>
    <col min="5174" max="5174" width="3.85546875" style="62" customWidth="1"/>
    <col min="5175" max="5175" width="0.85546875" style="62" customWidth="1"/>
    <col min="5176" max="5176" width="2" style="62" customWidth="1"/>
    <col min="5177" max="5177" width="0.28515625" style="62" customWidth="1"/>
    <col min="5178" max="5178" width="1.5703125" style="62" customWidth="1"/>
    <col min="5179" max="5179" width="1" style="62" customWidth="1"/>
    <col min="5180" max="5180" width="2.5703125" style="62" customWidth="1"/>
    <col min="5181" max="5181" width="0" style="62" hidden="1" customWidth="1"/>
    <col min="5182" max="5182" width="0.85546875" style="62" customWidth="1"/>
    <col min="5183" max="5183" width="1.85546875" style="62" customWidth="1"/>
    <col min="5184" max="5184" width="0.42578125" style="62" customWidth="1"/>
    <col min="5185" max="5185" width="0.28515625" style="62" customWidth="1"/>
    <col min="5186" max="5186" width="1.85546875" style="62" customWidth="1"/>
    <col min="5187" max="5187" width="0.5703125" style="62" customWidth="1"/>
    <col min="5188" max="5188" width="1" style="62" customWidth="1"/>
    <col min="5189" max="5189" width="0.85546875" style="62" customWidth="1"/>
    <col min="5190" max="5190" width="1.7109375" style="62" customWidth="1"/>
    <col min="5191" max="5191" width="0.7109375" style="62" customWidth="1"/>
    <col min="5192" max="5192" width="1.5703125" style="62" customWidth="1"/>
    <col min="5193" max="5193" width="0.85546875" style="62" customWidth="1"/>
    <col min="5194" max="5194" width="1.140625" style="62" customWidth="1"/>
    <col min="5195" max="5195" width="1" style="62" customWidth="1"/>
    <col min="5196" max="5196" width="2.140625" style="62" customWidth="1"/>
    <col min="5197" max="5197" width="0" style="62" hidden="1" customWidth="1"/>
    <col min="5198" max="5198" width="0.7109375" style="62" customWidth="1"/>
    <col min="5199" max="5199" width="1.140625" style="62" customWidth="1"/>
    <col min="5200" max="5200" width="2.42578125" style="62" customWidth="1"/>
    <col min="5201" max="5201" width="0" style="62" hidden="1" customWidth="1"/>
    <col min="5202" max="5202" width="0.140625" style="62" customWidth="1"/>
    <col min="5203" max="5203" width="0" style="62" hidden="1" customWidth="1"/>
    <col min="5204" max="5204" width="0.5703125" style="62" customWidth="1"/>
    <col min="5205" max="5205" width="1.28515625" style="62" customWidth="1"/>
    <col min="5206" max="5206" width="2.28515625" style="62" customWidth="1"/>
    <col min="5207" max="5207" width="0.85546875" style="62" customWidth="1"/>
    <col min="5208" max="5208" width="1.140625" style="62" customWidth="1"/>
    <col min="5209" max="5209" width="2.42578125" style="62" customWidth="1"/>
    <col min="5210" max="5210" width="0" style="62" hidden="1" customWidth="1"/>
    <col min="5211" max="5211" width="0.7109375" style="62" customWidth="1"/>
    <col min="5212" max="5212" width="1.140625" style="62" customWidth="1"/>
    <col min="5213" max="5213" width="0.7109375" style="62" customWidth="1"/>
    <col min="5214" max="5214" width="1.7109375" style="62" customWidth="1"/>
    <col min="5215" max="5216" width="0.85546875" style="62"/>
    <col min="5217" max="5217" width="0.85546875" style="62" customWidth="1"/>
    <col min="5218" max="5219" width="1.5703125" style="62" customWidth="1"/>
    <col min="5220" max="5220" width="2.85546875" style="62" customWidth="1"/>
    <col min="5221" max="5221" width="0" style="62" hidden="1" customWidth="1"/>
    <col min="5222" max="5222" width="0.140625" style="62" customWidth="1"/>
    <col min="5223" max="5223" width="0" style="62" hidden="1" customWidth="1"/>
    <col min="5224" max="5224" width="0.7109375" style="62" customWidth="1"/>
    <col min="5225" max="5225" width="2.28515625" style="62" customWidth="1"/>
    <col min="5226" max="5226" width="0.7109375" style="62" customWidth="1"/>
    <col min="5227" max="5227" width="1" style="62" customWidth="1"/>
    <col min="5228" max="5228" width="2.42578125" style="62" customWidth="1"/>
    <col min="5229" max="5229" width="0" style="62" hidden="1" customWidth="1"/>
    <col min="5230" max="5230" width="0.42578125" style="62" customWidth="1"/>
    <col min="5231" max="5235" width="0.85546875" style="62"/>
    <col min="5236" max="5236" width="1.28515625" style="62" customWidth="1"/>
    <col min="5237" max="5237" width="0" style="62" hidden="1" customWidth="1"/>
    <col min="5238" max="5238" width="0.85546875" style="62"/>
    <col min="5239" max="5239" width="0.85546875" style="62" customWidth="1"/>
    <col min="5240" max="5240" width="1.85546875" style="62" customWidth="1"/>
    <col min="5241" max="5241" width="1.140625" style="62" customWidth="1"/>
    <col min="5242" max="5242" width="1" style="62" customWidth="1"/>
    <col min="5243" max="5244" width="0.28515625" style="62" customWidth="1"/>
    <col min="5245" max="5245" width="2.5703125" style="62" customWidth="1"/>
    <col min="5246" max="5246" width="0.42578125" style="62" customWidth="1"/>
    <col min="5247" max="5247" width="1" style="62" customWidth="1"/>
    <col min="5248" max="5248" width="2.140625" style="62" customWidth="1"/>
    <col min="5249" max="5249" width="0" style="62" hidden="1" customWidth="1"/>
    <col min="5250" max="5250" width="0.7109375" style="62" customWidth="1"/>
    <col min="5251" max="5251" width="2" style="62" customWidth="1"/>
    <col min="5252" max="5253" width="1.28515625" style="62" customWidth="1"/>
    <col min="5254" max="5254" width="0" style="62" hidden="1" customWidth="1"/>
    <col min="5255" max="5256" width="0.85546875" style="62"/>
    <col min="5257" max="5257" width="2.28515625" style="62" customWidth="1"/>
    <col min="5258" max="5258" width="0.28515625" style="62" customWidth="1"/>
    <col min="5259" max="5259" width="1" style="62" customWidth="1"/>
    <col min="5260" max="5260" width="0.42578125" style="62" customWidth="1"/>
    <col min="5261" max="5261" width="0" style="62" hidden="1" customWidth="1"/>
    <col min="5262" max="5262" width="2.140625" style="62" customWidth="1"/>
    <col min="5263" max="5263" width="0.85546875" style="62" customWidth="1"/>
    <col min="5264" max="5264" width="1.5703125" style="62" customWidth="1"/>
    <col min="5265" max="5265" width="0.42578125" style="62" customWidth="1"/>
    <col min="5266" max="5266" width="1" style="62" customWidth="1"/>
    <col min="5267" max="5268" width="0" style="62" hidden="1" customWidth="1"/>
    <col min="5269" max="5269" width="2" style="62" customWidth="1"/>
    <col min="5270" max="5270" width="2.42578125" style="62" customWidth="1"/>
    <col min="5271" max="5271" width="0.42578125" style="62" customWidth="1"/>
    <col min="5272" max="5272" width="1" style="62" customWidth="1"/>
    <col min="5273" max="5273" width="2" style="62" customWidth="1"/>
    <col min="5274" max="5275" width="0.85546875" style="62" customWidth="1"/>
    <col min="5276" max="5276" width="1" style="62" customWidth="1"/>
    <col min="5277" max="5277" width="1.42578125" style="62" customWidth="1"/>
    <col min="5278" max="5278" width="1.140625" style="62" customWidth="1"/>
    <col min="5279" max="5279" width="4.7109375" style="62" customWidth="1"/>
    <col min="5280" max="5280" width="4.28515625" style="62" customWidth="1"/>
    <col min="5281" max="5281" width="3.85546875" style="62" customWidth="1"/>
    <col min="5282" max="5302" width="0" style="62" hidden="1" customWidth="1"/>
    <col min="5303" max="5303" width="1.140625" style="62" customWidth="1"/>
    <col min="5304" max="5307" width="0.85546875" style="62"/>
    <col min="5308" max="5308" width="1.5703125" style="62" customWidth="1"/>
    <col min="5309" max="5309" width="1" style="62" customWidth="1"/>
    <col min="5310" max="5311" width="0.85546875" style="62"/>
    <col min="5312" max="5312" width="1" style="62" customWidth="1"/>
    <col min="5313" max="5314" width="0" style="62" hidden="1" customWidth="1"/>
    <col min="5315" max="5315" width="3.85546875" style="62" customWidth="1"/>
    <col min="5316" max="5316" width="0" style="62" hidden="1" customWidth="1"/>
    <col min="5317" max="5317" width="5.5703125" style="62" customWidth="1"/>
    <col min="5318" max="5318" width="2.85546875" style="62" customWidth="1"/>
    <col min="5319" max="5319" width="4.7109375" style="62" customWidth="1"/>
    <col min="5320" max="5320" width="4.28515625" style="62" customWidth="1"/>
    <col min="5321" max="5321" width="1.7109375" style="62" customWidth="1"/>
    <col min="5322" max="5322" width="10.7109375" style="62" customWidth="1"/>
    <col min="5323" max="5326" width="0" style="62" hidden="1" customWidth="1"/>
    <col min="5327" max="5403" width="0.85546875" style="62"/>
    <col min="5404" max="5404" width="2.42578125" style="62" customWidth="1"/>
    <col min="5405" max="5405" width="4.7109375" style="62" customWidth="1"/>
    <col min="5406" max="5410" width="0.85546875" style="62"/>
    <col min="5411" max="5411" width="1.28515625" style="62" customWidth="1"/>
    <col min="5412" max="5412" width="0.28515625" style="62" customWidth="1"/>
    <col min="5413" max="5417" width="0" style="62" hidden="1" customWidth="1"/>
    <col min="5418" max="5424" width="0.85546875" style="62"/>
    <col min="5425" max="5425" width="6" style="62" customWidth="1"/>
    <col min="5426" max="5426" width="0.5703125" style="62" customWidth="1"/>
    <col min="5427" max="5429" width="0" style="62" hidden="1" customWidth="1"/>
    <col min="5430" max="5430" width="3.85546875" style="62" customWidth="1"/>
    <col min="5431" max="5431" width="0.85546875" style="62" customWidth="1"/>
    <col min="5432" max="5432" width="2" style="62" customWidth="1"/>
    <col min="5433" max="5433" width="0.28515625" style="62" customWidth="1"/>
    <col min="5434" max="5434" width="1.5703125" style="62" customWidth="1"/>
    <col min="5435" max="5435" width="1" style="62" customWidth="1"/>
    <col min="5436" max="5436" width="2.5703125" style="62" customWidth="1"/>
    <col min="5437" max="5437" width="0" style="62" hidden="1" customWidth="1"/>
    <col min="5438" max="5438" width="0.85546875" style="62" customWidth="1"/>
    <col min="5439" max="5439" width="1.85546875" style="62" customWidth="1"/>
    <col min="5440" max="5440" width="0.42578125" style="62" customWidth="1"/>
    <col min="5441" max="5441" width="0.28515625" style="62" customWidth="1"/>
    <col min="5442" max="5442" width="1.85546875" style="62" customWidth="1"/>
    <col min="5443" max="5443" width="0.5703125" style="62" customWidth="1"/>
    <col min="5444" max="5444" width="1" style="62" customWidth="1"/>
    <col min="5445" max="5445" width="0.85546875" style="62" customWidth="1"/>
    <col min="5446" max="5446" width="1.7109375" style="62" customWidth="1"/>
    <col min="5447" max="5447" width="0.7109375" style="62" customWidth="1"/>
    <col min="5448" max="5448" width="1.5703125" style="62" customWidth="1"/>
    <col min="5449" max="5449" width="0.85546875" style="62" customWidth="1"/>
    <col min="5450" max="5450" width="1.140625" style="62" customWidth="1"/>
    <col min="5451" max="5451" width="1" style="62" customWidth="1"/>
    <col min="5452" max="5452" width="2.140625" style="62" customWidth="1"/>
    <col min="5453" max="5453" width="0" style="62" hidden="1" customWidth="1"/>
    <col min="5454" max="5454" width="0.7109375" style="62" customWidth="1"/>
    <col min="5455" max="5455" width="1.140625" style="62" customWidth="1"/>
    <col min="5456" max="5456" width="2.42578125" style="62" customWidth="1"/>
    <col min="5457" max="5457" width="0" style="62" hidden="1" customWidth="1"/>
    <col min="5458" max="5458" width="0.140625" style="62" customWidth="1"/>
    <col min="5459" max="5459" width="0" style="62" hidden="1" customWidth="1"/>
    <col min="5460" max="5460" width="0.5703125" style="62" customWidth="1"/>
    <col min="5461" max="5461" width="1.28515625" style="62" customWidth="1"/>
    <col min="5462" max="5462" width="2.28515625" style="62" customWidth="1"/>
    <col min="5463" max="5463" width="0.85546875" style="62" customWidth="1"/>
    <col min="5464" max="5464" width="1.140625" style="62" customWidth="1"/>
    <col min="5465" max="5465" width="2.42578125" style="62" customWidth="1"/>
    <col min="5466" max="5466" width="0" style="62" hidden="1" customWidth="1"/>
    <col min="5467" max="5467" width="0.7109375" style="62" customWidth="1"/>
    <col min="5468" max="5468" width="1.140625" style="62" customWidth="1"/>
    <col min="5469" max="5469" width="0.7109375" style="62" customWidth="1"/>
    <col min="5470" max="5470" width="1.7109375" style="62" customWidth="1"/>
    <col min="5471" max="5472" width="0.85546875" style="62"/>
    <col min="5473" max="5473" width="0.85546875" style="62" customWidth="1"/>
    <col min="5474" max="5475" width="1.5703125" style="62" customWidth="1"/>
    <col min="5476" max="5476" width="2.85546875" style="62" customWidth="1"/>
    <col min="5477" max="5477" width="0" style="62" hidden="1" customWidth="1"/>
    <col min="5478" max="5478" width="0.140625" style="62" customWidth="1"/>
    <col min="5479" max="5479" width="0" style="62" hidden="1" customWidth="1"/>
    <col min="5480" max="5480" width="0.7109375" style="62" customWidth="1"/>
    <col min="5481" max="5481" width="2.28515625" style="62" customWidth="1"/>
    <col min="5482" max="5482" width="0.7109375" style="62" customWidth="1"/>
    <col min="5483" max="5483" width="1" style="62" customWidth="1"/>
    <col min="5484" max="5484" width="2.42578125" style="62" customWidth="1"/>
    <col min="5485" max="5485" width="0" style="62" hidden="1" customWidth="1"/>
    <col min="5486" max="5486" width="0.42578125" style="62" customWidth="1"/>
    <col min="5487" max="5491" width="0.85546875" style="62"/>
    <col min="5492" max="5492" width="1.28515625" style="62" customWidth="1"/>
    <col min="5493" max="5493" width="0" style="62" hidden="1" customWidth="1"/>
    <col min="5494" max="5494" width="0.85546875" style="62"/>
    <col min="5495" max="5495" width="0.85546875" style="62" customWidth="1"/>
    <col min="5496" max="5496" width="1.85546875" style="62" customWidth="1"/>
    <col min="5497" max="5497" width="1.140625" style="62" customWidth="1"/>
    <col min="5498" max="5498" width="1" style="62" customWidth="1"/>
    <col min="5499" max="5500" width="0.28515625" style="62" customWidth="1"/>
    <col min="5501" max="5501" width="2.5703125" style="62" customWidth="1"/>
    <col min="5502" max="5502" width="0.42578125" style="62" customWidth="1"/>
    <col min="5503" max="5503" width="1" style="62" customWidth="1"/>
    <col min="5504" max="5504" width="2.140625" style="62" customWidth="1"/>
    <col min="5505" max="5505" width="0" style="62" hidden="1" customWidth="1"/>
    <col min="5506" max="5506" width="0.7109375" style="62" customWidth="1"/>
    <col min="5507" max="5507" width="2" style="62" customWidth="1"/>
    <col min="5508" max="5509" width="1.28515625" style="62" customWidth="1"/>
    <col min="5510" max="5510" width="0" style="62" hidden="1" customWidth="1"/>
    <col min="5511" max="5512" width="0.85546875" style="62"/>
    <col min="5513" max="5513" width="2.28515625" style="62" customWidth="1"/>
    <col min="5514" max="5514" width="0.28515625" style="62" customWidth="1"/>
    <col min="5515" max="5515" width="1" style="62" customWidth="1"/>
    <col min="5516" max="5516" width="0.42578125" style="62" customWidth="1"/>
    <col min="5517" max="5517" width="0" style="62" hidden="1" customWidth="1"/>
    <col min="5518" max="5518" width="2.140625" style="62" customWidth="1"/>
    <col min="5519" max="5519" width="0.85546875" style="62" customWidth="1"/>
    <col min="5520" max="5520" width="1.5703125" style="62" customWidth="1"/>
    <col min="5521" max="5521" width="0.42578125" style="62" customWidth="1"/>
    <col min="5522" max="5522" width="1" style="62" customWidth="1"/>
    <col min="5523" max="5524" width="0" style="62" hidden="1" customWidth="1"/>
    <col min="5525" max="5525" width="2" style="62" customWidth="1"/>
    <col min="5526" max="5526" width="2.42578125" style="62" customWidth="1"/>
    <col min="5527" max="5527" width="0.42578125" style="62" customWidth="1"/>
    <col min="5528" max="5528" width="1" style="62" customWidth="1"/>
    <col min="5529" max="5529" width="2" style="62" customWidth="1"/>
    <col min="5530" max="5531" width="0.85546875" style="62" customWidth="1"/>
    <col min="5532" max="5532" width="1" style="62" customWidth="1"/>
    <col min="5533" max="5533" width="1.42578125" style="62" customWidth="1"/>
    <col min="5534" max="5534" width="1.140625" style="62" customWidth="1"/>
    <col min="5535" max="5535" width="4.7109375" style="62" customWidth="1"/>
    <col min="5536" max="5536" width="4.28515625" style="62" customWidth="1"/>
    <col min="5537" max="5537" width="3.85546875" style="62" customWidth="1"/>
    <col min="5538" max="5558" width="0" style="62" hidden="1" customWidth="1"/>
    <col min="5559" max="5559" width="1.140625" style="62" customWidth="1"/>
    <col min="5560" max="5563" width="0.85546875" style="62"/>
    <col min="5564" max="5564" width="1.5703125" style="62" customWidth="1"/>
    <col min="5565" max="5565" width="1" style="62" customWidth="1"/>
    <col min="5566" max="5567" width="0.85546875" style="62"/>
    <col min="5568" max="5568" width="1" style="62" customWidth="1"/>
    <col min="5569" max="5570" width="0" style="62" hidden="1" customWidth="1"/>
    <col min="5571" max="5571" width="3.85546875" style="62" customWidth="1"/>
    <col min="5572" max="5572" width="0" style="62" hidden="1" customWidth="1"/>
    <col min="5573" max="5573" width="5.5703125" style="62" customWidth="1"/>
    <col min="5574" max="5574" width="2.85546875" style="62" customWidth="1"/>
    <col min="5575" max="5575" width="4.7109375" style="62" customWidth="1"/>
    <col min="5576" max="5576" width="4.28515625" style="62" customWidth="1"/>
    <col min="5577" max="5577" width="1.7109375" style="62" customWidth="1"/>
    <col min="5578" max="5578" width="10.7109375" style="62" customWidth="1"/>
    <col min="5579" max="5582" width="0" style="62" hidden="1" customWidth="1"/>
    <col min="5583" max="5659" width="0.85546875" style="62"/>
    <col min="5660" max="5660" width="2.42578125" style="62" customWidth="1"/>
    <col min="5661" max="5661" width="4.7109375" style="62" customWidth="1"/>
    <col min="5662" max="5666" width="0.85546875" style="62"/>
    <col min="5667" max="5667" width="1.28515625" style="62" customWidth="1"/>
    <col min="5668" max="5668" width="0.28515625" style="62" customWidth="1"/>
    <col min="5669" max="5673" width="0" style="62" hidden="1" customWidth="1"/>
    <col min="5674" max="5680" width="0.85546875" style="62"/>
    <col min="5681" max="5681" width="6" style="62" customWidth="1"/>
    <col min="5682" max="5682" width="0.5703125" style="62" customWidth="1"/>
    <col min="5683" max="5685" width="0" style="62" hidden="1" customWidth="1"/>
    <col min="5686" max="5686" width="3.85546875" style="62" customWidth="1"/>
    <col min="5687" max="5687" width="0.85546875" style="62" customWidth="1"/>
    <col min="5688" max="5688" width="2" style="62" customWidth="1"/>
    <col min="5689" max="5689" width="0.28515625" style="62" customWidth="1"/>
    <col min="5690" max="5690" width="1.5703125" style="62" customWidth="1"/>
    <col min="5691" max="5691" width="1" style="62" customWidth="1"/>
    <col min="5692" max="5692" width="2.5703125" style="62" customWidth="1"/>
    <col min="5693" max="5693" width="0" style="62" hidden="1" customWidth="1"/>
    <col min="5694" max="5694" width="0.85546875" style="62" customWidth="1"/>
    <col min="5695" max="5695" width="1.85546875" style="62" customWidth="1"/>
    <col min="5696" max="5696" width="0.42578125" style="62" customWidth="1"/>
    <col min="5697" max="5697" width="0.28515625" style="62" customWidth="1"/>
    <col min="5698" max="5698" width="1.85546875" style="62" customWidth="1"/>
    <col min="5699" max="5699" width="0.5703125" style="62" customWidth="1"/>
    <col min="5700" max="5700" width="1" style="62" customWidth="1"/>
    <col min="5701" max="5701" width="0.85546875" style="62" customWidth="1"/>
    <col min="5702" max="5702" width="1.7109375" style="62" customWidth="1"/>
    <col min="5703" max="5703" width="0.7109375" style="62" customWidth="1"/>
    <col min="5704" max="5704" width="1.5703125" style="62" customWidth="1"/>
    <col min="5705" max="5705" width="0.85546875" style="62" customWidth="1"/>
    <col min="5706" max="5706" width="1.140625" style="62" customWidth="1"/>
    <col min="5707" max="5707" width="1" style="62" customWidth="1"/>
    <col min="5708" max="5708" width="2.140625" style="62" customWidth="1"/>
    <col min="5709" max="5709" width="0" style="62" hidden="1" customWidth="1"/>
    <col min="5710" max="5710" width="0.7109375" style="62" customWidth="1"/>
    <col min="5711" max="5711" width="1.140625" style="62" customWidth="1"/>
    <col min="5712" max="5712" width="2.42578125" style="62" customWidth="1"/>
    <col min="5713" max="5713" width="0" style="62" hidden="1" customWidth="1"/>
    <col min="5714" max="5714" width="0.140625" style="62" customWidth="1"/>
    <col min="5715" max="5715" width="0" style="62" hidden="1" customWidth="1"/>
    <col min="5716" max="5716" width="0.5703125" style="62" customWidth="1"/>
    <col min="5717" max="5717" width="1.28515625" style="62" customWidth="1"/>
    <col min="5718" max="5718" width="2.28515625" style="62" customWidth="1"/>
    <col min="5719" max="5719" width="0.85546875" style="62" customWidth="1"/>
    <col min="5720" max="5720" width="1.140625" style="62" customWidth="1"/>
    <col min="5721" max="5721" width="2.42578125" style="62" customWidth="1"/>
    <col min="5722" max="5722" width="0" style="62" hidden="1" customWidth="1"/>
    <col min="5723" max="5723" width="0.7109375" style="62" customWidth="1"/>
    <col min="5724" max="5724" width="1.140625" style="62" customWidth="1"/>
    <col min="5725" max="5725" width="0.7109375" style="62" customWidth="1"/>
    <col min="5726" max="5726" width="1.7109375" style="62" customWidth="1"/>
    <col min="5727" max="5728" width="0.85546875" style="62"/>
    <col min="5729" max="5729" width="0.85546875" style="62" customWidth="1"/>
    <col min="5730" max="5731" width="1.5703125" style="62" customWidth="1"/>
    <col min="5732" max="5732" width="2.85546875" style="62" customWidth="1"/>
    <col min="5733" max="5733" width="0" style="62" hidden="1" customWidth="1"/>
    <col min="5734" max="5734" width="0.140625" style="62" customWidth="1"/>
    <col min="5735" max="5735" width="0" style="62" hidden="1" customWidth="1"/>
    <col min="5736" max="5736" width="0.7109375" style="62" customWidth="1"/>
    <col min="5737" max="5737" width="2.28515625" style="62" customWidth="1"/>
    <col min="5738" max="5738" width="0.7109375" style="62" customWidth="1"/>
    <col min="5739" max="5739" width="1" style="62" customWidth="1"/>
    <col min="5740" max="5740" width="2.42578125" style="62" customWidth="1"/>
    <col min="5741" max="5741" width="0" style="62" hidden="1" customWidth="1"/>
    <col min="5742" max="5742" width="0.42578125" style="62" customWidth="1"/>
    <col min="5743" max="5747" width="0.85546875" style="62"/>
    <col min="5748" max="5748" width="1.28515625" style="62" customWidth="1"/>
    <col min="5749" max="5749" width="0" style="62" hidden="1" customWidth="1"/>
    <col min="5750" max="5750" width="0.85546875" style="62"/>
    <col min="5751" max="5751" width="0.85546875" style="62" customWidth="1"/>
    <col min="5752" max="5752" width="1.85546875" style="62" customWidth="1"/>
    <col min="5753" max="5753" width="1.140625" style="62" customWidth="1"/>
    <col min="5754" max="5754" width="1" style="62" customWidth="1"/>
    <col min="5755" max="5756" width="0.28515625" style="62" customWidth="1"/>
    <col min="5757" max="5757" width="2.5703125" style="62" customWidth="1"/>
    <col min="5758" max="5758" width="0.42578125" style="62" customWidth="1"/>
    <col min="5759" max="5759" width="1" style="62" customWidth="1"/>
    <col min="5760" max="5760" width="2.140625" style="62" customWidth="1"/>
    <col min="5761" max="5761" width="0" style="62" hidden="1" customWidth="1"/>
    <col min="5762" max="5762" width="0.7109375" style="62" customWidth="1"/>
    <col min="5763" max="5763" width="2" style="62" customWidth="1"/>
    <col min="5764" max="5765" width="1.28515625" style="62" customWidth="1"/>
    <col min="5766" max="5766" width="0" style="62" hidden="1" customWidth="1"/>
    <col min="5767" max="5768" width="0.85546875" style="62"/>
    <col min="5769" max="5769" width="2.28515625" style="62" customWidth="1"/>
    <col min="5770" max="5770" width="0.28515625" style="62" customWidth="1"/>
    <col min="5771" max="5771" width="1" style="62" customWidth="1"/>
    <col min="5772" max="5772" width="0.42578125" style="62" customWidth="1"/>
    <col min="5773" max="5773" width="0" style="62" hidden="1" customWidth="1"/>
    <col min="5774" max="5774" width="2.140625" style="62" customWidth="1"/>
    <col min="5775" max="5775" width="0.85546875" style="62" customWidth="1"/>
    <col min="5776" max="5776" width="1.5703125" style="62" customWidth="1"/>
    <col min="5777" max="5777" width="0.42578125" style="62" customWidth="1"/>
    <col min="5778" max="5778" width="1" style="62" customWidth="1"/>
    <col min="5779" max="5780" width="0" style="62" hidden="1" customWidth="1"/>
    <col min="5781" max="5781" width="2" style="62" customWidth="1"/>
    <col min="5782" max="5782" width="2.42578125" style="62" customWidth="1"/>
    <col min="5783" max="5783" width="0.42578125" style="62" customWidth="1"/>
    <col min="5784" max="5784" width="1" style="62" customWidth="1"/>
    <col min="5785" max="5785" width="2" style="62" customWidth="1"/>
    <col min="5786" max="5787" width="0.85546875" style="62" customWidth="1"/>
    <col min="5788" max="5788" width="1" style="62" customWidth="1"/>
    <col min="5789" max="5789" width="1.42578125" style="62" customWidth="1"/>
    <col min="5790" max="5790" width="1.140625" style="62" customWidth="1"/>
    <col min="5791" max="5791" width="4.7109375" style="62" customWidth="1"/>
    <col min="5792" max="5792" width="4.28515625" style="62" customWidth="1"/>
    <col min="5793" max="5793" width="3.85546875" style="62" customWidth="1"/>
    <col min="5794" max="5814" width="0" style="62" hidden="1" customWidth="1"/>
    <col min="5815" max="5815" width="1.140625" style="62" customWidth="1"/>
    <col min="5816" max="5819" width="0.85546875" style="62"/>
    <col min="5820" max="5820" width="1.5703125" style="62" customWidth="1"/>
    <col min="5821" max="5821" width="1" style="62" customWidth="1"/>
    <col min="5822" max="5823" width="0.85546875" style="62"/>
    <col min="5824" max="5824" width="1" style="62" customWidth="1"/>
    <col min="5825" max="5826" width="0" style="62" hidden="1" customWidth="1"/>
    <col min="5827" max="5827" width="3.85546875" style="62" customWidth="1"/>
    <col min="5828" max="5828" width="0" style="62" hidden="1" customWidth="1"/>
    <col min="5829" max="5829" width="5.5703125" style="62" customWidth="1"/>
    <col min="5830" max="5830" width="2.85546875" style="62" customWidth="1"/>
    <col min="5831" max="5831" width="4.7109375" style="62" customWidth="1"/>
    <col min="5832" max="5832" width="4.28515625" style="62" customWidth="1"/>
    <col min="5833" max="5833" width="1.7109375" style="62" customWidth="1"/>
    <col min="5834" max="5834" width="10.7109375" style="62" customWidth="1"/>
    <col min="5835" max="5838" width="0" style="62" hidden="1" customWidth="1"/>
    <col min="5839" max="5915" width="0.85546875" style="62"/>
    <col min="5916" max="5916" width="2.42578125" style="62" customWidth="1"/>
    <col min="5917" max="5917" width="4.7109375" style="62" customWidth="1"/>
    <col min="5918" max="5922" width="0.85546875" style="62"/>
    <col min="5923" max="5923" width="1.28515625" style="62" customWidth="1"/>
    <col min="5924" max="5924" width="0.28515625" style="62" customWidth="1"/>
    <col min="5925" max="5929" width="0" style="62" hidden="1" customWidth="1"/>
    <col min="5930" max="5936" width="0.85546875" style="62"/>
    <col min="5937" max="5937" width="6" style="62" customWidth="1"/>
    <col min="5938" max="5938" width="0.5703125" style="62" customWidth="1"/>
    <col min="5939" max="5941" width="0" style="62" hidden="1" customWidth="1"/>
    <col min="5942" max="5942" width="3.85546875" style="62" customWidth="1"/>
    <col min="5943" max="5943" width="0.85546875" style="62" customWidth="1"/>
    <col min="5944" max="5944" width="2" style="62" customWidth="1"/>
    <col min="5945" max="5945" width="0.28515625" style="62" customWidth="1"/>
    <col min="5946" max="5946" width="1.5703125" style="62" customWidth="1"/>
    <col min="5947" max="5947" width="1" style="62" customWidth="1"/>
    <col min="5948" max="5948" width="2.5703125" style="62" customWidth="1"/>
    <col min="5949" max="5949" width="0" style="62" hidden="1" customWidth="1"/>
    <col min="5950" max="5950" width="0.85546875" style="62" customWidth="1"/>
    <col min="5951" max="5951" width="1.85546875" style="62" customWidth="1"/>
    <col min="5952" max="5952" width="0.42578125" style="62" customWidth="1"/>
    <col min="5953" max="5953" width="0.28515625" style="62" customWidth="1"/>
    <col min="5954" max="5954" width="1.85546875" style="62" customWidth="1"/>
    <col min="5955" max="5955" width="0.5703125" style="62" customWidth="1"/>
    <col min="5956" max="5956" width="1" style="62" customWidth="1"/>
    <col min="5957" max="5957" width="0.85546875" style="62" customWidth="1"/>
    <col min="5958" max="5958" width="1.7109375" style="62" customWidth="1"/>
    <col min="5959" max="5959" width="0.7109375" style="62" customWidth="1"/>
    <col min="5960" max="5960" width="1.5703125" style="62" customWidth="1"/>
    <col min="5961" max="5961" width="0.85546875" style="62" customWidth="1"/>
    <col min="5962" max="5962" width="1.140625" style="62" customWidth="1"/>
    <col min="5963" max="5963" width="1" style="62" customWidth="1"/>
    <col min="5964" max="5964" width="2.140625" style="62" customWidth="1"/>
    <col min="5965" max="5965" width="0" style="62" hidden="1" customWidth="1"/>
    <col min="5966" max="5966" width="0.7109375" style="62" customWidth="1"/>
    <col min="5967" max="5967" width="1.140625" style="62" customWidth="1"/>
    <col min="5968" max="5968" width="2.42578125" style="62" customWidth="1"/>
    <col min="5969" max="5969" width="0" style="62" hidden="1" customWidth="1"/>
    <col min="5970" max="5970" width="0.140625" style="62" customWidth="1"/>
    <col min="5971" max="5971" width="0" style="62" hidden="1" customWidth="1"/>
    <col min="5972" max="5972" width="0.5703125" style="62" customWidth="1"/>
    <col min="5973" max="5973" width="1.28515625" style="62" customWidth="1"/>
    <col min="5974" max="5974" width="2.28515625" style="62" customWidth="1"/>
    <col min="5975" max="5975" width="0.85546875" style="62" customWidth="1"/>
    <col min="5976" max="5976" width="1.140625" style="62" customWidth="1"/>
    <col min="5977" max="5977" width="2.42578125" style="62" customWidth="1"/>
    <col min="5978" max="5978" width="0" style="62" hidden="1" customWidth="1"/>
    <col min="5979" max="5979" width="0.7109375" style="62" customWidth="1"/>
    <col min="5980" max="5980" width="1.140625" style="62" customWidth="1"/>
    <col min="5981" max="5981" width="0.7109375" style="62" customWidth="1"/>
    <col min="5982" max="5982" width="1.7109375" style="62" customWidth="1"/>
    <col min="5983" max="5984" width="0.85546875" style="62"/>
    <col min="5985" max="5985" width="0.85546875" style="62" customWidth="1"/>
    <col min="5986" max="5987" width="1.5703125" style="62" customWidth="1"/>
    <col min="5988" max="5988" width="2.85546875" style="62" customWidth="1"/>
    <col min="5989" max="5989" width="0" style="62" hidden="1" customWidth="1"/>
    <col min="5990" max="5990" width="0.140625" style="62" customWidth="1"/>
    <col min="5991" max="5991" width="0" style="62" hidden="1" customWidth="1"/>
    <col min="5992" max="5992" width="0.7109375" style="62" customWidth="1"/>
    <col min="5993" max="5993" width="2.28515625" style="62" customWidth="1"/>
    <col min="5994" max="5994" width="0.7109375" style="62" customWidth="1"/>
    <col min="5995" max="5995" width="1" style="62" customWidth="1"/>
    <col min="5996" max="5996" width="2.42578125" style="62" customWidth="1"/>
    <col min="5997" max="5997" width="0" style="62" hidden="1" customWidth="1"/>
    <col min="5998" max="5998" width="0.42578125" style="62" customWidth="1"/>
    <col min="5999" max="6003" width="0.85546875" style="62"/>
    <col min="6004" max="6004" width="1.28515625" style="62" customWidth="1"/>
    <col min="6005" max="6005" width="0" style="62" hidden="1" customWidth="1"/>
    <col min="6006" max="6006" width="0.85546875" style="62"/>
    <col min="6007" max="6007" width="0.85546875" style="62" customWidth="1"/>
    <col min="6008" max="6008" width="1.85546875" style="62" customWidth="1"/>
    <col min="6009" max="6009" width="1.140625" style="62" customWidth="1"/>
    <col min="6010" max="6010" width="1" style="62" customWidth="1"/>
    <col min="6011" max="6012" width="0.28515625" style="62" customWidth="1"/>
    <col min="6013" max="6013" width="2.5703125" style="62" customWidth="1"/>
    <col min="6014" max="6014" width="0.42578125" style="62" customWidth="1"/>
    <col min="6015" max="6015" width="1" style="62" customWidth="1"/>
    <col min="6016" max="6016" width="2.140625" style="62" customWidth="1"/>
    <col min="6017" max="6017" width="0" style="62" hidden="1" customWidth="1"/>
    <col min="6018" max="6018" width="0.7109375" style="62" customWidth="1"/>
    <col min="6019" max="6019" width="2" style="62" customWidth="1"/>
    <col min="6020" max="6021" width="1.28515625" style="62" customWidth="1"/>
    <col min="6022" max="6022" width="0" style="62" hidden="1" customWidth="1"/>
    <col min="6023" max="6024" width="0.85546875" style="62"/>
    <col min="6025" max="6025" width="2.28515625" style="62" customWidth="1"/>
    <col min="6026" max="6026" width="0.28515625" style="62" customWidth="1"/>
    <col min="6027" max="6027" width="1" style="62" customWidth="1"/>
    <col min="6028" max="6028" width="0.42578125" style="62" customWidth="1"/>
    <col min="6029" max="6029" width="0" style="62" hidden="1" customWidth="1"/>
    <col min="6030" max="6030" width="2.140625" style="62" customWidth="1"/>
    <col min="6031" max="6031" width="0.85546875" style="62" customWidth="1"/>
    <col min="6032" max="6032" width="1.5703125" style="62" customWidth="1"/>
    <col min="6033" max="6033" width="0.42578125" style="62" customWidth="1"/>
    <col min="6034" max="6034" width="1" style="62" customWidth="1"/>
    <col min="6035" max="6036" width="0" style="62" hidden="1" customWidth="1"/>
    <col min="6037" max="6037" width="2" style="62" customWidth="1"/>
    <col min="6038" max="6038" width="2.42578125" style="62" customWidth="1"/>
    <col min="6039" max="6039" width="0.42578125" style="62" customWidth="1"/>
    <col min="6040" max="6040" width="1" style="62" customWidth="1"/>
    <col min="6041" max="6041" width="2" style="62" customWidth="1"/>
    <col min="6042" max="6043" width="0.85546875" style="62" customWidth="1"/>
    <col min="6044" max="6044" width="1" style="62" customWidth="1"/>
    <col min="6045" max="6045" width="1.42578125" style="62" customWidth="1"/>
    <col min="6046" max="6046" width="1.140625" style="62" customWidth="1"/>
    <col min="6047" max="6047" width="4.7109375" style="62" customWidth="1"/>
    <col min="6048" max="6048" width="4.28515625" style="62" customWidth="1"/>
    <col min="6049" max="6049" width="3.85546875" style="62" customWidth="1"/>
    <col min="6050" max="6070" width="0" style="62" hidden="1" customWidth="1"/>
    <col min="6071" max="6071" width="1.140625" style="62" customWidth="1"/>
    <col min="6072" max="6075" width="0.85546875" style="62"/>
    <col min="6076" max="6076" width="1.5703125" style="62" customWidth="1"/>
    <col min="6077" max="6077" width="1" style="62" customWidth="1"/>
    <col min="6078" max="6079" width="0.85546875" style="62"/>
    <col min="6080" max="6080" width="1" style="62" customWidth="1"/>
    <col min="6081" max="6082" width="0" style="62" hidden="1" customWidth="1"/>
    <col min="6083" max="6083" width="3.85546875" style="62" customWidth="1"/>
    <col min="6084" max="6084" width="0" style="62" hidden="1" customWidth="1"/>
    <col min="6085" max="6085" width="5.5703125" style="62" customWidth="1"/>
    <col min="6086" max="6086" width="2.85546875" style="62" customWidth="1"/>
    <col min="6087" max="6087" width="4.7109375" style="62" customWidth="1"/>
    <col min="6088" max="6088" width="4.28515625" style="62" customWidth="1"/>
    <col min="6089" max="6089" width="1.7109375" style="62" customWidth="1"/>
    <col min="6090" max="6090" width="10.7109375" style="62" customWidth="1"/>
    <col min="6091" max="6094" width="0" style="62" hidden="1" customWidth="1"/>
    <col min="6095" max="6171" width="0.85546875" style="62"/>
    <col min="6172" max="6172" width="2.42578125" style="62" customWidth="1"/>
    <col min="6173" max="6173" width="4.7109375" style="62" customWidth="1"/>
    <col min="6174" max="6178" width="0.85546875" style="62"/>
    <col min="6179" max="6179" width="1.28515625" style="62" customWidth="1"/>
    <col min="6180" max="6180" width="0.28515625" style="62" customWidth="1"/>
    <col min="6181" max="6185" width="0" style="62" hidden="1" customWidth="1"/>
    <col min="6186" max="6192" width="0.85546875" style="62"/>
    <col min="6193" max="6193" width="6" style="62" customWidth="1"/>
    <col min="6194" max="6194" width="0.5703125" style="62" customWidth="1"/>
    <col min="6195" max="6197" width="0" style="62" hidden="1" customWidth="1"/>
    <col min="6198" max="6198" width="3.85546875" style="62" customWidth="1"/>
    <col min="6199" max="6199" width="0.85546875" style="62" customWidth="1"/>
    <col min="6200" max="6200" width="2" style="62" customWidth="1"/>
    <col min="6201" max="6201" width="0.28515625" style="62" customWidth="1"/>
    <col min="6202" max="6202" width="1.5703125" style="62" customWidth="1"/>
    <col min="6203" max="6203" width="1" style="62" customWidth="1"/>
    <col min="6204" max="6204" width="2.5703125" style="62" customWidth="1"/>
    <col min="6205" max="6205" width="0" style="62" hidden="1" customWidth="1"/>
    <col min="6206" max="6206" width="0.85546875" style="62" customWidth="1"/>
    <col min="6207" max="6207" width="1.85546875" style="62" customWidth="1"/>
    <col min="6208" max="6208" width="0.42578125" style="62" customWidth="1"/>
    <col min="6209" max="6209" width="0.28515625" style="62" customWidth="1"/>
    <col min="6210" max="6210" width="1.85546875" style="62" customWidth="1"/>
    <col min="6211" max="6211" width="0.5703125" style="62" customWidth="1"/>
    <col min="6212" max="6212" width="1" style="62" customWidth="1"/>
    <col min="6213" max="6213" width="0.85546875" style="62" customWidth="1"/>
    <col min="6214" max="6214" width="1.7109375" style="62" customWidth="1"/>
    <col min="6215" max="6215" width="0.7109375" style="62" customWidth="1"/>
    <col min="6216" max="6216" width="1.5703125" style="62" customWidth="1"/>
    <col min="6217" max="6217" width="0.85546875" style="62" customWidth="1"/>
    <col min="6218" max="6218" width="1.140625" style="62" customWidth="1"/>
    <col min="6219" max="6219" width="1" style="62" customWidth="1"/>
    <col min="6220" max="6220" width="2.140625" style="62" customWidth="1"/>
    <col min="6221" max="6221" width="0" style="62" hidden="1" customWidth="1"/>
    <col min="6222" max="6222" width="0.7109375" style="62" customWidth="1"/>
    <col min="6223" max="6223" width="1.140625" style="62" customWidth="1"/>
    <col min="6224" max="6224" width="2.42578125" style="62" customWidth="1"/>
    <col min="6225" max="6225" width="0" style="62" hidden="1" customWidth="1"/>
    <col min="6226" max="6226" width="0.140625" style="62" customWidth="1"/>
    <col min="6227" max="6227" width="0" style="62" hidden="1" customWidth="1"/>
    <col min="6228" max="6228" width="0.5703125" style="62" customWidth="1"/>
    <col min="6229" max="6229" width="1.28515625" style="62" customWidth="1"/>
    <col min="6230" max="6230" width="2.28515625" style="62" customWidth="1"/>
    <col min="6231" max="6231" width="0.85546875" style="62" customWidth="1"/>
    <col min="6232" max="6232" width="1.140625" style="62" customWidth="1"/>
    <col min="6233" max="6233" width="2.42578125" style="62" customWidth="1"/>
    <col min="6234" max="6234" width="0" style="62" hidden="1" customWidth="1"/>
    <col min="6235" max="6235" width="0.7109375" style="62" customWidth="1"/>
    <col min="6236" max="6236" width="1.140625" style="62" customWidth="1"/>
    <col min="6237" max="6237" width="0.7109375" style="62" customWidth="1"/>
    <col min="6238" max="6238" width="1.7109375" style="62" customWidth="1"/>
    <col min="6239" max="6240" width="0.85546875" style="62"/>
    <col min="6241" max="6241" width="0.85546875" style="62" customWidth="1"/>
    <col min="6242" max="6243" width="1.5703125" style="62" customWidth="1"/>
    <col min="6244" max="6244" width="2.85546875" style="62" customWidth="1"/>
    <col min="6245" max="6245" width="0" style="62" hidden="1" customWidth="1"/>
    <col min="6246" max="6246" width="0.140625" style="62" customWidth="1"/>
    <col min="6247" max="6247" width="0" style="62" hidden="1" customWidth="1"/>
    <col min="6248" max="6248" width="0.7109375" style="62" customWidth="1"/>
    <col min="6249" max="6249" width="2.28515625" style="62" customWidth="1"/>
    <col min="6250" max="6250" width="0.7109375" style="62" customWidth="1"/>
    <col min="6251" max="6251" width="1" style="62" customWidth="1"/>
    <col min="6252" max="6252" width="2.42578125" style="62" customWidth="1"/>
    <col min="6253" max="6253" width="0" style="62" hidden="1" customWidth="1"/>
    <col min="6254" max="6254" width="0.42578125" style="62" customWidth="1"/>
    <col min="6255" max="6259" width="0.85546875" style="62"/>
    <col min="6260" max="6260" width="1.28515625" style="62" customWidth="1"/>
    <col min="6261" max="6261" width="0" style="62" hidden="1" customWidth="1"/>
    <col min="6262" max="6262" width="0.85546875" style="62"/>
    <col min="6263" max="6263" width="0.85546875" style="62" customWidth="1"/>
    <col min="6264" max="6264" width="1.85546875" style="62" customWidth="1"/>
    <col min="6265" max="6265" width="1.140625" style="62" customWidth="1"/>
    <col min="6266" max="6266" width="1" style="62" customWidth="1"/>
    <col min="6267" max="6268" width="0.28515625" style="62" customWidth="1"/>
    <col min="6269" max="6269" width="2.5703125" style="62" customWidth="1"/>
    <col min="6270" max="6270" width="0.42578125" style="62" customWidth="1"/>
    <col min="6271" max="6271" width="1" style="62" customWidth="1"/>
    <col min="6272" max="6272" width="2.140625" style="62" customWidth="1"/>
    <col min="6273" max="6273" width="0" style="62" hidden="1" customWidth="1"/>
    <col min="6274" max="6274" width="0.7109375" style="62" customWidth="1"/>
    <col min="6275" max="6275" width="2" style="62" customWidth="1"/>
    <col min="6276" max="6277" width="1.28515625" style="62" customWidth="1"/>
    <col min="6278" max="6278" width="0" style="62" hidden="1" customWidth="1"/>
    <col min="6279" max="6280" width="0.85546875" style="62"/>
    <col min="6281" max="6281" width="2.28515625" style="62" customWidth="1"/>
    <col min="6282" max="6282" width="0.28515625" style="62" customWidth="1"/>
    <col min="6283" max="6283" width="1" style="62" customWidth="1"/>
    <col min="6284" max="6284" width="0.42578125" style="62" customWidth="1"/>
    <col min="6285" max="6285" width="0" style="62" hidden="1" customWidth="1"/>
    <col min="6286" max="6286" width="2.140625" style="62" customWidth="1"/>
    <col min="6287" max="6287" width="0.85546875" style="62" customWidth="1"/>
    <col min="6288" max="6288" width="1.5703125" style="62" customWidth="1"/>
    <col min="6289" max="6289" width="0.42578125" style="62" customWidth="1"/>
    <col min="6290" max="6290" width="1" style="62" customWidth="1"/>
    <col min="6291" max="6292" width="0" style="62" hidden="1" customWidth="1"/>
    <col min="6293" max="6293" width="2" style="62" customWidth="1"/>
    <col min="6294" max="6294" width="2.42578125" style="62" customWidth="1"/>
    <col min="6295" max="6295" width="0.42578125" style="62" customWidth="1"/>
    <col min="6296" max="6296" width="1" style="62" customWidth="1"/>
    <col min="6297" max="6297" width="2" style="62" customWidth="1"/>
    <col min="6298" max="6299" width="0.85546875" style="62" customWidth="1"/>
    <col min="6300" max="6300" width="1" style="62" customWidth="1"/>
    <col min="6301" max="6301" width="1.42578125" style="62" customWidth="1"/>
    <col min="6302" max="6302" width="1.140625" style="62" customWidth="1"/>
    <col min="6303" max="6303" width="4.7109375" style="62" customWidth="1"/>
    <col min="6304" max="6304" width="4.28515625" style="62" customWidth="1"/>
    <col min="6305" max="6305" width="3.85546875" style="62" customWidth="1"/>
    <col min="6306" max="6326" width="0" style="62" hidden="1" customWidth="1"/>
    <col min="6327" max="6327" width="1.140625" style="62" customWidth="1"/>
    <col min="6328" max="6331" width="0.85546875" style="62"/>
    <col min="6332" max="6332" width="1.5703125" style="62" customWidth="1"/>
    <col min="6333" max="6333" width="1" style="62" customWidth="1"/>
    <col min="6334" max="6335" width="0.85546875" style="62"/>
    <col min="6336" max="6336" width="1" style="62" customWidth="1"/>
    <col min="6337" max="6338" width="0" style="62" hidden="1" customWidth="1"/>
    <col min="6339" max="6339" width="3.85546875" style="62" customWidth="1"/>
    <col min="6340" max="6340" width="0" style="62" hidden="1" customWidth="1"/>
    <col min="6341" max="6341" width="5.5703125" style="62" customWidth="1"/>
    <col min="6342" max="6342" width="2.85546875" style="62" customWidth="1"/>
    <col min="6343" max="6343" width="4.7109375" style="62" customWidth="1"/>
    <col min="6344" max="6344" width="4.28515625" style="62" customWidth="1"/>
    <col min="6345" max="6345" width="1.7109375" style="62" customWidth="1"/>
    <col min="6346" max="6346" width="10.7109375" style="62" customWidth="1"/>
    <col min="6347" max="6350" width="0" style="62" hidden="1" customWidth="1"/>
    <col min="6351" max="6427" width="0.85546875" style="62"/>
    <col min="6428" max="6428" width="2.42578125" style="62" customWidth="1"/>
    <col min="6429" max="6429" width="4.7109375" style="62" customWidth="1"/>
    <col min="6430" max="6434" width="0.85546875" style="62"/>
    <col min="6435" max="6435" width="1.28515625" style="62" customWidth="1"/>
    <col min="6436" max="6436" width="0.28515625" style="62" customWidth="1"/>
    <col min="6437" max="6441" width="0" style="62" hidden="1" customWidth="1"/>
    <col min="6442" max="6448" width="0.85546875" style="62"/>
    <col min="6449" max="6449" width="6" style="62" customWidth="1"/>
    <col min="6450" max="6450" width="0.5703125" style="62" customWidth="1"/>
    <col min="6451" max="6453" width="0" style="62" hidden="1" customWidth="1"/>
    <col min="6454" max="6454" width="3.85546875" style="62" customWidth="1"/>
    <col min="6455" max="6455" width="0.85546875" style="62" customWidth="1"/>
    <col min="6456" max="6456" width="2" style="62" customWidth="1"/>
    <col min="6457" max="6457" width="0.28515625" style="62" customWidth="1"/>
    <col min="6458" max="6458" width="1.5703125" style="62" customWidth="1"/>
    <col min="6459" max="6459" width="1" style="62" customWidth="1"/>
    <col min="6460" max="6460" width="2.5703125" style="62" customWidth="1"/>
    <col min="6461" max="6461" width="0" style="62" hidden="1" customWidth="1"/>
    <col min="6462" max="6462" width="0.85546875" style="62" customWidth="1"/>
    <col min="6463" max="6463" width="1.85546875" style="62" customWidth="1"/>
    <col min="6464" max="6464" width="0.42578125" style="62" customWidth="1"/>
    <col min="6465" max="6465" width="0.28515625" style="62" customWidth="1"/>
    <col min="6466" max="6466" width="1.85546875" style="62" customWidth="1"/>
    <col min="6467" max="6467" width="0.5703125" style="62" customWidth="1"/>
    <col min="6468" max="6468" width="1" style="62" customWidth="1"/>
    <col min="6469" max="6469" width="0.85546875" style="62" customWidth="1"/>
    <col min="6470" max="6470" width="1.7109375" style="62" customWidth="1"/>
    <col min="6471" max="6471" width="0.7109375" style="62" customWidth="1"/>
    <col min="6472" max="6472" width="1.5703125" style="62" customWidth="1"/>
    <col min="6473" max="6473" width="0.85546875" style="62" customWidth="1"/>
    <col min="6474" max="6474" width="1.140625" style="62" customWidth="1"/>
    <col min="6475" max="6475" width="1" style="62" customWidth="1"/>
    <col min="6476" max="6476" width="2.140625" style="62" customWidth="1"/>
    <col min="6477" max="6477" width="0" style="62" hidden="1" customWidth="1"/>
    <col min="6478" max="6478" width="0.7109375" style="62" customWidth="1"/>
    <col min="6479" max="6479" width="1.140625" style="62" customWidth="1"/>
    <col min="6480" max="6480" width="2.42578125" style="62" customWidth="1"/>
    <col min="6481" max="6481" width="0" style="62" hidden="1" customWidth="1"/>
    <col min="6482" max="6482" width="0.140625" style="62" customWidth="1"/>
    <col min="6483" max="6483" width="0" style="62" hidden="1" customWidth="1"/>
    <col min="6484" max="6484" width="0.5703125" style="62" customWidth="1"/>
    <col min="6485" max="6485" width="1.28515625" style="62" customWidth="1"/>
    <col min="6486" max="6486" width="2.28515625" style="62" customWidth="1"/>
    <col min="6487" max="6487" width="0.85546875" style="62" customWidth="1"/>
    <col min="6488" max="6488" width="1.140625" style="62" customWidth="1"/>
    <col min="6489" max="6489" width="2.42578125" style="62" customWidth="1"/>
    <col min="6490" max="6490" width="0" style="62" hidden="1" customWidth="1"/>
    <col min="6491" max="6491" width="0.7109375" style="62" customWidth="1"/>
    <col min="6492" max="6492" width="1.140625" style="62" customWidth="1"/>
    <col min="6493" max="6493" width="0.7109375" style="62" customWidth="1"/>
    <col min="6494" max="6494" width="1.7109375" style="62" customWidth="1"/>
    <col min="6495" max="6496" width="0.85546875" style="62"/>
    <col min="6497" max="6497" width="0.85546875" style="62" customWidth="1"/>
    <col min="6498" max="6499" width="1.5703125" style="62" customWidth="1"/>
    <col min="6500" max="6500" width="2.85546875" style="62" customWidth="1"/>
    <col min="6501" max="6501" width="0" style="62" hidden="1" customWidth="1"/>
    <col min="6502" max="6502" width="0.140625" style="62" customWidth="1"/>
    <col min="6503" max="6503" width="0" style="62" hidden="1" customWidth="1"/>
    <col min="6504" max="6504" width="0.7109375" style="62" customWidth="1"/>
    <col min="6505" max="6505" width="2.28515625" style="62" customWidth="1"/>
    <col min="6506" max="6506" width="0.7109375" style="62" customWidth="1"/>
    <col min="6507" max="6507" width="1" style="62" customWidth="1"/>
    <col min="6508" max="6508" width="2.42578125" style="62" customWidth="1"/>
    <col min="6509" max="6509" width="0" style="62" hidden="1" customWidth="1"/>
    <col min="6510" max="6510" width="0.42578125" style="62" customWidth="1"/>
    <col min="6511" max="6515" width="0.85546875" style="62"/>
    <col min="6516" max="6516" width="1.28515625" style="62" customWidth="1"/>
    <col min="6517" max="6517" width="0" style="62" hidden="1" customWidth="1"/>
    <col min="6518" max="6518" width="0.85546875" style="62"/>
    <col min="6519" max="6519" width="0.85546875" style="62" customWidth="1"/>
    <col min="6520" max="6520" width="1.85546875" style="62" customWidth="1"/>
    <col min="6521" max="6521" width="1.140625" style="62" customWidth="1"/>
    <col min="6522" max="6522" width="1" style="62" customWidth="1"/>
    <col min="6523" max="6524" width="0.28515625" style="62" customWidth="1"/>
    <col min="6525" max="6525" width="2.5703125" style="62" customWidth="1"/>
    <col min="6526" max="6526" width="0.42578125" style="62" customWidth="1"/>
    <col min="6527" max="6527" width="1" style="62" customWidth="1"/>
    <col min="6528" max="6528" width="2.140625" style="62" customWidth="1"/>
    <col min="6529" max="6529" width="0" style="62" hidden="1" customWidth="1"/>
    <col min="6530" max="6530" width="0.7109375" style="62" customWidth="1"/>
    <col min="6531" max="6531" width="2" style="62" customWidth="1"/>
    <col min="6532" max="6533" width="1.28515625" style="62" customWidth="1"/>
    <col min="6534" max="6534" width="0" style="62" hidden="1" customWidth="1"/>
    <col min="6535" max="6536" width="0.85546875" style="62"/>
    <col min="6537" max="6537" width="2.28515625" style="62" customWidth="1"/>
    <col min="6538" max="6538" width="0.28515625" style="62" customWidth="1"/>
    <col min="6539" max="6539" width="1" style="62" customWidth="1"/>
    <col min="6540" max="6540" width="0.42578125" style="62" customWidth="1"/>
    <col min="6541" max="6541" width="0" style="62" hidden="1" customWidth="1"/>
    <col min="6542" max="6542" width="2.140625" style="62" customWidth="1"/>
    <col min="6543" max="6543" width="0.85546875" style="62" customWidth="1"/>
    <col min="6544" max="6544" width="1.5703125" style="62" customWidth="1"/>
    <col min="6545" max="6545" width="0.42578125" style="62" customWidth="1"/>
    <col min="6546" max="6546" width="1" style="62" customWidth="1"/>
    <col min="6547" max="6548" width="0" style="62" hidden="1" customWidth="1"/>
    <col min="6549" max="6549" width="2" style="62" customWidth="1"/>
    <col min="6550" max="6550" width="2.42578125" style="62" customWidth="1"/>
    <col min="6551" max="6551" width="0.42578125" style="62" customWidth="1"/>
    <col min="6552" max="6552" width="1" style="62" customWidth="1"/>
    <col min="6553" max="6553" width="2" style="62" customWidth="1"/>
    <col min="6554" max="6555" width="0.85546875" style="62" customWidth="1"/>
    <col min="6556" max="6556" width="1" style="62" customWidth="1"/>
    <col min="6557" max="6557" width="1.42578125" style="62" customWidth="1"/>
    <col min="6558" max="6558" width="1.140625" style="62" customWidth="1"/>
    <col min="6559" max="6559" width="4.7109375" style="62" customWidth="1"/>
    <col min="6560" max="6560" width="4.28515625" style="62" customWidth="1"/>
    <col min="6561" max="6561" width="3.85546875" style="62" customWidth="1"/>
    <col min="6562" max="6582" width="0" style="62" hidden="1" customWidth="1"/>
    <col min="6583" max="6583" width="1.140625" style="62" customWidth="1"/>
    <col min="6584" max="6587" width="0.85546875" style="62"/>
    <col min="6588" max="6588" width="1.5703125" style="62" customWidth="1"/>
    <col min="6589" max="6589" width="1" style="62" customWidth="1"/>
    <col min="6590" max="6591" width="0.85546875" style="62"/>
    <col min="6592" max="6592" width="1" style="62" customWidth="1"/>
    <col min="6593" max="6594" width="0" style="62" hidden="1" customWidth="1"/>
    <col min="6595" max="6595" width="3.85546875" style="62" customWidth="1"/>
    <col min="6596" max="6596" width="0" style="62" hidden="1" customWidth="1"/>
    <col min="6597" max="6597" width="5.5703125" style="62" customWidth="1"/>
    <col min="6598" max="6598" width="2.85546875" style="62" customWidth="1"/>
    <col min="6599" max="6599" width="4.7109375" style="62" customWidth="1"/>
    <col min="6600" max="6600" width="4.28515625" style="62" customWidth="1"/>
    <col min="6601" max="6601" width="1.7109375" style="62" customWidth="1"/>
    <col min="6602" max="6602" width="10.7109375" style="62" customWidth="1"/>
    <col min="6603" max="6606" width="0" style="62" hidden="1" customWidth="1"/>
    <col min="6607" max="6683" width="0.85546875" style="62"/>
    <col min="6684" max="6684" width="2.42578125" style="62" customWidth="1"/>
    <col min="6685" max="6685" width="4.7109375" style="62" customWidth="1"/>
    <col min="6686" max="6690" width="0.85546875" style="62"/>
    <col min="6691" max="6691" width="1.28515625" style="62" customWidth="1"/>
    <col min="6692" max="6692" width="0.28515625" style="62" customWidth="1"/>
    <col min="6693" max="6697" width="0" style="62" hidden="1" customWidth="1"/>
    <col min="6698" max="6704" width="0.85546875" style="62"/>
    <col min="6705" max="6705" width="6" style="62" customWidth="1"/>
    <col min="6706" max="6706" width="0.5703125" style="62" customWidth="1"/>
    <col min="6707" max="6709" width="0" style="62" hidden="1" customWidth="1"/>
    <col min="6710" max="6710" width="3.85546875" style="62" customWidth="1"/>
    <col min="6711" max="6711" width="0.85546875" style="62" customWidth="1"/>
    <col min="6712" max="6712" width="2" style="62" customWidth="1"/>
    <col min="6713" max="6713" width="0.28515625" style="62" customWidth="1"/>
    <col min="6714" max="6714" width="1.5703125" style="62" customWidth="1"/>
    <col min="6715" max="6715" width="1" style="62" customWidth="1"/>
    <col min="6716" max="6716" width="2.5703125" style="62" customWidth="1"/>
    <col min="6717" max="6717" width="0" style="62" hidden="1" customWidth="1"/>
    <col min="6718" max="6718" width="0.85546875" style="62" customWidth="1"/>
    <col min="6719" max="6719" width="1.85546875" style="62" customWidth="1"/>
    <col min="6720" max="6720" width="0.42578125" style="62" customWidth="1"/>
    <col min="6721" max="6721" width="0.28515625" style="62" customWidth="1"/>
    <col min="6722" max="6722" width="1.85546875" style="62" customWidth="1"/>
    <col min="6723" max="6723" width="0.5703125" style="62" customWidth="1"/>
    <col min="6724" max="6724" width="1" style="62" customWidth="1"/>
    <col min="6725" max="6725" width="0.85546875" style="62" customWidth="1"/>
    <col min="6726" max="6726" width="1.7109375" style="62" customWidth="1"/>
    <col min="6727" max="6727" width="0.7109375" style="62" customWidth="1"/>
    <col min="6728" max="6728" width="1.5703125" style="62" customWidth="1"/>
    <col min="6729" max="6729" width="0.85546875" style="62" customWidth="1"/>
    <col min="6730" max="6730" width="1.140625" style="62" customWidth="1"/>
    <col min="6731" max="6731" width="1" style="62" customWidth="1"/>
    <col min="6732" max="6732" width="2.140625" style="62" customWidth="1"/>
    <col min="6733" max="6733" width="0" style="62" hidden="1" customWidth="1"/>
    <col min="6734" max="6734" width="0.7109375" style="62" customWidth="1"/>
    <col min="6735" max="6735" width="1.140625" style="62" customWidth="1"/>
    <col min="6736" max="6736" width="2.42578125" style="62" customWidth="1"/>
    <col min="6737" max="6737" width="0" style="62" hidden="1" customWidth="1"/>
    <col min="6738" max="6738" width="0.140625" style="62" customWidth="1"/>
    <col min="6739" max="6739" width="0" style="62" hidden="1" customWidth="1"/>
    <col min="6740" max="6740" width="0.5703125" style="62" customWidth="1"/>
    <col min="6741" max="6741" width="1.28515625" style="62" customWidth="1"/>
    <col min="6742" max="6742" width="2.28515625" style="62" customWidth="1"/>
    <col min="6743" max="6743" width="0.85546875" style="62" customWidth="1"/>
    <col min="6744" max="6744" width="1.140625" style="62" customWidth="1"/>
    <col min="6745" max="6745" width="2.42578125" style="62" customWidth="1"/>
    <col min="6746" max="6746" width="0" style="62" hidden="1" customWidth="1"/>
    <col min="6747" max="6747" width="0.7109375" style="62" customWidth="1"/>
    <col min="6748" max="6748" width="1.140625" style="62" customWidth="1"/>
    <col min="6749" max="6749" width="0.7109375" style="62" customWidth="1"/>
    <col min="6750" max="6750" width="1.7109375" style="62" customWidth="1"/>
    <col min="6751" max="6752" width="0.85546875" style="62"/>
    <col min="6753" max="6753" width="0.85546875" style="62" customWidth="1"/>
    <col min="6754" max="6755" width="1.5703125" style="62" customWidth="1"/>
    <col min="6756" max="6756" width="2.85546875" style="62" customWidth="1"/>
    <col min="6757" max="6757" width="0" style="62" hidden="1" customWidth="1"/>
    <col min="6758" max="6758" width="0.140625" style="62" customWidth="1"/>
    <col min="6759" max="6759" width="0" style="62" hidden="1" customWidth="1"/>
    <col min="6760" max="6760" width="0.7109375" style="62" customWidth="1"/>
    <col min="6761" max="6761" width="2.28515625" style="62" customWidth="1"/>
    <col min="6762" max="6762" width="0.7109375" style="62" customWidth="1"/>
    <col min="6763" max="6763" width="1" style="62" customWidth="1"/>
    <col min="6764" max="6764" width="2.42578125" style="62" customWidth="1"/>
    <col min="6765" max="6765" width="0" style="62" hidden="1" customWidth="1"/>
    <col min="6766" max="6766" width="0.42578125" style="62" customWidth="1"/>
    <col min="6767" max="6771" width="0.85546875" style="62"/>
    <col min="6772" max="6772" width="1.28515625" style="62" customWidth="1"/>
    <col min="6773" max="6773" width="0" style="62" hidden="1" customWidth="1"/>
    <col min="6774" max="6774" width="0.85546875" style="62"/>
    <col min="6775" max="6775" width="0.85546875" style="62" customWidth="1"/>
    <col min="6776" max="6776" width="1.85546875" style="62" customWidth="1"/>
    <col min="6777" max="6777" width="1.140625" style="62" customWidth="1"/>
    <col min="6778" max="6778" width="1" style="62" customWidth="1"/>
    <col min="6779" max="6780" width="0.28515625" style="62" customWidth="1"/>
    <col min="6781" max="6781" width="2.5703125" style="62" customWidth="1"/>
    <col min="6782" max="6782" width="0.42578125" style="62" customWidth="1"/>
    <col min="6783" max="6783" width="1" style="62" customWidth="1"/>
    <col min="6784" max="6784" width="2.140625" style="62" customWidth="1"/>
    <col min="6785" max="6785" width="0" style="62" hidden="1" customWidth="1"/>
    <col min="6786" max="6786" width="0.7109375" style="62" customWidth="1"/>
    <col min="6787" max="6787" width="2" style="62" customWidth="1"/>
    <col min="6788" max="6789" width="1.28515625" style="62" customWidth="1"/>
    <col min="6790" max="6790" width="0" style="62" hidden="1" customWidth="1"/>
    <col min="6791" max="6792" width="0.85546875" style="62"/>
    <col min="6793" max="6793" width="2.28515625" style="62" customWidth="1"/>
    <col min="6794" max="6794" width="0.28515625" style="62" customWidth="1"/>
    <col min="6795" max="6795" width="1" style="62" customWidth="1"/>
    <col min="6796" max="6796" width="0.42578125" style="62" customWidth="1"/>
    <col min="6797" max="6797" width="0" style="62" hidden="1" customWidth="1"/>
    <col min="6798" max="6798" width="2.140625" style="62" customWidth="1"/>
    <col min="6799" max="6799" width="0.85546875" style="62" customWidth="1"/>
    <col min="6800" max="6800" width="1.5703125" style="62" customWidth="1"/>
    <col min="6801" max="6801" width="0.42578125" style="62" customWidth="1"/>
    <col min="6802" max="6802" width="1" style="62" customWidth="1"/>
    <col min="6803" max="6804" width="0" style="62" hidden="1" customWidth="1"/>
    <col min="6805" max="6805" width="2" style="62" customWidth="1"/>
    <col min="6806" max="6806" width="2.42578125" style="62" customWidth="1"/>
    <col min="6807" max="6807" width="0.42578125" style="62" customWidth="1"/>
    <col min="6808" max="6808" width="1" style="62" customWidth="1"/>
    <col min="6809" max="6809" width="2" style="62" customWidth="1"/>
    <col min="6810" max="6811" width="0.85546875" style="62" customWidth="1"/>
    <col min="6812" max="6812" width="1" style="62" customWidth="1"/>
    <col min="6813" max="6813" width="1.42578125" style="62" customWidth="1"/>
    <col min="6814" max="6814" width="1.140625" style="62" customWidth="1"/>
    <col min="6815" max="6815" width="4.7109375" style="62" customWidth="1"/>
    <col min="6816" max="6816" width="4.28515625" style="62" customWidth="1"/>
    <col min="6817" max="6817" width="3.85546875" style="62" customWidth="1"/>
    <col min="6818" max="6838" width="0" style="62" hidden="1" customWidth="1"/>
    <col min="6839" max="6839" width="1.140625" style="62" customWidth="1"/>
    <col min="6840" max="6843" width="0.85546875" style="62"/>
    <col min="6844" max="6844" width="1.5703125" style="62" customWidth="1"/>
    <col min="6845" max="6845" width="1" style="62" customWidth="1"/>
    <col min="6846" max="6847" width="0.85546875" style="62"/>
    <col min="6848" max="6848" width="1" style="62" customWidth="1"/>
    <col min="6849" max="6850" width="0" style="62" hidden="1" customWidth="1"/>
    <col min="6851" max="6851" width="3.85546875" style="62" customWidth="1"/>
    <col min="6852" max="6852" width="0" style="62" hidden="1" customWidth="1"/>
    <col min="6853" max="6853" width="5.5703125" style="62" customWidth="1"/>
    <col min="6854" max="6854" width="2.85546875" style="62" customWidth="1"/>
    <col min="6855" max="6855" width="4.7109375" style="62" customWidth="1"/>
    <col min="6856" max="6856" width="4.28515625" style="62" customWidth="1"/>
    <col min="6857" max="6857" width="1.7109375" style="62" customWidth="1"/>
    <col min="6858" max="6858" width="10.7109375" style="62" customWidth="1"/>
    <col min="6859" max="6862" width="0" style="62" hidden="1" customWidth="1"/>
    <col min="6863" max="6939" width="0.85546875" style="62"/>
    <col min="6940" max="6940" width="2.42578125" style="62" customWidth="1"/>
    <col min="6941" max="6941" width="4.7109375" style="62" customWidth="1"/>
    <col min="6942" max="6946" width="0.85546875" style="62"/>
    <col min="6947" max="6947" width="1.28515625" style="62" customWidth="1"/>
    <col min="6948" max="6948" width="0.28515625" style="62" customWidth="1"/>
    <col min="6949" max="6953" width="0" style="62" hidden="1" customWidth="1"/>
    <col min="6954" max="6960" width="0.85546875" style="62"/>
    <col min="6961" max="6961" width="6" style="62" customWidth="1"/>
    <col min="6962" max="6962" width="0.5703125" style="62" customWidth="1"/>
    <col min="6963" max="6965" width="0" style="62" hidden="1" customWidth="1"/>
    <col min="6966" max="6966" width="3.85546875" style="62" customWidth="1"/>
    <col min="6967" max="6967" width="0.85546875" style="62" customWidth="1"/>
    <col min="6968" max="6968" width="2" style="62" customWidth="1"/>
    <col min="6969" max="6969" width="0.28515625" style="62" customWidth="1"/>
    <col min="6970" max="6970" width="1.5703125" style="62" customWidth="1"/>
    <col min="6971" max="6971" width="1" style="62" customWidth="1"/>
    <col min="6972" max="6972" width="2.5703125" style="62" customWidth="1"/>
    <col min="6973" max="6973" width="0" style="62" hidden="1" customWidth="1"/>
    <col min="6974" max="6974" width="0.85546875" style="62" customWidth="1"/>
    <col min="6975" max="6975" width="1.85546875" style="62" customWidth="1"/>
    <col min="6976" max="6976" width="0.42578125" style="62" customWidth="1"/>
    <col min="6977" max="6977" width="0.28515625" style="62" customWidth="1"/>
    <col min="6978" max="6978" width="1.85546875" style="62" customWidth="1"/>
    <col min="6979" max="6979" width="0.5703125" style="62" customWidth="1"/>
    <col min="6980" max="6980" width="1" style="62" customWidth="1"/>
    <col min="6981" max="6981" width="0.85546875" style="62" customWidth="1"/>
    <col min="6982" max="6982" width="1.7109375" style="62" customWidth="1"/>
    <col min="6983" max="6983" width="0.7109375" style="62" customWidth="1"/>
    <col min="6984" max="6984" width="1.5703125" style="62" customWidth="1"/>
    <col min="6985" max="6985" width="0.85546875" style="62" customWidth="1"/>
    <col min="6986" max="6986" width="1.140625" style="62" customWidth="1"/>
    <col min="6987" max="6987" width="1" style="62" customWidth="1"/>
    <col min="6988" max="6988" width="2.140625" style="62" customWidth="1"/>
    <col min="6989" max="6989" width="0" style="62" hidden="1" customWidth="1"/>
    <col min="6990" max="6990" width="0.7109375" style="62" customWidth="1"/>
    <col min="6991" max="6991" width="1.140625" style="62" customWidth="1"/>
    <col min="6992" max="6992" width="2.42578125" style="62" customWidth="1"/>
    <col min="6993" max="6993" width="0" style="62" hidden="1" customWidth="1"/>
    <col min="6994" max="6994" width="0.140625" style="62" customWidth="1"/>
    <col min="6995" max="6995" width="0" style="62" hidden="1" customWidth="1"/>
    <col min="6996" max="6996" width="0.5703125" style="62" customWidth="1"/>
    <col min="6997" max="6997" width="1.28515625" style="62" customWidth="1"/>
    <col min="6998" max="6998" width="2.28515625" style="62" customWidth="1"/>
    <col min="6999" max="6999" width="0.85546875" style="62" customWidth="1"/>
    <col min="7000" max="7000" width="1.140625" style="62" customWidth="1"/>
    <col min="7001" max="7001" width="2.42578125" style="62" customWidth="1"/>
    <col min="7002" max="7002" width="0" style="62" hidden="1" customWidth="1"/>
    <col min="7003" max="7003" width="0.7109375" style="62" customWidth="1"/>
    <col min="7004" max="7004" width="1.140625" style="62" customWidth="1"/>
    <col min="7005" max="7005" width="0.7109375" style="62" customWidth="1"/>
    <col min="7006" max="7006" width="1.7109375" style="62" customWidth="1"/>
    <col min="7007" max="7008" width="0.85546875" style="62"/>
    <col min="7009" max="7009" width="0.85546875" style="62" customWidth="1"/>
    <col min="7010" max="7011" width="1.5703125" style="62" customWidth="1"/>
    <col min="7012" max="7012" width="2.85546875" style="62" customWidth="1"/>
    <col min="7013" max="7013" width="0" style="62" hidden="1" customWidth="1"/>
    <col min="7014" max="7014" width="0.140625" style="62" customWidth="1"/>
    <col min="7015" max="7015" width="0" style="62" hidden="1" customWidth="1"/>
    <col min="7016" max="7016" width="0.7109375" style="62" customWidth="1"/>
    <col min="7017" max="7017" width="2.28515625" style="62" customWidth="1"/>
    <col min="7018" max="7018" width="0.7109375" style="62" customWidth="1"/>
    <col min="7019" max="7019" width="1" style="62" customWidth="1"/>
    <col min="7020" max="7020" width="2.42578125" style="62" customWidth="1"/>
    <col min="7021" max="7021" width="0" style="62" hidden="1" customWidth="1"/>
    <col min="7022" max="7022" width="0.42578125" style="62" customWidth="1"/>
    <col min="7023" max="7027" width="0.85546875" style="62"/>
    <col min="7028" max="7028" width="1.28515625" style="62" customWidth="1"/>
    <col min="7029" max="7029" width="0" style="62" hidden="1" customWidth="1"/>
    <col min="7030" max="7030" width="0.85546875" style="62"/>
    <col min="7031" max="7031" width="0.85546875" style="62" customWidth="1"/>
    <col min="7032" max="7032" width="1.85546875" style="62" customWidth="1"/>
    <col min="7033" max="7033" width="1.140625" style="62" customWidth="1"/>
    <col min="7034" max="7034" width="1" style="62" customWidth="1"/>
    <col min="7035" max="7036" width="0.28515625" style="62" customWidth="1"/>
    <col min="7037" max="7037" width="2.5703125" style="62" customWidth="1"/>
    <col min="7038" max="7038" width="0.42578125" style="62" customWidth="1"/>
    <col min="7039" max="7039" width="1" style="62" customWidth="1"/>
    <col min="7040" max="7040" width="2.140625" style="62" customWidth="1"/>
    <col min="7041" max="7041" width="0" style="62" hidden="1" customWidth="1"/>
    <col min="7042" max="7042" width="0.7109375" style="62" customWidth="1"/>
    <col min="7043" max="7043" width="2" style="62" customWidth="1"/>
    <col min="7044" max="7045" width="1.28515625" style="62" customWidth="1"/>
    <col min="7046" max="7046" width="0" style="62" hidden="1" customWidth="1"/>
    <col min="7047" max="7048" width="0.85546875" style="62"/>
    <col min="7049" max="7049" width="2.28515625" style="62" customWidth="1"/>
    <col min="7050" max="7050" width="0.28515625" style="62" customWidth="1"/>
    <col min="7051" max="7051" width="1" style="62" customWidth="1"/>
    <col min="7052" max="7052" width="0.42578125" style="62" customWidth="1"/>
    <col min="7053" max="7053" width="0" style="62" hidden="1" customWidth="1"/>
    <col min="7054" max="7054" width="2.140625" style="62" customWidth="1"/>
    <col min="7055" max="7055" width="0.85546875" style="62" customWidth="1"/>
    <col min="7056" max="7056" width="1.5703125" style="62" customWidth="1"/>
    <col min="7057" max="7057" width="0.42578125" style="62" customWidth="1"/>
    <col min="7058" max="7058" width="1" style="62" customWidth="1"/>
    <col min="7059" max="7060" width="0" style="62" hidden="1" customWidth="1"/>
    <col min="7061" max="7061" width="2" style="62" customWidth="1"/>
    <col min="7062" max="7062" width="2.42578125" style="62" customWidth="1"/>
    <col min="7063" max="7063" width="0.42578125" style="62" customWidth="1"/>
    <col min="7064" max="7064" width="1" style="62" customWidth="1"/>
    <col min="7065" max="7065" width="2" style="62" customWidth="1"/>
    <col min="7066" max="7067" width="0.85546875" style="62" customWidth="1"/>
    <col min="7068" max="7068" width="1" style="62" customWidth="1"/>
    <col min="7069" max="7069" width="1.42578125" style="62" customWidth="1"/>
    <col min="7070" max="7070" width="1.140625" style="62" customWidth="1"/>
    <col min="7071" max="7071" width="4.7109375" style="62" customWidth="1"/>
    <col min="7072" max="7072" width="4.28515625" style="62" customWidth="1"/>
    <col min="7073" max="7073" width="3.85546875" style="62" customWidth="1"/>
    <col min="7074" max="7094" width="0" style="62" hidden="1" customWidth="1"/>
    <col min="7095" max="7095" width="1.140625" style="62" customWidth="1"/>
    <col min="7096" max="7099" width="0.85546875" style="62"/>
    <col min="7100" max="7100" width="1.5703125" style="62" customWidth="1"/>
    <col min="7101" max="7101" width="1" style="62" customWidth="1"/>
    <col min="7102" max="7103" width="0.85546875" style="62"/>
    <col min="7104" max="7104" width="1" style="62" customWidth="1"/>
    <col min="7105" max="7106" width="0" style="62" hidden="1" customWidth="1"/>
    <col min="7107" max="7107" width="3.85546875" style="62" customWidth="1"/>
    <col min="7108" max="7108" width="0" style="62" hidden="1" customWidth="1"/>
    <col min="7109" max="7109" width="5.5703125" style="62" customWidth="1"/>
    <col min="7110" max="7110" width="2.85546875" style="62" customWidth="1"/>
    <col min="7111" max="7111" width="4.7109375" style="62" customWidth="1"/>
    <col min="7112" max="7112" width="4.28515625" style="62" customWidth="1"/>
    <col min="7113" max="7113" width="1.7109375" style="62" customWidth="1"/>
    <col min="7114" max="7114" width="10.7109375" style="62" customWidth="1"/>
    <col min="7115" max="7118" width="0" style="62" hidden="1" customWidth="1"/>
    <col min="7119" max="7195" width="0.85546875" style="62"/>
    <col min="7196" max="7196" width="2.42578125" style="62" customWidth="1"/>
    <col min="7197" max="7197" width="4.7109375" style="62" customWidth="1"/>
    <col min="7198" max="7202" width="0.85546875" style="62"/>
    <col min="7203" max="7203" width="1.28515625" style="62" customWidth="1"/>
    <col min="7204" max="7204" width="0.28515625" style="62" customWidth="1"/>
    <col min="7205" max="7209" width="0" style="62" hidden="1" customWidth="1"/>
    <col min="7210" max="7216" width="0.85546875" style="62"/>
    <col min="7217" max="7217" width="6" style="62" customWidth="1"/>
    <col min="7218" max="7218" width="0.5703125" style="62" customWidth="1"/>
    <col min="7219" max="7221" width="0" style="62" hidden="1" customWidth="1"/>
    <col min="7222" max="7222" width="3.85546875" style="62" customWidth="1"/>
    <col min="7223" max="7223" width="0.85546875" style="62" customWidth="1"/>
    <col min="7224" max="7224" width="2" style="62" customWidth="1"/>
    <col min="7225" max="7225" width="0.28515625" style="62" customWidth="1"/>
    <col min="7226" max="7226" width="1.5703125" style="62" customWidth="1"/>
    <col min="7227" max="7227" width="1" style="62" customWidth="1"/>
    <col min="7228" max="7228" width="2.5703125" style="62" customWidth="1"/>
    <col min="7229" max="7229" width="0" style="62" hidden="1" customWidth="1"/>
    <col min="7230" max="7230" width="0.85546875" style="62" customWidth="1"/>
    <col min="7231" max="7231" width="1.85546875" style="62" customWidth="1"/>
    <col min="7232" max="7232" width="0.42578125" style="62" customWidth="1"/>
    <col min="7233" max="7233" width="0.28515625" style="62" customWidth="1"/>
    <col min="7234" max="7234" width="1.85546875" style="62" customWidth="1"/>
    <col min="7235" max="7235" width="0.5703125" style="62" customWidth="1"/>
    <col min="7236" max="7236" width="1" style="62" customWidth="1"/>
    <col min="7237" max="7237" width="0.85546875" style="62" customWidth="1"/>
    <col min="7238" max="7238" width="1.7109375" style="62" customWidth="1"/>
    <col min="7239" max="7239" width="0.7109375" style="62" customWidth="1"/>
    <col min="7240" max="7240" width="1.5703125" style="62" customWidth="1"/>
    <col min="7241" max="7241" width="0.85546875" style="62" customWidth="1"/>
    <col min="7242" max="7242" width="1.140625" style="62" customWidth="1"/>
    <col min="7243" max="7243" width="1" style="62" customWidth="1"/>
    <col min="7244" max="7244" width="2.140625" style="62" customWidth="1"/>
    <col min="7245" max="7245" width="0" style="62" hidden="1" customWidth="1"/>
    <col min="7246" max="7246" width="0.7109375" style="62" customWidth="1"/>
    <col min="7247" max="7247" width="1.140625" style="62" customWidth="1"/>
    <col min="7248" max="7248" width="2.42578125" style="62" customWidth="1"/>
    <col min="7249" max="7249" width="0" style="62" hidden="1" customWidth="1"/>
    <col min="7250" max="7250" width="0.140625" style="62" customWidth="1"/>
    <col min="7251" max="7251" width="0" style="62" hidden="1" customWidth="1"/>
    <col min="7252" max="7252" width="0.5703125" style="62" customWidth="1"/>
    <col min="7253" max="7253" width="1.28515625" style="62" customWidth="1"/>
    <col min="7254" max="7254" width="2.28515625" style="62" customWidth="1"/>
    <col min="7255" max="7255" width="0.85546875" style="62" customWidth="1"/>
    <col min="7256" max="7256" width="1.140625" style="62" customWidth="1"/>
    <col min="7257" max="7257" width="2.42578125" style="62" customWidth="1"/>
    <col min="7258" max="7258" width="0" style="62" hidden="1" customWidth="1"/>
    <col min="7259" max="7259" width="0.7109375" style="62" customWidth="1"/>
    <col min="7260" max="7260" width="1.140625" style="62" customWidth="1"/>
    <col min="7261" max="7261" width="0.7109375" style="62" customWidth="1"/>
    <col min="7262" max="7262" width="1.7109375" style="62" customWidth="1"/>
    <col min="7263" max="7264" width="0.85546875" style="62"/>
    <col min="7265" max="7265" width="0.85546875" style="62" customWidth="1"/>
    <col min="7266" max="7267" width="1.5703125" style="62" customWidth="1"/>
    <col min="7268" max="7268" width="2.85546875" style="62" customWidth="1"/>
    <col min="7269" max="7269" width="0" style="62" hidden="1" customWidth="1"/>
    <col min="7270" max="7270" width="0.140625" style="62" customWidth="1"/>
    <col min="7271" max="7271" width="0" style="62" hidden="1" customWidth="1"/>
    <col min="7272" max="7272" width="0.7109375" style="62" customWidth="1"/>
    <col min="7273" max="7273" width="2.28515625" style="62" customWidth="1"/>
    <col min="7274" max="7274" width="0.7109375" style="62" customWidth="1"/>
    <col min="7275" max="7275" width="1" style="62" customWidth="1"/>
    <col min="7276" max="7276" width="2.42578125" style="62" customWidth="1"/>
    <col min="7277" max="7277" width="0" style="62" hidden="1" customWidth="1"/>
    <col min="7278" max="7278" width="0.42578125" style="62" customWidth="1"/>
    <col min="7279" max="7283" width="0.85546875" style="62"/>
    <col min="7284" max="7284" width="1.28515625" style="62" customWidth="1"/>
    <col min="7285" max="7285" width="0" style="62" hidden="1" customWidth="1"/>
    <col min="7286" max="7286" width="0.85546875" style="62"/>
    <col min="7287" max="7287" width="0.85546875" style="62" customWidth="1"/>
    <col min="7288" max="7288" width="1.85546875" style="62" customWidth="1"/>
    <col min="7289" max="7289" width="1.140625" style="62" customWidth="1"/>
    <col min="7290" max="7290" width="1" style="62" customWidth="1"/>
    <col min="7291" max="7292" width="0.28515625" style="62" customWidth="1"/>
    <col min="7293" max="7293" width="2.5703125" style="62" customWidth="1"/>
    <col min="7294" max="7294" width="0.42578125" style="62" customWidth="1"/>
    <col min="7295" max="7295" width="1" style="62" customWidth="1"/>
    <col min="7296" max="7296" width="2.140625" style="62" customWidth="1"/>
    <col min="7297" max="7297" width="0" style="62" hidden="1" customWidth="1"/>
    <col min="7298" max="7298" width="0.7109375" style="62" customWidth="1"/>
    <col min="7299" max="7299" width="2" style="62" customWidth="1"/>
    <col min="7300" max="7301" width="1.28515625" style="62" customWidth="1"/>
    <col min="7302" max="7302" width="0" style="62" hidden="1" customWidth="1"/>
    <col min="7303" max="7304" width="0.85546875" style="62"/>
    <col min="7305" max="7305" width="2.28515625" style="62" customWidth="1"/>
    <col min="7306" max="7306" width="0.28515625" style="62" customWidth="1"/>
    <col min="7307" max="7307" width="1" style="62" customWidth="1"/>
    <col min="7308" max="7308" width="0.42578125" style="62" customWidth="1"/>
    <col min="7309" max="7309" width="0" style="62" hidden="1" customWidth="1"/>
    <col min="7310" max="7310" width="2.140625" style="62" customWidth="1"/>
    <col min="7311" max="7311" width="0.85546875" style="62" customWidth="1"/>
    <col min="7312" max="7312" width="1.5703125" style="62" customWidth="1"/>
    <col min="7313" max="7313" width="0.42578125" style="62" customWidth="1"/>
    <col min="7314" max="7314" width="1" style="62" customWidth="1"/>
    <col min="7315" max="7316" width="0" style="62" hidden="1" customWidth="1"/>
    <col min="7317" max="7317" width="2" style="62" customWidth="1"/>
    <col min="7318" max="7318" width="2.42578125" style="62" customWidth="1"/>
    <col min="7319" max="7319" width="0.42578125" style="62" customWidth="1"/>
    <col min="7320" max="7320" width="1" style="62" customWidth="1"/>
    <col min="7321" max="7321" width="2" style="62" customWidth="1"/>
    <col min="7322" max="7323" width="0.85546875" style="62" customWidth="1"/>
    <col min="7324" max="7324" width="1" style="62" customWidth="1"/>
    <col min="7325" max="7325" width="1.42578125" style="62" customWidth="1"/>
    <col min="7326" max="7326" width="1.140625" style="62" customWidth="1"/>
    <col min="7327" max="7327" width="4.7109375" style="62" customWidth="1"/>
    <col min="7328" max="7328" width="4.28515625" style="62" customWidth="1"/>
    <col min="7329" max="7329" width="3.85546875" style="62" customWidth="1"/>
    <col min="7330" max="7350" width="0" style="62" hidden="1" customWidth="1"/>
    <col min="7351" max="7351" width="1.140625" style="62" customWidth="1"/>
    <col min="7352" max="7355" width="0.85546875" style="62"/>
    <col min="7356" max="7356" width="1.5703125" style="62" customWidth="1"/>
    <col min="7357" max="7357" width="1" style="62" customWidth="1"/>
    <col min="7358" max="7359" width="0.85546875" style="62"/>
    <col min="7360" max="7360" width="1" style="62" customWidth="1"/>
    <col min="7361" max="7362" width="0" style="62" hidden="1" customWidth="1"/>
    <col min="7363" max="7363" width="3.85546875" style="62" customWidth="1"/>
    <col min="7364" max="7364" width="0" style="62" hidden="1" customWidth="1"/>
    <col min="7365" max="7365" width="5.5703125" style="62" customWidth="1"/>
    <col min="7366" max="7366" width="2.85546875" style="62" customWidth="1"/>
    <col min="7367" max="7367" width="4.7109375" style="62" customWidth="1"/>
    <col min="7368" max="7368" width="4.28515625" style="62" customWidth="1"/>
    <col min="7369" max="7369" width="1.7109375" style="62" customWidth="1"/>
    <col min="7370" max="7370" width="10.7109375" style="62" customWidth="1"/>
    <col min="7371" max="7374" width="0" style="62" hidden="1" customWidth="1"/>
    <col min="7375" max="7451" width="0.85546875" style="62"/>
    <col min="7452" max="7452" width="2.42578125" style="62" customWidth="1"/>
    <col min="7453" max="7453" width="4.7109375" style="62" customWidth="1"/>
    <col min="7454" max="7458" width="0.85546875" style="62"/>
    <col min="7459" max="7459" width="1.28515625" style="62" customWidth="1"/>
    <col min="7460" max="7460" width="0.28515625" style="62" customWidth="1"/>
    <col min="7461" max="7465" width="0" style="62" hidden="1" customWidth="1"/>
    <col min="7466" max="7472" width="0.85546875" style="62"/>
    <col min="7473" max="7473" width="6" style="62" customWidth="1"/>
    <col min="7474" max="7474" width="0.5703125" style="62" customWidth="1"/>
    <col min="7475" max="7477" width="0" style="62" hidden="1" customWidth="1"/>
    <col min="7478" max="7478" width="3.85546875" style="62" customWidth="1"/>
    <col min="7479" max="7479" width="0.85546875" style="62" customWidth="1"/>
    <col min="7480" max="7480" width="2" style="62" customWidth="1"/>
    <col min="7481" max="7481" width="0.28515625" style="62" customWidth="1"/>
    <col min="7482" max="7482" width="1.5703125" style="62" customWidth="1"/>
    <col min="7483" max="7483" width="1" style="62" customWidth="1"/>
    <col min="7484" max="7484" width="2.5703125" style="62" customWidth="1"/>
    <col min="7485" max="7485" width="0" style="62" hidden="1" customWidth="1"/>
    <col min="7486" max="7486" width="0.85546875" style="62" customWidth="1"/>
    <col min="7487" max="7487" width="1.85546875" style="62" customWidth="1"/>
    <col min="7488" max="7488" width="0.42578125" style="62" customWidth="1"/>
    <col min="7489" max="7489" width="0.28515625" style="62" customWidth="1"/>
    <col min="7490" max="7490" width="1.85546875" style="62" customWidth="1"/>
    <col min="7491" max="7491" width="0.5703125" style="62" customWidth="1"/>
    <col min="7492" max="7492" width="1" style="62" customWidth="1"/>
    <col min="7493" max="7493" width="0.85546875" style="62" customWidth="1"/>
    <col min="7494" max="7494" width="1.7109375" style="62" customWidth="1"/>
    <col min="7495" max="7495" width="0.7109375" style="62" customWidth="1"/>
    <col min="7496" max="7496" width="1.5703125" style="62" customWidth="1"/>
    <col min="7497" max="7497" width="0.85546875" style="62" customWidth="1"/>
    <col min="7498" max="7498" width="1.140625" style="62" customWidth="1"/>
    <col min="7499" max="7499" width="1" style="62" customWidth="1"/>
    <col min="7500" max="7500" width="2.140625" style="62" customWidth="1"/>
    <col min="7501" max="7501" width="0" style="62" hidden="1" customWidth="1"/>
    <col min="7502" max="7502" width="0.7109375" style="62" customWidth="1"/>
    <col min="7503" max="7503" width="1.140625" style="62" customWidth="1"/>
    <col min="7504" max="7504" width="2.42578125" style="62" customWidth="1"/>
    <col min="7505" max="7505" width="0" style="62" hidden="1" customWidth="1"/>
    <col min="7506" max="7506" width="0.140625" style="62" customWidth="1"/>
    <col min="7507" max="7507" width="0" style="62" hidden="1" customWidth="1"/>
    <col min="7508" max="7508" width="0.5703125" style="62" customWidth="1"/>
    <col min="7509" max="7509" width="1.28515625" style="62" customWidth="1"/>
    <col min="7510" max="7510" width="2.28515625" style="62" customWidth="1"/>
    <col min="7511" max="7511" width="0.85546875" style="62" customWidth="1"/>
    <col min="7512" max="7512" width="1.140625" style="62" customWidth="1"/>
    <col min="7513" max="7513" width="2.42578125" style="62" customWidth="1"/>
    <col min="7514" max="7514" width="0" style="62" hidden="1" customWidth="1"/>
    <col min="7515" max="7515" width="0.7109375" style="62" customWidth="1"/>
    <col min="7516" max="7516" width="1.140625" style="62" customWidth="1"/>
    <col min="7517" max="7517" width="0.7109375" style="62" customWidth="1"/>
    <col min="7518" max="7518" width="1.7109375" style="62" customWidth="1"/>
    <col min="7519" max="7520" width="0.85546875" style="62"/>
    <col min="7521" max="7521" width="0.85546875" style="62" customWidth="1"/>
    <col min="7522" max="7523" width="1.5703125" style="62" customWidth="1"/>
    <col min="7524" max="7524" width="2.85546875" style="62" customWidth="1"/>
    <col min="7525" max="7525" width="0" style="62" hidden="1" customWidth="1"/>
    <col min="7526" max="7526" width="0.140625" style="62" customWidth="1"/>
    <col min="7527" max="7527" width="0" style="62" hidden="1" customWidth="1"/>
    <col min="7528" max="7528" width="0.7109375" style="62" customWidth="1"/>
    <col min="7529" max="7529" width="2.28515625" style="62" customWidth="1"/>
    <col min="7530" max="7530" width="0.7109375" style="62" customWidth="1"/>
    <col min="7531" max="7531" width="1" style="62" customWidth="1"/>
    <col min="7532" max="7532" width="2.42578125" style="62" customWidth="1"/>
    <col min="7533" max="7533" width="0" style="62" hidden="1" customWidth="1"/>
    <col min="7534" max="7534" width="0.42578125" style="62" customWidth="1"/>
    <col min="7535" max="7539" width="0.85546875" style="62"/>
    <col min="7540" max="7540" width="1.28515625" style="62" customWidth="1"/>
    <col min="7541" max="7541" width="0" style="62" hidden="1" customWidth="1"/>
    <col min="7542" max="7542" width="0.85546875" style="62"/>
    <col min="7543" max="7543" width="0.85546875" style="62" customWidth="1"/>
    <col min="7544" max="7544" width="1.85546875" style="62" customWidth="1"/>
    <col min="7545" max="7545" width="1.140625" style="62" customWidth="1"/>
    <col min="7546" max="7546" width="1" style="62" customWidth="1"/>
    <col min="7547" max="7548" width="0.28515625" style="62" customWidth="1"/>
    <col min="7549" max="7549" width="2.5703125" style="62" customWidth="1"/>
    <col min="7550" max="7550" width="0.42578125" style="62" customWidth="1"/>
    <col min="7551" max="7551" width="1" style="62" customWidth="1"/>
    <col min="7552" max="7552" width="2.140625" style="62" customWidth="1"/>
    <col min="7553" max="7553" width="0" style="62" hidden="1" customWidth="1"/>
    <col min="7554" max="7554" width="0.7109375" style="62" customWidth="1"/>
    <col min="7555" max="7555" width="2" style="62" customWidth="1"/>
    <col min="7556" max="7557" width="1.28515625" style="62" customWidth="1"/>
    <col min="7558" max="7558" width="0" style="62" hidden="1" customWidth="1"/>
    <col min="7559" max="7560" width="0.85546875" style="62"/>
    <col min="7561" max="7561" width="2.28515625" style="62" customWidth="1"/>
    <col min="7562" max="7562" width="0.28515625" style="62" customWidth="1"/>
    <col min="7563" max="7563" width="1" style="62" customWidth="1"/>
    <col min="7564" max="7564" width="0.42578125" style="62" customWidth="1"/>
    <col min="7565" max="7565" width="0" style="62" hidden="1" customWidth="1"/>
    <col min="7566" max="7566" width="2.140625" style="62" customWidth="1"/>
    <col min="7567" max="7567" width="0.85546875" style="62" customWidth="1"/>
    <col min="7568" max="7568" width="1.5703125" style="62" customWidth="1"/>
    <col min="7569" max="7569" width="0.42578125" style="62" customWidth="1"/>
    <col min="7570" max="7570" width="1" style="62" customWidth="1"/>
    <col min="7571" max="7572" width="0" style="62" hidden="1" customWidth="1"/>
    <col min="7573" max="7573" width="2" style="62" customWidth="1"/>
    <col min="7574" max="7574" width="2.42578125" style="62" customWidth="1"/>
    <col min="7575" max="7575" width="0.42578125" style="62" customWidth="1"/>
    <col min="7576" max="7576" width="1" style="62" customWidth="1"/>
    <col min="7577" max="7577" width="2" style="62" customWidth="1"/>
    <col min="7578" max="7579" width="0.85546875" style="62" customWidth="1"/>
    <col min="7580" max="7580" width="1" style="62" customWidth="1"/>
    <col min="7581" max="7581" width="1.42578125" style="62" customWidth="1"/>
    <col min="7582" max="7582" width="1.140625" style="62" customWidth="1"/>
    <col min="7583" max="7583" width="4.7109375" style="62" customWidth="1"/>
    <col min="7584" max="7584" width="4.28515625" style="62" customWidth="1"/>
    <col min="7585" max="7585" width="3.85546875" style="62" customWidth="1"/>
    <col min="7586" max="7606" width="0" style="62" hidden="1" customWidth="1"/>
    <col min="7607" max="7607" width="1.140625" style="62" customWidth="1"/>
    <col min="7608" max="7611" width="0.85546875" style="62"/>
    <col min="7612" max="7612" width="1.5703125" style="62" customWidth="1"/>
    <col min="7613" max="7613" width="1" style="62" customWidth="1"/>
    <col min="7614" max="7615" width="0.85546875" style="62"/>
    <col min="7616" max="7616" width="1" style="62" customWidth="1"/>
    <col min="7617" max="7618" width="0" style="62" hidden="1" customWidth="1"/>
    <col min="7619" max="7619" width="3.85546875" style="62" customWidth="1"/>
    <col min="7620" max="7620" width="0" style="62" hidden="1" customWidth="1"/>
    <col min="7621" max="7621" width="5.5703125" style="62" customWidth="1"/>
    <col min="7622" max="7622" width="2.85546875" style="62" customWidth="1"/>
    <col min="7623" max="7623" width="4.7109375" style="62" customWidth="1"/>
    <col min="7624" max="7624" width="4.28515625" style="62" customWidth="1"/>
    <col min="7625" max="7625" width="1.7109375" style="62" customWidth="1"/>
    <col min="7626" max="7626" width="10.7109375" style="62" customWidth="1"/>
    <col min="7627" max="7630" width="0" style="62" hidden="1" customWidth="1"/>
    <col min="7631" max="7707" width="0.85546875" style="62"/>
    <col min="7708" max="7708" width="2.42578125" style="62" customWidth="1"/>
    <col min="7709" max="7709" width="4.7109375" style="62" customWidth="1"/>
    <col min="7710" max="7714" width="0.85546875" style="62"/>
    <col min="7715" max="7715" width="1.28515625" style="62" customWidth="1"/>
    <col min="7716" max="7716" width="0.28515625" style="62" customWidth="1"/>
    <col min="7717" max="7721" width="0" style="62" hidden="1" customWidth="1"/>
    <col min="7722" max="7728" width="0.85546875" style="62"/>
    <col min="7729" max="7729" width="6" style="62" customWidth="1"/>
    <col min="7730" max="7730" width="0.5703125" style="62" customWidth="1"/>
    <col min="7731" max="7733" width="0" style="62" hidden="1" customWidth="1"/>
    <col min="7734" max="7734" width="3.85546875" style="62" customWidth="1"/>
    <col min="7735" max="7735" width="0.85546875" style="62" customWidth="1"/>
    <col min="7736" max="7736" width="2" style="62" customWidth="1"/>
    <col min="7737" max="7737" width="0.28515625" style="62" customWidth="1"/>
    <col min="7738" max="7738" width="1.5703125" style="62" customWidth="1"/>
    <col min="7739" max="7739" width="1" style="62" customWidth="1"/>
    <col min="7740" max="7740" width="2.5703125" style="62" customWidth="1"/>
    <col min="7741" max="7741" width="0" style="62" hidden="1" customWidth="1"/>
    <col min="7742" max="7742" width="0.85546875" style="62" customWidth="1"/>
    <col min="7743" max="7743" width="1.85546875" style="62" customWidth="1"/>
    <col min="7744" max="7744" width="0.42578125" style="62" customWidth="1"/>
    <col min="7745" max="7745" width="0.28515625" style="62" customWidth="1"/>
    <col min="7746" max="7746" width="1.85546875" style="62" customWidth="1"/>
    <col min="7747" max="7747" width="0.5703125" style="62" customWidth="1"/>
    <col min="7748" max="7748" width="1" style="62" customWidth="1"/>
    <col min="7749" max="7749" width="0.85546875" style="62" customWidth="1"/>
    <col min="7750" max="7750" width="1.7109375" style="62" customWidth="1"/>
    <col min="7751" max="7751" width="0.7109375" style="62" customWidth="1"/>
    <col min="7752" max="7752" width="1.5703125" style="62" customWidth="1"/>
    <col min="7753" max="7753" width="0.85546875" style="62" customWidth="1"/>
    <col min="7754" max="7754" width="1.140625" style="62" customWidth="1"/>
    <col min="7755" max="7755" width="1" style="62" customWidth="1"/>
    <col min="7756" max="7756" width="2.140625" style="62" customWidth="1"/>
    <col min="7757" max="7757" width="0" style="62" hidden="1" customWidth="1"/>
    <col min="7758" max="7758" width="0.7109375" style="62" customWidth="1"/>
    <col min="7759" max="7759" width="1.140625" style="62" customWidth="1"/>
    <col min="7760" max="7760" width="2.42578125" style="62" customWidth="1"/>
    <col min="7761" max="7761" width="0" style="62" hidden="1" customWidth="1"/>
    <col min="7762" max="7762" width="0.140625" style="62" customWidth="1"/>
    <col min="7763" max="7763" width="0" style="62" hidden="1" customWidth="1"/>
    <col min="7764" max="7764" width="0.5703125" style="62" customWidth="1"/>
    <col min="7765" max="7765" width="1.28515625" style="62" customWidth="1"/>
    <col min="7766" max="7766" width="2.28515625" style="62" customWidth="1"/>
    <col min="7767" max="7767" width="0.85546875" style="62" customWidth="1"/>
    <col min="7768" max="7768" width="1.140625" style="62" customWidth="1"/>
    <col min="7769" max="7769" width="2.42578125" style="62" customWidth="1"/>
    <col min="7770" max="7770" width="0" style="62" hidden="1" customWidth="1"/>
    <col min="7771" max="7771" width="0.7109375" style="62" customWidth="1"/>
    <col min="7772" max="7772" width="1.140625" style="62" customWidth="1"/>
    <col min="7773" max="7773" width="0.7109375" style="62" customWidth="1"/>
    <col min="7774" max="7774" width="1.7109375" style="62" customWidth="1"/>
    <col min="7775" max="7776" width="0.85546875" style="62"/>
    <col min="7777" max="7777" width="0.85546875" style="62" customWidth="1"/>
    <col min="7778" max="7779" width="1.5703125" style="62" customWidth="1"/>
    <col min="7780" max="7780" width="2.85546875" style="62" customWidth="1"/>
    <col min="7781" max="7781" width="0" style="62" hidden="1" customWidth="1"/>
    <col min="7782" max="7782" width="0.140625" style="62" customWidth="1"/>
    <col min="7783" max="7783" width="0" style="62" hidden="1" customWidth="1"/>
    <col min="7784" max="7784" width="0.7109375" style="62" customWidth="1"/>
    <col min="7785" max="7785" width="2.28515625" style="62" customWidth="1"/>
    <col min="7786" max="7786" width="0.7109375" style="62" customWidth="1"/>
    <col min="7787" max="7787" width="1" style="62" customWidth="1"/>
    <col min="7788" max="7788" width="2.42578125" style="62" customWidth="1"/>
    <col min="7789" max="7789" width="0" style="62" hidden="1" customWidth="1"/>
    <col min="7790" max="7790" width="0.42578125" style="62" customWidth="1"/>
    <col min="7791" max="7795" width="0.85546875" style="62"/>
    <col min="7796" max="7796" width="1.28515625" style="62" customWidth="1"/>
    <col min="7797" max="7797" width="0" style="62" hidden="1" customWidth="1"/>
    <col min="7798" max="7798" width="0.85546875" style="62"/>
    <col min="7799" max="7799" width="0.85546875" style="62" customWidth="1"/>
    <col min="7800" max="7800" width="1.85546875" style="62" customWidth="1"/>
    <col min="7801" max="7801" width="1.140625" style="62" customWidth="1"/>
    <col min="7802" max="7802" width="1" style="62" customWidth="1"/>
    <col min="7803" max="7804" width="0.28515625" style="62" customWidth="1"/>
    <col min="7805" max="7805" width="2.5703125" style="62" customWidth="1"/>
    <col min="7806" max="7806" width="0.42578125" style="62" customWidth="1"/>
    <col min="7807" max="7807" width="1" style="62" customWidth="1"/>
    <col min="7808" max="7808" width="2.140625" style="62" customWidth="1"/>
    <col min="7809" max="7809" width="0" style="62" hidden="1" customWidth="1"/>
    <col min="7810" max="7810" width="0.7109375" style="62" customWidth="1"/>
    <col min="7811" max="7811" width="2" style="62" customWidth="1"/>
    <col min="7812" max="7813" width="1.28515625" style="62" customWidth="1"/>
    <col min="7814" max="7814" width="0" style="62" hidden="1" customWidth="1"/>
    <col min="7815" max="7816" width="0.85546875" style="62"/>
    <col min="7817" max="7817" width="2.28515625" style="62" customWidth="1"/>
    <col min="7818" max="7818" width="0.28515625" style="62" customWidth="1"/>
    <col min="7819" max="7819" width="1" style="62" customWidth="1"/>
    <col min="7820" max="7820" width="0.42578125" style="62" customWidth="1"/>
    <col min="7821" max="7821" width="0" style="62" hidden="1" customWidth="1"/>
    <col min="7822" max="7822" width="2.140625" style="62" customWidth="1"/>
    <col min="7823" max="7823" width="0.85546875" style="62" customWidth="1"/>
    <col min="7824" max="7824" width="1.5703125" style="62" customWidth="1"/>
    <col min="7825" max="7825" width="0.42578125" style="62" customWidth="1"/>
    <col min="7826" max="7826" width="1" style="62" customWidth="1"/>
    <col min="7827" max="7828" width="0" style="62" hidden="1" customWidth="1"/>
    <col min="7829" max="7829" width="2" style="62" customWidth="1"/>
    <col min="7830" max="7830" width="2.42578125" style="62" customWidth="1"/>
    <col min="7831" max="7831" width="0.42578125" style="62" customWidth="1"/>
    <col min="7832" max="7832" width="1" style="62" customWidth="1"/>
    <col min="7833" max="7833" width="2" style="62" customWidth="1"/>
    <col min="7834" max="7835" width="0.85546875" style="62" customWidth="1"/>
    <col min="7836" max="7836" width="1" style="62" customWidth="1"/>
    <col min="7837" max="7837" width="1.42578125" style="62" customWidth="1"/>
    <col min="7838" max="7838" width="1.140625" style="62" customWidth="1"/>
    <col min="7839" max="7839" width="4.7109375" style="62" customWidth="1"/>
    <col min="7840" max="7840" width="4.28515625" style="62" customWidth="1"/>
    <col min="7841" max="7841" width="3.85546875" style="62" customWidth="1"/>
    <col min="7842" max="7862" width="0" style="62" hidden="1" customWidth="1"/>
    <col min="7863" max="7863" width="1.140625" style="62" customWidth="1"/>
    <col min="7864" max="7867" width="0.85546875" style="62"/>
    <col min="7868" max="7868" width="1.5703125" style="62" customWidth="1"/>
    <col min="7869" max="7869" width="1" style="62" customWidth="1"/>
    <col min="7870" max="7871" width="0.85546875" style="62"/>
    <col min="7872" max="7872" width="1" style="62" customWidth="1"/>
    <col min="7873" max="7874" width="0" style="62" hidden="1" customWidth="1"/>
    <col min="7875" max="7875" width="3.85546875" style="62" customWidth="1"/>
    <col min="7876" max="7876" width="0" style="62" hidden="1" customWidth="1"/>
    <col min="7877" max="7877" width="5.5703125" style="62" customWidth="1"/>
    <col min="7878" max="7878" width="2.85546875" style="62" customWidth="1"/>
    <col min="7879" max="7879" width="4.7109375" style="62" customWidth="1"/>
    <col min="7880" max="7880" width="4.28515625" style="62" customWidth="1"/>
    <col min="7881" max="7881" width="1.7109375" style="62" customWidth="1"/>
    <col min="7882" max="7882" width="10.7109375" style="62" customWidth="1"/>
    <col min="7883" max="7886" width="0" style="62" hidden="1" customWidth="1"/>
    <col min="7887" max="7963" width="0.85546875" style="62"/>
    <col min="7964" max="7964" width="2.42578125" style="62" customWidth="1"/>
    <col min="7965" max="7965" width="4.7109375" style="62" customWidth="1"/>
    <col min="7966" max="7970" width="0.85546875" style="62"/>
    <col min="7971" max="7971" width="1.28515625" style="62" customWidth="1"/>
    <col min="7972" max="7972" width="0.28515625" style="62" customWidth="1"/>
    <col min="7973" max="7977" width="0" style="62" hidden="1" customWidth="1"/>
    <col min="7978" max="7984" width="0.85546875" style="62"/>
    <col min="7985" max="7985" width="6" style="62" customWidth="1"/>
    <col min="7986" max="7986" width="0.5703125" style="62" customWidth="1"/>
    <col min="7987" max="7989" width="0" style="62" hidden="1" customWidth="1"/>
    <col min="7990" max="7990" width="3.85546875" style="62" customWidth="1"/>
    <col min="7991" max="7991" width="0.85546875" style="62" customWidth="1"/>
    <col min="7992" max="7992" width="2" style="62" customWidth="1"/>
    <col min="7993" max="7993" width="0.28515625" style="62" customWidth="1"/>
    <col min="7994" max="7994" width="1.5703125" style="62" customWidth="1"/>
    <col min="7995" max="7995" width="1" style="62" customWidth="1"/>
    <col min="7996" max="7996" width="2.5703125" style="62" customWidth="1"/>
    <col min="7997" max="7997" width="0" style="62" hidden="1" customWidth="1"/>
    <col min="7998" max="7998" width="0.85546875" style="62" customWidth="1"/>
    <col min="7999" max="7999" width="1.85546875" style="62" customWidth="1"/>
    <col min="8000" max="8000" width="0.42578125" style="62" customWidth="1"/>
    <col min="8001" max="8001" width="0.28515625" style="62" customWidth="1"/>
    <col min="8002" max="8002" width="1.85546875" style="62" customWidth="1"/>
    <col min="8003" max="8003" width="0.5703125" style="62" customWidth="1"/>
    <col min="8004" max="8004" width="1" style="62" customWidth="1"/>
    <col min="8005" max="8005" width="0.85546875" style="62" customWidth="1"/>
    <col min="8006" max="8006" width="1.7109375" style="62" customWidth="1"/>
    <col min="8007" max="8007" width="0.7109375" style="62" customWidth="1"/>
    <col min="8008" max="8008" width="1.5703125" style="62" customWidth="1"/>
    <col min="8009" max="8009" width="0.85546875" style="62" customWidth="1"/>
    <col min="8010" max="8010" width="1.140625" style="62" customWidth="1"/>
    <col min="8011" max="8011" width="1" style="62" customWidth="1"/>
    <col min="8012" max="8012" width="2.140625" style="62" customWidth="1"/>
    <col min="8013" max="8013" width="0" style="62" hidden="1" customWidth="1"/>
    <col min="8014" max="8014" width="0.7109375" style="62" customWidth="1"/>
    <col min="8015" max="8015" width="1.140625" style="62" customWidth="1"/>
    <col min="8016" max="8016" width="2.42578125" style="62" customWidth="1"/>
    <col min="8017" max="8017" width="0" style="62" hidden="1" customWidth="1"/>
    <col min="8018" max="8018" width="0.140625" style="62" customWidth="1"/>
    <col min="8019" max="8019" width="0" style="62" hidden="1" customWidth="1"/>
    <col min="8020" max="8020" width="0.5703125" style="62" customWidth="1"/>
    <col min="8021" max="8021" width="1.28515625" style="62" customWidth="1"/>
    <col min="8022" max="8022" width="2.28515625" style="62" customWidth="1"/>
    <col min="8023" max="8023" width="0.85546875" style="62" customWidth="1"/>
    <col min="8024" max="8024" width="1.140625" style="62" customWidth="1"/>
    <col min="8025" max="8025" width="2.42578125" style="62" customWidth="1"/>
    <col min="8026" max="8026" width="0" style="62" hidden="1" customWidth="1"/>
    <col min="8027" max="8027" width="0.7109375" style="62" customWidth="1"/>
    <col min="8028" max="8028" width="1.140625" style="62" customWidth="1"/>
    <col min="8029" max="8029" width="0.7109375" style="62" customWidth="1"/>
    <col min="8030" max="8030" width="1.7109375" style="62" customWidth="1"/>
    <col min="8031" max="8032" width="0.85546875" style="62"/>
    <col min="8033" max="8033" width="0.85546875" style="62" customWidth="1"/>
    <col min="8034" max="8035" width="1.5703125" style="62" customWidth="1"/>
    <col min="8036" max="8036" width="2.85546875" style="62" customWidth="1"/>
    <col min="8037" max="8037" width="0" style="62" hidden="1" customWidth="1"/>
    <col min="8038" max="8038" width="0.140625" style="62" customWidth="1"/>
    <col min="8039" max="8039" width="0" style="62" hidden="1" customWidth="1"/>
    <col min="8040" max="8040" width="0.7109375" style="62" customWidth="1"/>
    <col min="8041" max="8041" width="2.28515625" style="62" customWidth="1"/>
    <col min="8042" max="8042" width="0.7109375" style="62" customWidth="1"/>
    <col min="8043" max="8043" width="1" style="62" customWidth="1"/>
    <col min="8044" max="8044" width="2.42578125" style="62" customWidth="1"/>
    <col min="8045" max="8045" width="0" style="62" hidden="1" customWidth="1"/>
    <col min="8046" max="8046" width="0.42578125" style="62" customWidth="1"/>
    <col min="8047" max="8051" width="0.85546875" style="62"/>
    <col min="8052" max="8052" width="1.28515625" style="62" customWidth="1"/>
    <col min="8053" max="8053" width="0" style="62" hidden="1" customWidth="1"/>
    <col min="8054" max="8054" width="0.85546875" style="62"/>
    <col min="8055" max="8055" width="0.85546875" style="62" customWidth="1"/>
    <col min="8056" max="8056" width="1.85546875" style="62" customWidth="1"/>
    <col min="8057" max="8057" width="1.140625" style="62" customWidth="1"/>
    <col min="8058" max="8058" width="1" style="62" customWidth="1"/>
    <col min="8059" max="8060" width="0.28515625" style="62" customWidth="1"/>
    <col min="8061" max="8061" width="2.5703125" style="62" customWidth="1"/>
    <col min="8062" max="8062" width="0.42578125" style="62" customWidth="1"/>
    <col min="8063" max="8063" width="1" style="62" customWidth="1"/>
    <col min="8064" max="8064" width="2.140625" style="62" customWidth="1"/>
    <col min="8065" max="8065" width="0" style="62" hidden="1" customWidth="1"/>
    <col min="8066" max="8066" width="0.7109375" style="62" customWidth="1"/>
    <col min="8067" max="8067" width="2" style="62" customWidth="1"/>
    <col min="8068" max="8069" width="1.28515625" style="62" customWidth="1"/>
    <col min="8070" max="8070" width="0" style="62" hidden="1" customWidth="1"/>
    <col min="8071" max="8072" width="0.85546875" style="62"/>
    <col min="8073" max="8073" width="2.28515625" style="62" customWidth="1"/>
    <col min="8074" max="8074" width="0.28515625" style="62" customWidth="1"/>
    <col min="8075" max="8075" width="1" style="62" customWidth="1"/>
    <col min="8076" max="8076" width="0.42578125" style="62" customWidth="1"/>
    <col min="8077" max="8077" width="0" style="62" hidden="1" customWidth="1"/>
    <col min="8078" max="8078" width="2.140625" style="62" customWidth="1"/>
    <col min="8079" max="8079" width="0.85546875" style="62" customWidth="1"/>
    <col min="8080" max="8080" width="1.5703125" style="62" customWidth="1"/>
    <col min="8081" max="8081" width="0.42578125" style="62" customWidth="1"/>
    <col min="8082" max="8082" width="1" style="62" customWidth="1"/>
    <col min="8083" max="8084" width="0" style="62" hidden="1" customWidth="1"/>
    <col min="8085" max="8085" width="2" style="62" customWidth="1"/>
    <col min="8086" max="8086" width="2.42578125" style="62" customWidth="1"/>
    <col min="8087" max="8087" width="0.42578125" style="62" customWidth="1"/>
    <col min="8088" max="8088" width="1" style="62" customWidth="1"/>
    <col min="8089" max="8089" width="2" style="62" customWidth="1"/>
    <col min="8090" max="8091" width="0.85546875" style="62" customWidth="1"/>
    <col min="8092" max="8092" width="1" style="62" customWidth="1"/>
    <col min="8093" max="8093" width="1.42578125" style="62" customWidth="1"/>
    <col min="8094" max="8094" width="1.140625" style="62" customWidth="1"/>
    <col min="8095" max="8095" width="4.7109375" style="62" customWidth="1"/>
    <col min="8096" max="8096" width="4.28515625" style="62" customWidth="1"/>
    <col min="8097" max="8097" width="3.85546875" style="62" customWidth="1"/>
    <col min="8098" max="8118" width="0" style="62" hidden="1" customWidth="1"/>
    <col min="8119" max="8119" width="1.140625" style="62" customWidth="1"/>
    <col min="8120" max="8123" width="0.85546875" style="62"/>
    <col min="8124" max="8124" width="1.5703125" style="62" customWidth="1"/>
    <col min="8125" max="8125" width="1" style="62" customWidth="1"/>
    <col min="8126" max="8127" width="0.85546875" style="62"/>
    <col min="8128" max="8128" width="1" style="62" customWidth="1"/>
    <col min="8129" max="8130" width="0" style="62" hidden="1" customWidth="1"/>
    <col min="8131" max="8131" width="3.85546875" style="62" customWidth="1"/>
    <col min="8132" max="8132" width="0" style="62" hidden="1" customWidth="1"/>
    <col min="8133" max="8133" width="5.5703125" style="62" customWidth="1"/>
    <col min="8134" max="8134" width="2.85546875" style="62" customWidth="1"/>
    <col min="8135" max="8135" width="4.7109375" style="62" customWidth="1"/>
    <col min="8136" max="8136" width="4.28515625" style="62" customWidth="1"/>
    <col min="8137" max="8137" width="1.7109375" style="62" customWidth="1"/>
    <col min="8138" max="8138" width="10.7109375" style="62" customWidth="1"/>
    <col min="8139" max="8142" width="0" style="62" hidden="1" customWidth="1"/>
    <col min="8143" max="8219" width="0.85546875" style="62"/>
    <col min="8220" max="8220" width="2.42578125" style="62" customWidth="1"/>
    <col min="8221" max="8221" width="4.7109375" style="62" customWidth="1"/>
    <col min="8222" max="8226" width="0.85546875" style="62"/>
    <col min="8227" max="8227" width="1.28515625" style="62" customWidth="1"/>
    <col min="8228" max="8228" width="0.28515625" style="62" customWidth="1"/>
    <col min="8229" max="8233" width="0" style="62" hidden="1" customWidth="1"/>
    <col min="8234" max="8240" width="0.85546875" style="62"/>
    <col min="8241" max="8241" width="6" style="62" customWidth="1"/>
    <col min="8242" max="8242" width="0.5703125" style="62" customWidth="1"/>
    <col min="8243" max="8245" width="0" style="62" hidden="1" customWidth="1"/>
    <col min="8246" max="8246" width="3.85546875" style="62" customWidth="1"/>
    <col min="8247" max="8247" width="0.85546875" style="62" customWidth="1"/>
    <col min="8248" max="8248" width="2" style="62" customWidth="1"/>
    <col min="8249" max="8249" width="0.28515625" style="62" customWidth="1"/>
    <col min="8250" max="8250" width="1.5703125" style="62" customWidth="1"/>
    <col min="8251" max="8251" width="1" style="62" customWidth="1"/>
    <col min="8252" max="8252" width="2.5703125" style="62" customWidth="1"/>
    <col min="8253" max="8253" width="0" style="62" hidden="1" customWidth="1"/>
    <col min="8254" max="8254" width="0.85546875" style="62" customWidth="1"/>
    <col min="8255" max="8255" width="1.85546875" style="62" customWidth="1"/>
    <col min="8256" max="8256" width="0.42578125" style="62" customWidth="1"/>
    <col min="8257" max="8257" width="0.28515625" style="62" customWidth="1"/>
    <col min="8258" max="8258" width="1.85546875" style="62" customWidth="1"/>
    <col min="8259" max="8259" width="0.5703125" style="62" customWidth="1"/>
    <col min="8260" max="8260" width="1" style="62" customWidth="1"/>
    <col min="8261" max="8261" width="0.85546875" style="62" customWidth="1"/>
    <col min="8262" max="8262" width="1.7109375" style="62" customWidth="1"/>
    <col min="8263" max="8263" width="0.7109375" style="62" customWidth="1"/>
    <col min="8264" max="8264" width="1.5703125" style="62" customWidth="1"/>
    <col min="8265" max="8265" width="0.85546875" style="62" customWidth="1"/>
    <col min="8266" max="8266" width="1.140625" style="62" customWidth="1"/>
    <col min="8267" max="8267" width="1" style="62" customWidth="1"/>
    <col min="8268" max="8268" width="2.140625" style="62" customWidth="1"/>
    <col min="8269" max="8269" width="0" style="62" hidden="1" customWidth="1"/>
    <col min="8270" max="8270" width="0.7109375" style="62" customWidth="1"/>
    <col min="8271" max="8271" width="1.140625" style="62" customWidth="1"/>
    <col min="8272" max="8272" width="2.42578125" style="62" customWidth="1"/>
    <col min="8273" max="8273" width="0" style="62" hidden="1" customWidth="1"/>
    <col min="8274" max="8274" width="0.140625" style="62" customWidth="1"/>
    <col min="8275" max="8275" width="0" style="62" hidden="1" customWidth="1"/>
    <col min="8276" max="8276" width="0.5703125" style="62" customWidth="1"/>
    <col min="8277" max="8277" width="1.28515625" style="62" customWidth="1"/>
    <col min="8278" max="8278" width="2.28515625" style="62" customWidth="1"/>
    <col min="8279" max="8279" width="0.85546875" style="62" customWidth="1"/>
    <col min="8280" max="8280" width="1.140625" style="62" customWidth="1"/>
    <col min="8281" max="8281" width="2.42578125" style="62" customWidth="1"/>
    <col min="8282" max="8282" width="0" style="62" hidden="1" customWidth="1"/>
    <col min="8283" max="8283" width="0.7109375" style="62" customWidth="1"/>
    <col min="8284" max="8284" width="1.140625" style="62" customWidth="1"/>
    <col min="8285" max="8285" width="0.7109375" style="62" customWidth="1"/>
    <col min="8286" max="8286" width="1.7109375" style="62" customWidth="1"/>
    <col min="8287" max="8288" width="0.85546875" style="62"/>
    <col min="8289" max="8289" width="0.85546875" style="62" customWidth="1"/>
    <col min="8290" max="8291" width="1.5703125" style="62" customWidth="1"/>
    <col min="8292" max="8292" width="2.85546875" style="62" customWidth="1"/>
    <col min="8293" max="8293" width="0" style="62" hidden="1" customWidth="1"/>
    <col min="8294" max="8294" width="0.140625" style="62" customWidth="1"/>
    <col min="8295" max="8295" width="0" style="62" hidden="1" customWidth="1"/>
    <col min="8296" max="8296" width="0.7109375" style="62" customWidth="1"/>
    <col min="8297" max="8297" width="2.28515625" style="62" customWidth="1"/>
    <col min="8298" max="8298" width="0.7109375" style="62" customWidth="1"/>
    <col min="8299" max="8299" width="1" style="62" customWidth="1"/>
    <col min="8300" max="8300" width="2.42578125" style="62" customWidth="1"/>
    <col min="8301" max="8301" width="0" style="62" hidden="1" customWidth="1"/>
    <col min="8302" max="8302" width="0.42578125" style="62" customWidth="1"/>
    <col min="8303" max="8307" width="0.85546875" style="62"/>
    <col min="8308" max="8308" width="1.28515625" style="62" customWidth="1"/>
    <col min="8309" max="8309" width="0" style="62" hidden="1" customWidth="1"/>
    <col min="8310" max="8310" width="0.85546875" style="62"/>
    <col min="8311" max="8311" width="0.85546875" style="62" customWidth="1"/>
    <col min="8312" max="8312" width="1.85546875" style="62" customWidth="1"/>
    <col min="8313" max="8313" width="1.140625" style="62" customWidth="1"/>
    <col min="8314" max="8314" width="1" style="62" customWidth="1"/>
    <col min="8315" max="8316" width="0.28515625" style="62" customWidth="1"/>
    <col min="8317" max="8317" width="2.5703125" style="62" customWidth="1"/>
    <col min="8318" max="8318" width="0.42578125" style="62" customWidth="1"/>
    <col min="8319" max="8319" width="1" style="62" customWidth="1"/>
    <col min="8320" max="8320" width="2.140625" style="62" customWidth="1"/>
    <col min="8321" max="8321" width="0" style="62" hidden="1" customWidth="1"/>
    <col min="8322" max="8322" width="0.7109375" style="62" customWidth="1"/>
    <col min="8323" max="8323" width="2" style="62" customWidth="1"/>
    <col min="8324" max="8325" width="1.28515625" style="62" customWidth="1"/>
    <col min="8326" max="8326" width="0" style="62" hidden="1" customWidth="1"/>
    <col min="8327" max="8328" width="0.85546875" style="62"/>
    <col min="8329" max="8329" width="2.28515625" style="62" customWidth="1"/>
    <col min="8330" max="8330" width="0.28515625" style="62" customWidth="1"/>
    <col min="8331" max="8331" width="1" style="62" customWidth="1"/>
    <col min="8332" max="8332" width="0.42578125" style="62" customWidth="1"/>
    <col min="8333" max="8333" width="0" style="62" hidden="1" customWidth="1"/>
    <col min="8334" max="8334" width="2.140625" style="62" customWidth="1"/>
    <col min="8335" max="8335" width="0.85546875" style="62" customWidth="1"/>
    <col min="8336" max="8336" width="1.5703125" style="62" customWidth="1"/>
    <col min="8337" max="8337" width="0.42578125" style="62" customWidth="1"/>
    <col min="8338" max="8338" width="1" style="62" customWidth="1"/>
    <col min="8339" max="8340" width="0" style="62" hidden="1" customWidth="1"/>
    <col min="8341" max="8341" width="2" style="62" customWidth="1"/>
    <col min="8342" max="8342" width="2.42578125" style="62" customWidth="1"/>
    <col min="8343" max="8343" width="0.42578125" style="62" customWidth="1"/>
    <col min="8344" max="8344" width="1" style="62" customWidth="1"/>
    <col min="8345" max="8345" width="2" style="62" customWidth="1"/>
    <col min="8346" max="8347" width="0.85546875" style="62" customWidth="1"/>
    <col min="8348" max="8348" width="1" style="62" customWidth="1"/>
    <col min="8349" max="8349" width="1.42578125" style="62" customWidth="1"/>
    <col min="8350" max="8350" width="1.140625" style="62" customWidth="1"/>
    <col min="8351" max="8351" width="4.7109375" style="62" customWidth="1"/>
    <col min="8352" max="8352" width="4.28515625" style="62" customWidth="1"/>
    <col min="8353" max="8353" width="3.85546875" style="62" customWidth="1"/>
    <col min="8354" max="8374" width="0" style="62" hidden="1" customWidth="1"/>
    <col min="8375" max="8375" width="1.140625" style="62" customWidth="1"/>
    <col min="8376" max="8379" width="0.85546875" style="62"/>
    <col min="8380" max="8380" width="1.5703125" style="62" customWidth="1"/>
    <col min="8381" max="8381" width="1" style="62" customWidth="1"/>
    <col min="8382" max="8383" width="0.85546875" style="62"/>
    <col min="8384" max="8384" width="1" style="62" customWidth="1"/>
    <col min="8385" max="8386" width="0" style="62" hidden="1" customWidth="1"/>
    <col min="8387" max="8387" width="3.85546875" style="62" customWidth="1"/>
    <col min="8388" max="8388" width="0" style="62" hidden="1" customWidth="1"/>
    <col min="8389" max="8389" width="5.5703125" style="62" customWidth="1"/>
    <col min="8390" max="8390" width="2.85546875" style="62" customWidth="1"/>
    <col min="8391" max="8391" width="4.7109375" style="62" customWidth="1"/>
    <col min="8392" max="8392" width="4.28515625" style="62" customWidth="1"/>
    <col min="8393" max="8393" width="1.7109375" style="62" customWidth="1"/>
    <col min="8394" max="8394" width="10.7109375" style="62" customWidth="1"/>
    <col min="8395" max="8398" width="0" style="62" hidden="1" customWidth="1"/>
    <col min="8399" max="8475" width="0.85546875" style="62"/>
    <col min="8476" max="8476" width="2.42578125" style="62" customWidth="1"/>
    <col min="8477" max="8477" width="4.7109375" style="62" customWidth="1"/>
    <col min="8478" max="8482" width="0.85546875" style="62"/>
    <col min="8483" max="8483" width="1.28515625" style="62" customWidth="1"/>
    <col min="8484" max="8484" width="0.28515625" style="62" customWidth="1"/>
    <col min="8485" max="8489" width="0" style="62" hidden="1" customWidth="1"/>
    <col min="8490" max="8496" width="0.85546875" style="62"/>
    <col min="8497" max="8497" width="6" style="62" customWidth="1"/>
    <col min="8498" max="8498" width="0.5703125" style="62" customWidth="1"/>
    <col min="8499" max="8501" width="0" style="62" hidden="1" customWidth="1"/>
    <col min="8502" max="8502" width="3.85546875" style="62" customWidth="1"/>
    <col min="8503" max="8503" width="0.85546875" style="62" customWidth="1"/>
    <col min="8504" max="8504" width="2" style="62" customWidth="1"/>
    <col min="8505" max="8505" width="0.28515625" style="62" customWidth="1"/>
    <col min="8506" max="8506" width="1.5703125" style="62" customWidth="1"/>
    <col min="8507" max="8507" width="1" style="62" customWidth="1"/>
    <col min="8508" max="8508" width="2.5703125" style="62" customWidth="1"/>
    <col min="8509" max="8509" width="0" style="62" hidden="1" customWidth="1"/>
    <col min="8510" max="8510" width="0.85546875" style="62" customWidth="1"/>
    <col min="8511" max="8511" width="1.85546875" style="62" customWidth="1"/>
    <col min="8512" max="8512" width="0.42578125" style="62" customWidth="1"/>
    <col min="8513" max="8513" width="0.28515625" style="62" customWidth="1"/>
    <col min="8514" max="8514" width="1.85546875" style="62" customWidth="1"/>
    <col min="8515" max="8515" width="0.5703125" style="62" customWidth="1"/>
    <col min="8516" max="8516" width="1" style="62" customWidth="1"/>
    <col min="8517" max="8517" width="0.85546875" style="62" customWidth="1"/>
    <col min="8518" max="8518" width="1.7109375" style="62" customWidth="1"/>
    <col min="8519" max="8519" width="0.7109375" style="62" customWidth="1"/>
    <col min="8520" max="8520" width="1.5703125" style="62" customWidth="1"/>
    <col min="8521" max="8521" width="0.85546875" style="62" customWidth="1"/>
    <col min="8522" max="8522" width="1.140625" style="62" customWidth="1"/>
    <col min="8523" max="8523" width="1" style="62" customWidth="1"/>
    <col min="8524" max="8524" width="2.140625" style="62" customWidth="1"/>
    <col min="8525" max="8525" width="0" style="62" hidden="1" customWidth="1"/>
    <col min="8526" max="8526" width="0.7109375" style="62" customWidth="1"/>
    <col min="8527" max="8527" width="1.140625" style="62" customWidth="1"/>
    <col min="8528" max="8528" width="2.42578125" style="62" customWidth="1"/>
    <col min="8529" max="8529" width="0" style="62" hidden="1" customWidth="1"/>
    <col min="8530" max="8530" width="0.140625" style="62" customWidth="1"/>
    <col min="8531" max="8531" width="0" style="62" hidden="1" customWidth="1"/>
    <col min="8532" max="8532" width="0.5703125" style="62" customWidth="1"/>
    <col min="8533" max="8533" width="1.28515625" style="62" customWidth="1"/>
    <col min="8534" max="8534" width="2.28515625" style="62" customWidth="1"/>
    <col min="8535" max="8535" width="0.85546875" style="62" customWidth="1"/>
    <col min="8536" max="8536" width="1.140625" style="62" customWidth="1"/>
    <col min="8537" max="8537" width="2.42578125" style="62" customWidth="1"/>
    <col min="8538" max="8538" width="0" style="62" hidden="1" customWidth="1"/>
    <col min="8539" max="8539" width="0.7109375" style="62" customWidth="1"/>
    <col min="8540" max="8540" width="1.140625" style="62" customWidth="1"/>
    <col min="8541" max="8541" width="0.7109375" style="62" customWidth="1"/>
    <col min="8542" max="8542" width="1.7109375" style="62" customWidth="1"/>
    <col min="8543" max="8544" width="0.85546875" style="62"/>
    <col min="8545" max="8545" width="0.85546875" style="62" customWidth="1"/>
    <col min="8546" max="8547" width="1.5703125" style="62" customWidth="1"/>
    <col min="8548" max="8548" width="2.85546875" style="62" customWidth="1"/>
    <col min="8549" max="8549" width="0" style="62" hidden="1" customWidth="1"/>
    <col min="8550" max="8550" width="0.140625" style="62" customWidth="1"/>
    <col min="8551" max="8551" width="0" style="62" hidden="1" customWidth="1"/>
    <col min="8552" max="8552" width="0.7109375" style="62" customWidth="1"/>
    <col min="8553" max="8553" width="2.28515625" style="62" customWidth="1"/>
    <col min="8554" max="8554" width="0.7109375" style="62" customWidth="1"/>
    <col min="8555" max="8555" width="1" style="62" customWidth="1"/>
    <col min="8556" max="8556" width="2.42578125" style="62" customWidth="1"/>
    <col min="8557" max="8557" width="0" style="62" hidden="1" customWidth="1"/>
    <col min="8558" max="8558" width="0.42578125" style="62" customWidth="1"/>
    <col min="8559" max="8563" width="0.85546875" style="62"/>
    <col min="8564" max="8564" width="1.28515625" style="62" customWidth="1"/>
    <col min="8565" max="8565" width="0" style="62" hidden="1" customWidth="1"/>
    <col min="8566" max="8566" width="0.85546875" style="62"/>
    <col min="8567" max="8567" width="0.85546875" style="62" customWidth="1"/>
    <col min="8568" max="8568" width="1.85546875" style="62" customWidth="1"/>
    <col min="8569" max="8569" width="1.140625" style="62" customWidth="1"/>
    <col min="8570" max="8570" width="1" style="62" customWidth="1"/>
    <col min="8571" max="8572" width="0.28515625" style="62" customWidth="1"/>
    <col min="8573" max="8573" width="2.5703125" style="62" customWidth="1"/>
    <col min="8574" max="8574" width="0.42578125" style="62" customWidth="1"/>
    <col min="8575" max="8575" width="1" style="62" customWidth="1"/>
    <col min="8576" max="8576" width="2.140625" style="62" customWidth="1"/>
    <col min="8577" max="8577" width="0" style="62" hidden="1" customWidth="1"/>
    <col min="8578" max="8578" width="0.7109375" style="62" customWidth="1"/>
    <col min="8579" max="8579" width="2" style="62" customWidth="1"/>
    <col min="8580" max="8581" width="1.28515625" style="62" customWidth="1"/>
    <col min="8582" max="8582" width="0" style="62" hidden="1" customWidth="1"/>
    <col min="8583" max="8584" width="0.85546875" style="62"/>
    <col min="8585" max="8585" width="2.28515625" style="62" customWidth="1"/>
    <col min="8586" max="8586" width="0.28515625" style="62" customWidth="1"/>
    <col min="8587" max="8587" width="1" style="62" customWidth="1"/>
    <col min="8588" max="8588" width="0.42578125" style="62" customWidth="1"/>
    <col min="8589" max="8589" width="0" style="62" hidden="1" customWidth="1"/>
    <col min="8590" max="8590" width="2.140625" style="62" customWidth="1"/>
    <col min="8591" max="8591" width="0.85546875" style="62" customWidth="1"/>
    <col min="8592" max="8592" width="1.5703125" style="62" customWidth="1"/>
    <col min="8593" max="8593" width="0.42578125" style="62" customWidth="1"/>
    <col min="8594" max="8594" width="1" style="62" customWidth="1"/>
    <col min="8595" max="8596" width="0" style="62" hidden="1" customWidth="1"/>
    <col min="8597" max="8597" width="2" style="62" customWidth="1"/>
    <col min="8598" max="8598" width="2.42578125" style="62" customWidth="1"/>
    <col min="8599" max="8599" width="0.42578125" style="62" customWidth="1"/>
    <col min="8600" max="8600" width="1" style="62" customWidth="1"/>
    <col min="8601" max="8601" width="2" style="62" customWidth="1"/>
    <col min="8602" max="8603" width="0.85546875" style="62" customWidth="1"/>
    <col min="8604" max="8604" width="1" style="62" customWidth="1"/>
    <col min="8605" max="8605" width="1.42578125" style="62" customWidth="1"/>
    <col min="8606" max="8606" width="1.140625" style="62" customWidth="1"/>
    <col min="8607" max="8607" width="4.7109375" style="62" customWidth="1"/>
    <col min="8608" max="8608" width="4.28515625" style="62" customWidth="1"/>
    <col min="8609" max="8609" width="3.85546875" style="62" customWidth="1"/>
    <col min="8610" max="8630" width="0" style="62" hidden="1" customWidth="1"/>
    <col min="8631" max="8631" width="1.140625" style="62" customWidth="1"/>
    <col min="8632" max="8635" width="0.85546875" style="62"/>
    <col min="8636" max="8636" width="1.5703125" style="62" customWidth="1"/>
    <col min="8637" max="8637" width="1" style="62" customWidth="1"/>
    <col min="8638" max="8639" width="0.85546875" style="62"/>
    <col min="8640" max="8640" width="1" style="62" customWidth="1"/>
    <col min="8641" max="8642" width="0" style="62" hidden="1" customWidth="1"/>
    <col min="8643" max="8643" width="3.85546875" style="62" customWidth="1"/>
    <col min="8644" max="8644" width="0" style="62" hidden="1" customWidth="1"/>
    <col min="8645" max="8645" width="5.5703125" style="62" customWidth="1"/>
    <col min="8646" max="8646" width="2.85546875" style="62" customWidth="1"/>
    <col min="8647" max="8647" width="4.7109375" style="62" customWidth="1"/>
    <col min="8648" max="8648" width="4.28515625" style="62" customWidth="1"/>
    <col min="8649" max="8649" width="1.7109375" style="62" customWidth="1"/>
    <col min="8650" max="8650" width="10.7109375" style="62" customWidth="1"/>
    <col min="8651" max="8654" width="0" style="62" hidden="1" customWidth="1"/>
    <col min="8655" max="8731" width="0.85546875" style="62"/>
    <col min="8732" max="8732" width="2.42578125" style="62" customWidth="1"/>
    <col min="8733" max="8733" width="4.7109375" style="62" customWidth="1"/>
    <col min="8734" max="8738" width="0.85546875" style="62"/>
    <col min="8739" max="8739" width="1.28515625" style="62" customWidth="1"/>
    <col min="8740" max="8740" width="0.28515625" style="62" customWidth="1"/>
    <col min="8741" max="8745" width="0" style="62" hidden="1" customWidth="1"/>
    <col min="8746" max="8752" width="0.85546875" style="62"/>
    <col min="8753" max="8753" width="6" style="62" customWidth="1"/>
    <col min="8754" max="8754" width="0.5703125" style="62" customWidth="1"/>
    <col min="8755" max="8757" width="0" style="62" hidden="1" customWidth="1"/>
    <col min="8758" max="8758" width="3.85546875" style="62" customWidth="1"/>
    <col min="8759" max="8759" width="0.85546875" style="62" customWidth="1"/>
    <col min="8760" max="8760" width="2" style="62" customWidth="1"/>
    <col min="8761" max="8761" width="0.28515625" style="62" customWidth="1"/>
    <col min="8762" max="8762" width="1.5703125" style="62" customWidth="1"/>
    <col min="8763" max="8763" width="1" style="62" customWidth="1"/>
    <col min="8764" max="8764" width="2.5703125" style="62" customWidth="1"/>
    <col min="8765" max="8765" width="0" style="62" hidden="1" customWidth="1"/>
    <col min="8766" max="8766" width="0.85546875" style="62" customWidth="1"/>
    <col min="8767" max="8767" width="1.85546875" style="62" customWidth="1"/>
    <col min="8768" max="8768" width="0.42578125" style="62" customWidth="1"/>
    <col min="8769" max="8769" width="0.28515625" style="62" customWidth="1"/>
    <col min="8770" max="8770" width="1.85546875" style="62" customWidth="1"/>
    <col min="8771" max="8771" width="0.5703125" style="62" customWidth="1"/>
    <col min="8772" max="8772" width="1" style="62" customWidth="1"/>
    <col min="8773" max="8773" width="0.85546875" style="62" customWidth="1"/>
    <col min="8774" max="8774" width="1.7109375" style="62" customWidth="1"/>
    <col min="8775" max="8775" width="0.7109375" style="62" customWidth="1"/>
    <col min="8776" max="8776" width="1.5703125" style="62" customWidth="1"/>
    <col min="8777" max="8777" width="0.85546875" style="62" customWidth="1"/>
    <col min="8778" max="8778" width="1.140625" style="62" customWidth="1"/>
    <col min="8779" max="8779" width="1" style="62" customWidth="1"/>
    <col min="8780" max="8780" width="2.140625" style="62" customWidth="1"/>
    <col min="8781" max="8781" width="0" style="62" hidden="1" customWidth="1"/>
    <col min="8782" max="8782" width="0.7109375" style="62" customWidth="1"/>
    <col min="8783" max="8783" width="1.140625" style="62" customWidth="1"/>
    <col min="8784" max="8784" width="2.42578125" style="62" customWidth="1"/>
    <col min="8785" max="8785" width="0" style="62" hidden="1" customWidth="1"/>
    <col min="8786" max="8786" width="0.140625" style="62" customWidth="1"/>
    <col min="8787" max="8787" width="0" style="62" hidden="1" customWidth="1"/>
    <col min="8788" max="8788" width="0.5703125" style="62" customWidth="1"/>
    <col min="8789" max="8789" width="1.28515625" style="62" customWidth="1"/>
    <col min="8790" max="8790" width="2.28515625" style="62" customWidth="1"/>
    <col min="8791" max="8791" width="0.85546875" style="62" customWidth="1"/>
    <col min="8792" max="8792" width="1.140625" style="62" customWidth="1"/>
    <col min="8793" max="8793" width="2.42578125" style="62" customWidth="1"/>
    <col min="8794" max="8794" width="0" style="62" hidden="1" customWidth="1"/>
    <col min="8795" max="8795" width="0.7109375" style="62" customWidth="1"/>
    <col min="8796" max="8796" width="1.140625" style="62" customWidth="1"/>
    <col min="8797" max="8797" width="0.7109375" style="62" customWidth="1"/>
    <col min="8798" max="8798" width="1.7109375" style="62" customWidth="1"/>
    <col min="8799" max="8800" width="0.85546875" style="62"/>
    <col min="8801" max="8801" width="0.85546875" style="62" customWidth="1"/>
    <col min="8802" max="8803" width="1.5703125" style="62" customWidth="1"/>
    <col min="8804" max="8804" width="2.85546875" style="62" customWidth="1"/>
    <col min="8805" max="8805" width="0" style="62" hidden="1" customWidth="1"/>
    <col min="8806" max="8806" width="0.140625" style="62" customWidth="1"/>
    <col min="8807" max="8807" width="0" style="62" hidden="1" customWidth="1"/>
    <col min="8808" max="8808" width="0.7109375" style="62" customWidth="1"/>
    <col min="8809" max="8809" width="2.28515625" style="62" customWidth="1"/>
    <col min="8810" max="8810" width="0.7109375" style="62" customWidth="1"/>
    <col min="8811" max="8811" width="1" style="62" customWidth="1"/>
    <col min="8812" max="8812" width="2.42578125" style="62" customWidth="1"/>
    <col min="8813" max="8813" width="0" style="62" hidden="1" customWidth="1"/>
    <col min="8814" max="8814" width="0.42578125" style="62" customWidth="1"/>
    <col min="8815" max="8819" width="0.85546875" style="62"/>
    <col min="8820" max="8820" width="1.28515625" style="62" customWidth="1"/>
    <col min="8821" max="8821" width="0" style="62" hidden="1" customWidth="1"/>
    <col min="8822" max="8822" width="0.85546875" style="62"/>
    <col min="8823" max="8823" width="0.85546875" style="62" customWidth="1"/>
    <col min="8824" max="8824" width="1.85546875" style="62" customWidth="1"/>
    <col min="8825" max="8825" width="1.140625" style="62" customWidth="1"/>
    <col min="8826" max="8826" width="1" style="62" customWidth="1"/>
    <col min="8827" max="8828" width="0.28515625" style="62" customWidth="1"/>
    <col min="8829" max="8829" width="2.5703125" style="62" customWidth="1"/>
    <col min="8830" max="8830" width="0.42578125" style="62" customWidth="1"/>
    <col min="8831" max="8831" width="1" style="62" customWidth="1"/>
    <col min="8832" max="8832" width="2.140625" style="62" customWidth="1"/>
    <col min="8833" max="8833" width="0" style="62" hidden="1" customWidth="1"/>
    <col min="8834" max="8834" width="0.7109375" style="62" customWidth="1"/>
    <col min="8835" max="8835" width="2" style="62" customWidth="1"/>
    <col min="8836" max="8837" width="1.28515625" style="62" customWidth="1"/>
    <col min="8838" max="8838" width="0" style="62" hidden="1" customWidth="1"/>
    <col min="8839" max="8840" width="0.85546875" style="62"/>
    <col min="8841" max="8841" width="2.28515625" style="62" customWidth="1"/>
    <col min="8842" max="8842" width="0.28515625" style="62" customWidth="1"/>
    <col min="8843" max="8843" width="1" style="62" customWidth="1"/>
    <col min="8844" max="8844" width="0.42578125" style="62" customWidth="1"/>
    <col min="8845" max="8845" width="0" style="62" hidden="1" customWidth="1"/>
    <col min="8846" max="8846" width="2.140625" style="62" customWidth="1"/>
    <col min="8847" max="8847" width="0.85546875" style="62" customWidth="1"/>
    <col min="8848" max="8848" width="1.5703125" style="62" customWidth="1"/>
    <col min="8849" max="8849" width="0.42578125" style="62" customWidth="1"/>
    <col min="8850" max="8850" width="1" style="62" customWidth="1"/>
    <col min="8851" max="8852" width="0" style="62" hidden="1" customWidth="1"/>
    <col min="8853" max="8853" width="2" style="62" customWidth="1"/>
    <col min="8854" max="8854" width="2.42578125" style="62" customWidth="1"/>
    <col min="8855" max="8855" width="0.42578125" style="62" customWidth="1"/>
    <col min="8856" max="8856" width="1" style="62" customWidth="1"/>
    <col min="8857" max="8857" width="2" style="62" customWidth="1"/>
    <col min="8858" max="8859" width="0.85546875" style="62" customWidth="1"/>
    <col min="8860" max="8860" width="1" style="62" customWidth="1"/>
    <col min="8861" max="8861" width="1.42578125" style="62" customWidth="1"/>
    <col min="8862" max="8862" width="1.140625" style="62" customWidth="1"/>
    <col min="8863" max="8863" width="4.7109375" style="62" customWidth="1"/>
    <col min="8864" max="8864" width="4.28515625" style="62" customWidth="1"/>
    <col min="8865" max="8865" width="3.85546875" style="62" customWidth="1"/>
    <col min="8866" max="8886" width="0" style="62" hidden="1" customWidth="1"/>
    <col min="8887" max="8887" width="1.140625" style="62" customWidth="1"/>
    <col min="8888" max="8891" width="0.85546875" style="62"/>
    <col min="8892" max="8892" width="1.5703125" style="62" customWidth="1"/>
    <col min="8893" max="8893" width="1" style="62" customWidth="1"/>
    <col min="8894" max="8895" width="0.85546875" style="62"/>
    <col min="8896" max="8896" width="1" style="62" customWidth="1"/>
    <col min="8897" max="8898" width="0" style="62" hidden="1" customWidth="1"/>
    <col min="8899" max="8899" width="3.85546875" style="62" customWidth="1"/>
    <col min="8900" max="8900" width="0" style="62" hidden="1" customWidth="1"/>
    <col min="8901" max="8901" width="5.5703125" style="62" customWidth="1"/>
    <col min="8902" max="8902" width="2.85546875" style="62" customWidth="1"/>
    <col min="8903" max="8903" width="4.7109375" style="62" customWidth="1"/>
    <col min="8904" max="8904" width="4.28515625" style="62" customWidth="1"/>
    <col min="8905" max="8905" width="1.7109375" style="62" customWidth="1"/>
    <col min="8906" max="8906" width="10.7109375" style="62" customWidth="1"/>
    <col min="8907" max="8910" width="0" style="62" hidden="1" customWidth="1"/>
    <col min="8911" max="8987" width="0.85546875" style="62"/>
    <col min="8988" max="8988" width="2.42578125" style="62" customWidth="1"/>
    <col min="8989" max="8989" width="4.7109375" style="62" customWidth="1"/>
    <col min="8990" max="8994" width="0.85546875" style="62"/>
    <col min="8995" max="8995" width="1.28515625" style="62" customWidth="1"/>
    <col min="8996" max="8996" width="0.28515625" style="62" customWidth="1"/>
    <col min="8997" max="9001" width="0" style="62" hidden="1" customWidth="1"/>
    <col min="9002" max="9008" width="0.85546875" style="62"/>
    <col min="9009" max="9009" width="6" style="62" customWidth="1"/>
    <col min="9010" max="9010" width="0.5703125" style="62" customWidth="1"/>
    <col min="9011" max="9013" width="0" style="62" hidden="1" customWidth="1"/>
    <col min="9014" max="9014" width="3.85546875" style="62" customWidth="1"/>
    <col min="9015" max="9015" width="0.85546875" style="62" customWidth="1"/>
    <col min="9016" max="9016" width="2" style="62" customWidth="1"/>
    <col min="9017" max="9017" width="0.28515625" style="62" customWidth="1"/>
    <col min="9018" max="9018" width="1.5703125" style="62" customWidth="1"/>
    <col min="9019" max="9019" width="1" style="62" customWidth="1"/>
    <col min="9020" max="9020" width="2.5703125" style="62" customWidth="1"/>
    <col min="9021" max="9021" width="0" style="62" hidden="1" customWidth="1"/>
    <col min="9022" max="9022" width="0.85546875" style="62" customWidth="1"/>
    <col min="9023" max="9023" width="1.85546875" style="62" customWidth="1"/>
    <col min="9024" max="9024" width="0.42578125" style="62" customWidth="1"/>
    <col min="9025" max="9025" width="0.28515625" style="62" customWidth="1"/>
    <col min="9026" max="9026" width="1.85546875" style="62" customWidth="1"/>
    <col min="9027" max="9027" width="0.5703125" style="62" customWidth="1"/>
    <col min="9028" max="9028" width="1" style="62" customWidth="1"/>
    <col min="9029" max="9029" width="0.85546875" style="62" customWidth="1"/>
    <col min="9030" max="9030" width="1.7109375" style="62" customWidth="1"/>
    <col min="9031" max="9031" width="0.7109375" style="62" customWidth="1"/>
    <col min="9032" max="9032" width="1.5703125" style="62" customWidth="1"/>
    <col min="9033" max="9033" width="0.85546875" style="62" customWidth="1"/>
    <col min="9034" max="9034" width="1.140625" style="62" customWidth="1"/>
    <col min="9035" max="9035" width="1" style="62" customWidth="1"/>
    <col min="9036" max="9036" width="2.140625" style="62" customWidth="1"/>
    <col min="9037" max="9037" width="0" style="62" hidden="1" customWidth="1"/>
    <col min="9038" max="9038" width="0.7109375" style="62" customWidth="1"/>
    <col min="9039" max="9039" width="1.140625" style="62" customWidth="1"/>
    <col min="9040" max="9040" width="2.42578125" style="62" customWidth="1"/>
    <col min="9041" max="9041" width="0" style="62" hidden="1" customWidth="1"/>
    <col min="9042" max="9042" width="0.140625" style="62" customWidth="1"/>
    <col min="9043" max="9043" width="0" style="62" hidden="1" customWidth="1"/>
    <col min="9044" max="9044" width="0.5703125" style="62" customWidth="1"/>
    <col min="9045" max="9045" width="1.28515625" style="62" customWidth="1"/>
    <col min="9046" max="9046" width="2.28515625" style="62" customWidth="1"/>
    <col min="9047" max="9047" width="0.85546875" style="62" customWidth="1"/>
    <col min="9048" max="9048" width="1.140625" style="62" customWidth="1"/>
    <col min="9049" max="9049" width="2.42578125" style="62" customWidth="1"/>
    <col min="9050" max="9050" width="0" style="62" hidden="1" customWidth="1"/>
    <col min="9051" max="9051" width="0.7109375" style="62" customWidth="1"/>
    <col min="9052" max="9052" width="1.140625" style="62" customWidth="1"/>
    <col min="9053" max="9053" width="0.7109375" style="62" customWidth="1"/>
    <col min="9054" max="9054" width="1.7109375" style="62" customWidth="1"/>
    <col min="9055" max="9056" width="0.85546875" style="62"/>
    <col min="9057" max="9057" width="0.85546875" style="62" customWidth="1"/>
    <col min="9058" max="9059" width="1.5703125" style="62" customWidth="1"/>
    <col min="9060" max="9060" width="2.85546875" style="62" customWidth="1"/>
    <col min="9061" max="9061" width="0" style="62" hidden="1" customWidth="1"/>
    <col min="9062" max="9062" width="0.140625" style="62" customWidth="1"/>
    <col min="9063" max="9063" width="0" style="62" hidden="1" customWidth="1"/>
    <col min="9064" max="9064" width="0.7109375" style="62" customWidth="1"/>
    <col min="9065" max="9065" width="2.28515625" style="62" customWidth="1"/>
    <col min="9066" max="9066" width="0.7109375" style="62" customWidth="1"/>
    <col min="9067" max="9067" width="1" style="62" customWidth="1"/>
    <col min="9068" max="9068" width="2.42578125" style="62" customWidth="1"/>
    <col min="9069" max="9069" width="0" style="62" hidden="1" customWidth="1"/>
    <col min="9070" max="9070" width="0.42578125" style="62" customWidth="1"/>
    <col min="9071" max="9075" width="0.85546875" style="62"/>
    <col min="9076" max="9076" width="1.28515625" style="62" customWidth="1"/>
    <col min="9077" max="9077" width="0" style="62" hidden="1" customWidth="1"/>
    <col min="9078" max="9078" width="0.85546875" style="62"/>
    <col min="9079" max="9079" width="0.85546875" style="62" customWidth="1"/>
    <col min="9080" max="9080" width="1.85546875" style="62" customWidth="1"/>
    <col min="9081" max="9081" width="1.140625" style="62" customWidth="1"/>
    <col min="9082" max="9082" width="1" style="62" customWidth="1"/>
    <col min="9083" max="9084" width="0.28515625" style="62" customWidth="1"/>
    <col min="9085" max="9085" width="2.5703125" style="62" customWidth="1"/>
    <col min="9086" max="9086" width="0.42578125" style="62" customWidth="1"/>
    <col min="9087" max="9087" width="1" style="62" customWidth="1"/>
    <col min="9088" max="9088" width="2.140625" style="62" customWidth="1"/>
    <col min="9089" max="9089" width="0" style="62" hidden="1" customWidth="1"/>
    <col min="9090" max="9090" width="0.7109375" style="62" customWidth="1"/>
    <col min="9091" max="9091" width="2" style="62" customWidth="1"/>
    <col min="9092" max="9093" width="1.28515625" style="62" customWidth="1"/>
    <col min="9094" max="9094" width="0" style="62" hidden="1" customWidth="1"/>
    <col min="9095" max="9096" width="0.85546875" style="62"/>
    <col min="9097" max="9097" width="2.28515625" style="62" customWidth="1"/>
    <col min="9098" max="9098" width="0.28515625" style="62" customWidth="1"/>
    <col min="9099" max="9099" width="1" style="62" customWidth="1"/>
    <col min="9100" max="9100" width="0.42578125" style="62" customWidth="1"/>
    <col min="9101" max="9101" width="0" style="62" hidden="1" customWidth="1"/>
    <col min="9102" max="9102" width="2.140625" style="62" customWidth="1"/>
    <col min="9103" max="9103" width="0.85546875" style="62" customWidth="1"/>
    <col min="9104" max="9104" width="1.5703125" style="62" customWidth="1"/>
    <col min="9105" max="9105" width="0.42578125" style="62" customWidth="1"/>
    <col min="9106" max="9106" width="1" style="62" customWidth="1"/>
    <col min="9107" max="9108" width="0" style="62" hidden="1" customWidth="1"/>
    <col min="9109" max="9109" width="2" style="62" customWidth="1"/>
    <col min="9110" max="9110" width="2.42578125" style="62" customWidth="1"/>
    <col min="9111" max="9111" width="0.42578125" style="62" customWidth="1"/>
    <col min="9112" max="9112" width="1" style="62" customWidth="1"/>
    <col min="9113" max="9113" width="2" style="62" customWidth="1"/>
    <col min="9114" max="9115" width="0.85546875" style="62" customWidth="1"/>
    <col min="9116" max="9116" width="1" style="62" customWidth="1"/>
    <col min="9117" max="9117" width="1.42578125" style="62" customWidth="1"/>
    <col min="9118" max="9118" width="1.140625" style="62" customWidth="1"/>
    <col min="9119" max="9119" width="4.7109375" style="62" customWidth="1"/>
    <col min="9120" max="9120" width="4.28515625" style="62" customWidth="1"/>
    <col min="9121" max="9121" width="3.85546875" style="62" customWidth="1"/>
    <col min="9122" max="9142" width="0" style="62" hidden="1" customWidth="1"/>
    <col min="9143" max="9143" width="1.140625" style="62" customWidth="1"/>
    <col min="9144" max="9147" width="0.85546875" style="62"/>
    <col min="9148" max="9148" width="1.5703125" style="62" customWidth="1"/>
    <col min="9149" max="9149" width="1" style="62" customWidth="1"/>
    <col min="9150" max="9151" width="0.85546875" style="62"/>
    <col min="9152" max="9152" width="1" style="62" customWidth="1"/>
    <col min="9153" max="9154" width="0" style="62" hidden="1" customWidth="1"/>
    <col min="9155" max="9155" width="3.85546875" style="62" customWidth="1"/>
    <col min="9156" max="9156" width="0" style="62" hidden="1" customWidth="1"/>
    <col min="9157" max="9157" width="5.5703125" style="62" customWidth="1"/>
    <col min="9158" max="9158" width="2.85546875" style="62" customWidth="1"/>
    <col min="9159" max="9159" width="4.7109375" style="62" customWidth="1"/>
    <col min="9160" max="9160" width="4.28515625" style="62" customWidth="1"/>
    <col min="9161" max="9161" width="1.7109375" style="62" customWidth="1"/>
    <col min="9162" max="9162" width="10.7109375" style="62" customWidth="1"/>
    <col min="9163" max="9166" width="0" style="62" hidden="1" customWidth="1"/>
    <col min="9167" max="9243" width="0.85546875" style="62"/>
    <col min="9244" max="9244" width="2.42578125" style="62" customWidth="1"/>
    <col min="9245" max="9245" width="4.7109375" style="62" customWidth="1"/>
    <col min="9246" max="9250" width="0.85546875" style="62"/>
    <col min="9251" max="9251" width="1.28515625" style="62" customWidth="1"/>
    <col min="9252" max="9252" width="0.28515625" style="62" customWidth="1"/>
    <col min="9253" max="9257" width="0" style="62" hidden="1" customWidth="1"/>
    <col min="9258" max="9264" width="0.85546875" style="62"/>
    <col min="9265" max="9265" width="6" style="62" customWidth="1"/>
    <col min="9266" max="9266" width="0.5703125" style="62" customWidth="1"/>
    <col min="9267" max="9269" width="0" style="62" hidden="1" customWidth="1"/>
    <col min="9270" max="9270" width="3.85546875" style="62" customWidth="1"/>
    <col min="9271" max="9271" width="0.85546875" style="62" customWidth="1"/>
    <col min="9272" max="9272" width="2" style="62" customWidth="1"/>
    <col min="9273" max="9273" width="0.28515625" style="62" customWidth="1"/>
    <col min="9274" max="9274" width="1.5703125" style="62" customWidth="1"/>
    <col min="9275" max="9275" width="1" style="62" customWidth="1"/>
    <col min="9276" max="9276" width="2.5703125" style="62" customWidth="1"/>
    <col min="9277" max="9277" width="0" style="62" hidden="1" customWidth="1"/>
    <col min="9278" max="9278" width="0.85546875" style="62" customWidth="1"/>
    <col min="9279" max="9279" width="1.85546875" style="62" customWidth="1"/>
    <col min="9280" max="9280" width="0.42578125" style="62" customWidth="1"/>
    <col min="9281" max="9281" width="0.28515625" style="62" customWidth="1"/>
    <col min="9282" max="9282" width="1.85546875" style="62" customWidth="1"/>
    <col min="9283" max="9283" width="0.5703125" style="62" customWidth="1"/>
    <col min="9284" max="9284" width="1" style="62" customWidth="1"/>
    <col min="9285" max="9285" width="0.85546875" style="62" customWidth="1"/>
    <col min="9286" max="9286" width="1.7109375" style="62" customWidth="1"/>
    <col min="9287" max="9287" width="0.7109375" style="62" customWidth="1"/>
    <col min="9288" max="9288" width="1.5703125" style="62" customWidth="1"/>
    <col min="9289" max="9289" width="0.85546875" style="62" customWidth="1"/>
    <col min="9290" max="9290" width="1.140625" style="62" customWidth="1"/>
    <col min="9291" max="9291" width="1" style="62" customWidth="1"/>
    <col min="9292" max="9292" width="2.140625" style="62" customWidth="1"/>
    <col min="9293" max="9293" width="0" style="62" hidden="1" customWidth="1"/>
    <col min="9294" max="9294" width="0.7109375" style="62" customWidth="1"/>
    <col min="9295" max="9295" width="1.140625" style="62" customWidth="1"/>
    <col min="9296" max="9296" width="2.42578125" style="62" customWidth="1"/>
    <col min="9297" max="9297" width="0" style="62" hidden="1" customWidth="1"/>
    <col min="9298" max="9298" width="0.140625" style="62" customWidth="1"/>
    <col min="9299" max="9299" width="0" style="62" hidden="1" customWidth="1"/>
    <col min="9300" max="9300" width="0.5703125" style="62" customWidth="1"/>
    <col min="9301" max="9301" width="1.28515625" style="62" customWidth="1"/>
    <col min="9302" max="9302" width="2.28515625" style="62" customWidth="1"/>
    <col min="9303" max="9303" width="0.85546875" style="62" customWidth="1"/>
    <col min="9304" max="9304" width="1.140625" style="62" customWidth="1"/>
    <col min="9305" max="9305" width="2.42578125" style="62" customWidth="1"/>
    <col min="9306" max="9306" width="0" style="62" hidden="1" customWidth="1"/>
    <col min="9307" max="9307" width="0.7109375" style="62" customWidth="1"/>
    <col min="9308" max="9308" width="1.140625" style="62" customWidth="1"/>
    <col min="9309" max="9309" width="0.7109375" style="62" customWidth="1"/>
    <col min="9310" max="9310" width="1.7109375" style="62" customWidth="1"/>
    <col min="9311" max="9312" width="0.85546875" style="62"/>
    <col min="9313" max="9313" width="0.85546875" style="62" customWidth="1"/>
    <col min="9314" max="9315" width="1.5703125" style="62" customWidth="1"/>
    <col min="9316" max="9316" width="2.85546875" style="62" customWidth="1"/>
    <col min="9317" max="9317" width="0" style="62" hidden="1" customWidth="1"/>
    <col min="9318" max="9318" width="0.140625" style="62" customWidth="1"/>
    <col min="9319" max="9319" width="0" style="62" hidden="1" customWidth="1"/>
    <col min="9320" max="9320" width="0.7109375" style="62" customWidth="1"/>
    <col min="9321" max="9321" width="2.28515625" style="62" customWidth="1"/>
    <col min="9322" max="9322" width="0.7109375" style="62" customWidth="1"/>
    <col min="9323" max="9323" width="1" style="62" customWidth="1"/>
    <col min="9324" max="9324" width="2.42578125" style="62" customWidth="1"/>
    <col min="9325" max="9325" width="0" style="62" hidden="1" customWidth="1"/>
    <col min="9326" max="9326" width="0.42578125" style="62" customWidth="1"/>
    <col min="9327" max="9331" width="0.85546875" style="62"/>
    <col min="9332" max="9332" width="1.28515625" style="62" customWidth="1"/>
    <col min="9333" max="9333" width="0" style="62" hidden="1" customWidth="1"/>
    <col min="9334" max="9334" width="0.85546875" style="62"/>
    <col min="9335" max="9335" width="0.85546875" style="62" customWidth="1"/>
    <col min="9336" max="9336" width="1.85546875" style="62" customWidth="1"/>
    <col min="9337" max="9337" width="1.140625" style="62" customWidth="1"/>
    <col min="9338" max="9338" width="1" style="62" customWidth="1"/>
    <col min="9339" max="9340" width="0.28515625" style="62" customWidth="1"/>
    <col min="9341" max="9341" width="2.5703125" style="62" customWidth="1"/>
    <col min="9342" max="9342" width="0.42578125" style="62" customWidth="1"/>
    <col min="9343" max="9343" width="1" style="62" customWidth="1"/>
    <col min="9344" max="9344" width="2.140625" style="62" customWidth="1"/>
    <col min="9345" max="9345" width="0" style="62" hidden="1" customWidth="1"/>
    <col min="9346" max="9346" width="0.7109375" style="62" customWidth="1"/>
    <col min="9347" max="9347" width="2" style="62" customWidth="1"/>
    <col min="9348" max="9349" width="1.28515625" style="62" customWidth="1"/>
    <col min="9350" max="9350" width="0" style="62" hidden="1" customWidth="1"/>
    <col min="9351" max="9352" width="0.85546875" style="62"/>
    <col min="9353" max="9353" width="2.28515625" style="62" customWidth="1"/>
    <col min="9354" max="9354" width="0.28515625" style="62" customWidth="1"/>
    <col min="9355" max="9355" width="1" style="62" customWidth="1"/>
    <col min="9356" max="9356" width="0.42578125" style="62" customWidth="1"/>
    <col min="9357" max="9357" width="0" style="62" hidden="1" customWidth="1"/>
    <col min="9358" max="9358" width="2.140625" style="62" customWidth="1"/>
    <col min="9359" max="9359" width="0.85546875" style="62" customWidth="1"/>
    <col min="9360" max="9360" width="1.5703125" style="62" customWidth="1"/>
    <col min="9361" max="9361" width="0.42578125" style="62" customWidth="1"/>
    <col min="9362" max="9362" width="1" style="62" customWidth="1"/>
    <col min="9363" max="9364" width="0" style="62" hidden="1" customWidth="1"/>
    <col min="9365" max="9365" width="2" style="62" customWidth="1"/>
    <col min="9366" max="9366" width="2.42578125" style="62" customWidth="1"/>
    <col min="9367" max="9367" width="0.42578125" style="62" customWidth="1"/>
    <col min="9368" max="9368" width="1" style="62" customWidth="1"/>
    <col min="9369" max="9369" width="2" style="62" customWidth="1"/>
    <col min="9370" max="9371" width="0.85546875" style="62" customWidth="1"/>
    <col min="9372" max="9372" width="1" style="62" customWidth="1"/>
    <col min="9373" max="9373" width="1.42578125" style="62" customWidth="1"/>
    <col min="9374" max="9374" width="1.140625" style="62" customWidth="1"/>
    <col min="9375" max="9375" width="4.7109375" style="62" customWidth="1"/>
    <col min="9376" max="9376" width="4.28515625" style="62" customWidth="1"/>
    <col min="9377" max="9377" width="3.85546875" style="62" customWidth="1"/>
    <col min="9378" max="9398" width="0" style="62" hidden="1" customWidth="1"/>
    <col min="9399" max="9399" width="1.140625" style="62" customWidth="1"/>
    <col min="9400" max="9403" width="0.85546875" style="62"/>
    <col min="9404" max="9404" width="1.5703125" style="62" customWidth="1"/>
    <col min="9405" max="9405" width="1" style="62" customWidth="1"/>
    <col min="9406" max="9407" width="0.85546875" style="62"/>
    <col min="9408" max="9408" width="1" style="62" customWidth="1"/>
    <col min="9409" max="9410" width="0" style="62" hidden="1" customWidth="1"/>
    <col min="9411" max="9411" width="3.85546875" style="62" customWidth="1"/>
    <col min="9412" max="9412" width="0" style="62" hidden="1" customWidth="1"/>
    <col min="9413" max="9413" width="5.5703125" style="62" customWidth="1"/>
    <col min="9414" max="9414" width="2.85546875" style="62" customWidth="1"/>
    <col min="9415" max="9415" width="4.7109375" style="62" customWidth="1"/>
    <col min="9416" max="9416" width="4.28515625" style="62" customWidth="1"/>
    <col min="9417" max="9417" width="1.7109375" style="62" customWidth="1"/>
    <col min="9418" max="9418" width="10.7109375" style="62" customWidth="1"/>
    <col min="9419" max="9422" width="0" style="62" hidden="1" customWidth="1"/>
    <col min="9423" max="9499" width="0.85546875" style="62"/>
    <col min="9500" max="9500" width="2.42578125" style="62" customWidth="1"/>
    <col min="9501" max="9501" width="4.7109375" style="62" customWidth="1"/>
    <col min="9502" max="9506" width="0.85546875" style="62"/>
    <col min="9507" max="9507" width="1.28515625" style="62" customWidth="1"/>
    <col min="9508" max="9508" width="0.28515625" style="62" customWidth="1"/>
    <col min="9509" max="9513" width="0" style="62" hidden="1" customWidth="1"/>
    <col min="9514" max="9520" width="0.85546875" style="62"/>
    <col min="9521" max="9521" width="6" style="62" customWidth="1"/>
    <col min="9522" max="9522" width="0.5703125" style="62" customWidth="1"/>
    <col min="9523" max="9525" width="0" style="62" hidden="1" customWidth="1"/>
    <col min="9526" max="9526" width="3.85546875" style="62" customWidth="1"/>
    <col min="9527" max="9527" width="0.85546875" style="62" customWidth="1"/>
    <col min="9528" max="9528" width="2" style="62" customWidth="1"/>
    <col min="9529" max="9529" width="0.28515625" style="62" customWidth="1"/>
    <col min="9530" max="9530" width="1.5703125" style="62" customWidth="1"/>
    <col min="9531" max="9531" width="1" style="62" customWidth="1"/>
    <col min="9532" max="9532" width="2.5703125" style="62" customWidth="1"/>
    <col min="9533" max="9533" width="0" style="62" hidden="1" customWidth="1"/>
    <col min="9534" max="9534" width="0.85546875" style="62" customWidth="1"/>
    <col min="9535" max="9535" width="1.85546875" style="62" customWidth="1"/>
    <col min="9536" max="9536" width="0.42578125" style="62" customWidth="1"/>
    <col min="9537" max="9537" width="0.28515625" style="62" customWidth="1"/>
    <col min="9538" max="9538" width="1.85546875" style="62" customWidth="1"/>
    <col min="9539" max="9539" width="0.5703125" style="62" customWidth="1"/>
    <col min="9540" max="9540" width="1" style="62" customWidth="1"/>
    <col min="9541" max="9541" width="0.85546875" style="62" customWidth="1"/>
    <col min="9542" max="9542" width="1.7109375" style="62" customWidth="1"/>
    <col min="9543" max="9543" width="0.7109375" style="62" customWidth="1"/>
    <col min="9544" max="9544" width="1.5703125" style="62" customWidth="1"/>
    <col min="9545" max="9545" width="0.85546875" style="62" customWidth="1"/>
    <col min="9546" max="9546" width="1.140625" style="62" customWidth="1"/>
    <col min="9547" max="9547" width="1" style="62" customWidth="1"/>
    <col min="9548" max="9548" width="2.140625" style="62" customWidth="1"/>
    <col min="9549" max="9549" width="0" style="62" hidden="1" customWidth="1"/>
    <col min="9550" max="9550" width="0.7109375" style="62" customWidth="1"/>
    <col min="9551" max="9551" width="1.140625" style="62" customWidth="1"/>
    <col min="9552" max="9552" width="2.42578125" style="62" customWidth="1"/>
    <col min="9553" max="9553" width="0" style="62" hidden="1" customWidth="1"/>
    <col min="9554" max="9554" width="0.140625" style="62" customWidth="1"/>
    <col min="9555" max="9555" width="0" style="62" hidden="1" customWidth="1"/>
    <col min="9556" max="9556" width="0.5703125" style="62" customWidth="1"/>
    <col min="9557" max="9557" width="1.28515625" style="62" customWidth="1"/>
    <col min="9558" max="9558" width="2.28515625" style="62" customWidth="1"/>
    <col min="9559" max="9559" width="0.85546875" style="62" customWidth="1"/>
    <col min="9560" max="9560" width="1.140625" style="62" customWidth="1"/>
    <col min="9561" max="9561" width="2.42578125" style="62" customWidth="1"/>
    <col min="9562" max="9562" width="0" style="62" hidden="1" customWidth="1"/>
    <col min="9563" max="9563" width="0.7109375" style="62" customWidth="1"/>
    <col min="9564" max="9564" width="1.140625" style="62" customWidth="1"/>
    <col min="9565" max="9565" width="0.7109375" style="62" customWidth="1"/>
    <col min="9566" max="9566" width="1.7109375" style="62" customWidth="1"/>
    <col min="9567" max="9568" width="0.85546875" style="62"/>
    <col min="9569" max="9569" width="0.85546875" style="62" customWidth="1"/>
    <col min="9570" max="9571" width="1.5703125" style="62" customWidth="1"/>
    <col min="9572" max="9572" width="2.85546875" style="62" customWidth="1"/>
    <col min="9573" max="9573" width="0" style="62" hidden="1" customWidth="1"/>
    <col min="9574" max="9574" width="0.140625" style="62" customWidth="1"/>
    <col min="9575" max="9575" width="0" style="62" hidden="1" customWidth="1"/>
    <col min="9576" max="9576" width="0.7109375" style="62" customWidth="1"/>
    <col min="9577" max="9577" width="2.28515625" style="62" customWidth="1"/>
    <col min="9578" max="9578" width="0.7109375" style="62" customWidth="1"/>
    <col min="9579" max="9579" width="1" style="62" customWidth="1"/>
    <col min="9580" max="9580" width="2.42578125" style="62" customWidth="1"/>
    <col min="9581" max="9581" width="0" style="62" hidden="1" customWidth="1"/>
    <col min="9582" max="9582" width="0.42578125" style="62" customWidth="1"/>
    <col min="9583" max="9587" width="0.85546875" style="62"/>
    <col min="9588" max="9588" width="1.28515625" style="62" customWidth="1"/>
    <col min="9589" max="9589" width="0" style="62" hidden="1" customWidth="1"/>
    <col min="9590" max="9590" width="0.85546875" style="62"/>
    <col min="9591" max="9591" width="0.85546875" style="62" customWidth="1"/>
    <col min="9592" max="9592" width="1.85546875" style="62" customWidth="1"/>
    <col min="9593" max="9593" width="1.140625" style="62" customWidth="1"/>
    <col min="9594" max="9594" width="1" style="62" customWidth="1"/>
    <col min="9595" max="9596" width="0.28515625" style="62" customWidth="1"/>
    <col min="9597" max="9597" width="2.5703125" style="62" customWidth="1"/>
    <col min="9598" max="9598" width="0.42578125" style="62" customWidth="1"/>
    <col min="9599" max="9599" width="1" style="62" customWidth="1"/>
    <col min="9600" max="9600" width="2.140625" style="62" customWidth="1"/>
    <col min="9601" max="9601" width="0" style="62" hidden="1" customWidth="1"/>
    <col min="9602" max="9602" width="0.7109375" style="62" customWidth="1"/>
    <col min="9603" max="9603" width="2" style="62" customWidth="1"/>
    <col min="9604" max="9605" width="1.28515625" style="62" customWidth="1"/>
    <col min="9606" max="9606" width="0" style="62" hidden="1" customWidth="1"/>
    <col min="9607" max="9608" width="0.85546875" style="62"/>
    <col min="9609" max="9609" width="2.28515625" style="62" customWidth="1"/>
    <col min="9610" max="9610" width="0.28515625" style="62" customWidth="1"/>
    <col min="9611" max="9611" width="1" style="62" customWidth="1"/>
    <col min="9612" max="9612" width="0.42578125" style="62" customWidth="1"/>
    <col min="9613" max="9613" width="0" style="62" hidden="1" customWidth="1"/>
    <col min="9614" max="9614" width="2.140625" style="62" customWidth="1"/>
    <col min="9615" max="9615" width="0.85546875" style="62" customWidth="1"/>
    <col min="9616" max="9616" width="1.5703125" style="62" customWidth="1"/>
    <col min="9617" max="9617" width="0.42578125" style="62" customWidth="1"/>
    <col min="9618" max="9618" width="1" style="62" customWidth="1"/>
    <col min="9619" max="9620" width="0" style="62" hidden="1" customWidth="1"/>
    <col min="9621" max="9621" width="2" style="62" customWidth="1"/>
    <col min="9622" max="9622" width="2.42578125" style="62" customWidth="1"/>
    <col min="9623" max="9623" width="0.42578125" style="62" customWidth="1"/>
    <col min="9624" max="9624" width="1" style="62" customWidth="1"/>
    <col min="9625" max="9625" width="2" style="62" customWidth="1"/>
    <col min="9626" max="9627" width="0.85546875" style="62" customWidth="1"/>
    <col min="9628" max="9628" width="1" style="62" customWidth="1"/>
    <col min="9629" max="9629" width="1.42578125" style="62" customWidth="1"/>
    <col min="9630" max="9630" width="1.140625" style="62" customWidth="1"/>
    <col min="9631" max="9631" width="4.7109375" style="62" customWidth="1"/>
    <col min="9632" max="9632" width="4.28515625" style="62" customWidth="1"/>
    <col min="9633" max="9633" width="3.85546875" style="62" customWidth="1"/>
    <col min="9634" max="9654" width="0" style="62" hidden="1" customWidth="1"/>
    <col min="9655" max="9655" width="1.140625" style="62" customWidth="1"/>
    <col min="9656" max="9659" width="0.85546875" style="62"/>
    <col min="9660" max="9660" width="1.5703125" style="62" customWidth="1"/>
    <col min="9661" max="9661" width="1" style="62" customWidth="1"/>
    <col min="9662" max="9663" width="0.85546875" style="62"/>
    <col min="9664" max="9664" width="1" style="62" customWidth="1"/>
    <col min="9665" max="9666" width="0" style="62" hidden="1" customWidth="1"/>
    <col min="9667" max="9667" width="3.85546875" style="62" customWidth="1"/>
    <col min="9668" max="9668" width="0" style="62" hidden="1" customWidth="1"/>
    <col min="9669" max="9669" width="5.5703125" style="62" customWidth="1"/>
    <col min="9670" max="9670" width="2.85546875" style="62" customWidth="1"/>
    <col min="9671" max="9671" width="4.7109375" style="62" customWidth="1"/>
    <col min="9672" max="9672" width="4.28515625" style="62" customWidth="1"/>
    <col min="9673" max="9673" width="1.7109375" style="62" customWidth="1"/>
    <col min="9674" max="9674" width="10.7109375" style="62" customWidth="1"/>
    <col min="9675" max="9678" width="0" style="62" hidden="1" customWidth="1"/>
    <col min="9679" max="9755" width="0.85546875" style="62"/>
    <col min="9756" max="9756" width="2.42578125" style="62" customWidth="1"/>
    <col min="9757" max="9757" width="4.7109375" style="62" customWidth="1"/>
    <col min="9758" max="9762" width="0.85546875" style="62"/>
    <col min="9763" max="9763" width="1.28515625" style="62" customWidth="1"/>
    <col min="9764" max="9764" width="0.28515625" style="62" customWidth="1"/>
    <col min="9765" max="9769" width="0" style="62" hidden="1" customWidth="1"/>
    <col min="9770" max="9776" width="0.85546875" style="62"/>
    <col min="9777" max="9777" width="6" style="62" customWidth="1"/>
    <col min="9778" max="9778" width="0.5703125" style="62" customWidth="1"/>
    <col min="9779" max="9781" width="0" style="62" hidden="1" customWidth="1"/>
    <col min="9782" max="9782" width="3.85546875" style="62" customWidth="1"/>
    <col min="9783" max="9783" width="0.85546875" style="62" customWidth="1"/>
    <col min="9784" max="9784" width="2" style="62" customWidth="1"/>
    <col min="9785" max="9785" width="0.28515625" style="62" customWidth="1"/>
    <col min="9786" max="9786" width="1.5703125" style="62" customWidth="1"/>
    <col min="9787" max="9787" width="1" style="62" customWidth="1"/>
    <col min="9788" max="9788" width="2.5703125" style="62" customWidth="1"/>
    <col min="9789" max="9789" width="0" style="62" hidden="1" customWidth="1"/>
    <col min="9790" max="9790" width="0.85546875" style="62" customWidth="1"/>
    <col min="9791" max="9791" width="1.85546875" style="62" customWidth="1"/>
    <col min="9792" max="9792" width="0.42578125" style="62" customWidth="1"/>
    <col min="9793" max="9793" width="0.28515625" style="62" customWidth="1"/>
    <col min="9794" max="9794" width="1.85546875" style="62" customWidth="1"/>
    <col min="9795" max="9795" width="0.5703125" style="62" customWidth="1"/>
    <col min="9796" max="9796" width="1" style="62" customWidth="1"/>
    <col min="9797" max="9797" width="0.85546875" style="62" customWidth="1"/>
    <col min="9798" max="9798" width="1.7109375" style="62" customWidth="1"/>
    <col min="9799" max="9799" width="0.7109375" style="62" customWidth="1"/>
    <col min="9800" max="9800" width="1.5703125" style="62" customWidth="1"/>
    <col min="9801" max="9801" width="0.85546875" style="62" customWidth="1"/>
    <col min="9802" max="9802" width="1.140625" style="62" customWidth="1"/>
    <col min="9803" max="9803" width="1" style="62" customWidth="1"/>
    <col min="9804" max="9804" width="2.140625" style="62" customWidth="1"/>
    <col min="9805" max="9805" width="0" style="62" hidden="1" customWidth="1"/>
    <col min="9806" max="9806" width="0.7109375" style="62" customWidth="1"/>
    <col min="9807" max="9807" width="1.140625" style="62" customWidth="1"/>
    <col min="9808" max="9808" width="2.42578125" style="62" customWidth="1"/>
    <col min="9809" max="9809" width="0" style="62" hidden="1" customWidth="1"/>
    <col min="9810" max="9810" width="0.140625" style="62" customWidth="1"/>
    <col min="9811" max="9811" width="0" style="62" hidden="1" customWidth="1"/>
    <col min="9812" max="9812" width="0.5703125" style="62" customWidth="1"/>
    <col min="9813" max="9813" width="1.28515625" style="62" customWidth="1"/>
    <col min="9814" max="9814" width="2.28515625" style="62" customWidth="1"/>
    <col min="9815" max="9815" width="0.85546875" style="62" customWidth="1"/>
    <col min="9816" max="9816" width="1.140625" style="62" customWidth="1"/>
    <col min="9817" max="9817" width="2.42578125" style="62" customWidth="1"/>
    <col min="9818" max="9818" width="0" style="62" hidden="1" customWidth="1"/>
    <col min="9819" max="9819" width="0.7109375" style="62" customWidth="1"/>
    <col min="9820" max="9820" width="1.140625" style="62" customWidth="1"/>
    <col min="9821" max="9821" width="0.7109375" style="62" customWidth="1"/>
    <col min="9822" max="9822" width="1.7109375" style="62" customWidth="1"/>
    <col min="9823" max="9824" width="0.85546875" style="62"/>
    <col min="9825" max="9825" width="0.85546875" style="62" customWidth="1"/>
    <col min="9826" max="9827" width="1.5703125" style="62" customWidth="1"/>
    <col min="9828" max="9828" width="2.85546875" style="62" customWidth="1"/>
    <col min="9829" max="9829" width="0" style="62" hidden="1" customWidth="1"/>
    <col min="9830" max="9830" width="0.140625" style="62" customWidth="1"/>
    <col min="9831" max="9831" width="0" style="62" hidden="1" customWidth="1"/>
    <col min="9832" max="9832" width="0.7109375" style="62" customWidth="1"/>
    <col min="9833" max="9833" width="2.28515625" style="62" customWidth="1"/>
    <col min="9834" max="9834" width="0.7109375" style="62" customWidth="1"/>
    <col min="9835" max="9835" width="1" style="62" customWidth="1"/>
    <col min="9836" max="9836" width="2.42578125" style="62" customWidth="1"/>
    <col min="9837" max="9837" width="0" style="62" hidden="1" customWidth="1"/>
    <col min="9838" max="9838" width="0.42578125" style="62" customWidth="1"/>
    <col min="9839" max="9843" width="0.85546875" style="62"/>
    <col min="9844" max="9844" width="1.28515625" style="62" customWidth="1"/>
    <col min="9845" max="9845" width="0" style="62" hidden="1" customWidth="1"/>
    <col min="9846" max="9846" width="0.85546875" style="62"/>
    <col min="9847" max="9847" width="0.85546875" style="62" customWidth="1"/>
    <col min="9848" max="9848" width="1.85546875" style="62" customWidth="1"/>
    <col min="9849" max="9849" width="1.140625" style="62" customWidth="1"/>
    <col min="9850" max="9850" width="1" style="62" customWidth="1"/>
    <col min="9851" max="9852" width="0.28515625" style="62" customWidth="1"/>
    <col min="9853" max="9853" width="2.5703125" style="62" customWidth="1"/>
    <col min="9854" max="9854" width="0.42578125" style="62" customWidth="1"/>
    <col min="9855" max="9855" width="1" style="62" customWidth="1"/>
    <col min="9856" max="9856" width="2.140625" style="62" customWidth="1"/>
    <col min="9857" max="9857" width="0" style="62" hidden="1" customWidth="1"/>
    <col min="9858" max="9858" width="0.7109375" style="62" customWidth="1"/>
    <col min="9859" max="9859" width="2" style="62" customWidth="1"/>
    <col min="9860" max="9861" width="1.28515625" style="62" customWidth="1"/>
    <col min="9862" max="9862" width="0" style="62" hidden="1" customWidth="1"/>
    <col min="9863" max="9864" width="0.85546875" style="62"/>
    <col min="9865" max="9865" width="2.28515625" style="62" customWidth="1"/>
    <col min="9866" max="9866" width="0.28515625" style="62" customWidth="1"/>
    <col min="9867" max="9867" width="1" style="62" customWidth="1"/>
    <col min="9868" max="9868" width="0.42578125" style="62" customWidth="1"/>
    <col min="9869" max="9869" width="0" style="62" hidden="1" customWidth="1"/>
    <col min="9870" max="9870" width="2.140625" style="62" customWidth="1"/>
    <col min="9871" max="9871" width="0.85546875" style="62" customWidth="1"/>
    <col min="9872" max="9872" width="1.5703125" style="62" customWidth="1"/>
    <col min="9873" max="9873" width="0.42578125" style="62" customWidth="1"/>
    <col min="9874" max="9874" width="1" style="62" customWidth="1"/>
    <col min="9875" max="9876" width="0" style="62" hidden="1" customWidth="1"/>
    <col min="9877" max="9877" width="2" style="62" customWidth="1"/>
    <col min="9878" max="9878" width="2.42578125" style="62" customWidth="1"/>
    <col min="9879" max="9879" width="0.42578125" style="62" customWidth="1"/>
    <col min="9880" max="9880" width="1" style="62" customWidth="1"/>
    <col min="9881" max="9881" width="2" style="62" customWidth="1"/>
    <col min="9882" max="9883" width="0.85546875" style="62" customWidth="1"/>
    <col min="9884" max="9884" width="1" style="62" customWidth="1"/>
    <col min="9885" max="9885" width="1.42578125" style="62" customWidth="1"/>
    <col min="9886" max="9886" width="1.140625" style="62" customWidth="1"/>
    <col min="9887" max="9887" width="4.7109375" style="62" customWidth="1"/>
    <col min="9888" max="9888" width="4.28515625" style="62" customWidth="1"/>
    <col min="9889" max="9889" width="3.85546875" style="62" customWidth="1"/>
    <col min="9890" max="9910" width="0" style="62" hidden="1" customWidth="1"/>
    <col min="9911" max="9911" width="1.140625" style="62" customWidth="1"/>
    <col min="9912" max="9915" width="0.85546875" style="62"/>
    <col min="9916" max="9916" width="1.5703125" style="62" customWidth="1"/>
    <col min="9917" max="9917" width="1" style="62" customWidth="1"/>
    <col min="9918" max="9919" width="0.85546875" style="62"/>
    <col min="9920" max="9920" width="1" style="62" customWidth="1"/>
    <col min="9921" max="9922" width="0" style="62" hidden="1" customWidth="1"/>
    <col min="9923" max="9923" width="3.85546875" style="62" customWidth="1"/>
    <col min="9924" max="9924" width="0" style="62" hidden="1" customWidth="1"/>
    <col min="9925" max="9925" width="5.5703125" style="62" customWidth="1"/>
    <col min="9926" max="9926" width="2.85546875" style="62" customWidth="1"/>
    <col min="9927" max="9927" width="4.7109375" style="62" customWidth="1"/>
    <col min="9928" max="9928" width="4.28515625" style="62" customWidth="1"/>
    <col min="9929" max="9929" width="1.7109375" style="62" customWidth="1"/>
    <col min="9930" max="9930" width="10.7109375" style="62" customWidth="1"/>
    <col min="9931" max="9934" width="0" style="62" hidden="1" customWidth="1"/>
    <col min="9935" max="10011" width="0.85546875" style="62"/>
    <col min="10012" max="10012" width="2.42578125" style="62" customWidth="1"/>
    <col min="10013" max="10013" width="4.7109375" style="62" customWidth="1"/>
    <col min="10014" max="10018" width="0.85546875" style="62"/>
    <col min="10019" max="10019" width="1.28515625" style="62" customWidth="1"/>
    <col min="10020" max="10020" width="0.28515625" style="62" customWidth="1"/>
    <col min="10021" max="10025" width="0" style="62" hidden="1" customWidth="1"/>
    <col min="10026" max="10032" width="0.85546875" style="62"/>
    <col min="10033" max="10033" width="6" style="62" customWidth="1"/>
    <col min="10034" max="10034" width="0.5703125" style="62" customWidth="1"/>
    <col min="10035" max="10037" width="0" style="62" hidden="1" customWidth="1"/>
    <col min="10038" max="10038" width="3.85546875" style="62" customWidth="1"/>
    <col min="10039" max="10039" width="0.85546875" style="62" customWidth="1"/>
    <col min="10040" max="10040" width="2" style="62" customWidth="1"/>
    <col min="10041" max="10041" width="0.28515625" style="62" customWidth="1"/>
    <col min="10042" max="10042" width="1.5703125" style="62" customWidth="1"/>
    <col min="10043" max="10043" width="1" style="62" customWidth="1"/>
    <col min="10044" max="10044" width="2.5703125" style="62" customWidth="1"/>
    <col min="10045" max="10045" width="0" style="62" hidden="1" customWidth="1"/>
    <col min="10046" max="10046" width="0.85546875" style="62" customWidth="1"/>
    <col min="10047" max="10047" width="1.85546875" style="62" customWidth="1"/>
    <col min="10048" max="10048" width="0.42578125" style="62" customWidth="1"/>
    <col min="10049" max="10049" width="0.28515625" style="62" customWidth="1"/>
    <col min="10050" max="10050" width="1.85546875" style="62" customWidth="1"/>
    <col min="10051" max="10051" width="0.5703125" style="62" customWidth="1"/>
    <col min="10052" max="10052" width="1" style="62" customWidth="1"/>
    <col min="10053" max="10053" width="0.85546875" style="62" customWidth="1"/>
    <col min="10054" max="10054" width="1.7109375" style="62" customWidth="1"/>
    <col min="10055" max="10055" width="0.7109375" style="62" customWidth="1"/>
    <col min="10056" max="10056" width="1.5703125" style="62" customWidth="1"/>
    <col min="10057" max="10057" width="0.85546875" style="62" customWidth="1"/>
    <col min="10058" max="10058" width="1.140625" style="62" customWidth="1"/>
    <col min="10059" max="10059" width="1" style="62" customWidth="1"/>
    <col min="10060" max="10060" width="2.140625" style="62" customWidth="1"/>
    <col min="10061" max="10061" width="0" style="62" hidden="1" customWidth="1"/>
    <col min="10062" max="10062" width="0.7109375" style="62" customWidth="1"/>
    <col min="10063" max="10063" width="1.140625" style="62" customWidth="1"/>
    <col min="10064" max="10064" width="2.42578125" style="62" customWidth="1"/>
    <col min="10065" max="10065" width="0" style="62" hidden="1" customWidth="1"/>
    <col min="10066" max="10066" width="0.140625" style="62" customWidth="1"/>
    <col min="10067" max="10067" width="0" style="62" hidden="1" customWidth="1"/>
    <col min="10068" max="10068" width="0.5703125" style="62" customWidth="1"/>
    <col min="10069" max="10069" width="1.28515625" style="62" customWidth="1"/>
    <col min="10070" max="10070" width="2.28515625" style="62" customWidth="1"/>
    <col min="10071" max="10071" width="0.85546875" style="62" customWidth="1"/>
    <col min="10072" max="10072" width="1.140625" style="62" customWidth="1"/>
    <col min="10073" max="10073" width="2.42578125" style="62" customWidth="1"/>
    <col min="10074" max="10074" width="0" style="62" hidden="1" customWidth="1"/>
    <col min="10075" max="10075" width="0.7109375" style="62" customWidth="1"/>
    <col min="10076" max="10076" width="1.140625" style="62" customWidth="1"/>
    <col min="10077" max="10077" width="0.7109375" style="62" customWidth="1"/>
    <col min="10078" max="10078" width="1.7109375" style="62" customWidth="1"/>
    <col min="10079" max="10080" width="0.85546875" style="62"/>
    <col min="10081" max="10081" width="0.85546875" style="62" customWidth="1"/>
    <col min="10082" max="10083" width="1.5703125" style="62" customWidth="1"/>
    <col min="10084" max="10084" width="2.85546875" style="62" customWidth="1"/>
    <col min="10085" max="10085" width="0" style="62" hidden="1" customWidth="1"/>
    <col min="10086" max="10086" width="0.140625" style="62" customWidth="1"/>
    <col min="10087" max="10087" width="0" style="62" hidden="1" customWidth="1"/>
    <col min="10088" max="10088" width="0.7109375" style="62" customWidth="1"/>
    <col min="10089" max="10089" width="2.28515625" style="62" customWidth="1"/>
    <col min="10090" max="10090" width="0.7109375" style="62" customWidth="1"/>
    <col min="10091" max="10091" width="1" style="62" customWidth="1"/>
    <col min="10092" max="10092" width="2.42578125" style="62" customWidth="1"/>
    <col min="10093" max="10093" width="0" style="62" hidden="1" customWidth="1"/>
    <col min="10094" max="10094" width="0.42578125" style="62" customWidth="1"/>
    <col min="10095" max="10099" width="0.85546875" style="62"/>
    <col min="10100" max="10100" width="1.28515625" style="62" customWidth="1"/>
    <col min="10101" max="10101" width="0" style="62" hidden="1" customWidth="1"/>
    <col min="10102" max="10102" width="0.85546875" style="62"/>
    <col min="10103" max="10103" width="0.85546875" style="62" customWidth="1"/>
    <col min="10104" max="10104" width="1.85546875" style="62" customWidth="1"/>
    <col min="10105" max="10105" width="1.140625" style="62" customWidth="1"/>
    <col min="10106" max="10106" width="1" style="62" customWidth="1"/>
    <col min="10107" max="10108" width="0.28515625" style="62" customWidth="1"/>
    <col min="10109" max="10109" width="2.5703125" style="62" customWidth="1"/>
    <col min="10110" max="10110" width="0.42578125" style="62" customWidth="1"/>
    <col min="10111" max="10111" width="1" style="62" customWidth="1"/>
    <col min="10112" max="10112" width="2.140625" style="62" customWidth="1"/>
    <col min="10113" max="10113" width="0" style="62" hidden="1" customWidth="1"/>
    <col min="10114" max="10114" width="0.7109375" style="62" customWidth="1"/>
    <col min="10115" max="10115" width="2" style="62" customWidth="1"/>
    <col min="10116" max="10117" width="1.28515625" style="62" customWidth="1"/>
    <col min="10118" max="10118" width="0" style="62" hidden="1" customWidth="1"/>
    <col min="10119" max="10120" width="0.85546875" style="62"/>
    <col min="10121" max="10121" width="2.28515625" style="62" customWidth="1"/>
    <col min="10122" max="10122" width="0.28515625" style="62" customWidth="1"/>
    <col min="10123" max="10123" width="1" style="62" customWidth="1"/>
    <col min="10124" max="10124" width="0.42578125" style="62" customWidth="1"/>
    <col min="10125" max="10125" width="0" style="62" hidden="1" customWidth="1"/>
    <col min="10126" max="10126" width="2.140625" style="62" customWidth="1"/>
    <col min="10127" max="10127" width="0.85546875" style="62" customWidth="1"/>
    <col min="10128" max="10128" width="1.5703125" style="62" customWidth="1"/>
    <col min="10129" max="10129" width="0.42578125" style="62" customWidth="1"/>
    <col min="10130" max="10130" width="1" style="62" customWidth="1"/>
    <col min="10131" max="10132" width="0" style="62" hidden="1" customWidth="1"/>
    <col min="10133" max="10133" width="2" style="62" customWidth="1"/>
    <col min="10134" max="10134" width="2.42578125" style="62" customWidth="1"/>
    <col min="10135" max="10135" width="0.42578125" style="62" customWidth="1"/>
    <col min="10136" max="10136" width="1" style="62" customWidth="1"/>
    <col min="10137" max="10137" width="2" style="62" customWidth="1"/>
    <col min="10138" max="10139" width="0.85546875" style="62" customWidth="1"/>
    <col min="10140" max="10140" width="1" style="62" customWidth="1"/>
    <col min="10141" max="10141" width="1.42578125" style="62" customWidth="1"/>
    <col min="10142" max="10142" width="1.140625" style="62" customWidth="1"/>
    <col min="10143" max="10143" width="4.7109375" style="62" customWidth="1"/>
    <col min="10144" max="10144" width="4.28515625" style="62" customWidth="1"/>
    <col min="10145" max="10145" width="3.85546875" style="62" customWidth="1"/>
    <col min="10146" max="10166" width="0" style="62" hidden="1" customWidth="1"/>
    <col min="10167" max="10167" width="1.140625" style="62" customWidth="1"/>
    <col min="10168" max="10171" width="0.85546875" style="62"/>
    <col min="10172" max="10172" width="1.5703125" style="62" customWidth="1"/>
    <col min="10173" max="10173" width="1" style="62" customWidth="1"/>
    <col min="10174" max="10175" width="0.85546875" style="62"/>
    <col min="10176" max="10176" width="1" style="62" customWidth="1"/>
    <col min="10177" max="10178" width="0" style="62" hidden="1" customWidth="1"/>
    <col min="10179" max="10179" width="3.85546875" style="62" customWidth="1"/>
    <col min="10180" max="10180" width="0" style="62" hidden="1" customWidth="1"/>
    <col min="10181" max="10181" width="5.5703125" style="62" customWidth="1"/>
    <col min="10182" max="10182" width="2.85546875" style="62" customWidth="1"/>
    <col min="10183" max="10183" width="4.7109375" style="62" customWidth="1"/>
    <col min="10184" max="10184" width="4.28515625" style="62" customWidth="1"/>
    <col min="10185" max="10185" width="1.7109375" style="62" customWidth="1"/>
    <col min="10186" max="10186" width="10.7109375" style="62" customWidth="1"/>
    <col min="10187" max="10190" width="0" style="62" hidden="1" customWidth="1"/>
    <col min="10191" max="10267" width="0.85546875" style="62"/>
    <col min="10268" max="10268" width="2.42578125" style="62" customWidth="1"/>
    <col min="10269" max="10269" width="4.7109375" style="62" customWidth="1"/>
    <col min="10270" max="10274" width="0.85546875" style="62"/>
    <col min="10275" max="10275" width="1.28515625" style="62" customWidth="1"/>
    <col min="10276" max="10276" width="0.28515625" style="62" customWidth="1"/>
    <col min="10277" max="10281" width="0" style="62" hidden="1" customWidth="1"/>
    <col min="10282" max="10288" width="0.85546875" style="62"/>
    <col min="10289" max="10289" width="6" style="62" customWidth="1"/>
    <col min="10290" max="10290" width="0.5703125" style="62" customWidth="1"/>
    <col min="10291" max="10293" width="0" style="62" hidden="1" customWidth="1"/>
    <col min="10294" max="10294" width="3.85546875" style="62" customWidth="1"/>
    <col min="10295" max="10295" width="0.85546875" style="62" customWidth="1"/>
    <col min="10296" max="10296" width="2" style="62" customWidth="1"/>
    <col min="10297" max="10297" width="0.28515625" style="62" customWidth="1"/>
    <col min="10298" max="10298" width="1.5703125" style="62" customWidth="1"/>
    <col min="10299" max="10299" width="1" style="62" customWidth="1"/>
    <col min="10300" max="10300" width="2.5703125" style="62" customWidth="1"/>
    <col min="10301" max="10301" width="0" style="62" hidden="1" customWidth="1"/>
    <col min="10302" max="10302" width="0.85546875" style="62" customWidth="1"/>
    <col min="10303" max="10303" width="1.85546875" style="62" customWidth="1"/>
    <col min="10304" max="10304" width="0.42578125" style="62" customWidth="1"/>
    <col min="10305" max="10305" width="0.28515625" style="62" customWidth="1"/>
    <col min="10306" max="10306" width="1.85546875" style="62" customWidth="1"/>
    <col min="10307" max="10307" width="0.5703125" style="62" customWidth="1"/>
    <col min="10308" max="10308" width="1" style="62" customWidth="1"/>
    <col min="10309" max="10309" width="0.85546875" style="62" customWidth="1"/>
    <col min="10310" max="10310" width="1.7109375" style="62" customWidth="1"/>
    <col min="10311" max="10311" width="0.7109375" style="62" customWidth="1"/>
    <col min="10312" max="10312" width="1.5703125" style="62" customWidth="1"/>
    <col min="10313" max="10313" width="0.85546875" style="62" customWidth="1"/>
    <col min="10314" max="10314" width="1.140625" style="62" customWidth="1"/>
    <col min="10315" max="10315" width="1" style="62" customWidth="1"/>
    <col min="10316" max="10316" width="2.140625" style="62" customWidth="1"/>
    <col min="10317" max="10317" width="0" style="62" hidden="1" customWidth="1"/>
    <col min="10318" max="10318" width="0.7109375" style="62" customWidth="1"/>
    <col min="10319" max="10319" width="1.140625" style="62" customWidth="1"/>
    <col min="10320" max="10320" width="2.42578125" style="62" customWidth="1"/>
    <col min="10321" max="10321" width="0" style="62" hidden="1" customWidth="1"/>
    <col min="10322" max="10322" width="0.140625" style="62" customWidth="1"/>
    <col min="10323" max="10323" width="0" style="62" hidden="1" customWidth="1"/>
    <col min="10324" max="10324" width="0.5703125" style="62" customWidth="1"/>
    <col min="10325" max="10325" width="1.28515625" style="62" customWidth="1"/>
    <col min="10326" max="10326" width="2.28515625" style="62" customWidth="1"/>
    <col min="10327" max="10327" width="0.85546875" style="62" customWidth="1"/>
    <col min="10328" max="10328" width="1.140625" style="62" customWidth="1"/>
    <col min="10329" max="10329" width="2.42578125" style="62" customWidth="1"/>
    <col min="10330" max="10330" width="0" style="62" hidden="1" customWidth="1"/>
    <col min="10331" max="10331" width="0.7109375" style="62" customWidth="1"/>
    <col min="10332" max="10332" width="1.140625" style="62" customWidth="1"/>
    <col min="10333" max="10333" width="0.7109375" style="62" customWidth="1"/>
    <col min="10334" max="10334" width="1.7109375" style="62" customWidth="1"/>
    <col min="10335" max="10336" width="0.85546875" style="62"/>
    <col min="10337" max="10337" width="0.85546875" style="62" customWidth="1"/>
    <col min="10338" max="10339" width="1.5703125" style="62" customWidth="1"/>
    <col min="10340" max="10340" width="2.85546875" style="62" customWidth="1"/>
    <col min="10341" max="10341" width="0" style="62" hidden="1" customWidth="1"/>
    <col min="10342" max="10342" width="0.140625" style="62" customWidth="1"/>
    <col min="10343" max="10343" width="0" style="62" hidden="1" customWidth="1"/>
    <col min="10344" max="10344" width="0.7109375" style="62" customWidth="1"/>
    <col min="10345" max="10345" width="2.28515625" style="62" customWidth="1"/>
    <col min="10346" max="10346" width="0.7109375" style="62" customWidth="1"/>
    <col min="10347" max="10347" width="1" style="62" customWidth="1"/>
    <col min="10348" max="10348" width="2.42578125" style="62" customWidth="1"/>
    <col min="10349" max="10349" width="0" style="62" hidden="1" customWidth="1"/>
    <col min="10350" max="10350" width="0.42578125" style="62" customWidth="1"/>
    <col min="10351" max="10355" width="0.85546875" style="62"/>
    <col min="10356" max="10356" width="1.28515625" style="62" customWidth="1"/>
    <col min="10357" max="10357" width="0" style="62" hidden="1" customWidth="1"/>
    <col min="10358" max="10358" width="0.85546875" style="62"/>
    <col min="10359" max="10359" width="0.85546875" style="62" customWidth="1"/>
    <col min="10360" max="10360" width="1.85546875" style="62" customWidth="1"/>
    <col min="10361" max="10361" width="1.140625" style="62" customWidth="1"/>
    <col min="10362" max="10362" width="1" style="62" customWidth="1"/>
    <col min="10363" max="10364" width="0.28515625" style="62" customWidth="1"/>
    <col min="10365" max="10365" width="2.5703125" style="62" customWidth="1"/>
    <col min="10366" max="10366" width="0.42578125" style="62" customWidth="1"/>
    <col min="10367" max="10367" width="1" style="62" customWidth="1"/>
    <col min="10368" max="10368" width="2.140625" style="62" customWidth="1"/>
    <col min="10369" max="10369" width="0" style="62" hidden="1" customWidth="1"/>
    <col min="10370" max="10370" width="0.7109375" style="62" customWidth="1"/>
    <col min="10371" max="10371" width="2" style="62" customWidth="1"/>
    <col min="10372" max="10373" width="1.28515625" style="62" customWidth="1"/>
    <col min="10374" max="10374" width="0" style="62" hidden="1" customWidth="1"/>
    <col min="10375" max="10376" width="0.85546875" style="62"/>
    <col min="10377" max="10377" width="2.28515625" style="62" customWidth="1"/>
    <col min="10378" max="10378" width="0.28515625" style="62" customWidth="1"/>
    <col min="10379" max="10379" width="1" style="62" customWidth="1"/>
    <col min="10380" max="10380" width="0.42578125" style="62" customWidth="1"/>
    <col min="10381" max="10381" width="0" style="62" hidden="1" customWidth="1"/>
    <col min="10382" max="10382" width="2.140625" style="62" customWidth="1"/>
    <col min="10383" max="10383" width="0.85546875" style="62" customWidth="1"/>
    <col min="10384" max="10384" width="1.5703125" style="62" customWidth="1"/>
    <col min="10385" max="10385" width="0.42578125" style="62" customWidth="1"/>
    <col min="10386" max="10386" width="1" style="62" customWidth="1"/>
    <col min="10387" max="10388" width="0" style="62" hidden="1" customWidth="1"/>
    <col min="10389" max="10389" width="2" style="62" customWidth="1"/>
    <col min="10390" max="10390" width="2.42578125" style="62" customWidth="1"/>
    <col min="10391" max="10391" width="0.42578125" style="62" customWidth="1"/>
    <col min="10392" max="10392" width="1" style="62" customWidth="1"/>
    <col min="10393" max="10393" width="2" style="62" customWidth="1"/>
    <col min="10394" max="10395" width="0.85546875" style="62" customWidth="1"/>
    <col min="10396" max="10396" width="1" style="62" customWidth="1"/>
    <col min="10397" max="10397" width="1.42578125" style="62" customWidth="1"/>
    <col min="10398" max="10398" width="1.140625" style="62" customWidth="1"/>
    <col min="10399" max="10399" width="4.7109375" style="62" customWidth="1"/>
    <col min="10400" max="10400" width="4.28515625" style="62" customWidth="1"/>
    <col min="10401" max="10401" width="3.85546875" style="62" customWidth="1"/>
    <col min="10402" max="10422" width="0" style="62" hidden="1" customWidth="1"/>
    <col min="10423" max="10423" width="1.140625" style="62" customWidth="1"/>
    <col min="10424" max="10427" width="0.85546875" style="62"/>
    <col min="10428" max="10428" width="1.5703125" style="62" customWidth="1"/>
    <col min="10429" max="10429" width="1" style="62" customWidth="1"/>
    <col min="10430" max="10431" width="0.85546875" style="62"/>
    <col min="10432" max="10432" width="1" style="62" customWidth="1"/>
    <col min="10433" max="10434" width="0" style="62" hidden="1" customWidth="1"/>
    <col min="10435" max="10435" width="3.85546875" style="62" customWidth="1"/>
    <col min="10436" max="10436" width="0" style="62" hidden="1" customWidth="1"/>
    <col min="10437" max="10437" width="5.5703125" style="62" customWidth="1"/>
    <col min="10438" max="10438" width="2.85546875" style="62" customWidth="1"/>
    <col min="10439" max="10439" width="4.7109375" style="62" customWidth="1"/>
    <col min="10440" max="10440" width="4.28515625" style="62" customWidth="1"/>
    <col min="10441" max="10441" width="1.7109375" style="62" customWidth="1"/>
    <col min="10442" max="10442" width="10.7109375" style="62" customWidth="1"/>
    <col min="10443" max="10446" width="0" style="62" hidden="1" customWidth="1"/>
    <col min="10447" max="10523" width="0.85546875" style="62"/>
    <col min="10524" max="10524" width="2.42578125" style="62" customWidth="1"/>
    <col min="10525" max="10525" width="4.7109375" style="62" customWidth="1"/>
    <col min="10526" max="10530" width="0.85546875" style="62"/>
    <col min="10531" max="10531" width="1.28515625" style="62" customWidth="1"/>
    <col min="10532" max="10532" width="0.28515625" style="62" customWidth="1"/>
    <col min="10533" max="10537" width="0" style="62" hidden="1" customWidth="1"/>
    <col min="10538" max="10544" width="0.85546875" style="62"/>
    <col min="10545" max="10545" width="6" style="62" customWidth="1"/>
    <col min="10546" max="10546" width="0.5703125" style="62" customWidth="1"/>
    <col min="10547" max="10549" width="0" style="62" hidden="1" customWidth="1"/>
    <col min="10550" max="10550" width="3.85546875" style="62" customWidth="1"/>
    <col min="10551" max="10551" width="0.85546875" style="62" customWidth="1"/>
    <col min="10552" max="10552" width="2" style="62" customWidth="1"/>
    <col min="10553" max="10553" width="0.28515625" style="62" customWidth="1"/>
    <col min="10554" max="10554" width="1.5703125" style="62" customWidth="1"/>
    <col min="10555" max="10555" width="1" style="62" customWidth="1"/>
    <col min="10556" max="10556" width="2.5703125" style="62" customWidth="1"/>
    <col min="10557" max="10557" width="0" style="62" hidden="1" customWidth="1"/>
    <col min="10558" max="10558" width="0.85546875" style="62" customWidth="1"/>
    <col min="10559" max="10559" width="1.85546875" style="62" customWidth="1"/>
    <col min="10560" max="10560" width="0.42578125" style="62" customWidth="1"/>
    <col min="10561" max="10561" width="0.28515625" style="62" customWidth="1"/>
    <col min="10562" max="10562" width="1.85546875" style="62" customWidth="1"/>
    <col min="10563" max="10563" width="0.5703125" style="62" customWidth="1"/>
    <col min="10564" max="10564" width="1" style="62" customWidth="1"/>
    <col min="10565" max="10565" width="0.85546875" style="62" customWidth="1"/>
    <col min="10566" max="10566" width="1.7109375" style="62" customWidth="1"/>
    <col min="10567" max="10567" width="0.7109375" style="62" customWidth="1"/>
    <col min="10568" max="10568" width="1.5703125" style="62" customWidth="1"/>
    <col min="10569" max="10569" width="0.85546875" style="62" customWidth="1"/>
    <col min="10570" max="10570" width="1.140625" style="62" customWidth="1"/>
    <col min="10571" max="10571" width="1" style="62" customWidth="1"/>
    <col min="10572" max="10572" width="2.140625" style="62" customWidth="1"/>
    <col min="10573" max="10573" width="0" style="62" hidden="1" customWidth="1"/>
    <col min="10574" max="10574" width="0.7109375" style="62" customWidth="1"/>
    <col min="10575" max="10575" width="1.140625" style="62" customWidth="1"/>
    <col min="10576" max="10576" width="2.42578125" style="62" customWidth="1"/>
    <col min="10577" max="10577" width="0" style="62" hidden="1" customWidth="1"/>
    <col min="10578" max="10578" width="0.140625" style="62" customWidth="1"/>
    <col min="10579" max="10579" width="0" style="62" hidden="1" customWidth="1"/>
    <col min="10580" max="10580" width="0.5703125" style="62" customWidth="1"/>
    <col min="10581" max="10581" width="1.28515625" style="62" customWidth="1"/>
    <col min="10582" max="10582" width="2.28515625" style="62" customWidth="1"/>
    <col min="10583" max="10583" width="0.85546875" style="62" customWidth="1"/>
    <col min="10584" max="10584" width="1.140625" style="62" customWidth="1"/>
    <col min="10585" max="10585" width="2.42578125" style="62" customWidth="1"/>
    <col min="10586" max="10586" width="0" style="62" hidden="1" customWidth="1"/>
    <col min="10587" max="10587" width="0.7109375" style="62" customWidth="1"/>
    <col min="10588" max="10588" width="1.140625" style="62" customWidth="1"/>
    <col min="10589" max="10589" width="0.7109375" style="62" customWidth="1"/>
    <col min="10590" max="10590" width="1.7109375" style="62" customWidth="1"/>
    <col min="10591" max="10592" width="0.85546875" style="62"/>
    <col min="10593" max="10593" width="0.85546875" style="62" customWidth="1"/>
    <col min="10594" max="10595" width="1.5703125" style="62" customWidth="1"/>
    <col min="10596" max="10596" width="2.85546875" style="62" customWidth="1"/>
    <col min="10597" max="10597" width="0" style="62" hidden="1" customWidth="1"/>
    <col min="10598" max="10598" width="0.140625" style="62" customWidth="1"/>
    <col min="10599" max="10599" width="0" style="62" hidden="1" customWidth="1"/>
    <col min="10600" max="10600" width="0.7109375" style="62" customWidth="1"/>
    <col min="10601" max="10601" width="2.28515625" style="62" customWidth="1"/>
    <col min="10602" max="10602" width="0.7109375" style="62" customWidth="1"/>
    <col min="10603" max="10603" width="1" style="62" customWidth="1"/>
    <col min="10604" max="10604" width="2.42578125" style="62" customWidth="1"/>
    <col min="10605" max="10605" width="0" style="62" hidden="1" customWidth="1"/>
    <col min="10606" max="10606" width="0.42578125" style="62" customWidth="1"/>
    <col min="10607" max="10611" width="0.85546875" style="62"/>
    <col min="10612" max="10612" width="1.28515625" style="62" customWidth="1"/>
    <col min="10613" max="10613" width="0" style="62" hidden="1" customWidth="1"/>
    <col min="10614" max="10614" width="0.85546875" style="62"/>
    <col min="10615" max="10615" width="0.85546875" style="62" customWidth="1"/>
    <col min="10616" max="10616" width="1.85546875" style="62" customWidth="1"/>
    <col min="10617" max="10617" width="1.140625" style="62" customWidth="1"/>
    <col min="10618" max="10618" width="1" style="62" customWidth="1"/>
    <col min="10619" max="10620" width="0.28515625" style="62" customWidth="1"/>
    <col min="10621" max="10621" width="2.5703125" style="62" customWidth="1"/>
    <col min="10622" max="10622" width="0.42578125" style="62" customWidth="1"/>
    <col min="10623" max="10623" width="1" style="62" customWidth="1"/>
    <col min="10624" max="10624" width="2.140625" style="62" customWidth="1"/>
    <col min="10625" max="10625" width="0" style="62" hidden="1" customWidth="1"/>
    <col min="10626" max="10626" width="0.7109375" style="62" customWidth="1"/>
    <col min="10627" max="10627" width="2" style="62" customWidth="1"/>
    <col min="10628" max="10629" width="1.28515625" style="62" customWidth="1"/>
    <col min="10630" max="10630" width="0" style="62" hidden="1" customWidth="1"/>
    <col min="10631" max="10632" width="0.85546875" style="62"/>
    <col min="10633" max="10633" width="2.28515625" style="62" customWidth="1"/>
    <col min="10634" max="10634" width="0.28515625" style="62" customWidth="1"/>
    <col min="10635" max="10635" width="1" style="62" customWidth="1"/>
    <col min="10636" max="10636" width="0.42578125" style="62" customWidth="1"/>
    <col min="10637" max="10637" width="0" style="62" hidden="1" customWidth="1"/>
    <col min="10638" max="10638" width="2.140625" style="62" customWidth="1"/>
    <col min="10639" max="10639" width="0.85546875" style="62" customWidth="1"/>
    <col min="10640" max="10640" width="1.5703125" style="62" customWidth="1"/>
    <col min="10641" max="10641" width="0.42578125" style="62" customWidth="1"/>
    <col min="10642" max="10642" width="1" style="62" customWidth="1"/>
    <col min="10643" max="10644" width="0" style="62" hidden="1" customWidth="1"/>
    <col min="10645" max="10645" width="2" style="62" customWidth="1"/>
    <col min="10646" max="10646" width="2.42578125" style="62" customWidth="1"/>
    <col min="10647" max="10647" width="0.42578125" style="62" customWidth="1"/>
    <col min="10648" max="10648" width="1" style="62" customWidth="1"/>
    <col min="10649" max="10649" width="2" style="62" customWidth="1"/>
    <col min="10650" max="10651" width="0.85546875" style="62" customWidth="1"/>
    <col min="10652" max="10652" width="1" style="62" customWidth="1"/>
    <col min="10653" max="10653" width="1.42578125" style="62" customWidth="1"/>
    <col min="10654" max="10654" width="1.140625" style="62" customWidth="1"/>
    <col min="10655" max="10655" width="4.7109375" style="62" customWidth="1"/>
    <col min="10656" max="10656" width="4.28515625" style="62" customWidth="1"/>
    <col min="10657" max="10657" width="3.85546875" style="62" customWidth="1"/>
    <col min="10658" max="10678" width="0" style="62" hidden="1" customWidth="1"/>
    <col min="10679" max="10679" width="1.140625" style="62" customWidth="1"/>
    <col min="10680" max="10683" width="0.85546875" style="62"/>
    <col min="10684" max="10684" width="1.5703125" style="62" customWidth="1"/>
    <col min="10685" max="10685" width="1" style="62" customWidth="1"/>
    <col min="10686" max="10687" width="0.85546875" style="62"/>
    <col min="10688" max="10688" width="1" style="62" customWidth="1"/>
    <col min="10689" max="10690" width="0" style="62" hidden="1" customWidth="1"/>
    <col min="10691" max="10691" width="3.85546875" style="62" customWidth="1"/>
    <col min="10692" max="10692" width="0" style="62" hidden="1" customWidth="1"/>
    <col min="10693" max="10693" width="5.5703125" style="62" customWidth="1"/>
    <col min="10694" max="10694" width="2.85546875" style="62" customWidth="1"/>
    <col min="10695" max="10695" width="4.7109375" style="62" customWidth="1"/>
    <col min="10696" max="10696" width="4.28515625" style="62" customWidth="1"/>
    <col min="10697" max="10697" width="1.7109375" style="62" customWidth="1"/>
    <col min="10698" max="10698" width="10.7109375" style="62" customWidth="1"/>
    <col min="10699" max="10702" width="0" style="62" hidden="1" customWidth="1"/>
    <col min="10703" max="10779" width="0.85546875" style="62"/>
    <col min="10780" max="10780" width="2.42578125" style="62" customWidth="1"/>
    <col min="10781" max="10781" width="4.7109375" style="62" customWidth="1"/>
    <col min="10782" max="10786" width="0.85546875" style="62"/>
    <col min="10787" max="10787" width="1.28515625" style="62" customWidth="1"/>
    <col min="10788" max="10788" width="0.28515625" style="62" customWidth="1"/>
    <col min="10789" max="10793" width="0" style="62" hidden="1" customWidth="1"/>
    <col min="10794" max="10800" width="0.85546875" style="62"/>
    <col min="10801" max="10801" width="6" style="62" customWidth="1"/>
    <col min="10802" max="10802" width="0.5703125" style="62" customWidth="1"/>
    <col min="10803" max="10805" width="0" style="62" hidden="1" customWidth="1"/>
    <col min="10806" max="10806" width="3.85546875" style="62" customWidth="1"/>
    <col min="10807" max="10807" width="0.85546875" style="62" customWidth="1"/>
    <col min="10808" max="10808" width="2" style="62" customWidth="1"/>
    <col min="10809" max="10809" width="0.28515625" style="62" customWidth="1"/>
    <col min="10810" max="10810" width="1.5703125" style="62" customWidth="1"/>
    <col min="10811" max="10811" width="1" style="62" customWidth="1"/>
    <col min="10812" max="10812" width="2.5703125" style="62" customWidth="1"/>
    <col min="10813" max="10813" width="0" style="62" hidden="1" customWidth="1"/>
    <col min="10814" max="10814" width="0.85546875" style="62" customWidth="1"/>
    <col min="10815" max="10815" width="1.85546875" style="62" customWidth="1"/>
    <col min="10816" max="10816" width="0.42578125" style="62" customWidth="1"/>
    <col min="10817" max="10817" width="0.28515625" style="62" customWidth="1"/>
    <col min="10818" max="10818" width="1.85546875" style="62" customWidth="1"/>
    <col min="10819" max="10819" width="0.5703125" style="62" customWidth="1"/>
    <col min="10820" max="10820" width="1" style="62" customWidth="1"/>
    <col min="10821" max="10821" width="0.85546875" style="62" customWidth="1"/>
    <col min="10822" max="10822" width="1.7109375" style="62" customWidth="1"/>
    <col min="10823" max="10823" width="0.7109375" style="62" customWidth="1"/>
    <col min="10824" max="10824" width="1.5703125" style="62" customWidth="1"/>
    <col min="10825" max="10825" width="0.85546875" style="62" customWidth="1"/>
    <col min="10826" max="10826" width="1.140625" style="62" customWidth="1"/>
    <col min="10827" max="10827" width="1" style="62" customWidth="1"/>
    <col min="10828" max="10828" width="2.140625" style="62" customWidth="1"/>
    <col min="10829" max="10829" width="0" style="62" hidden="1" customWidth="1"/>
    <col min="10830" max="10830" width="0.7109375" style="62" customWidth="1"/>
    <col min="10831" max="10831" width="1.140625" style="62" customWidth="1"/>
    <col min="10832" max="10832" width="2.42578125" style="62" customWidth="1"/>
    <col min="10833" max="10833" width="0" style="62" hidden="1" customWidth="1"/>
    <col min="10834" max="10834" width="0.140625" style="62" customWidth="1"/>
    <col min="10835" max="10835" width="0" style="62" hidden="1" customWidth="1"/>
    <col min="10836" max="10836" width="0.5703125" style="62" customWidth="1"/>
    <col min="10837" max="10837" width="1.28515625" style="62" customWidth="1"/>
    <col min="10838" max="10838" width="2.28515625" style="62" customWidth="1"/>
    <col min="10839" max="10839" width="0.85546875" style="62" customWidth="1"/>
    <col min="10840" max="10840" width="1.140625" style="62" customWidth="1"/>
    <col min="10841" max="10841" width="2.42578125" style="62" customWidth="1"/>
    <col min="10842" max="10842" width="0" style="62" hidden="1" customWidth="1"/>
    <col min="10843" max="10843" width="0.7109375" style="62" customWidth="1"/>
    <col min="10844" max="10844" width="1.140625" style="62" customWidth="1"/>
    <col min="10845" max="10845" width="0.7109375" style="62" customWidth="1"/>
    <col min="10846" max="10846" width="1.7109375" style="62" customWidth="1"/>
    <col min="10847" max="10848" width="0.85546875" style="62"/>
    <col min="10849" max="10849" width="0.85546875" style="62" customWidth="1"/>
    <col min="10850" max="10851" width="1.5703125" style="62" customWidth="1"/>
    <col min="10852" max="10852" width="2.85546875" style="62" customWidth="1"/>
    <col min="10853" max="10853" width="0" style="62" hidden="1" customWidth="1"/>
    <col min="10854" max="10854" width="0.140625" style="62" customWidth="1"/>
    <col min="10855" max="10855" width="0" style="62" hidden="1" customWidth="1"/>
    <col min="10856" max="10856" width="0.7109375" style="62" customWidth="1"/>
    <col min="10857" max="10857" width="2.28515625" style="62" customWidth="1"/>
    <col min="10858" max="10858" width="0.7109375" style="62" customWidth="1"/>
    <col min="10859" max="10859" width="1" style="62" customWidth="1"/>
    <col min="10860" max="10860" width="2.42578125" style="62" customWidth="1"/>
    <col min="10861" max="10861" width="0" style="62" hidden="1" customWidth="1"/>
    <col min="10862" max="10862" width="0.42578125" style="62" customWidth="1"/>
    <col min="10863" max="10867" width="0.85546875" style="62"/>
    <col min="10868" max="10868" width="1.28515625" style="62" customWidth="1"/>
    <col min="10869" max="10869" width="0" style="62" hidden="1" customWidth="1"/>
    <col min="10870" max="10870" width="0.85546875" style="62"/>
    <col min="10871" max="10871" width="0.85546875" style="62" customWidth="1"/>
    <col min="10872" max="10872" width="1.85546875" style="62" customWidth="1"/>
    <col min="10873" max="10873" width="1.140625" style="62" customWidth="1"/>
    <col min="10874" max="10874" width="1" style="62" customWidth="1"/>
    <col min="10875" max="10876" width="0.28515625" style="62" customWidth="1"/>
    <col min="10877" max="10877" width="2.5703125" style="62" customWidth="1"/>
    <col min="10878" max="10878" width="0.42578125" style="62" customWidth="1"/>
    <col min="10879" max="10879" width="1" style="62" customWidth="1"/>
    <col min="10880" max="10880" width="2.140625" style="62" customWidth="1"/>
    <col min="10881" max="10881" width="0" style="62" hidden="1" customWidth="1"/>
    <col min="10882" max="10882" width="0.7109375" style="62" customWidth="1"/>
    <col min="10883" max="10883" width="2" style="62" customWidth="1"/>
    <col min="10884" max="10885" width="1.28515625" style="62" customWidth="1"/>
    <col min="10886" max="10886" width="0" style="62" hidden="1" customWidth="1"/>
    <col min="10887" max="10888" width="0.85546875" style="62"/>
    <col min="10889" max="10889" width="2.28515625" style="62" customWidth="1"/>
    <col min="10890" max="10890" width="0.28515625" style="62" customWidth="1"/>
    <col min="10891" max="10891" width="1" style="62" customWidth="1"/>
    <col min="10892" max="10892" width="0.42578125" style="62" customWidth="1"/>
    <col min="10893" max="10893" width="0" style="62" hidden="1" customWidth="1"/>
    <col min="10894" max="10894" width="2.140625" style="62" customWidth="1"/>
    <col min="10895" max="10895" width="0.85546875" style="62" customWidth="1"/>
    <col min="10896" max="10896" width="1.5703125" style="62" customWidth="1"/>
    <col min="10897" max="10897" width="0.42578125" style="62" customWidth="1"/>
    <col min="10898" max="10898" width="1" style="62" customWidth="1"/>
    <col min="10899" max="10900" width="0" style="62" hidden="1" customWidth="1"/>
    <col min="10901" max="10901" width="2" style="62" customWidth="1"/>
    <col min="10902" max="10902" width="2.42578125" style="62" customWidth="1"/>
    <col min="10903" max="10903" width="0.42578125" style="62" customWidth="1"/>
    <col min="10904" max="10904" width="1" style="62" customWidth="1"/>
    <col min="10905" max="10905" width="2" style="62" customWidth="1"/>
    <col min="10906" max="10907" width="0.85546875" style="62" customWidth="1"/>
    <col min="10908" max="10908" width="1" style="62" customWidth="1"/>
    <col min="10909" max="10909" width="1.42578125" style="62" customWidth="1"/>
    <col min="10910" max="10910" width="1.140625" style="62" customWidth="1"/>
    <col min="10911" max="10911" width="4.7109375" style="62" customWidth="1"/>
    <col min="10912" max="10912" width="4.28515625" style="62" customWidth="1"/>
    <col min="10913" max="10913" width="3.85546875" style="62" customWidth="1"/>
    <col min="10914" max="10934" width="0" style="62" hidden="1" customWidth="1"/>
    <col min="10935" max="10935" width="1.140625" style="62" customWidth="1"/>
    <col min="10936" max="10939" width="0.85546875" style="62"/>
    <col min="10940" max="10940" width="1.5703125" style="62" customWidth="1"/>
    <col min="10941" max="10941" width="1" style="62" customWidth="1"/>
    <col min="10942" max="10943" width="0.85546875" style="62"/>
    <col min="10944" max="10944" width="1" style="62" customWidth="1"/>
    <col min="10945" max="10946" width="0" style="62" hidden="1" customWidth="1"/>
    <col min="10947" max="10947" width="3.85546875" style="62" customWidth="1"/>
    <col min="10948" max="10948" width="0" style="62" hidden="1" customWidth="1"/>
    <col min="10949" max="10949" width="5.5703125" style="62" customWidth="1"/>
    <col min="10950" max="10950" width="2.85546875" style="62" customWidth="1"/>
    <col min="10951" max="10951" width="4.7109375" style="62" customWidth="1"/>
    <col min="10952" max="10952" width="4.28515625" style="62" customWidth="1"/>
    <col min="10953" max="10953" width="1.7109375" style="62" customWidth="1"/>
    <col min="10954" max="10954" width="10.7109375" style="62" customWidth="1"/>
    <col min="10955" max="10958" width="0" style="62" hidden="1" customWidth="1"/>
    <col min="10959" max="11035" width="0.85546875" style="62"/>
    <col min="11036" max="11036" width="2.42578125" style="62" customWidth="1"/>
    <col min="11037" max="11037" width="4.7109375" style="62" customWidth="1"/>
    <col min="11038" max="11042" width="0.85546875" style="62"/>
    <col min="11043" max="11043" width="1.28515625" style="62" customWidth="1"/>
    <col min="11044" max="11044" width="0.28515625" style="62" customWidth="1"/>
    <col min="11045" max="11049" width="0" style="62" hidden="1" customWidth="1"/>
    <col min="11050" max="11056" width="0.85546875" style="62"/>
    <col min="11057" max="11057" width="6" style="62" customWidth="1"/>
    <col min="11058" max="11058" width="0.5703125" style="62" customWidth="1"/>
    <col min="11059" max="11061" width="0" style="62" hidden="1" customWidth="1"/>
    <col min="11062" max="11062" width="3.85546875" style="62" customWidth="1"/>
    <col min="11063" max="11063" width="0.85546875" style="62" customWidth="1"/>
    <col min="11064" max="11064" width="2" style="62" customWidth="1"/>
    <col min="11065" max="11065" width="0.28515625" style="62" customWidth="1"/>
    <col min="11066" max="11066" width="1.5703125" style="62" customWidth="1"/>
    <col min="11067" max="11067" width="1" style="62" customWidth="1"/>
    <col min="11068" max="11068" width="2.5703125" style="62" customWidth="1"/>
    <col min="11069" max="11069" width="0" style="62" hidden="1" customWidth="1"/>
    <col min="11070" max="11070" width="0.85546875" style="62" customWidth="1"/>
    <col min="11071" max="11071" width="1.85546875" style="62" customWidth="1"/>
    <col min="11072" max="11072" width="0.42578125" style="62" customWidth="1"/>
    <col min="11073" max="11073" width="0.28515625" style="62" customWidth="1"/>
    <col min="11074" max="11074" width="1.85546875" style="62" customWidth="1"/>
    <col min="11075" max="11075" width="0.5703125" style="62" customWidth="1"/>
    <col min="11076" max="11076" width="1" style="62" customWidth="1"/>
    <col min="11077" max="11077" width="0.85546875" style="62" customWidth="1"/>
    <col min="11078" max="11078" width="1.7109375" style="62" customWidth="1"/>
    <col min="11079" max="11079" width="0.7109375" style="62" customWidth="1"/>
    <col min="11080" max="11080" width="1.5703125" style="62" customWidth="1"/>
    <col min="11081" max="11081" width="0.85546875" style="62" customWidth="1"/>
    <col min="11082" max="11082" width="1.140625" style="62" customWidth="1"/>
    <col min="11083" max="11083" width="1" style="62" customWidth="1"/>
    <col min="11084" max="11084" width="2.140625" style="62" customWidth="1"/>
    <col min="11085" max="11085" width="0" style="62" hidden="1" customWidth="1"/>
    <col min="11086" max="11086" width="0.7109375" style="62" customWidth="1"/>
    <col min="11087" max="11087" width="1.140625" style="62" customWidth="1"/>
    <col min="11088" max="11088" width="2.42578125" style="62" customWidth="1"/>
    <col min="11089" max="11089" width="0" style="62" hidden="1" customWidth="1"/>
    <col min="11090" max="11090" width="0.140625" style="62" customWidth="1"/>
    <col min="11091" max="11091" width="0" style="62" hidden="1" customWidth="1"/>
    <col min="11092" max="11092" width="0.5703125" style="62" customWidth="1"/>
    <col min="11093" max="11093" width="1.28515625" style="62" customWidth="1"/>
    <col min="11094" max="11094" width="2.28515625" style="62" customWidth="1"/>
    <col min="11095" max="11095" width="0.85546875" style="62" customWidth="1"/>
    <col min="11096" max="11096" width="1.140625" style="62" customWidth="1"/>
    <col min="11097" max="11097" width="2.42578125" style="62" customWidth="1"/>
    <col min="11098" max="11098" width="0" style="62" hidden="1" customWidth="1"/>
    <col min="11099" max="11099" width="0.7109375" style="62" customWidth="1"/>
    <col min="11100" max="11100" width="1.140625" style="62" customWidth="1"/>
    <col min="11101" max="11101" width="0.7109375" style="62" customWidth="1"/>
    <col min="11102" max="11102" width="1.7109375" style="62" customWidth="1"/>
    <col min="11103" max="11104" width="0.85546875" style="62"/>
    <col min="11105" max="11105" width="0.85546875" style="62" customWidth="1"/>
    <col min="11106" max="11107" width="1.5703125" style="62" customWidth="1"/>
    <col min="11108" max="11108" width="2.85546875" style="62" customWidth="1"/>
    <col min="11109" max="11109" width="0" style="62" hidden="1" customWidth="1"/>
    <col min="11110" max="11110" width="0.140625" style="62" customWidth="1"/>
    <col min="11111" max="11111" width="0" style="62" hidden="1" customWidth="1"/>
    <col min="11112" max="11112" width="0.7109375" style="62" customWidth="1"/>
    <col min="11113" max="11113" width="2.28515625" style="62" customWidth="1"/>
    <col min="11114" max="11114" width="0.7109375" style="62" customWidth="1"/>
    <col min="11115" max="11115" width="1" style="62" customWidth="1"/>
    <col min="11116" max="11116" width="2.42578125" style="62" customWidth="1"/>
    <col min="11117" max="11117" width="0" style="62" hidden="1" customWidth="1"/>
    <col min="11118" max="11118" width="0.42578125" style="62" customWidth="1"/>
    <col min="11119" max="11123" width="0.85546875" style="62"/>
    <col min="11124" max="11124" width="1.28515625" style="62" customWidth="1"/>
    <col min="11125" max="11125" width="0" style="62" hidden="1" customWidth="1"/>
    <col min="11126" max="11126" width="0.85546875" style="62"/>
    <col min="11127" max="11127" width="0.85546875" style="62" customWidth="1"/>
    <col min="11128" max="11128" width="1.85546875" style="62" customWidth="1"/>
    <col min="11129" max="11129" width="1.140625" style="62" customWidth="1"/>
    <col min="11130" max="11130" width="1" style="62" customWidth="1"/>
    <col min="11131" max="11132" width="0.28515625" style="62" customWidth="1"/>
    <col min="11133" max="11133" width="2.5703125" style="62" customWidth="1"/>
    <col min="11134" max="11134" width="0.42578125" style="62" customWidth="1"/>
    <col min="11135" max="11135" width="1" style="62" customWidth="1"/>
    <col min="11136" max="11136" width="2.140625" style="62" customWidth="1"/>
    <col min="11137" max="11137" width="0" style="62" hidden="1" customWidth="1"/>
    <col min="11138" max="11138" width="0.7109375" style="62" customWidth="1"/>
    <col min="11139" max="11139" width="2" style="62" customWidth="1"/>
    <col min="11140" max="11141" width="1.28515625" style="62" customWidth="1"/>
    <col min="11142" max="11142" width="0" style="62" hidden="1" customWidth="1"/>
    <col min="11143" max="11144" width="0.85546875" style="62"/>
    <col min="11145" max="11145" width="2.28515625" style="62" customWidth="1"/>
    <col min="11146" max="11146" width="0.28515625" style="62" customWidth="1"/>
    <col min="11147" max="11147" width="1" style="62" customWidth="1"/>
    <col min="11148" max="11148" width="0.42578125" style="62" customWidth="1"/>
    <col min="11149" max="11149" width="0" style="62" hidden="1" customWidth="1"/>
    <col min="11150" max="11150" width="2.140625" style="62" customWidth="1"/>
    <col min="11151" max="11151" width="0.85546875" style="62" customWidth="1"/>
    <col min="11152" max="11152" width="1.5703125" style="62" customWidth="1"/>
    <col min="11153" max="11153" width="0.42578125" style="62" customWidth="1"/>
    <col min="11154" max="11154" width="1" style="62" customWidth="1"/>
    <col min="11155" max="11156" width="0" style="62" hidden="1" customWidth="1"/>
    <col min="11157" max="11157" width="2" style="62" customWidth="1"/>
    <col min="11158" max="11158" width="2.42578125" style="62" customWidth="1"/>
    <col min="11159" max="11159" width="0.42578125" style="62" customWidth="1"/>
    <col min="11160" max="11160" width="1" style="62" customWidth="1"/>
    <col min="11161" max="11161" width="2" style="62" customWidth="1"/>
    <col min="11162" max="11163" width="0.85546875" style="62" customWidth="1"/>
    <col min="11164" max="11164" width="1" style="62" customWidth="1"/>
    <col min="11165" max="11165" width="1.42578125" style="62" customWidth="1"/>
    <col min="11166" max="11166" width="1.140625" style="62" customWidth="1"/>
    <col min="11167" max="11167" width="4.7109375" style="62" customWidth="1"/>
    <col min="11168" max="11168" width="4.28515625" style="62" customWidth="1"/>
    <col min="11169" max="11169" width="3.85546875" style="62" customWidth="1"/>
    <col min="11170" max="11190" width="0" style="62" hidden="1" customWidth="1"/>
    <col min="11191" max="11191" width="1.140625" style="62" customWidth="1"/>
    <col min="11192" max="11195" width="0.85546875" style="62"/>
    <col min="11196" max="11196" width="1.5703125" style="62" customWidth="1"/>
    <col min="11197" max="11197" width="1" style="62" customWidth="1"/>
    <col min="11198" max="11199" width="0.85546875" style="62"/>
    <col min="11200" max="11200" width="1" style="62" customWidth="1"/>
    <col min="11201" max="11202" width="0" style="62" hidden="1" customWidth="1"/>
    <col min="11203" max="11203" width="3.85546875" style="62" customWidth="1"/>
    <col min="11204" max="11204" width="0" style="62" hidden="1" customWidth="1"/>
    <col min="11205" max="11205" width="5.5703125" style="62" customWidth="1"/>
    <col min="11206" max="11206" width="2.85546875" style="62" customWidth="1"/>
    <col min="11207" max="11207" width="4.7109375" style="62" customWidth="1"/>
    <col min="11208" max="11208" width="4.28515625" style="62" customWidth="1"/>
    <col min="11209" max="11209" width="1.7109375" style="62" customWidth="1"/>
    <col min="11210" max="11210" width="10.7109375" style="62" customWidth="1"/>
    <col min="11211" max="11214" width="0" style="62" hidden="1" customWidth="1"/>
    <col min="11215" max="11291" width="0.85546875" style="62"/>
    <col min="11292" max="11292" width="2.42578125" style="62" customWidth="1"/>
    <col min="11293" max="11293" width="4.7109375" style="62" customWidth="1"/>
    <col min="11294" max="11298" width="0.85546875" style="62"/>
    <col min="11299" max="11299" width="1.28515625" style="62" customWidth="1"/>
    <col min="11300" max="11300" width="0.28515625" style="62" customWidth="1"/>
    <col min="11301" max="11305" width="0" style="62" hidden="1" customWidth="1"/>
    <col min="11306" max="11312" width="0.85546875" style="62"/>
    <col min="11313" max="11313" width="6" style="62" customWidth="1"/>
    <col min="11314" max="11314" width="0.5703125" style="62" customWidth="1"/>
    <col min="11315" max="11317" width="0" style="62" hidden="1" customWidth="1"/>
    <col min="11318" max="11318" width="3.85546875" style="62" customWidth="1"/>
    <col min="11319" max="11319" width="0.85546875" style="62" customWidth="1"/>
    <col min="11320" max="11320" width="2" style="62" customWidth="1"/>
    <col min="11321" max="11321" width="0.28515625" style="62" customWidth="1"/>
    <col min="11322" max="11322" width="1.5703125" style="62" customWidth="1"/>
    <col min="11323" max="11323" width="1" style="62" customWidth="1"/>
    <col min="11324" max="11324" width="2.5703125" style="62" customWidth="1"/>
    <col min="11325" max="11325" width="0" style="62" hidden="1" customWidth="1"/>
    <col min="11326" max="11326" width="0.85546875" style="62" customWidth="1"/>
    <col min="11327" max="11327" width="1.85546875" style="62" customWidth="1"/>
    <col min="11328" max="11328" width="0.42578125" style="62" customWidth="1"/>
    <col min="11329" max="11329" width="0.28515625" style="62" customWidth="1"/>
    <col min="11330" max="11330" width="1.85546875" style="62" customWidth="1"/>
    <col min="11331" max="11331" width="0.5703125" style="62" customWidth="1"/>
    <col min="11332" max="11332" width="1" style="62" customWidth="1"/>
    <col min="11333" max="11333" width="0.85546875" style="62" customWidth="1"/>
    <col min="11334" max="11334" width="1.7109375" style="62" customWidth="1"/>
    <col min="11335" max="11335" width="0.7109375" style="62" customWidth="1"/>
    <col min="11336" max="11336" width="1.5703125" style="62" customWidth="1"/>
    <col min="11337" max="11337" width="0.85546875" style="62" customWidth="1"/>
    <col min="11338" max="11338" width="1.140625" style="62" customWidth="1"/>
    <col min="11339" max="11339" width="1" style="62" customWidth="1"/>
    <col min="11340" max="11340" width="2.140625" style="62" customWidth="1"/>
    <col min="11341" max="11341" width="0" style="62" hidden="1" customWidth="1"/>
    <col min="11342" max="11342" width="0.7109375" style="62" customWidth="1"/>
    <col min="11343" max="11343" width="1.140625" style="62" customWidth="1"/>
    <col min="11344" max="11344" width="2.42578125" style="62" customWidth="1"/>
    <col min="11345" max="11345" width="0" style="62" hidden="1" customWidth="1"/>
    <col min="11346" max="11346" width="0.140625" style="62" customWidth="1"/>
    <col min="11347" max="11347" width="0" style="62" hidden="1" customWidth="1"/>
    <col min="11348" max="11348" width="0.5703125" style="62" customWidth="1"/>
    <col min="11349" max="11349" width="1.28515625" style="62" customWidth="1"/>
    <col min="11350" max="11350" width="2.28515625" style="62" customWidth="1"/>
    <col min="11351" max="11351" width="0.85546875" style="62" customWidth="1"/>
    <col min="11352" max="11352" width="1.140625" style="62" customWidth="1"/>
    <col min="11353" max="11353" width="2.42578125" style="62" customWidth="1"/>
    <col min="11354" max="11354" width="0" style="62" hidden="1" customWidth="1"/>
    <col min="11355" max="11355" width="0.7109375" style="62" customWidth="1"/>
    <col min="11356" max="11356" width="1.140625" style="62" customWidth="1"/>
    <col min="11357" max="11357" width="0.7109375" style="62" customWidth="1"/>
    <col min="11358" max="11358" width="1.7109375" style="62" customWidth="1"/>
    <col min="11359" max="11360" width="0.85546875" style="62"/>
    <col min="11361" max="11361" width="0.85546875" style="62" customWidth="1"/>
    <col min="11362" max="11363" width="1.5703125" style="62" customWidth="1"/>
    <col min="11364" max="11364" width="2.85546875" style="62" customWidth="1"/>
    <col min="11365" max="11365" width="0" style="62" hidden="1" customWidth="1"/>
    <col min="11366" max="11366" width="0.140625" style="62" customWidth="1"/>
    <col min="11367" max="11367" width="0" style="62" hidden="1" customWidth="1"/>
    <col min="11368" max="11368" width="0.7109375" style="62" customWidth="1"/>
    <col min="11369" max="11369" width="2.28515625" style="62" customWidth="1"/>
    <col min="11370" max="11370" width="0.7109375" style="62" customWidth="1"/>
    <col min="11371" max="11371" width="1" style="62" customWidth="1"/>
    <col min="11372" max="11372" width="2.42578125" style="62" customWidth="1"/>
    <col min="11373" max="11373" width="0" style="62" hidden="1" customWidth="1"/>
    <col min="11374" max="11374" width="0.42578125" style="62" customWidth="1"/>
    <col min="11375" max="11379" width="0.85546875" style="62"/>
    <col min="11380" max="11380" width="1.28515625" style="62" customWidth="1"/>
    <col min="11381" max="11381" width="0" style="62" hidden="1" customWidth="1"/>
    <col min="11382" max="11382" width="0.85546875" style="62"/>
    <col min="11383" max="11383" width="0.85546875" style="62" customWidth="1"/>
    <col min="11384" max="11384" width="1.85546875" style="62" customWidth="1"/>
    <col min="11385" max="11385" width="1.140625" style="62" customWidth="1"/>
    <col min="11386" max="11386" width="1" style="62" customWidth="1"/>
    <col min="11387" max="11388" width="0.28515625" style="62" customWidth="1"/>
    <col min="11389" max="11389" width="2.5703125" style="62" customWidth="1"/>
    <col min="11390" max="11390" width="0.42578125" style="62" customWidth="1"/>
    <col min="11391" max="11391" width="1" style="62" customWidth="1"/>
    <col min="11392" max="11392" width="2.140625" style="62" customWidth="1"/>
    <col min="11393" max="11393" width="0" style="62" hidden="1" customWidth="1"/>
    <col min="11394" max="11394" width="0.7109375" style="62" customWidth="1"/>
    <col min="11395" max="11395" width="2" style="62" customWidth="1"/>
    <col min="11396" max="11397" width="1.28515625" style="62" customWidth="1"/>
    <col min="11398" max="11398" width="0" style="62" hidden="1" customWidth="1"/>
    <col min="11399" max="11400" width="0.85546875" style="62"/>
    <col min="11401" max="11401" width="2.28515625" style="62" customWidth="1"/>
    <col min="11402" max="11402" width="0.28515625" style="62" customWidth="1"/>
    <col min="11403" max="11403" width="1" style="62" customWidth="1"/>
    <col min="11404" max="11404" width="0.42578125" style="62" customWidth="1"/>
    <col min="11405" max="11405" width="0" style="62" hidden="1" customWidth="1"/>
    <col min="11406" max="11406" width="2.140625" style="62" customWidth="1"/>
    <col min="11407" max="11407" width="0.85546875" style="62" customWidth="1"/>
    <col min="11408" max="11408" width="1.5703125" style="62" customWidth="1"/>
    <col min="11409" max="11409" width="0.42578125" style="62" customWidth="1"/>
    <col min="11410" max="11410" width="1" style="62" customWidth="1"/>
    <col min="11411" max="11412" width="0" style="62" hidden="1" customWidth="1"/>
    <col min="11413" max="11413" width="2" style="62" customWidth="1"/>
    <col min="11414" max="11414" width="2.42578125" style="62" customWidth="1"/>
    <col min="11415" max="11415" width="0.42578125" style="62" customWidth="1"/>
    <col min="11416" max="11416" width="1" style="62" customWidth="1"/>
    <col min="11417" max="11417" width="2" style="62" customWidth="1"/>
    <col min="11418" max="11419" width="0.85546875" style="62" customWidth="1"/>
    <col min="11420" max="11420" width="1" style="62" customWidth="1"/>
    <col min="11421" max="11421" width="1.42578125" style="62" customWidth="1"/>
    <col min="11422" max="11422" width="1.140625" style="62" customWidth="1"/>
    <col min="11423" max="11423" width="4.7109375" style="62" customWidth="1"/>
    <col min="11424" max="11424" width="4.28515625" style="62" customWidth="1"/>
    <col min="11425" max="11425" width="3.85546875" style="62" customWidth="1"/>
    <col min="11426" max="11446" width="0" style="62" hidden="1" customWidth="1"/>
    <col min="11447" max="11447" width="1.140625" style="62" customWidth="1"/>
    <col min="11448" max="11451" width="0.85546875" style="62"/>
    <col min="11452" max="11452" width="1.5703125" style="62" customWidth="1"/>
    <col min="11453" max="11453" width="1" style="62" customWidth="1"/>
    <col min="11454" max="11455" width="0.85546875" style="62"/>
    <col min="11456" max="11456" width="1" style="62" customWidth="1"/>
    <col min="11457" max="11458" width="0" style="62" hidden="1" customWidth="1"/>
    <col min="11459" max="11459" width="3.85546875" style="62" customWidth="1"/>
    <col min="11460" max="11460" width="0" style="62" hidden="1" customWidth="1"/>
    <col min="11461" max="11461" width="5.5703125" style="62" customWidth="1"/>
    <col min="11462" max="11462" width="2.85546875" style="62" customWidth="1"/>
    <col min="11463" max="11463" width="4.7109375" style="62" customWidth="1"/>
    <col min="11464" max="11464" width="4.28515625" style="62" customWidth="1"/>
    <col min="11465" max="11465" width="1.7109375" style="62" customWidth="1"/>
    <col min="11466" max="11466" width="10.7109375" style="62" customWidth="1"/>
    <col min="11467" max="11470" width="0" style="62" hidden="1" customWidth="1"/>
    <col min="11471" max="11547" width="0.85546875" style="62"/>
    <col min="11548" max="11548" width="2.42578125" style="62" customWidth="1"/>
    <col min="11549" max="11549" width="4.7109375" style="62" customWidth="1"/>
    <col min="11550" max="11554" width="0.85546875" style="62"/>
    <col min="11555" max="11555" width="1.28515625" style="62" customWidth="1"/>
    <col min="11556" max="11556" width="0.28515625" style="62" customWidth="1"/>
    <col min="11557" max="11561" width="0" style="62" hidden="1" customWidth="1"/>
    <col min="11562" max="11568" width="0.85546875" style="62"/>
    <col min="11569" max="11569" width="6" style="62" customWidth="1"/>
    <col min="11570" max="11570" width="0.5703125" style="62" customWidth="1"/>
    <col min="11571" max="11573" width="0" style="62" hidden="1" customWidth="1"/>
    <col min="11574" max="11574" width="3.85546875" style="62" customWidth="1"/>
    <col min="11575" max="11575" width="0.85546875" style="62" customWidth="1"/>
    <col min="11576" max="11576" width="2" style="62" customWidth="1"/>
    <col min="11577" max="11577" width="0.28515625" style="62" customWidth="1"/>
    <col min="11578" max="11578" width="1.5703125" style="62" customWidth="1"/>
    <col min="11579" max="11579" width="1" style="62" customWidth="1"/>
    <col min="11580" max="11580" width="2.5703125" style="62" customWidth="1"/>
    <col min="11581" max="11581" width="0" style="62" hidden="1" customWidth="1"/>
    <col min="11582" max="11582" width="0.85546875" style="62" customWidth="1"/>
    <col min="11583" max="11583" width="1.85546875" style="62" customWidth="1"/>
    <col min="11584" max="11584" width="0.42578125" style="62" customWidth="1"/>
    <col min="11585" max="11585" width="0.28515625" style="62" customWidth="1"/>
    <col min="11586" max="11586" width="1.85546875" style="62" customWidth="1"/>
    <col min="11587" max="11587" width="0.5703125" style="62" customWidth="1"/>
    <col min="11588" max="11588" width="1" style="62" customWidth="1"/>
    <col min="11589" max="11589" width="0.85546875" style="62" customWidth="1"/>
    <col min="11590" max="11590" width="1.7109375" style="62" customWidth="1"/>
    <col min="11591" max="11591" width="0.7109375" style="62" customWidth="1"/>
    <col min="11592" max="11592" width="1.5703125" style="62" customWidth="1"/>
    <col min="11593" max="11593" width="0.85546875" style="62" customWidth="1"/>
    <col min="11594" max="11594" width="1.140625" style="62" customWidth="1"/>
    <col min="11595" max="11595" width="1" style="62" customWidth="1"/>
    <col min="11596" max="11596" width="2.140625" style="62" customWidth="1"/>
    <col min="11597" max="11597" width="0" style="62" hidden="1" customWidth="1"/>
    <col min="11598" max="11598" width="0.7109375" style="62" customWidth="1"/>
    <col min="11599" max="11599" width="1.140625" style="62" customWidth="1"/>
    <col min="11600" max="11600" width="2.42578125" style="62" customWidth="1"/>
    <col min="11601" max="11601" width="0" style="62" hidden="1" customWidth="1"/>
    <col min="11602" max="11602" width="0.140625" style="62" customWidth="1"/>
    <col min="11603" max="11603" width="0" style="62" hidden="1" customWidth="1"/>
    <col min="11604" max="11604" width="0.5703125" style="62" customWidth="1"/>
    <col min="11605" max="11605" width="1.28515625" style="62" customWidth="1"/>
    <col min="11606" max="11606" width="2.28515625" style="62" customWidth="1"/>
    <col min="11607" max="11607" width="0.85546875" style="62" customWidth="1"/>
    <col min="11608" max="11608" width="1.140625" style="62" customWidth="1"/>
    <col min="11609" max="11609" width="2.42578125" style="62" customWidth="1"/>
    <col min="11610" max="11610" width="0" style="62" hidden="1" customWidth="1"/>
    <col min="11611" max="11611" width="0.7109375" style="62" customWidth="1"/>
    <col min="11612" max="11612" width="1.140625" style="62" customWidth="1"/>
    <col min="11613" max="11613" width="0.7109375" style="62" customWidth="1"/>
    <col min="11614" max="11614" width="1.7109375" style="62" customWidth="1"/>
    <col min="11615" max="11616" width="0.85546875" style="62"/>
    <col min="11617" max="11617" width="0.85546875" style="62" customWidth="1"/>
    <col min="11618" max="11619" width="1.5703125" style="62" customWidth="1"/>
    <col min="11620" max="11620" width="2.85546875" style="62" customWidth="1"/>
    <col min="11621" max="11621" width="0" style="62" hidden="1" customWidth="1"/>
    <col min="11622" max="11622" width="0.140625" style="62" customWidth="1"/>
    <col min="11623" max="11623" width="0" style="62" hidden="1" customWidth="1"/>
    <col min="11624" max="11624" width="0.7109375" style="62" customWidth="1"/>
    <col min="11625" max="11625" width="2.28515625" style="62" customWidth="1"/>
    <col min="11626" max="11626" width="0.7109375" style="62" customWidth="1"/>
    <col min="11627" max="11627" width="1" style="62" customWidth="1"/>
    <col min="11628" max="11628" width="2.42578125" style="62" customWidth="1"/>
    <col min="11629" max="11629" width="0" style="62" hidden="1" customWidth="1"/>
    <col min="11630" max="11630" width="0.42578125" style="62" customWidth="1"/>
    <col min="11631" max="11635" width="0.85546875" style="62"/>
    <col min="11636" max="11636" width="1.28515625" style="62" customWidth="1"/>
    <col min="11637" max="11637" width="0" style="62" hidden="1" customWidth="1"/>
    <col min="11638" max="11638" width="0.85546875" style="62"/>
    <col min="11639" max="11639" width="0.85546875" style="62" customWidth="1"/>
    <col min="11640" max="11640" width="1.85546875" style="62" customWidth="1"/>
    <col min="11641" max="11641" width="1.140625" style="62" customWidth="1"/>
    <col min="11642" max="11642" width="1" style="62" customWidth="1"/>
    <col min="11643" max="11644" width="0.28515625" style="62" customWidth="1"/>
    <col min="11645" max="11645" width="2.5703125" style="62" customWidth="1"/>
    <col min="11646" max="11646" width="0.42578125" style="62" customWidth="1"/>
    <col min="11647" max="11647" width="1" style="62" customWidth="1"/>
    <col min="11648" max="11648" width="2.140625" style="62" customWidth="1"/>
    <col min="11649" max="11649" width="0" style="62" hidden="1" customWidth="1"/>
    <col min="11650" max="11650" width="0.7109375" style="62" customWidth="1"/>
    <col min="11651" max="11651" width="2" style="62" customWidth="1"/>
    <col min="11652" max="11653" width="1.28515625" style="62" customWidth="1"/>
    <col min="11654" max="11654" width="0" style="62" hidden="1" customWidth="1"/>
    <col min="11655" max="11656" width="0.85546875" style="62"/>
    <col min="11657" max="11657" width="2.28515625" style="62" customWidth="1"/>
    <col min="11658" max="11658" width="0.28515625" style="62" customWidth="1"/>
    <col min="11659" max="11659" width="1" style="62" customWidth="1"/>
    <col min="11660" max="11660" width="0.42578125" style="62" customWidth="1"/>
    <col min="11661" max="11661" width="0" style="62" hidden="1" customWidth="1"/>
    <col min="11662" max="11662" width="2.140625" style="62" customWidth="1"/>
    <col min="11663" max="11663" width="0.85546875" style="62" customWidth="1"/>
    <col min="11664" max="11664" width="1.5703125" style="62" customWidth="1"/>
    <col min="11665" max="11665" width="0.42578125" style="62" customWidth="1"/>
    <col min="11666" max="11666" width="1" style="62" customWidth="1"/>
    <col min="11667" max="11668" width="0" style="62" hidden="1" customWidth="1"/>
    <col min="11669" max="11669" width="2" style="62" customWidth="1"/>
    <col min="11670" max="11670" width="2.42578125" style="62" customWidth="1"/>
    <col min="11671" max="11671" width="0.42578125" style="62" customWidth="1"/>
    <col min="11672" max="11672" width="1" style="62" customWidth="1"/>
    <col min="11673" max="11673" width="2" style="62" customWidth="1"/>
    <col min="11674" max="11675" width="0.85546875" style="62" customWidth="1"/>
    <col min="11676" max="11676" width="1" style="62" customWidth="1"/>
    <col min="11677" max="11677" width="1.42578125" style="62" customWidth="1"/>
    <col min="11678" max="11678" width="1.140625" style="62" customWidth="1"/>
    <col min="11679" max="11679" width="4.7109375" style="62" customWidth="1"/>
    <col min="11680" max="11680" width="4.28515625" style="62" customWidth="1"/>
    <col min="11681" max="11681" width="3.85546875" style="62" customWidth="1"/>
    <col min="11682" max="11702" width="0" style="62" hidden="1" customWidth="1"/>
    <col min="11703" max="11703" width="1.140625" style="62" customWidth="1"/>
    <col min="11704" max="11707" width="0.85546875" style="62"/>
    <col min="11708" max="11708" width="1.5703125" style="62" customWidth="1"/>
    <col min="11709" max="11709" width="1" style="62" customWidth="1"/>
    <col min="11710" max="11711" width="0.85546875" style="62"/>
    <col min="11712" max="11712" width="1" style="62" customWidth="1"/>
    <col min="11713" max="11714" width="0" style="62" hidden="1" customWidth="1"/>
    <col min="11715" max="11715" width="3.85546875" style="62" customWidth="1"/>
    <col min="11716" max="11716" width="0" style="62" hidden="1" customWidth="1"/>
    <col min="11717" max="11717" width="5.5703125" style="62" customWidth="1"/>
    <col min="11718" max="11718" width="2.85546875" style="62" customWidth="1"/>
    <col min="11719" max="11719" width="4.7109375" style="62" customWidth="1"/>
    <col min="11720" max="11720" width="4.28515625" style="62" customWidth="1"/>
    <col min="11721" max="11721" width="1.7109375" style="62" customWidth="1"/>
    <col min="11722" max="11722" width="10.7109375" style="62" customWidth="1"/>
    <col min="11723" max="11726" width="0" style="62" hidden="1" customWidth="1"/>
    <col min="11727" max="11803" width="0.85546875" style="62"/>
    <col min="11804" max="11804" width="2.42578125" style="62" customWidth="1"/>
    <col min="11805" max="11805" width="4.7109375" style="62" customWidth="1"/>
    <col min="11806" max="11810" width="0.85546875" style="62"/>
    <col min="11811" max="11811" width="1.28515625" style="62" customWidth="1"/>
    <col min="11812" max="11812" width="0.28515625" style="62" customWidth="1"/>
    <col min="11813" max="11817" width="0" style="62" hidden="1" customWidth="1"/>
    <col min="11818" max="11824" width="0.85546875" style="62"/>
    <col min="11825" max="11825" width="6" style="62" customWidth="1"/>
    <col min="11826" max="11826" width="0.5703125" style="62" customWidth="1"/>
    <col min="11827" max="11829" width="0" style="62" hidden="1" customWidth="1"/>
    <col min="11830" max="11830" width="3.85546875" style="62" customWidth="1"/>
    <col min="11831" max="11831" width="0.85546875" style="62" customWidth="1"/>
    <col min="11832" max="11832" width="2" style="62" customWidth="1"/>
    <col min="11833" max="11833" width="0.28515625" style="62" customWidth="1"/>
    <col min="11834" max="11834" width="1.5703125" style="62" customWidth="1"/>
    <col min="11835" max="11835" width="1" style="62" customWidth="1"/>
    <col min="11836" max="11836" width="2.5703125" style="62" customWidth="1"/>
    <col min="11837" max="11837" width="0" style="62" hidden="1" customWidth="1"/>
    <col min="11838" max="11838" width="0.85546875" style="62" customWidth="1"/>
    <col min="11839" max="11839" width="1.85546875" style="62" customWidth="1"/>
    <col min="11840" max="11840" width="0.42578125" style="62" customWidth="1"/>
    <col min="11841" max="11841" width="0.28515625" style="62" customWidth="1"/>
    <col min="11842" max="11842" width="1.85546875" style="62" customWidth="1"/>
    <col min="11843" max="11843" width="0.5703125" style="62" customWidth="1"/>
    <col min="11844" max="11844" width="1" style="62" customWidth="1"/>
    <col min="11845" max="11845" width="0.85546875" style="62" customWidth="1"/>
    <col min="11846" max="11846" width="1.7109375" style="62" customWidth="1"/>
    <col min="11847" max="11847" width="0.7109375" style="62" customWidth="1"/>
    <col min="11848" max="11848" width="1.5703125" style="62" customWidth="1"/>
    <col min="11849" max="11849" width="0.85546875" style="62" customWidth="1"/>
    <col min="11850" max="11850" width="1.140625" style="62" customWidth="1"/>
    <col min="11851" max="11851" width="1" style="62" customWidth="1"/>
    <col min="11852" max="11852" width="2.140625" style="62" customWidth="1"/>
    <col min="11853" max="11853" width="0" style="62" hidden="1" customWidth="1"/>
    <col min="11854" max="11854" width="0.7109375" style="62" customWidth="1"/>
    <col min="11855" max="11855" width="1.140625" style="62" customWidth="1"/>
    <col min="11856" max="11856" width="2.42578125" style="62" customWidth="1"/>
    <col min="11857" max="11857" width="0" style="62" hidden="1" customWidth="1"/>
    <col min="11858" max="11858" width="0.140625" style="62" customWidth="1"/>
    <col min="11859" max="11859" width="0" style="62" hidden="1" customWidth="1"/>
    <col min="11860" max="11860" width="0.5703125" style="62" customWidth="1"/>
    <col min="11861" max="11861" width="1.28515625" style="62" customWidth="1"/>
    <col min="11862" max="11862" width="2.28515625" style="62" customWidth="1"/>
    <col min="11863" max="11863" width="0.85546875" style="62" customWidth="1"/>
    <col min="11864" max="11864" width="1.140625" style="62" customWidth="1"/>
    <col min="11865" max="11865" width="2.42578125" style="62" customWidth="1"/>
    <col min="11866" max="11866" width="0" style="62" hidden="1" customWidth="1"/>
    <col min="11867" max="11867" width="0.7109375" style="62" customWidth="1"/>
    <col min="11868" max="11868" width="1.140625" style="62" customWidth="1"/>
    <col min="11869" max="11869" width="0.7109375" style="62" customWidth="1"/>
    <col min="11870" max="11870" width="1.7109375" style="62" customWidth="1"/>
    <col min="11871" max="11872" width="0.85546875" style="62"/>
    <col min="11873" max="11873" width="0.85546875" style="62" customWidth="1"/>
    <col min="11874" max="11875" width="1.5703125" style="62" customWidth="1"/>
    <col min="11876" max="11876" width="2.85546875" style="62" customWidth="1"/>
    <col min="11877" max="11877" width="0" style="62" hidden="1" customWidth="1"/>
    <col min="11878" max="11878" width="0.140625" style="62" customWidth="1"/>
    <col min="11879" max="11879" width="0" style="62" hidden="1" customWidth="1"/>
    <col min="11880" max="11880" width="0.7109375" style="62" customWidth="1"/>
    <col min="11881" max="11881" width="2.28515625" style="62" customWidth="1"/>
    <col min="11882" max="11882" width="0.7109375" style="62" customWidth="1"/>
    <col min="11883" max="11883" width="1" style="62" customWidth="1"/>
    <col min="11884" max="11884" width="2.42578125" style="62" customWidth="1"/>
    <col min="11885" max="11885" width="0" style="62" hidden="1" customWidth="1"/>
    <col min="11886" max="11886" width="0.42578125" style="62" customWidth="1"/>
    <col min="11887" max="11891" width="0.85546875" style="62"/>
    <col min="11892" max="11892" width="1.28515625" style="62" customWidth="1"/>
    <col min="11893" max="11893" width="0" style="62" hidden="1" customWidth="1"/>
    <col min="11894" max="11894" width="0.85546875" style="62"/>
    <col min="11895" max="11895" width="0.85546875" style="62" customWidth="1"/>
    <col min="11896" max="11896" width="1.85546875" style="62" customWidth="1"/>
    <col min="11897" max="11897" width="1.140625" style="62" customWidth="1"/>
    <col min="11898" max="11898" width="1" style="62" customWidth="1"/>
    <col min="11899" max="11900" width="0.28515625" style="62" customWidth="1"/>
    <col min="11901" max="11901" width="2.5703125" style="62" customWidth="1"/>
    <col min="11902" max="11902" width="0.42578125" style="62" customWidth="1"/>
    <col min="11903" max="11903" width="1" style="62" customWidth="1"/>
    <col min="11904" max="11904" width="2.140625" style="62" customWidth="1"/>
    <col min="11905" max="11905" width="0" style="62" hidden="1" customWidth="1"/>
    <col min="11906" max="11906" width="0.7109375" style="62" customWidth="1"/>
    <col min="11907" max="11907" width="2" style="62" customWidth="1"/>
    <col min="11908" max="11909" width="1.28515625" style="62" customWidth="1"/>
    <col min="11910" max="11910" width="0" style="62" hidden="1" customWidth="1"/>
    <col min="11911" max="11912" width="0.85546875" style="62"/>
    <col min="11913" max="11913" width="2.28515625" style="62" customWidth="1"/>
    <col min="11914" max="11914" width="0.28515625" style="62" customWidth="1"/>
    <col min="11915" max="11915" width="1" style="62" customWidth="1"/>
    <col min="11916" max="11916" width="0.42578125" style="62" customWidth="1"/>
    <col min="11917" max="11917" width="0" style="62" hidden="1" customWidth="1"/>
    <col min="11918" max="11918" width="2.140625" style="62" customWidth="1"/>
    <col min="11919" max="11919" width="0.85546875" style="62" customWidth="1"/>
    <col min="11920" max="11920" width="1.5703125" style="62" customWidth="1"/>
    <col min="11921" max="11921" width="0.42578125" style="62" customWidth="1"/>
    <col min="11922" max="11922" width="1" style="62" customWidth="1"/>
    <col min="11923" max="11924" width="0" style="62" hidden="1" customWidth="1"/>
    <col min="11925" max="11925" width="2" style="62" customWidth="1"/>
    <col min="11926" max="11926" width="2.42578125" style="62" customWidth="1"/>
    <col min="11927" max="11927" width="0.42578125" style="62" customWidth="1"/>
    <col min="11928" max="11928" width="1" style="62" customWidth="1"/>
    <col min="11929" max="11929" width="2" style="62" customWidth="1"/>
    <col min="11930" max="11931" width="0.85546875" style="62" customWidth="1"/>
    <col min="11932" max="11932" width="1" style="62" customWidth="1"/>
    <col min="11933" max="11933" width="1.42578125" style="62" customWidth="1"/>
    <col min="11934" max="11934" width="1.140625" style="62" customWidth="1"/>
    <col min="11935" max="11935" width="4.7109375" style="62" customWidth="1"/>
    <col min="11936" max="11936" width="4.28515625" style="62" customWidth="1"/>
    <col min="11937" max="11937" width="3.85546875" style="62" customWidth="1"/>
    <col min="11938" max="11958" width="0" style="62" hidden="1" customWidth="1"/>
    <col min="11959" max="11959" width="1.140625" style="62" customWidth="1"/>
    <col min="11960" max="11963" width="0.85546875" style="62"/>
    <col min="11964" max="11964" width="1.5703125" style="62" customWidth="1"/>
    <col min="11965" max="11965" width="1" style="62" customWidth="1"/>
    <col min="11966" max="11967" width="0.85546875" style="62"/>
    <col min="11968" max="11968" width="1" style="62" customWidth="1"/>
    <col min="11969" max="11970" width="0" style="62" hidden="1" customWidth="1"/>
    <col min="11971" max="11971" width="3.85546875" style="62" customWidth="1"/>
    <col min="11972" max="11972" width="0" style="62" hidden="1" customWidth="1"/>
    <col min="11973" max="11973" width="5.5703125" style="62" customWidth="1"/>
    <col min="11974" max="11974" width="2.85546875" style="62" customWidth="1"/>
    <col min="11975" max="11975" width="4.7109375" style="62" customWidth="1"/>
    <col min="11976" max="11976" width="4.28515625" style="62" customWidth="1"/>
    <col min="11977" max="11977" width="1.7109375" style="62" customWidth="1"/>
    <col min="11978" max="11978" width="10.7109375" style="62" customWidth="1"/>
    <col min="11979" max="11982" width="0" style="62" hidden="1" customWidth="1"/>
    <col min="11983" max="12059" width="0.85546875" style="62"/>
    <col min="12060" max="12060" width="2.42578125" style="62" customWidth="1"/>
    <col min="12061" max="12061" width="4.7109375" style="62" customWidth="1"/>
    <col min="12062" max="12066" width="0.85546875" style="62"/>
    <col min="12067" max="12067" width="1.28515625" style="62" customWidth="1"/>
    <col min="12068" max="12068" width="0.28515625" style="62" customWidth="1"/>
    <col min="12069" max="12073" width="0" style="62" hidden="1" customWidth="1"/>
    <col min="12074" max="12080" width="0.85546875" style="62"/>
    <col min="12081" max="12081" width="6" style="62" customWidth="1"/>
    <col min="12082" max="12082" width="0.5703125" style="62" customWidth="1"/>
    <col min="12083" max="12085" width="0" style="62" hidden="1" customWidth="1"/>
    <col min="12086" max="12086" width="3.85546875" style="62" customWidth="1"/>
    <col min="12087" max="12087" width="0.85546875" style="62" customWidth="1"/>
    <col min="12088" max="12088" width="2" style="62" customWidth="1"/>
    <col min="12089" max="12089" width="0.28515625" style="62" customWidth="1"/>
    <col min="12090" max="12090" width="1.5703125" style="62" customWidth="1"/>
    <col min="12091" max="12091" width="1" style="62" customWidth="1"/>
    <col min="12092" max="12092" width="2.5703125" style="62" customWidth="1"/>
    <col min="12093" max="12093" width="0" style="62" hidden="1" customWidth="1"/>
    <col min="12094" max="12094" width="0.85546875" style="62" customWidth="1"/>
    <col min="12095" max="12095" width="1.85546875" style="62" customWidth="1"/>
    <col min="12096" max="12096" width="0.42578125" style="62" customWidth="1"/>
    <col min="12097" max="12097" width="0.28515625" style="62" customWidth="1"/>
    <col min="12098" max="12098" width="1.85546875" style="62" customWidth="1"/>
    <col min="12099" max="12099" width="0.5703125" style="62" customWidth="1"/>
    <col min="12100" max="12100" width="1" style="62" customWidth="1"/>
    <col min="12101" max="12101" width="0.85546875" style="62" customWidth="1"/>
    <col min="12102" max="12102" width="1.7109375" style="62" customWidth="1"/>
    <col min="12103" max="12103" width="0.7109375" style="62" customWidth="1"/>
    <col min="12104" max="12104" width="1.5703125" style="62" customWidth="1"/>
    <col min="12105" max="12105" width="0.85546875" style="62" customWidth="1"/>
    <col min="12106" max="12106" width="1.140625" style="62" customWidth="1"/>
    <col min="12107" max="12107" width="1" style="62" customWidth="1"/>
    <col min="12108" max="12108" width="2.140625" style="62" customWidth="1"/>
    <col min="12109" max="12109" width="0" style="62" hidden="1" customWidth="1"/>
    <col min="12110" max="12110" width="0.7109375" style="62" customWidth="1"/>
    <col min="12111" max="12111" width="1.140625" style="62" customWidth="1"/>
    <col min="12112" max="12112" width="2.42578125" style="62" customWidth="1"/>
    <col min="12113" max="12113" width="0" style="62" hidden="1" customWidth="1"/>
    <col min="12114" max="12114" width="0.140625" style="62" customWidth="1"/>
    <col min="12115" max="12115" width="0" style="62" hidden="1" customWidth="1"/>
    <col min="12116" max="12116" width="0.5703125" style="62" customWidth="1"/>
    <col min="12117" max="12117" width="1.28515625" style="62" customWidth="1"/>
    <col min="12118" max="12118" width="2.28515625" style="62" customWidth="1"/>
    <col min="12119" max="12119" width="0.85546875" style="62" customWidth="1"/>
    <col min="12120" max="12120" width="1.140625" style="62" customWidth="1"/>
    <col min="12121" max="12121" width="2.42578125" style="62" customWidth="1"/>
    <col min="12122" max="12122" width="0" style="62" hidden="1" customWidth="1"/>
    <col min="12123" max="12123" width="0.7109375" style="62" customWidth="1"/>
    <col min="12124" max="12124" width="1.140625" style="62" customWidth="1"/>
    <col min="12125" max="12125" width="0.7109375" style="62" customWidth="1"/>
    <col min="12126" max="12126" width="1.7109375" style="62" customWidth="1"/>
    <col min="12127" max="12128" width="0.85546875" style="62"/>
    <col min="12129" max="12129" width="0.85546875" style="62" customWidth="1"/>
    <col min="12130" max="12131" width="1.5703125" style="62" customWidth="1"/>
    <col min="12132" max="12132" width="2.85546875" style="62" customWidth="1"/>
    <col min="12133" max="12133" width="0" style="62" hidden="1" customWidth="1"/>
    <col min="12134" max="12134" width="0.140625" style="62" customWidth="1"/>
    <col min="12135" max="12135" width="0" style="62" hidden="1" customWidth="1"/>
    <col min="12136" max="12136" width="0.7109375" style="62" customWidth="1"/>
    <col min="12137" max="12137" width="2.28515625" style="62" customWidth="1"/>
    <col min="12138" max="12138" width="0.7109375" style="62" customWidth="1"/>
    <col min="12139" max="12139" width="1" style="62" customWidth="1"/>
    <col min="12140" max="12140" width="2.42578125" style="62" customWidth="1"/>
    <col min="12141" max="12141" width="0" style="62" hidden="1" customWidth="1"/>
    <col min="12142" max="12142" width="0.42578125" style="62" customWidth="1"/>
    <col min="12143" max="12147" width="0.85546875" style="62"/>
    <col min="12148" max="12148" width="1.28515625" style="62" customWidth="1"/>
    <col min="12149" max="12149" width="0" style="62" hidden="1" customWidth="1"/>
    <col min="12150" max="12150" width="0.85546875" style="62"/>
    <col min="12151" max="12151" width="0.85546875" style="62" customWidth="1"/>
    <col min="12152" max="12152" width="1.85546875" style="62" customWidth="1"/>
    <col min="12153" max="12153" width="1.140625" style="62" customWidth="1"/>
    <col min="12154" max="12154" width="1" style="62" customWidth="1"/>
    <col min="12155" max="12156" width="0.28515625" style="62" customWidth="1"/>
    <col min="12157" max="12157" width="2.5703125" style="62" customWidth="1"/>
    <col min="12158" max="12158" width="0.42578125" style="62" customWidth="1"/>
    <col min="12159" max="12159" width="1" style="62" customWidth="1"/>
    <col min="12160" max="12160" width="2.140625" style="62" customWidth="1"/>
    <col min="12161" max="12161" width="0" style="62" hidden="1" customWidth="1"/>
    <col min="12162" max="12162" width="0.7109375" style="62" customWidth="1"/>
    <col min="12163" max="12163" width="2" style="62" customWidth="1"/>
    <col min="12164" max="12165" width="1.28515625" style="62" customWidth="1"/>
    <col min="12166" max="12166" width="0" style="62" hidden="1" customWidth="1"/>
    <col min="12167" max="12168" width="0.85546875" style="62"/>
    <col min="12169" max="12169" width="2.28515625" style="62" customWidth="1"/>
    <col min="12170" max="12170" width="0.28515625" style="62" customWidth="1"/>
    <col min="12171" max="12171" width="1" style="62" customWidth="1"/>
    <col min="12172" max="12172" width="0.42578125" style="62" customWidth="1"/>
    <col min="12173" max="12173" width="0" style="62" hidden="1" customWidth="1"/>
    <col min="12174" max="12174" width="2.140625" style="62" customWidth="1"/>
    <col min="12175" max="12175" width="0.85546875" style="62" customWidth="1"/>
    <col min="12176" max="12176" width="1.5703125" style="62" customWidth="1"/>
    <col min="12177" max="12177" width="0.42578125" style="62" customWidth="1"/>
    <col min="12178" max="12178" width="1" style="62" customWidth="1"/>
    <col min="12179" max="12180" width="0" style="62" hidden="1" customWidth="1"/>
    <col min="12181" max="12181" width="2" style="62" customWidth="1"/>
    <col min="12182" max="12182" width="2.42578125" style="62" customWidth="1"/>
    <col min="12183" max="12183" width="0.42578125" style="62" customWidth="1"/>
    <col min="12184" max="12184" width="1" style="62" customWidth="1"/>
    <col min="12185" max="12185" width="2" style="62" customWidth="1"/>
    <col min="12186" max="12187" width="0.85546875" style="62" customWidth="1"/>
    <col min="12188" max="12188" width="1" style="62" customWidth="1"/>
    <col min="12189" max="12189" width="1.42578125" style="62" customWidth="1"/>
    <col min="12190" max="12190" width="1.140625" style="62" customWidth="1"/>
    <col min="12191" max="12191" width="4.7109375" style="62" customWidth="1"/>
    <col min="12192" max="12192" width="4.28515625" style="62" customWidth="1"/>
    <col min="12193" max="12193" width="3.85546875" style="62" customWidth="1"/>
    <col min="12194" max="12214" width="0" style="62" hidden="1" customWidth="1"/>
    <col min="12215" max="12215" width="1.140625" style="62" customWidth="1"/>
    <col min="12216" max="12219" width="0.85546875" style="62"/>
    <col min="12220" max="12220" width="1.5703125" style="62" customWidth="1"/>
    <col min="12221" max="12221" width="1" style="62" customWidth="1"/>
    <col min="12222" max="12223" width="0.85546875" style="62"/>
    <col min="12224" max="12224" width="1" style="62" customWidth="1"/>
    <col min="12225" max="12226" width="0" style="62" hidden="1" customWidth="1"/>
    <col min="12227" max="12227" width="3.85546875" style="62" customWidth="1"/>
    <col min="12228" max="12228" width="0" style="62" hidden="1" customWidth="1"/>
    <col min="12229" max="12229" width="5.5703125" style="62" customWidth="1"/>
    <col min="12230" max="12230" width="2.85546875" style="62" customWidth="1"/>
    <col min="12231" max="12231" width="4.7109375" style="62" customWidth="1"/>
    <col min="12232" max="12232" width="4.28515625" style="62" customWidth="1"/>
    <col min="12233" max="12233" width="1.7109375" style="62" customWidth="1"/>
    <col min="12234" max="12234" width="10.7109375" style="62" customWidth="1"/>
    <col min="12235" max="12238" width="0" style="62" hidden="1" customWidth="1"/>
    <col min="12239" max="12315" width="0.85546875" style="62"/>
    <col min="12316" max="12316" width="2.42578125" style="62" customWidth="1"/>
    <col min="12317" max="12317" width="4.7109375" style="62" customWidth="1"/>
    <col min="12318" max="12322" width="0.85546875" style="62"/>
    <col min="12323" max="12323" width="1.28515625" style="62" customWidth="1"/>
    <col min="12324" max="12324" width="0.28515625" style="62" customWidth="1"/>
    <col min="12325" max="12329" width="0" style="62" hidden="1" customWidth="1"/>
    <col min="12330" max="12336" width="0.85546875" style="62"/>
    <col min="12337" max="12337" width="6" style="62" customWidth="1"/>
    <col min="12338" max="12338" width="0.5703125" style="62" customWidth="1"/>
    <col min="12339" max="12341" width="0" style="62" hidden="1" customWidth="1"/>
    <col min="12342" max="12342" width="3.85546875" style="62" customWidth="1"/>
    <col min="12343" max="12343" width="0.85546875" style="62" customWidth="1"/>
    <col min="12344" max="12344" width="2" style="62" customWidth="1"/>
    <col min="12345" max="12345" width="0.28515625" style="62" customWidth="1"/>
    <col min="12346" max="12346" width="1.5703125" style="62" customWidth="1"/>
    <col min="12347" max="12347" width="1" style="62" customWidth="1"/>
    <col min="12348" max="12348" width="2.5703125" style="62" customWidth="1"/>
    <col min="12349" max="12349" width="0" style="62" hidden="1" customWidth="1"/>
    <col min="12350" max="12350" width="0.85546875" style="62" customWidth="1"/>
    <col min="12351" max="12351" width="1.85546875" style="62" customWidth="1"/>
    <col min="12352" max="12352" width="0.42578125" style="62" customWidth="1"/>
    <col min="12353" max="12353" width="0.28515625" style="62" customWidth="1"/>
    <col min="12354" max="12354" width="1.85546875" style="62" customWidth="1"/>
    <col min="12355" max="12355" width="0.5703125" style="62" customWidth="1"/>
    <col min="12356" max="12356" width="1" style="62" customWidth="1"/>
    <col min="12357" max="12357" width="0.85546875" style="62" customWidth="1"/>
    <col min="12358" max="12358" width="1.7109375" style="62" customWidth="1"/>
    <col min="12359" max="12359" width="0.7109375" style="62" customWidth="1"/>
    <col min="12360" max="12360" width="1.5703125" style="62" customWidth="1"/>
    <col min="12361" max="12361" width="0.85546875" style="62" customWidth="1"/>
    <col min="12362" max="12362" width="1.140625" style="62" customWidth="1"/>
    <col min="12363" max="12363" width="1" style="62" customWidth="1"/>
    <col min="12364" max="12364" width="2.140625" style="62" customWidth="1"/>
    <col min="12365" max="12365" width="0" style="62" hidden="1" customWidth="1"/>
    <col min="12366" max="12366" width="0.7109375" style="62" customWidth="1"/>
    <col min="12367" max="12367" width="1.140625" style="62" customWidth="1"/>
    <col min="12368" max="12368" width="2.42578125" style="62" customWidth="1"/>
    <col min="12369" max="12369" width="0" style="62" hidden="1" customWidth="1"/>
    <col min="12370" max="12370" width="0.140625" style="62" customWidth="1"/>
    <col min="12371" max="12371" width="0" style="62" hidden="1" customWidth="1"/>
    <col min="12372" max="12372" width="0.5703125" style="62" customWidth="1"/>
    <col min="12373" max="12373" width="1.28515625" style="62" customWidth="1"/>
    <col min="12374" max="12374" width="2.28515625" style="62" customWidth="1"/>
    <col min="12375" max="12375" width="0.85546875" style="62" customWidth="1"/>
    <col min="12376" max="12376" width="1.140625" style="62" customWidth="1"/>
    <col min="12377" max="12377" width="2.42578125" style="62" customWidth="1"/>
    <col min="12378" max="12378" width="0" style="62" hidden="1" customWidth="1"/>
    <col min="12379" max="12379" width="0.7109375" style="62" customWidth="1"/>
    <col min="12380" max="12380" width="1.140625" style="62" customWidth="1"/>
    <col min="12381" max="12381" width="0.7109375" style="62" customWidth="1"/>
    <col min="12382" max="12382" width="1.7109375" style="62" customWidth="1"/>
    <col min="12383" max="12384" width="0.85546875" style="62"/>
    <col min="12385" max="12385" width="0.85546875" style="62" customWidth="1"/>
    <col min="12386" max="12387" width="1.5703125" style="62" customWidth="1"/>
    <col min="12388" max="12388" width="2.85546875" style="62" customWidth="1"/>
    <col min="12389" max="12389" width="0" style="62" hidden="1" customWidth="1"/>
    <col min="12390" max="12390" width="0.140625" style="62" customWidth="1"/>
    <col min="12391" max="12391" width="0" style="62" hidden="1" customWidth="1"/>
    <col min="12392" max="12392" width="0.7109375" style="62" customWidth="1"/>
    <col min="12393" max="12393" width="2.28515625" style="62" customWidth="1"/>
    <col min="12394" max="12394" width="0.7109375" style="62" customWidth="1"/>
    <col min="12395" max="12395" width="1" style="62" customWidth="1"/>
    <col min="12396" max="12396" width="2.42578125" style="62" customWidth="1"/>
    <col min="12397" max="12397" width="0" style="62" hidden="1" customWidth="1"/>
    <col min="12398" max="12398" width="0.42578125" style="62" customWidth="1"/>
    <col min="12399" max="12403" width="0.85546875" style="62"/>
    <col min="12404" max="12404" width="1.28515625" style="62" customWidth="1"/>
    <col min="12405" max="12405" width="0" style="62" hidden="1" customWidth="1"/>
    <col min="12406" max="12406" width="0.85546875" style="62"/>
    <col min="12407" max="12407" width="0.85546875" style="62" customWidth="1"/>
    <col min="12408" max="12408" width="1.85546875" style="62" customWidth="1"/>
    <col min="12409" max="12409" width="1.140625" style="62" customWidth="1"/>
    <col min="12410" max="12410" width="1" style="62" customWidth="1"/>
    <col min="12411" max="12412" width="0.28515625" style="62" customWidth="1"/>
    <col min="12413" max="12413" width="2.5703125" style="62" customWidth="1"/>
    <col min="12414" max="12414" width="0.42578125" style="62" customWidth="1"/>
    <col min="12415" max="12415" width="1" style="62" customWidth="1"/>
    <col min="12416" max="12416" width="2.140625" style="62" customWidth="1"/>
    <col min="12417" max="12417" width="0" style="62" hidden="1" customWidth="1"/>
    <col min="12418" max="12418" width="0.7109375" style="62" customWidth="1"/>
    <col min="12419" max="12419" width="2" style="62" customWidth="1"/>
    <col min="12420" max="12421" width="1.28515625" style="62" customWidth="1"/>
    <col min="12422" max="12422" width="0" style="62" hidden="1" customWidth="1"/>
    <col min="12423" max="12424" width="0.85546875" style="62"/>
    <col min="12425" max="12425" width="2.28515625" style="62" customWidth="1"/>
    <col min="12426" max="12426" width="0.28515625" style="62" customWidth="1"/>
    <col min="12427" max="12427" width="1" style="62" customWidth="1"/>
    <col min="12428" max="12428" width="0.42578125" style="62" customWidth="1"/>
    <col min="12429" max="12429" width="0" style="62" hidden="1" customWidth="1"/>
    <col min="12430" max="12430" width="2.140625" style="62" customWidth="1"/>
    <col min="12431" max="12431" width="0.85546875" style="62" customWidth="1"/>
    <col min="12432" max="12432" width="1.5703125" style="62" customWidth="1"/>
    <col min="12433" max="12433" width="0.42578125" style="62" customWidth="1"/>
    <col min="12434" max="12434" width="1" style="62" customWidth="1"/>
    <col min="12435" max="12436" width="0" style="62" hidden="1" customWidth="1"/>
    <col min="12437" max="12437" width="2" style="62" customWidth="1"/>
    <col min="12438" max="12438" width="2.42578125" style="62" customWidth="1"/>
    <col min="12439" max="12439" width="0.42578125" style="62" customWidth="1"/>
    <col min="12440" max="12440" width="1" style="62" customWidth="1"/>
    <col min="12441" max="12441" width="2" style="62" customWidth="1"/>
    <col min="12442" max="12443" width="0.85546875" style="62" customWidth="1"/>
    <col min="12444" max="12444" width="1" style="62" customWidth="1"/>
    <col min="12445" max="12445" width="1.42578125" style="62" customWidth="1"/>
    <col min="12446" max="12446" width="1.140625" style="62" customWidth="1"/>
    <col min="12447" max="12447" width="4.7109375" style="62" customWidth="1"/>
    <col min="12448" max="12448" width="4.28515625" style="62" customWidth="1"/>
    <col min="12449" max="12449" width="3.85546875" style="62" customWidth="1"/>
    <col min="12450" max="12470" width="0" style="62" hidden="1" customWidth="1"/>
    <col min="12471" max="12471" width="1.140625" style="62" customWidth="1"/>
    <col min="12472" max="12475" width="0.85546875" style="62"/>
    <col min="12476" max="12476" width="1.5703125" style="62" customWidth="1"/>
    <col min="12477" max="12477" width="1" style="62" customWidth="1"/>
    <col min="12478" max="12479" width="0.85546875" style="62"/>
    <col min="12480" max="12480" width="1" style="62" customWidth="1"/>
    <col min="12481" max="12482" width="0" style="62" hidden="1" customWidth="1"/>
    <col min="12483" max="12483" width="3.85546875" style="62" customWidth="1"/>
    <col min="12484" max="12484" width="0" style="62" hidden="1" customWidth="1"/>
    <col min="12485" max="12485" width="5.5703125" style="62" customWidth="1"/>
    <col min="12486" max="12486" width="2.85546875" style="62" customWidth="1"/>
    <col min="12487" max="12487" width="4.7109375" style="62" customWidth="1"/>
    <col min="12488" max="12488" width="4.28515625" style="62" customWidth="1"/>
    <col min="12489" max="12489" width="1.7109375" style="62" customWidth="1"/>
    <col min="12490" max="12490" width="10.7109375" style="62" customWidth="1"/>
    <col min="12491" max="12494" width="0" style="62" hidden="1" customWidth="1"/>
    <col min="12495" max="12571" width="0.85546875" style="62"/>
    <col min="12572" max="12572" width="2.42578125" style="62" customWidth="1"/>
    <col min="12573" max="12573" width="4.7109375" style="62" customWidth="1"/>
    <col min="12574" max="12578" width="0.85546875" style="62"/>
    <col min="12579" max="12579" width="1.28515625" style="62" customWidth="1"/>
    <col min="12580" max="12580" width="0.28515625" style="62" customWidth="1"/>
    <col min="12581" max="12585" width="0" style="62" hidden="1" customWidth="1"/>
    <col min="12586" max="12592" width="0.85546875" style="62"/>
    <col min="12593" max="12593" width="6" style="62" customWidth="1"/>
    <col min="12594" max="12594" width="0.5703125" style="62" customWidth="1"/>
    <col min="12595" max="12597" width="0" style="62" hidden="1" customWidth="1"/>
    <col min="12598" max="12598" width="3.85546875" style="62" customWidth="1"/>
    <col min="12599" max="12599" width="0.85546875" style="62" customWidth="1"/>
    <col min="12600" max="12600" width="2" style="62" customWidth="1"/>
    <col min="12601" max="12601" width="0.28515625" style="62" customWidth="1"/>
    <col min="12602" max="12602" width="1.5703125" style="62" customWidth="1"/>
    <col min="12603" max="12603" width="1" style="62" customWidth="1"/>
    <col min="12604" max="12604" width="2.5703125" style="62" customWidth="1"/>
    <col min="12605" max="12605" width="0" style="62" hidden="1" customWidth="1"/>
    <col min="12606" max="12606" width="0.85546875" style="62" customWidth="1"/>
    <col min="12607" max="12607" width="1.85546875" style="62" customWidth="1"/>
    <col min="12608" max="12608" width="0.42578125" style="62" customWidth="1"/>
    <col min="12609" max="12609" width="0.28515625" style="62" customWidth="1"/>
    <col min="12610" max="12610" width="1.85546875" style="62" customWidth="1"/>
    <col min="12611" max="12611" width="0.5703125" style="62" customWidth="1"/>
    <col min="12612" max="12612" width="1" style="62" customWidth="1"/>
    <col min="12613" max="12613" width="0.85546875" style="62" customWidth="1"/>
    <col min="12614" max="12614" width="1.7109375" style="62" customWidth="1"/>
    <col min="12615" max="12615" width="0.7109375" style="62" customWidth="1"/>
    <col min="12616" max="12616" width="1.5703125" style="62" customWidth="1"/>
    <col min="12617" max="12617" width="0.85546875" style="62" customWidth="1"/>
    <col min="12618" max="12618" width="1.140625" style="62" customWidth="1"/>
    <col min="12619" max="12619" width="1" style="62" customWidth="1"/>
    <col min="12620" max="12620" width="2.140625" style="62" customWidth="1"/>
    <col min="12621" max="12621" width="0" style="62" hidden="1" customWidth="1"/>
    <col min="12622" max="12622" width="0.7109375" style="62" customWidth="1"/>
    <col min="12623" max="12623" width="1.140625" style="62" customWidth="1"/>
    <col min="12624" max="12624" width="2.42578125" style="62" customWidth="1"/>
    <col min="12625" max="12625" width="0" style="62" hidden="1" customWidth="1"/>
    <col min="12626" max="12626" width="0.140625" style="62" customWidth="1"/>
    <col min="12627" max="12627" width="0" style="62" hidden="1" customWidth="1"/>
    <col min="12628" max="12628" width="0.5703125" style="62" customWidth="1"/>
    <col min="12629" max="12629" width="1.28515625" style="62" customWidth="1"/>
    <col min="12630" max="12630" width="2.28515625" style="62" customWidth="1"/>
    <col min="12631" max="12631" width="0.85546875" style="62" customWidth="1"/>
    <col min="12632" max="12632" width="1.140625" style="62" customWidth="1"/>
    <col min="12633" max="12633" width="2.42578125" style="62" customWidth="1"/>
    <col min="12634" max="12634" width="0" style="62" hidden="1" customWidth="1"/>
    <col min="12635" max="12635" width="0.7109375" style="62" customWidth="1"/>
    <col min="12636" max="12636" width="1.140625" style="62" customWidth="1"/>
    <col min="12637" max="12637" width="0.7109375" style="62" customWidth="1"/>
    <col min="12638" max="12638" width="1.7109375" style="62" customWidth="1"/>
    <col min="12639" max="12640" width="0.85546875" style="62"/>
    <col min="12641" max="12641" width="0.85546875" style="62" customWidth="1"/>
    <col min="12642" max="12643" width="1.5703125" style="62" customWidth="1"/>
    <col min="12644" max="12644" width="2.85546875" style="62" customWidth="1"/>
    <col min="12645" max="12645" width="0" style="62" hidden="1" customWidth="1"/>
    <col min="12646" max="12646" width="0.140625" style="62" customWidth="1"/>
    <col min="12647" max="12647" width="0" style="62" hidden="1" customWidth="1"/>
    <col min="12648" max="12648" width="0.7109375" style="62" customWidth="1"/>
    <col min="12649" max="12649" width="2.28515625" style="62" customWidth="1"/>
    <col min="12650" max="12650" width="0.7109375" style="62" customWidth="1"/>
    <col min="12651" max="12651" width="1" style="62" customWidth="1"/>
    <col min="12652" max="12652" width="2.42578125" style="62" customWidth="1"/>
    <col min="12653" max="12653" width="0" style="62" hidden="1" customWidth="1"/>
    <col min="12654" max="12654" width="0.42578125" style="62" customWidth="1"/>
    <col min="12655" max="12659" width="0.85546875" style="62"/>
    <col min="12660" max="12660" width="1.28515625" style="62" customWidth="1"/>
    <col min="12661" max="12661" width="0" style="62" hidden="1" customWidth="1"/>
    <col min="12662" max="12662" width="0.85546875" style="62"/>
    <col min="12663" max="12663" width="0.85546875" style="62" customWidth="1"/>
    <col min="12664" max="12664" width="1.85546875" style="62" customWidth="1"/>
    <col min="12665" max="12665" width="1.140625" style="62" customWidth="1"/>
    <col min="12666" max="12666" width="1" style="62" customWidth="1"/>
    <col min="12667" max="12668" width="0.28515625" style="62" customWidth="1"/>
    <col min="12669" max="12669" width="2.5703125" style="62" customWidth="1"/>
    <col min="12670" max="12670" width="0.42578125" style="62" customWidth="1"/>
    <col min="12671" max="12671" width="1" style="62" customWidth="1"/>
    <col min="12672" max="12672" width="2.140625" style="62" customWidth="1"/>
    <col min="12673" max="12673" width="0" style="62" hidden="1" customWidth="1"/>
    <col min="12674" max="12674" width="0.7109375" style="62" customWidth="1"/>
    <col min="12675" max="12675" width="2" style="62" customWidth="1"/>
    <col min="12676" max="12677" width="1.28515625" style="62" customWidth="1"/>
    <col min="12678" max="12678" width="0" style="62" hidden="1" customWidth="1"/>
    <col min="12679" max="12680" width="0.85546875" style="62"/>
    <col min="12681" max="12681" width="2.28515625" style="62" customWidth="1"/>
    <col min="12682" max="12682" width="0.28515625" style="62" customWidth="1"/>
    <col min="12683" max="12683" width="1" style="62" customWidth="1"/>
    <col min="12684" max="12684" width="0.42578125" style="62" customWidth="1"/>
    <col min="12685" max="12685" width="0" style="62" hidden="1" customWidth="1"/>
    <col min="12686" max="12686" width="2.140625" style="62" customWidth="1"/>
    <col min="12687" max="12687" width="0.85546875" style="62" customWidth="1"/>
    <col min="12688" max="12688" width="1.5703125" style="62" customWidth="1"/>
    <col min="12689" max="12689" width="0.42578125" style="62" customWidth="1"/>
    <col min="12690" max="12690" width="1" style="62" customWidth="1"/>
    <col min="12691" max="12692" width="0" style="62" hidden="1" customWidth="1"/>
    <col min="12693" max="12693" width="2" style="62" customWidth="1"/>
    <col min="12694" max="12694" width="2.42578125" style="62" customWidth="1"/>
    <col min="12695" max="12695" width="0.42578125" style="62" customWidth="1"/>
    <col min="12696" max="12696" width="1" style="62" customWidth="1"/>
    <col min="12697" max="12697" width="2" style="62" customWidth="1"/>
    <col min="12698" max="12699" width="0.85546875" style="62" customWidth="1"/>
    <col min="12700" max="12700" width="1" style="62" customWidth="1"/>
    <col min="12701" max="12701" width="1.42578125" style="62" customWidth="1"/>
    <col min="12702" max="12702" width="1.140625" style="62" customWidth="1"/>
    <col min="12703" max="12703" width="4.7109375" style="62" customWidth="1"/>
    <col min="12704" max="12704" width="4.28515625" style="62" customWidth="1"/>
    <col min="12705" max="12705" width="3.85546875" style="62" customWidth="1"/>
    <col min="12706" max="12726" width="0" style="62" hidden="1" customWidth="1"/>
    <col min="12727" max="12727" width="1.140625" style="62" customWidth="1"/>
    <col min="12728" max="12731" width="0.85546875" style="62"/>
    <col min="12732" max="12732" width="1.5703125" style="62" customWidth="1"/>
    <col min="12733" max="12733" width="1" style="62" customWidth="1"/>
    <col min="12734" max="12735" width="0.85546875" style="62"/>
    <col min="12736" max="12736" width="1" style="62" customWidth="1"/>
    <col min="12737" max="12738" width="0" style="62" hidden="1" customWidth="1"/>
    <col min="12739" max="12739" width="3.85546875" style="62" customWidth="1"/>
    <col min="12740" max="12740" width="0" style="62" hidden="1" customWidth="1"/>
    <col min="12741" max="12741" width="5.5703125" style="62" customWidth="1"/>
    <col min="12742" max="12742" width="2.85546875" style="62" customWidth="1"/>
    <col min="12743" max="12743" width="4.7109375" style="62" customWidth="1"/>
    <col min="12744" max="12744" width="4.28515625" style="62" customWidth="1"/>
    <col min="12745" max="12745" width="1.7109375" style="62" customWidth="1"/>
    <col min="12746" max="12746" width="10.7109375" style="62" customWidth="1"/>
    <col min="12747" max="12750" width="0" style="62" hidden="1" customWidth="1"/>
    <col min="12751" max="12827" width="0.85546875" style="62"/>
    <col min="12828" max="12828" width="2.42578125" style="62" customWidth="1"/>
    <col min="12829" max="12829" width="4.7109375" style="62" customWidth="1"/>
    <col min="12830" max="12834" width="0.85546875" style="62"/>
    <col min="12835" max="12835" width="1.28515625" style="62" customWidth="1"/>
    <col min="12836" max="12836" width="0.28515625" style="62" customWidth="1"/>
    <col min="12837" max="12841" width="0" style="62" hidden="1" customWidth="1"/>
    <col min="12842" max="12848" width="0.85546875" style="62"/>
    <col min="12849" max="12849" width="6" style="62" customWidth="1"/>
    <col min="12850" max="12850" width="0.5703125" style="62" customWidth="1"/>
    <col min="12851" max="12853" width="0" style="62" hidden="1" customWidth="1"/>
    <col min="12854" max="12854" width="3.85546875" style="62" customWidth="1"/>
    <col min="12855" max="12855" width="0.85546875" style="62" customWidth="1"/>
    <col min="12856" max="12856" width="2" style="62" customWidth="1"/>
    <col min="12857" max="12857" width="0.28515625" style="62" customWidth="1"/>
    <col min="12858" max="12858" width="1.5703125" style="62" customWidth="1"/>
    <col min="12859" max="12859" width="1" style="62" customWidth="1"/>
    <col min="12860" max="12860" width="2.5703125" style="62" customWidth="1"/>
    <col min="12861" max="12861" width="0" style="62" hidden="1" customWidth="1"/>
    <col min="12862" max="12862" width="0.85546875" style="62" customWidth="1"/>
    <col min="12863" max="12863" width="1.85546875" style="62" customWidth="1"/>
    <col min="12864" max="12864" width="0.42578125" style="62" customWidth="1"/>
    <col min="12865" max="12865" width="0.28515625" style="62" customWidth="1"/>
    <col min="12866" max="12866" width="1.85546875" style="62" customWidth="1"/>
    <col min="12867" max="12867" width="0.5703125" style="62" customWidth="1"/>
    <col min="12868" max="12868" width="1" style="62" customWidth="1"/>
    <col min="12869" max="12869" width="0.85546875" style="62" customWidth="1"/>
    <col min="12870" max="12870" width="1.7109375" style="62" customWidth="1"/>
    <col min="12871" max="12871" width="0.7109375" style="62" customWidth="1"/>
    <col min="12872" max="12872" width="1.5703125" style="62" customWidth="1"/>
    <col min="12873" max="12873" width="0.85546875" style="62" customWidth="1"/>
    <col min="12874" max="12874" width="1.140625" style="62" customWidth="1"/>
    <col min="12875" max="12875" width="1" style="62" customWidth="1"/>
    <col min="12876" max="12876" width="2.140625" style="62" customWidth="1"/>
    <col min="12877" max="12877" width="0" style="62" hidden="1" customWidth="1"/>
    <col min="12878" max="12878" width="0.7109375" style="62" customWidth="1"/>
    <col min="12879" max="12879" width="1.140625" style="62" customWidth="1"/>
    <col min="12880" max="12880" width="2.42578125" style="62" customWidth="1"/>
    <col min="12881" max="12881" width="0" style="62" hidden="1" customWidth="1"/>
    <col min="12882" max="12882" width="0.140625" style="62" customWidth="1"/>
    <col min="12883" max="12883" width="0" style="62" hidden="1" customWidth="1"/>
    <col min="12884" max="12884" width="0.5703125" style="62" customWidth="1"/>
    <col min="12885" max="12885" width="1.28515625" style="62" customWidth="1"/>
    <col min="12886" max="12886" width="2.28515625" style="62" customWidth="1"/>
    <col min="12887" max="12887" width="0.85546875" style="62" customWidth="1"/>
    <col min="12888" max="12888" width="1.140625" style="62" customWidth="1"/>
    <col min="12889" max="12889" width="2.42578125" style="62" customWidth="1"/>
    <col min="12890" max="12890" width="0" style="62" hidden="1" customWidth="1"/>
    <col min="12891" max="12891" width="0.7109375" style="62" customWidth="1"/>
    <col min="12892" max="12892" width="1.140625" style="62" customWidth="1"/>
    <col min="12893" max="12893" width="0.7109375" style="62" customWidth="1"/>
    <col min="12894" max="12894" width="1.7109375" style="62" customWidth="1"/>
    <col min="12895" max="12896" width="0.85546875" style="62"/>
    <col min="12897" max="12897" width="0.85546875" style="62" customWidth="1"/>
    <col min="12898" max="12899" width="1.5703125" style="62" customWidth="1"/>
    <col min="12900" max="12900" width="2.85546875" style="62" customWidth="1"/>
    <col min="12901" max="12901" width="0" style="62" hidden="1" customWidth="1"/>
    <col min="12902" max="12902" width="0.140625" style="62" customWidth="1"/>
    <col min="12903" max="12903" width="0" style="62" hidden="1" customWidth="1"/>
    <col min="12904" max="12904" width="0.7109375" style="62" customWidth="1"/>
    <col min="12905" max="12905" width="2.28515625" style="62" customWidth="1"/>
    <col min="12906" max="12906" width="0.7109375" style="62" customWidth="1"/>
    <col min="12907" max="12907" width="1" style="62" customWidth="1"/>
    <col min="12908" max="12908" width="2.42578125" style="62" customWidth="1"/>
    <col min="12909" max="12909" width="0" style="62" hidden="1" customWidth="1"/>
    <col min="12910" max="12910" width="0.42578125" style="62" customWidth="1"/>
    <col min="12911" max="12915" width="0.85546875" style="62"/>
    <col min="12916" max="12916" width="1.28515625" style="62" customWidth="1"/>
    <col min="12917" max="12917" width="0" style="62" hidden="1" customWidth="1"/>
    <col min="12918" max="12918" width="0.85546875" style="62"/>
    <col min="12919" max="12919" width="0.85546875" style="62" customWidth="1"/>
    <col min="12920" max="12920" width="1.85546875" style="62" customWidth="1"/>
    <col min="12921" max="12921" width="1.140625" style="62" customWidth="1"/>
    <col min="12922" max="12922" width="1" style="62" customWidth="1"/>
    <col min="12923" max="12924" width="0.28515625" style="62" customWidth="1"/>
    <col min="12925" max="12925" width="2.5703125" style="62" customWidth="1"/>
    <col min="12926" max="12926" width="0.42578125" style="62" customWidth="1"/>
    <col min="12927" max="12927" width="1" style="62" customWidth="1"/>
    <col min="12928" max="12928" width="2.140625" style="62" customWidth="1"/>
    <col min="12929" max="12929" width="0" style="62" hidden="1" customWidth="1"/>
    <col min="12930" max="12930" width="0.7109375" style="62" customWidth="1"/>
    <col min="12931" max="12931" width="2" style="62" customWidth="1"/>
    <col min="12932" max="12933" width="1.28515625" style="62" customWidth="1"/>
    <col min="12934" max="12934" width="0" style="62" hidden="1" customWidth="1"/>
    <col min="12935" max="12936" width="0.85546875" style="62"/>
    <col min="12937" max="12937" width="2.28515625" style="62" customWidth="1"/>
    <col min="12938" max="12938" width="0.28515625" style="62" customWidth="1"/>
    <col min="12939" max="12939" width="1" style="62" customWidth="1"/>
    <col min="12940" max="12940" width="0.42578125" style="62" customWidth="1"/>
    <col min="12941" max="12941" width="0" style="62" hidden="1" customWidth="1"/>
    <col min="12942" max="12942" width="2.140625" style="62" customWidth="1"/>
    <col min="12943" max="12943" width="0.85546875" style="62" customWidth="1"/>
    <col min="12944" max="12944" width="1.5703125" style="62" customWidth="1"/>
    <col min="12945" max="12945" width="0.42578125" style="62" customWidth="1"/>
    <col min="12946" max="12946" width="1" style="62" customWidth="1"/>
    <col min="12947" max="12948" width="0" style="62" hidden="1" customWidth="1"/>
    <col min="12949" max="12949" width="2" style="62" customWidth="1"/>
    <col min="12950" max="12950" width="2.42578125" style="62" customWidth="1"/>
    <col min="12951" max="12951" width="0.42578125" style="62" customWidth="1"/>
    <col min="12952" max="12952" width="1" style="62" customWidth="1"/>
    <col min="12953" max="12953" width="2" style="62" customWidth="1"/>
    <col min="12954" max="12955" width="0.85546875" style="62" customWidth="1"/>
    <col min="12956" max="12956" width="1" style="62" customWidth="1"/>
    <col min="12957" max="12957" width="1.42578125" style="62" customWidth="1"/>
    <col min="12958" max="12958" width="1.140625" style="62" customWidth="1"/>
    <col min="12959" max="12959" width="4.7109375" style="62" customWidth="1"/>
    <col min="12960" max="12960" width="4.28515625" style="62" customWidth="1"/>
    <col min="12961" max="12961" width="3.85546875" style="62" customWidth="1"/>
    <col min="12962" max="12982" width="0" style="62" hidden="1" customWidth="1"/>
    <col min="12983" max="12983" width="1.140625" style="62" customWidth="1"/>
    <col min="12984" max="12987" width="0.85546875" style="62"/>
    <col min="12988" max="12988" width="1.5703125" style="62" customWidth="1"/>
    <col min="12989" max="12989" width="1" style="62" customWidth="1"/>
    <col min="12990" max="12991" width="0.85546875" style="62"/>
    <col min="12992" max="12992" width="1" style="62" customWidth="1"/>
    <col min="12993" max="12994" width="0" style="62" hidden="1" customWidth="1"/>
    <col min="12995" max="12995" width="3.85546875" style="62" customWidth="1"/>
    <col min="12996" max="12996" width="0" style="62" hidden="1" customWidth="1"/>
    <col min="12997" max="12997" width="5.5703125" style="62" customWidth="1"/>
    <col min="12998" max="12998" width="2.85546875" style="62" customWidth="1"/>
    <col min="12999" max="12999" width="4.7109375" style="62" customWidth="1"/>
    <col min="13000" max="13000" width="4.28515625" style="62" customWidth="1"/>
    <col min="13001" max="13001" width="1.7109375" style="62" customWidth="1"/>
    <col min="13002" max="13002" width="10.7109375" style="62" customWidth="1"/>
    <col min="13003" max="13006" width="0" style="62" hidden="1" customWidth="1"/>
    <col min="13007" max="13083" width="0.85546875" style="62"/>
    <col min="13084" max="13084" width="2.42578125" style="62" customWidth="1"/>
    <col min="13085" max="13085" width="4.7109375" style="62" customWidth="1"/>
    <col min="13086" max="13090" width="0.85546875" style="62"/>
    <col min="13091" max="13091" width="1.28515625" style="62" customWidth="1"/>
    <col min="13092" max="13092" width="0.28515625" style="62" customWidth="1"/>
    <col min="13093" max="13097" width="0" style="62" hidden="1" customWidth="1"/>
    <col min="13098" max="13104" width="0.85546875" style="62"/>
    <col min="13105" max="13105" width="6" style="62" customWidth="1"/>
    <col min="13106" max="13106" width="0.5703125" style="62" customWidth="1"/>
    <col min="13107" max="13109" width="0" style="62" hidden="1" customWidth="1"/>
    <col min="13110" max="13110" width="3.85546875" style="62" customWidth="1"/>
    <col min="13111" max="13111" width="0.85546875" style="62" customWidth="1"/>
    <col min="13112" max="13112" width="2" style="62" customWidth="1"/>
    <col min="13113" max="13113" width="0.28515625" style="62" customWidth="1"/>
    <col min="13114" max="13114" width="1.5703125" style="62" customWidth="1"/>
    <col min="13115" max="13115" width="1" style="62" customWidth="1"/>
    <col min="13116" max="13116" width="2.5703125" style="62" customWidth="1"/>
    <col min="13117" max="13117" width="0" style="62" hidden="1" customWidth="1"/>
    <col min="13118" max="13118" width="0.85546875" style="62" customWidth="1"/>
    <col min="13119" max="13119" width="1.85546875" style="62" customWidth="1"/>
    <col min="13120" max="13120" width="0.42578125" style="62" customWidth="1"/>
    <col min="13121" max="13121" width="0.28515625" style="62" customWidth="1"/>
    <col min="13122" max="13122" width="1.85546875" style="62" customWidth="1"/>
    <col min="13123" max="13123" width="0.5703125" style="62" customWidth="1"/>
    <col min="13124" max="13124" width="1" style="62" customWidth="1"/>
    <col min="13125" max="13125" width="0.85546875" style="62" customWidth="1"/>
    <col min="13126" max="13126" width="1.7109375" style="62" customWidth="1"/>
    <col min="13127" max="13127" width="0.7109375" style="62" customWidth="1"/>
    <col min="13128" max="13128" width="1.5703125" style="62" customWidth="1"/>
    <col min="13129" max="13129" width="0.85546875" style="62" customWidth="1"/>
    <col min="13130" max="13130" width="1.140625" style="62" customWidth="1"/>
    <col min="13131" max="13131" width="1" style="62" customWidth="1"/>
    <col min="13132" max="13132" width="2.140625" style="62" customWidth="1"/>
    <col min="13133" max="13133" width="0" style="62" hidden="1" customWidth="1"/>
    <col min="13134" max="13134" width="0.7109375" style="62" customWidth="1"/>
    <col min="13135" max="13135" width="1.140625" style="62" customWidth="1"/>
    <col min="13136" max="13136" width="2.42578125" style="62" customWidth="1"/>
    <col min="13137" max="13137" width="0" style="62" hidden="1" customWidth="1"/>
    <col min="13138" max="13138" width="0.140625" style="62" customWidth="1"/>
    <col min="13139" max="13139" width="0" style="62" hidden="1" customWidth="1"/>
    <col min="13140" max="13140" width="0.5703125" style="62" customWidth="1"/>
    <col min="13141" max="13141" width="1.28515625" style="62" customWidth="1"/>
    <col min="13142" max="13142" width="2.28515625" style="62" customWidth="1"/>
    <col min="13143" max="13143" width="0.85546875" style="62" customWidth="1"/>
    <col min="13144" max="13144" width="1.140625" style="62" customWidth="1"/>
    <col min="13145" max="13145" width="2.42578125" style="62" customWidth="1"/>
    <col min="13146" max="13146" width="0" style="62" hidden="1" customWidth="1"/>
    <col min="13147" max="13147" width="0.7109375" style="62" customWidth="1"/>
    <col min="13148" max="13148" width="1.140625" style="62" customWidth="1"/>
    <col min="13149" max="13149" width="0.7109375" style="62" customWidth="1"/>
    <col min="13150" max="13150" width="1.7109375" style="62" customWidth="1"/>
    <col min="13151" max="13152" width="0.85546875" style="62"/>
    <col min="13153" max="13153" width="0.85546875" style="62" customWidth="1"/>
    <col min="13154" max="13155" width="1.5703125" style="62" customWidth="1"/>
    <col min="13156" max="13156" width="2.85546875" style="62" customWidth="1"/>
    <col min="13157" max="13157" width="0" style="62" hidden="1" customWidth="1"/>
    <col min="13158" max="13158" width="0.140625" style="62" customWidth="1"/>
    <col min="13159" max="13159" width="0" style="62" hidden="1" customWidth="1"/>
    <col min="13160" max="13160" width="0.7109375" style="62" customWidth="1"/>
    <col min="13161" max="13161" width="2.28515625" style="62" customWidth="1"/>
    <col min="13162" max="13162" width="0.7109375" style="62" customWidth="1"/>
    <col min="13163" max="13163" width="1" style="62" customWidth="1"/>
    <col min="13164" max="13164" width="2.42578125" style="62" customWidth="1"/>
    <col min="13165" max="13165" width="0" style="62" hidden="1" customWidth="1"/>
    <col min="13166" max="13166" width="0.42578125" style="62" customWidth="1"/>
    <col min="13167" max="13171" width="0.85546875" style="62"/>
    <col min="13172" max="13172" width="1.28515625" style="62" customWidth="1"/>
    <col min="13173" max="13173" width="0" style="62" hidden="1" customWidth="1"/>
    <col min="13174" max="13174" width="0.85546875" style="62"/>
    <col min="13175" max="13175" width="0.85546875" style="62" customWidth="1"/>
    <col min="13176" max="13176" width="1.85546875" style="62" customWidth="1"/>
    <col min="13177" max="13177" width="1.140625" style="62" customWidth="1"/>
    <col min="13178" max="13178" width="1" style="62" customWidth="1"/>
    <col min="13179" max="13180" width="0.28515625" style="62" customWidth="1"/>
    <col min="13181" max="13181" width="2.5703125" style="62" customWidth="1"/>
    <col min="13182" max="13182" width="0.42578125" style="62" customWidth="1"/>
    <col min="13183" max="13183" width="1" style="62" customWidth="1"/>
    <col min="13184" max="13184" width="2.140625" style="62" customWidth="1"/>
    <col min="13185" max="13185" width="0" style="62" hidden="1" customWidth="1"/>
    <col min="13186" max="13186" width="0.7109375" style="62" customWidth="1"/>
    <col min="13187" max="13187" width="2" style="62" customWidth="1"/>
    <col min="13188" max="13189" width="1.28515625" style="62" customWidth="1"/>
    <col min="13190" max="13190" width="0" style="62" hidden="1" customWidth="1"/>
    <col min="13191" max="13192" width="0.85546875" style="62"/>
    <col min="13193" max="13193" width="2.28515625" style="62" customWidth="1"/>
    <col min="13194" max="13194" width="0.28515625" style="62" customWidth="1"/>
    <col min="13195" max="13195" width="1" style="62" customWidth="1"/>
    <col min="13196" max="13196" width="0.42578125" style="62" customWidth="1"/>
    <col min="13197" max="13197" width="0" style="62" hidden="1" customWidth="1"/>
    <col min="13198" max="13198" width="2.140625" style="62" customWidth="1"/>
    <col min="13199" max="13199" width="0.85546875" style="62" customWidth="1"/>
    <col min="13200" max="13200" width="1.5703125" style="62" customWidth="1"/>
    <col min="13201" max="13201" width="0.42578125" style="62" customWidth="1"/>
    <col min="13202" max="13202" width="1" style="62" customWidth="1"/>
    <col min="13203" max="13204" width="0" style="62" hidden="1" customWidth="1"/>
    <col min="13205" max="13205" width="2" style="62" customWidth="1"/>
    <col min="13206" max="13206" width="2.42578125" style="62" customWidth="1"/>
    <col min="13207" max="13207" width="0.42578125" style="62" customWidth="1"/>
    <col min="13208" max="13208" width="1" style="62" customWidth="1"/>
    <col min="13209" max="13209" width="2" style="62" customWidth="1"/>
    <col min="13210" max="13211" width="0.85546875" style="62" customWidth="1"/>
    <col min="13212" max="13212" width="1" style="62" customWidth="1"/>
    <col min="13213" max="13213" width="1.42578125" style="62" customWidth="1"/>
    <col min="13214" max="13214" width="1.140625" style="62" customWidth="1"/>
    <col min="13215" max="13215" width="4.7109375" style="62" customWidth="1"/>
    <col min="13216" max="13216" width="4.28515625" style="62" customWidth="1"/>
    <col min="13217" max="13217" width="3.85546875" style="62" customWidth="1"/>
    <col min="13218" max="13238" width="0" style="62" hidden="1" customWidth="1"/>
    <col min="13239" max="13239" width="1.140625" style="62" customWidth="1"/>
    <col min="13240" max="13243" width="0.85546875" style="62"/>
    <col min="13244" max="13244" width="1.5703125" style="62" customWidth="1"/>
    <col min="13245" max="13245" width="1" style="62" customWidth="1"/>
    <col min="13246" max="13247" width="0.85546875" style="62"/>
    <col min="13248" max="13248" width="1" style="62" customWidth="1"/>
    <col min="13249" max="13250" width="0" style="62" hidden="1" customWidth="1"/>
    <col min="13251" max="13251" width="3.85546875" style="62" customWidth="1"/>
    <col min="13252" max="13252" width="0" style="62" hidden="1" customWidth="1"/>
    <col min="13253" max="13253" width="5.5703125" style="62" customWidth="1"/>
    <col min="13254" max="13254" width="2.85546875" style="62" customWidth="1"/>
    <col min="13255" max="13255" width="4.7109375" style="62" customWidth="1"/>
    <col min="13256" max="13256" width="4.28515625" style="62" customWidth="1"/>
    <col min="13257" max="13257" width="1.7109375" style="62" customWidth="1"/>
    <col min="13258" max="13258" width="10.7109375" style="62" customWidth="1"/>
    <col min="13259" max="13262" width="0" style="62" hidden="1" customWidth="1"/>
    <col min="13263" max="13339" width="0.85546875" style="62"/>
    <col min="13340" max="13340" width="2.42578125" style="62" customWidth="1"/>
    <col min="13341" max="13341" width="4.7109375" style="62" customWidth="1"/>
    <col min="13342" max="13346" width="0.85546875" style="62"/>
    <col min="13347" max="13347" width="1.28515625" style="62" customWidth="1"/>
    <col min="13348" max="13348" width="0.28515625" style="62" customWidth="1"/>
    <col min="13349" max="13353" width="0" style="62" hidden="1" customWidth="1"/>
    <col min="13354" max="13360" width="0.85546875" style="62"/>
    <col min="13361" max="13361" width="6" style="62" customWidth="1"/>
    <col min="13362" max="13362" width="0.5703125" style="62" customWidth="1"/>
    <col min="13363" max="13365" width="0" style="62" hidden="1" customWidth="1"/>
    <col min="13366" max="13366" width="3.85546875" style="62" customWidth="1"/>
    <col min="13367" max="13367" width="0.85546875" style="62" customWidth="1"/>
    <col min="13368" max="13368" width="2" style="62" customWidth="1"/>
    <col min="13369" max="13369" width="0.28515625" style="62" customWidth="1"/>
    <col min="13370" max="13370" width="1.5703125" style="62" customWidth="1"/>
    <col min="13371" max="13371" width="1" style="62" customWidth="1"/>
    <col min="13372" max="13372" width="2.5703125" style="62" customWidth="1"/>
    <col min="13373" max="13373" width="0" style="62" hidden="1" customWidth="1"/>
    <col min="13374" max="13374" width="0.85546875" style="62" customWidth="1"/>
    <col min="13375" max="13375" width="1.85546875" style="62" customWidth="1"/>
    <col min="13376" max="13376" width="0.42578125" style="62" customWidth="1"/>
    <col min="13377" max="13377" width="0.28515625" style="62" customWidth="1"/>
    <col min="13378" max="13378" width="1.85546875" style="62" customWidth="1"/>
    <col min="13379" max="13379" width="0.5703125" style="62" customWidth="1"/>
    <col min="13380" max="13380" width="1" style="62" customWidth="1"/>
    <col min="13381" max="13381" width="0.85546875" style="62" customWidth="1"/>
    <col min="13382" max="13382" width="1.7109375" style="62" customWidth="1"/>
    <col min="13383" max="13383" width="0.7109375" style="62" customWidth="1"/>
    <col min="13384" max="13384" width="1.5703125" style="62" customWidth="1"/>
    <col min="13385" max="13385" width="0.85546875" style="62" customWidth="1"/>
    <col min="13386" max="13386" width="1.140625" style="62" customWidth="1"/>
    <col min="13387" max="13387" width="1" style="62" customWidth="1"/>
    <col min="13388" max="13388" width="2.140625" style="62" customWidth="1"/>
    <col min="13389" max="13389" width="0" style="62" hidden="1" customWidth="1"/>
    <col min="13390" max="13390" width="0.7109375" style="62" customWidth="1"/>
    <col min="13391" max="13391" width="1.140625" style="62" customWidth="1"/>
    <col min="13392" max="13392" width="2.42578125" style="62" customWidth="1"/>
    <col min="13393" max="13393" width="0" style="62" hidden="1" customWidth="1"/>
    <col min="13394" max="13394" width="0.140625" style="62" customWidth="1"/>
    <col min="13395" max="13395" width="0" style="62" hidden="1" customWidth="1"/>
    <col min="13396" max="13396" width="0.5703125" style="62" customWidth="1"/>
    <col min="13397" max="13397" width="1.28515625" style="62" customWidth="1"/>
    <col min="13398" max="13398" width="2.28515625" style="62" customWidth="1"/>
    <col min="13399" max="13399" width="0.85546875" style="62" customWidth="1"/>
    <col min="13400" max="13400" width="1.140625" style="62" customWidth="1"/>
    <col min="13401" max="13401" width="2.42578125" style="62" customWidth="1"/>
    <col min="13402" max="13402" width="0" style="62" hidden="1" customWidth="1"/>
    <col min="13403" max="13403" width="0.7109375" style="62" customWidth="1"/>
    <col min="13404" max="13404" width="1.140625" style="62" customWidth="1"/>
    <col min="13405" max="13405" width="0.7109375" style="62" customWidth="1"/>
    <col min="13406" max="13406" width="1.7109375" style="62" customWidth="1"/>
    <col min="13407" max="13408" width="0.85546875" style="62"/>
    <col min="13409" max="13409" width="0.85546875" style="62" customWidth="1"/>
    <col min="13410" max="13411" width="1.5703125" style="62" customWidth="1"/>
    <col min="13412" max="13412" width="2.85546875" style="62" customWidth="1"/>
    <col min="13413" max="13413" width="0" style="62" hidden="1" customWidth="1"/>
    <col min="13414" max="13414" width="0.140625" style="62" customWidth="1"/>
    <col min="13415" max="13415" width="0" style="62" hidden="1" customWidth="1"/>
    <col min="13416" max="13416" width="0.7109375" style="62" customWidth="1"/>
    <col min="13417" max="13417" width="2.28515625" style="62" customWidth="1"/>
    <col min="13418" max="13418" width="0.7109375" style="62" customWidth="1"/>
    <col min="13419" max="13419" width="1" style="62" customWidth="1"/>
    <col min="13420" max="13420" width="2.42578125" style="62" customWidth="1"/>
    <col min="13421" max="13421" width="0" style="62" hidden="1" customWidth="1"/>
    <col min="13422" max="13422" width="0.42578125" style="62" customWidth="1"/>
    <col min="13423" max="13427" width="0.85546875" style="62"/>
    <col min="13428" max="13428" width="1.28515625" style="62" customWidth="1"/>
    <col min="13429" max="13429" width="0" style="62" hidden="1" customWidth="1"/>
    <col min="13430" max="13430" width="0.85546875" style="62"/>
    <col min="13431" max="13431" width="0.85546875" style="62" customWidth="1"/>
    <col min="13432" max="13432" width="1.85546875" style="62" customWidth="1"/>
    <col min="13433" max="13433" width="1.140625" style="62" customWidth="1"/>
    <col min="13434" max="13434" width="1" style="62" customWidth="1"/>
    <col min="13435" max="13436" width="0.28515625" style="62" customWidth="1"/>
    <col min="13437" max="13437" width="2.5703125" style="62" customWidth="1"/>
    <col min="13438" max="13438" width="0.42578125" style="62" customWidth="1"/>
    <col min="13439" max="13439" width="1" style="62" customWidth="1"/>
    <col min="13440" max="13440" width="2.140625" style="62" customWidth="1"/>
    <col min="13441" max="13441" width="0" style="62" hidden="1" customWidth="1"/>
    <col min="13442" max="13442" width="0.7109375" style="62" customWidth="1"/>
    <col min="13443" max="13443" width="2" style="62" customWidth="1"/>
    <col min="13444" max="13445" width="1.28515625" style="62" customWidth="1"/>
    <col min="13446" max="13446" width="0" style="62" hidden="1" customWidth="1"/>
    <col min="13447" max="13448" width="0.85546875" style="62"/>
    <col min="13449" max="13449" width="2.28515625" style="62" customWidth="1"/>
    <col min="13450" max="13450" width="0.28515625" style="62" customWidth="1"/>
    <col min="13451" max="13451" width="1" style="62" customWidth="1"/>
    <col min="13452" max="13452" width="0.42578125" style="62" customWidth="1"/>
    <col min="13453" max="13453" width="0" style="62" hidden="1" customWidth="1"/>
    <col min="13454" max="13454" width="2.140625" style="62" customWidth="1"/>
    <col min="13455" max="13455" width="0.85546875" style="62" customWidth="1"/>
    <col min="13456" max="13456" width="1.5703125" style="62" customWidth="1"/>
    <col min="13457" max="13457" width="0.42578125" style="62" customWidth="1"/>
    <col min="13458" max="13458" width="1" style="62" customWidth="1"/>
    <col min="13459" max="13460" width="0" style="62" hidden="1" customWidth="1"/>
    <col min="13461" max="13461" width="2" style="62" customWidth="1"/>
    <col min="13462" max="13462" width="2.42578125" style="62" customWidth="1"/>
    <col min="13463" max="13463" width="0.42578125" style="62" customWidth="1"/>
    <col min="13464" max="13464" width="1" style="62" customWidth="1"/>
    <col min="13465" max="13465" width="2" style="62" customWidth="1"/>
    <col min="13466" max="13467" width="0.85546875" style="62" customWidth="1"/>
    <col min="13468" max="13468" width="1" style="62" customWidth="1"/>
    <col min="13469" max="13469" width="1.42578125" style="62" customWidth="1"/>
    <col min="13470" max="13470" width="1.140625" style="62" customWidth="1"/>
    <col min="13471" max="13471" width="4.7109375" style="62" customWidth="1"/>
    <col min="13472" max="13472" width="4.28515625" style="62" customWidth="1"/>
    <col min="13473" max="13473" width="3.85546875" style="62" customWidth="1"/>
    <col min="13474" max="13494" width="0" style="62" hidden="1" customWidth="1"/>
    <col min="13495" max="13495" width="1.140625" style="62" customWidth="1"/>
    <col min="13496" max="13499" width="0.85546875" style="62"/>
    <col min="13500" max="13500" width="1.5703125" style="62" customWidth="1"/>
    <col min="13501" max="13501" width="1" style="62" customWidth="1"/>
    <col min="13502" max="13503" width="0.85546875" style="62"/>
    <col min="13504" max="13504" width="1" style="62" customWidth="1"/>
    <col min="13505" max="13506" width="0" style="62" hidden="1" customWidth="1"/>
    <col min="13507" max="13507" width="3.85546875" style="62" customWidth="1"/>
    <col min="13508" max="13508" width="0" style="62" hidden="1" customWidth="1"/>
    <col min="13509" max="13509" width="5.5703125" style="62" customWidth="1"/>
    <col min="13510" max="13510" width="2.85546875" style="62" customWidth="1"/>
    <col min="13511" max="13511" width="4.7109375" style="62" customWidth="1"/>
    <col min="13512" max="13512" width="4.28515625" style="62" customWidth="1"/>
    <col min="13513" max="13513" width="1.7109375" style="62" customWidth="1"/>
    <col min="13514" max="13514" width="10.7109375" style="62" customWidth="1"/>
    <col min="13515" max="13518" width="0" style="62" hidden="1" customWidth="1"/>
    <col min="13519" max="13595" width="0.85546875" style="62"/>
    <col min="13596" max="13596" width="2.42578125" style="62" customWidth="1"/>
    <col min="13597" max="13597" width="4.7109375" style="62" customWidth="1"/>
    <col min="13598" max="13602" width="0.85546875" style="62"/>
    <col min="13603" max="13603" width="1.28515625" style="62" customWidth="1"/>
    <col min="13604" max="13604" width="0.28515625" style="62" customWidth="1"/>
    <col min="13605" max="13609" width="0" style="62" hidden="1" customWidth="1"/>
    <col min="13610" max="13616" width="0.85546875" style="62"/>
    <col min="13617" max="13617" width="6" style="62" customWidth="1"/>
    <col min="13618" max="13618" width="0.5703125" style="62" customWidth="1"/>
    <col min="13619" max="13621" width="0" style="62" hidden="1" customWidth="1"/>
    <col min="13622" max="13622" width="3.85546875" style="62" customWidth="1"/>
    <col min="13623" max="13623" width="0.85546875" style="62" customWidth="1"/>
    <col min="13624" max="13624" width="2" style="62" customWidth="1"/>
    <col min="13625" max="13625" width="0.28515625" style="62" customWidth="1"/>
    <col min="13626" max="13626" width="1.5703125" style="62" customWidth="1"/>
    <col min="13627" max="13627" width="1" style="62" customWidth="1"/>
    <col min="13628" max="13628" width="2.5703125" style="62" customWidth="1"/>
    <col min="13629" max="13629" width="0" style="62" hidden="1" customWidth="1"/>
    <col min="13630" max="13630" width="0.85546875" style="62" customWidth="1"/>
    <col min="13631" max="13631" width="1.85546875" style="62" customWidth="1"/>
    <col min="13632" max="13632" width="0.42578125" style="62" customWidth="1"/>
    <col min="13633" max="13633" width="0.28515625" style="62" customWidth="1"/>
    <col min="13634" max="13634" width="1.85546875" style="62" customWidth="1"/>
    <col min="13635" max="13635" width="0.5703125" style="62" customWidth="1"/>
    <col min="13636" max="13636" width="1" style="62" customWidth="1"/>
    <col min="13637" max="13637" width="0.85546875" style="62" customWidth="1"/>
    <col min="13638" max="13638" width="1.7109375" style="62" customWidth="1"/>
    <col min="13639" max="13639" width="0.7109375" style="62" customWidth="1"/>
    <col min="13640" max="13640" width="1.5703125" style="62" customWidth="1"/>
    <col min="13641" max="13641" width="0.85546875" style="62" customWidth="1"/>
    <col min="13642" max="13642" width="1.140625" style="62" customWidth="1"/>
    <col min="13643" max="13643" width="1" style="62" customWidth="1"/>
    <col min="13644" max="13644" width="2.140625" style="62" customWidth="1"/>
    <col min="13645" max="13645" width="0" style="62" hidden="1" customWidth="1"/>
    <col min="13646" max="13646" width="0.7109375" style="62" customWidth="1"/>
    <col min="13647" max="13647" width="1.140625" style="62" customWidth="1"/>
    <col min="13648" max="13648" width="2.42578125" style="62" customWidth="1"/>
    <col min="13649" max="13649" width="0" style="62" hidden="1" customWidth="1"/>
    <col min="13650" max="13650" width="0.140625" style="62" customWidth="1"/>
    <col min="13651" max="13651" width="0" style="62" hidden="1" customWidth="1"/>
    <col min="13652" max="13652" width="0.5703125" style="62" customWidth="1"/>
    <col min="13653" max="13653" width="1.28515625" style="62" customWidth="1"/>
    <col min="13654" max="13654" width="2.28515625" style="62" customWidth="1"/>
    <col min="13655" max="13655" width="0.85546875" style="62" customWidth="1"/>
    <col min="13656" max="13656" width="1.140625" style="62" customWidth="1"/>
    <col min="13657" max="13657" width="2.42578125" style="62" customWidth="1"/>
    <col min="13658" max="13658" width="0" style="62" hidden="1" customWidth="1"/>
    <col min="13659" max="13659" width="0.7109375" style="62" customWidth="1"/>
    <col min="13660" max="13660" width="1.140625" style="62" customWidth="1"/>
    <col min="13661" max="13661" width="0.7109375" style="62" customWidth="1"/>
    <col min="13662" max="13662" width="1.7109375" style="62" customWidth="1"/>
    <col min="13663" max="13664" width="0.85546875" style="62"/>
    <col min="13665" max="13665" width="0.85546875" style="62" customWidth="1"/>
    <col min="13666" max="13667" width="1.5703125" style="62" customWidth="1"/>
    <col min="13668" max="13668" width="2.85546875" style="62" customWidth="1"/>
    <col min="13669" max="13669" width="0" style="62" hidden="1" customWidth="1"/>
    <col min="13670" max="13670" width="0.140625" style="62" customWidth="1"/>
    <col min="13671" max="13671" width="0" style="62" hidden="1" customWidth="1"/>
    <col min="13672" max="13672" width="0.7109375" style="62" customWidth="1"/>
    <col min="13673" max="13673" width="2.28515625" style="62" customWidth="1"/>
    <col min="13674" max="13674" width="0.7109375" style="62" customWidth="1"/>
    <col min="13675" max="13675" width="1" style="62" customWidth="1"/>
    <col min="13676" max="13676" width="2.42578125" style="62" customWidth="1"/>
    <col min="13677" max="13677" width="0" style="62" hidden="1" customWidth="1"/>
    <col min="13678" max="13678" width="0.42578125" style="62" customWidth="1"/>
    <col min="13679" max="13683" width="0.85546875" style="62"/>
    <col min="13684" max="13684" width="1.28515625" style="62" customWidth="1"/>
    <col min="13685" max="13685" width="0" style="62" hidden="1" customWidth="1"/>
    <col min="13686" max="13686" width="0.85546875" style="62"/>
    <col min="13687" max="13687" width="0.85546875" style="62" customWidth="1"/>
    <col min="13688" max="13688" width="1.85546875" style="62" customWidth="1"/>
    <col min="13689" max="13689" width="1.140625" style="62" customWidth="1"/>
    <col min="13690" max="13690" width="1" style="62" customWidth="1"/>
    <col min="13691" max="13692" width="0.28515625" style="62" customWidth="1"/>
    <col min="13693" max="13693" width="2.5703125" style="62" customWidth="1"/>
    <col min="13694" max="13694" width="0.42578125" style="62" customWidth="1"/>
    <col min="13695" max="13695" width="1" style="62" customWidth="1"/>
    <col min="13696" max="13696" width="2.140625" style="62" customWidth="1"/>
    <col min="13697" max="13697" width="0" style="62" hidden="1" customWidth="1"/>
    <col min="13698" max="13698" width="0.7109375" style="62" customWidth="1"/>
    <col min="13699" max="13699" width="2" style="62" customWidth="1"/>
    <col min="13700" max="13701" width="1.28515625" style="62" customWidth="1"/>
    <col min="13702" max="13702" width="0" style="62" hidden="1" customWidth="1"/>
    <col min="13703" max="13704" width="0.85546875" style="62"/>
    <col min="13705" max="13705" width="2.28515625" style="62" customWidth="1"/>
    <col min="13706" max="13706" width="0.28515625" style="62" customWidth="1"/>
    <col min="13707" max="13707" width="1" style="62" customWidth="1"/>
    <col min="13708" max="13708" width="0.42578125" style="62" customWidth="1"/>
    <col min="13709" max="13709" width="0" style="62" hidden="1" customWidth="1"/>
    <col min="13710" max="13710" width="2.140625" style="62" customWidth="1"/>
    <col min="13711" max="13711" width="0.85546875" style="62" customWidth="1"/>
    <col min="13712" max="13712" width="1.5703125" style="62" customWidth="1"/>
    <col min="13713" max="13713" width="0.42578125" style="62" customWidth="1"/>
    <col min="13714" max="13714" width="1" style="62" customWidth="1"/>
    <col min="13715" max="13716" width="0" style="62" hidden="1" customWidth="1"/>
    <col min="13717" max="13717" width="2" style="62" customWidth="1"/>
    <col min="13718" max="13718" width="2.42578125" style="62" customWidth="1"/>
    <col min="13719" max="13719" width="0.42578125" style="62" customWidth="1"/>
    <col min="13720" max="13720" width="1" style="62" customWidth="1"/>
    <col min="13721" max="13721" width="2" style="62" customWidth="1"/>
    <col min="13722" max="13723" width="0.85546875" style="62" customWidth="1"/>
    <col min="13724" max="13724" width="1" style="62" customWidth="1"/>
    <col min="13725" max="13725" width="1.42578125" style="62" customWidth="1"/>
    <col min="13726" max="13726" width="1.140625" style="62" customWidth="1"/>
    <col min="13727" max="13727" width="4.7109375" style="62" customWidth="1"/>
    <col min="13728" max="13728" width="4.28515625" style="62" customWidth="1"/>
    <col min="13729" max="13729" width="3.85546875" style="62" customWidth="1"/>
    <col min="13730" max="13750" width="0" style="62" hidden="1" customWidth="1"/>
    <col min="13751" max="13751" width="1.140625" style="62" customWidth="1"/>
    <col min="13752" max="13755" width="0.85546875" style="62"/>
    <col min="13756" max="13756" width="1.5703125" style="62" customWidth="1"/>
    <col min="13757" max="13757" width="1" style="62" customWidth="1"/>
    <col min="13758" max="13759" width="0.85546875" style="62"/>
    <col min="13760" max="13760" width="1" style="62" customWidth="1"/>
    <col min="13761" max="13762" width="0" style="62" hidden="1" customWidth="1"/>
    <col min="13763" max="13763" width="3.85546875" style="62" customWidth="1"/>
    <col min="13764" max="13764" width="0" style="62" hidden="1" customWidth="1"/>
    <col min="13765" max="13765" width="5.5703125" style="62" customWidth="1"/>
    <col min="13766" max="13766" width="2.85546875" style="62" customWidth="1"/>
    <col min="13767" max="13767" width="4.7109375" style="62" customWidth="1"/>
    <col min="13768" max="13768" width="4.28515625" style="62" customWidth="1"/>
    <col min="13769" max="13769" width="1.7109375" style="62" customWidth="1"/>
    <col min="13770" max="13770" width="10.7109375" style="62" customWidth="1"/>
    <col min="13771" max="13774" width="0" style="62" hidden="1" customWidth="1"/>
    <col min="13775" max="16384" width="0.85546875" style="62"/>
  </cols>
  <sheetData>
    <row r="1" spans="1:43" s="59" customFormat="1" ht="15" customHeight="1" x14ac:dyDescent="0.25">
      <c r="P1" s="60" t="s">
        <v>56</v>
      </c>
      <c r="Q1" s="288"/>
      <c r="R1" s="288"/>
      <c r="S1" s="288"/>
      <c r="T1" s="288"/>
      <c r="AJ1" s="61"/>
      <c r="AK1" s="61"/>
      <c r="AL1" s="61"/>
      <c r="AM1" s="61"/>
      <c r="AN1" s="122"/>
      <c r="AP1" s="303" t="s">
        <v>3</v>
      </c>
      <c r="AQ1" s="62">
        <f>INDEX('график 7,8'!$B$28:$AF$39,MONTH(стр.1!$N$4),стр.1!E$11)</f>
        <v>5.85</v>
      </c>
    </row>
    <row r="2" spans="1:43" ht="15.75" customHeight="1" thickBot="1" x14ac:dyDescent="0.3">
      <c r="C2" s="63"/>
      <c r="D2" s="289" t="s">
        <v>57</v>
      </c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63"/>
      <c r="AE2" s="63"/>
      <c r="AF2" s="63"/>
      <c r="AG2" s="63"/>
      <c r="AH2" s="63"/>
      <c r="AI2" s="63"/>
      <c r="AJ2" s="190"/>
      <c r="AK2" s="306" t="s">
        <v>58</v>
      </c>
      <c r="AL2" s="307"/>
      <c r="AM2" s="307"/>
      <c r="AN2" s="307"/>
      <c r="AP2" s="304"/>
    </row>
    <row r="3" spans="1:43" ht="14.25" customHeight="1" x14ac:dyDescent="0.2">
      <c r="AH3" s="62" t="s">
        <v>59</v>
      </c>
      <c r="AJ3" s="64"/>
      <c r="AK3" s="308" t="s">
        <v>60</v>
      </c>
      <c r="AL3" s="309"/>
      <c r="AM3" s="309"/>
      <c r="AN3" s="310"/>
      <c r="AP3" s="94">
        <v>46142</v>
      </c>
    </row>
    <row r="4" spans="1:43" s="65" customFormat="1" ht="12.75" customHeight="1" x14ac:dyDescent="0.2">
      <c r="B4" s="62"/>
      <c r="C4" s="62"/>
      <c r="D4" s="62"/>
      <c r="E4" s="62"/>
      <c r="F4" s="62"/>
      <c r="G4" s="62"/>
      <c r="H4" s="62"/>
      <c r="I4" s="62"/>
      <c r="K4" s="62"/>
      <c r="L4" s="62" t="s">
        <v>77</v>
      </c>
      <c r="M4" s="62"/>
      <c r="N4" s="290">
        <f>DATE(YEAR($AP$3),MONTH($AP$3),1)</f>
        <v>46113</v>
      </c>
      <c r="O4" s="290"/>
      <c r="P4" s="144" t="s">
        <v>0</v>
      </c>
      <c r="Q4" s="305">
        <f>IF(AND(DAY(AP3)&gt;6,DAY(AP3)&lt;18),DATE(YEAR($AP$3),MONTH($AP$3),15),EOMONTH(AP3,0))</f>
        <v>46142</v>
      </c>
      <c r="R4" s="305"/>
      <c r="S4" s="305"/>
      <c r="T4" s="71"/>
      <c r="U4" s="159"/>
      <c r="V4" s="62"/>
      <c r="Z4" s="62"/>
      <c r="AA4" s="62"/>
      <c r="AB4" s="62"/>
      <c r="AC4" s="62"/>
      <c r="AD4" s="62"/>
      <c r="AE4" s="62"/>
      <c r="AG4" s="62"/>
      <c r="AI4" s="62" t="s">
        <v>61</v>
      </c>
      <c r="AJ4" s="191"/>
      <c r="AK4" s="311"/>
      <c r="AL4" s="312"/>
      <c r="AM4" s="312"/>
      <c r="AN4" s="313"/>
    </row>
    <row r="5" spans="1:43" ht="31.5" customHeight="1" x14ac:dyDescent="0.2">
      <c r="B5" s="196" t="s">
        <v>62</v>
      </c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0"/>
      <c r="Y5" s="320"/>
      <c r="Z5" s="320"/>
      <c r="AA5" s="320"/>
      <c r="AB5" s="320"/>
      <c r="AC5" s="320"/>
      <c r="AI5" s="62" t="s">
        <v>63</v>
      </c>
      <c r="AK5" s="314" t="s">
        <v>64</v>
      </c>
      <c r="AL5" s="315"/>
      <c r="AM5" s="315"/>
      <c r="AN5" s="316"/>
    </row>
    <row r="6" spans="1:43" ht="16.5" customHeight="1" x14ac:dyDescent="0.2">
      <c r="B6" s="66" t="s">
        <v>65</v>
      </c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  <c r="P6" s="321"/>
      <c r="Q6" s="321"/>
      <c r="R6" s="321"/>
      <c r="S6" s="321"/>
      <c r="T6" s="321"/>
      <c r="U6" s="321"/>
      <c r="V6" s="321"/>
      <c r="W6" s="321"/>
      <c r="X6" s="321"/>
      <c r="Y6" s="321"/>
      <c r="Z6" s="321"/>
      <c r="AA6" s="321"/>
      <c r="AB6" s="321"/>
      <c r="AC6" s="321"/>
      <c r="AJ6" s="64"/>
      <c r="AK6" s="314"/>
      <c r="AL6" s="315"/>
      <c r="AM6" s="315"/>
      <c r="AN6" s="316"/>
    </row>
    <row r="7" spans="1:43" ht="16.5" customHeight="1" x14ac:dyDescent="0.2">
      <c r="B7" s="196" t="s">
        <v>66</v>
      </c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B7" s="322"/>
      <c r="AC7" s="322"/>
      <c r="AG7" s="62" t="s">
        <v>67</v>
      </c>
      <c r="AJ7" s="64"/>
      <c r="AK7" s="314"/>
      <c r="AL7" s="315"/>
      <c r="AM7" s="315"/>
      <c r="AN7" s="316"/>
    </row>
    <row r="8" spans="1:43" ht="16.5" customHeight="1" thickBot="1" x14ac:dyDescent="0.25"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F8" s="62" t="s">
        <v>68</v>
      </c>
      <c r="AJ8" s="64"/>
      <c r="AK8" s="317"/>
      <c r="AL8" s="318"/>
      <c r="AM8" s="318"/>
      <c r="AN8" s="319"/>
    </row>
    <row r="9" spans="1:43" ht="12.75" customHeight="1" x14ac:dyDescent="0.2">
      <c r="AJ9" s="64"/>
      <c r="AK9" s="64"/>
      <c r="AL9" s="64"/>
      <c r="AM9" s="123"/>
      <c r="AN9" s="123"/>
    </row>
    <row r="10" spans="1:43" s="66" customFormat="1" ht="17.25" customHeight="1" x14ac:dyDescent="0.2">
      <c r="B10" s="283" t="s">
        <v>69</v>
      </c>
      <c r="C10" s="283" t="s">
        <v>70</v>
      </c>
      <c r="D10" s="285" t="s">
        <v>71</v>
      </c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7"/>
      <c r="T10" s="287"/>
      <c r="U10" s="287"/>
      <c r="V10" s="287"/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87"/>
      <c r="AH10" s="287"/>
      <c r="AI10" s="287"/>
      <c r="AJ10" s="287"/>
      <c r="AK10" s="287"/>
      <c r="AL10" s="287"/>
      <c r="AM10" s="287"/>
      <c r="AN10" s="287"/>
    </row>
    <row r="11" spans="1:43" s="66" customFormat="1" ht="58.5" customHeight="1" x14ac:dyDescent="0.2">
      <c r="B11" s="284"/>
      <c r="C11" s="284"/>
      <c r="D11" s="286"/>
      <c r="E11" s="154">
        <v>1</v>
      </c>
      <c r="F11" s="154">
        <v>2</v>
      </c>
      <c r="G11" s="154">
        <v>3</v>
      </c>
      <c r="H11" s="154">
        <v>4</v>
      </c>
      <c r="I11" s="154">
        <v>5</v>
      </c>
      <c r="J11" s="154">
        <v>6</v>
      </c>
      <c r="K11" s="154">
        <v>7</v>
      </c>
      <c r="L11" s="154">
        <v>8</v>
      </c>
      <c r="M11" s="154">
        <v>9</v>
      </c>
      <c r="N11" s="154">
        <v>10</v>
      </c>
      <c r="O11" s="154">
        <v>11</v>
      </c>
      <c r="P11" s="154">
        <v>12</v>
      </c>
      <c r="Q11" s="154">
        <v>13</v>
      </c>
      <c r="R11" s="154">
        <v>14</v>
      </c>
      <c r="S11" s="154">
        <v>15</v>
      </c>
      <c r="T11" s="158" t="s">
        <v>72</v>
      </c>
      <c r="U11" s="154">
        <v>16</v>
      </c>
      <c r="V11" s="154">
        <v>17</v>
      </c>
      <c r="W11" s="154">
        <v>18</v>
      </c>
      <c r="X11" s="154">
        <v>19</v>
      </c>
      <c r="Y11" s="154">
        <v>20</v>
      </c>
      <c r="Z11" s="154">
        <v>21</v>
      </c>
      <c r="AA11" s="154">
        <v>22</v>
      </c>
      <c r="AB11" s="154">
        <v>23</v>
      </c>
      <c r="AC11" s="154">
        <v>24</v>
      </c>
      <c r="AD11" s="154">
        <v>25</v>
      </c>
      <c r="AE11" s="100">
        <v>26</v>
      </c>
      <c r="AF11" s="101">
        <v>27</v>
      </c>
      <c r="AG11" s="101">
        <v>28</v>
      </c>
      <c r="AH11" s="154">
        <v>29</v>
      </c>
      <c r="AI11" s="154">
        <v>30</v>
      </c>
      <c r="AJ11" s="154">
        <v>31</v>
      </c>
      <c r="AK11" s="155" t="s">
        <v>73</v>
      </c>
      <c r="AL11" s="156" t="s">
        <v>74</v>
      </c>
      <c r="AM11" s="67" t="s">
        <v>97</v>
      </c>
      <c r="AN11" s="157" t="s">
        <v>75</v>
      </c>
    </row>
    <row r="12" spans="1:43" s="69" customFormat="1" ht="9.75" x14ac:dyDescent="0.2">
      <c r="B12" s="151">
        <v>1</v>
      </c>
      <c r="C12" s="186">
        <v>2</v>
      </c>
      <c r="D12" s="151">
        <v>4</v>
      </c>
      <c r="E12" s="102">
        <v>5</v>
      </c>
      <c r="F12" s="102">
        <v>6</v>
      </c>
      <c r="G12" s="102">
        <v>7</v>
      </c>
      <c r="H12" s="102">
        <v>8</v>
      </c>
      <c r="I12" s="102">
        <v>9</v>
      </c>
      <c r="J12" s="102">
        <v>10</v>
      </c>
      <c r="K12" s="102">
        <v>11</v>
      </c>
      <c r="L12" s="102">
        <v>12</v>
      </c>
      <c r="M12" s="102">
        <v>13</v>
      </c>
      <c r="N12" s="102">
        <v>14</v>
      </c>
      <c r="O12" s="102">
        <v>15</v>
      </c>
      <c r="P12" s="102">
        <v>16</v>
      </c>
      <c r="Q12" s="102">
        <v>17</v>
      </c>
      <c r="R12" s="102">
        <v>18</v>
      </c>
      <c r="S12" s="102">
        <v>19</v>
      </c>
      <c r="T12" s="153">
        <v>20</v>
      </c>
      <c r="U12" s="102">
        <v>21</v>
      </c>
      <c r="V12" s="102">
        <v>22</v>
      </c>
      <c r="W12" s="102">
        <v>23</v>
      </c>
      <c r="X12" s="102">
        <v>24</v>
      </c>
      <c r="Y12" s="102">
        <v>25</v>
      </c>
      <c r="Z12" s="102">
        <v>26</v>
      </c>
      <c r="AA12" s="102">
        <v>27</v>
      </c>
      <c r="AB12" s="102">
        <v>28</v>
      </c>
      <c r="AC12" s="102">
        <v>29</v>
      </c>
      <c r="AD12" s="102">
        <v>30</v>
      </c>
      <c r="AE12" s="102">
        <v>31</v>
      </c>
      <c r="AF12" s="102">
        <v>32</v>
      </c>
      <c r="AG12" s="102">
        <v>33</v>
      </c>
      <c r="AH12" s="152">
        <v>34</v>
      </c>
      <c r="AI12" s="152">
        <v>35</v>
      </c>
      <c r="AJ12" s="152">
        <v>36</v>
      </c>
      <c r="AK12" s="151">
        <v>37</v>
      </c>
      <c r="AL12" s="68">
        <v>38</v>
      </c>
      <c r="AM12" s="68"/>
      <c r="AN12" s="151">
        <v>39</v>
      </c>
    </row>
    <row r="13" spans="1:43" s="66" customFormat="1" ht="15" customHeight="1" x14ac:dyDescent="0.2">
      <c r="A13" s="66">
        <f>C13</f>
        <v>3849</v>
      </c>
      <c r="B13" s="293" t="s">
        <v>102</v>
      </c>
      <c r="C13" s="295">
        <v>3849</v>
      </c>
      <c r="D13" s="301" t="s">
        <v>130</v>
      </c>
      <c r="E13" s="163">
        <f>IFERROR(INDEX(РВД!$D:$I,MATCH($C13,РВД!$A:$A,)+1,MATCH($N$4+E$11-1,INDEX(РВД!$D:$I,MATCH($C13,РВД!$A:$A,),),)),IF(E14="Я",INDEX('график 7,8'!$B$5:$AF$16,MONTH($AP$3),E$11),""))</f>
        <v>7.8</v>
      </c>
      <c r="F13" s="163">
        <f>IFERROR(INDEX(РВД!$D:$I,MATCH($C13,РВД!$A:$A,)+1,MATCH($N$4+F$11-1,INDEX(РВД!$D:$I,MATCH($C13,РВД!$A:$A,),),)),IF(F14="Я",INDEX('график 7,8'!$B$5:$AF$16,MONTH($AP$3),F$11),""))</f>
        <v>7.8</v>
      </c>
      <c r="G13" s="163">
        <f>IFERROR(INDEX(РВД!$D:$I,MATCH($C13,РВД!$A:$A,)+1,MATCH($N$4+G$11-1,INDEX(РВД!$D:$I,MATCH($C13,РВД!$A:$A,),),)),IF(G14="Я",INDEX('график 7,8'!$B$5:$AF$16,MONTH($AP$3),G$11),""))</f>
        <v>7.8</v>
      </c>
      <c r="H13" s="163" t="str">
        <f>IFERROR(INDEX(РВД!$D:$I,MATCH($C13,РВД!$A:$A,)+1,MATCH($N$4+H$11-1,INDEX(РВД!$D:$I,MATCH($C13,РВД!$A:$A,),),)),IF(H14="Я",INDEX('график 7,8'!$B$5:$AF$16,MONTH($AP$3),H$11),""))</f>
        <v/>
      </c>
      <c r="I13" s="163" t="str">
        <f>IFERROR(INDEX(РВД!$D:$I,MATCH($C13,РВД!$A:$A,)+1,MATCH($N$4+I$11-1,INDEX(РВД!$D:$I,MATCH($C13,РВД!$A:$A,),),)),IF(I14="Я",INDEX('график 7,8'!$B$5:$AF$16,MONTH($AP$3),I$11),""))</f>
        <v/>
      </c>
      <c r="J13" s="163">
        <f>IFERROR(INDEX(РВД!$D:$I,MATCH($C13,РВД!$A:$A,)+1,MATCH($N$4+J$11-1,INDEX(РВД!$D:$I,MATCH($C13,РВД!$A:$A,),),)),IF(J14="Я",INDEX('график 7,8'!$B$5:$AF$16,MONTH($AP$3),J$11),""))</f>
        <v>7.8</v>
      </c>
      <c r="K13" s="163">
        <f>IFERROR(INDEX(РВД!$D:$I,MATCH($C13,РВД!$A:$A,)+1,MATCH($N$4+K$11-1,INDEX(РВД!$D:$I,MATCH($C13,РВД!$A:$A,),),)),IF(K14="Я",INDEX('график 7,8'!$B$5:$AF$16,MONTH($AP$3),K$11),""))</f>
        <v>7.8</v>
      </c>
      <c r="L13" s="163">
        <f>IFERROR(INDEX(РВД!$D:$I,MATCH($C13,РВД!$A:$A,)+1,MATCH($N$4+L$11-1,INDEX(РВД!$D:$I,MATCH($C13,РВД!$A:$A,),),)),IF(L14="Я",INDEX('график 7,8'!$B$5:$AF$16,MONTH($AP$3),L$11),""))</f>
        <v>7.8</v>
      </c>
      <c r="M13" s="163">
        <f>IFERROR(INDEX(РВД!$D:$I,MATCH($C13,РВД!$A:$A,)+1,MATCH($N$4+M$11-1,INDEX(РВД!$D:$I,MATCH($C13,РВД!$A:$A,),),)),IF(M14="Я",INDEX('график 7,8'!$B$5:$AF$16,MONTH($AP$3),M$11),""))</f>
        <v>7.8</v>
      </c>
      <c r="N13" s="163">
        <f>IFERROR(INDEX(РВД!$D:$I,MATCH($C13,РВД!$A:$A,)+1,MATCH($N$4+N$11-1,INDEX(РВД!$D:$I,MATCH($C13,РВД!$A:$A,),),)),IF(N14="Я",INDEX('график 7,8'!$B$5:$AF$16,MONTH($AP$3),N$11),""))</f>
        <v>7.8</v>
      </c>
      <c r="O13" s="163" t="str">
        <f>IFERROR(INDEX(РВД!$D:$I,MATCH($C13,РВД!$A:$A,)+1,MATCH($N$4+O$11-1,INDEX(РВД!$D:$I,MATCH($C13,РВД!$A:$A,),),)),IF(O14="Я",INDEX('график 7,8'!$B$5:$AF$16,MONTH($AP$3),O$11),""))</f>
        <v/>
      </c>
      <c r="P13" s="163" t="str">
        <f>IFERROR(INDEX(РВД!$D:$I,MATCH($C13,РВД!$A:$A,)+1,MATCH($N$4+P$11-1,INDEX(РВД!$D:$I,MATCH($C13,РВД!$A:$A,),),)),IF(P14="Я",INDEX('график 7,8'!$B$5:$AF$16,MONTH($AP$3),P$11),""))</f>
        <v/>
      </c>
      <c r="Q13" s="163">
        <f>IFERROR(INDEX(РВД!$D:$I,MATCH($C13,РВД!$A:$A,)+1,MATCH($N$4+Q$11-1,INDEX(РВД!$D:$I,MATCH($C13,РВД!$A:$A,),),)),IF(Q14="Я",INDEX('график 7,8'!$B$5:$AF$16,MONTH($AP$3),Q$11),""))</f>
        <v>7.8</v>
      </c>
      <c r="R13" s="163">
        <f>IFERROR(INDEX(РВД!$D:$I,MATCH($C13,РВД!$A:$A,)+1,MATCH($N$4+R$11-1,INDEX(РВД!$D:$I,MATCH($C13,РВД!$A:$A,),),)),IF(R14="Я",INDEX('график 7,8'!$B$5:$AF$16,MONTH($AP$3),R$11),""))</f>
        <v>7.8</v>
      </c>
      <c r="S13" s="163">
        <f>IFERROR(INDEX(РВД!$D:$I,MATCH($C13,РВД!$A:$A,)+1,MATCH($N$4+S$11-1,INDEX(РВД!$D:$I,MATCH($C13,РВД!$A:$A,),),)),IF(S14="Я",INDEX('график 7,8'!$B$5:$AF$16,MONTH($AP$3),S$11),""))</f>
        <v>7.8</v>
      </c>
      <c r="T13" s="174">
        <f>SUMIF(E14:S14,"Я",E13:S13)</f>
        <v>85.799999999999983</v>
      </c>
      <c r="U13" s="163">
        <f>IFERROR(INDEX(РВД!$D:$I,MATCH($C13,РВД!$A:$A,)+1,MATCH($N$4+U$11-1,INDEX(РВД!$D:$I,MATCH($C13,РВД!$A:$A,),),)),IF(U14="Я",INDEX('график 7,8'!$B$5:$AF$16,MONTH($AP$3),U$11),""))</f>
        <v>7.8</v>
      </c>
      <c r="V13" s="163">
        <f>IFERROR(INDEX(РВД!$D:$I,MATCH($C13,РВД!$A:$A,)+1,MATCH($N$4+V$11-1,INDEX(РВД!$D:$I,MATCH($C13,РВД!$A:$A,),),)),IF(V14="Я",INDEX('график 7,8'!$B$5:$AF$16,MONTH($AP$3),V$11),""))</f>
        <v>7.8</v>
      </c>
      <c r="W13" s="163" t="str">
        <f>IFERROR(INDEX(РВД!$D:$I,MATCH($C13,РВД!$A:$A,)+1,MATCH($N$4+W$11-1,INDEX(РВД!$D:$I,MATCH($C13,РВД!$A:$A,),),)),IF(W14="Я",INDEX('график 7,8'!$B$5:$AF$16,MONTH($AP$3),W$11),""))</f>
        <v/>
      </c>
      <c r="X13" s="163" t="str">
        <f>IFERROR(INDEX(РВД!$D:$I,MATCH($C13,РВД!$A:$A,)+1,MATCH($N$4+X$11-1,INDEX(РВД!$D:$I,MATCH($C13,РВД!$A:$A,),),)),IF(X14="Я",INDEX('график 7,8'!$B$5:$AF$16,MONTH($AP$3),X$11),""))</f>
        <v/>
      </c>
      <c r="Y13" s="163">
        <f>IFERROR(INDEX(РВД!$D:$I,MATCH($C13,РВД!$A:$A,)+1,MATCH($N$4+Y$11-1,INDEX(РВД!$D:$I,MATCH($C13,РВД!$A:$A,),),)),IF(Y14="Я",INDEX('график 7,8'!$B$5:$AF$16,MONTH($AP$3),Y$11),""))</f>
        <v>7.8</v>
      </c>
      <c r="Z13" s="163">
        <f>IFERROR(INDEX(РВД!$D:$I,MATCH($C13,РВД!$A:$A,)+1,MATCH($N$4+Z$11-1,INDEX(РВД!$D:$I,MATCH($C13,РВД!$A:$A,),),)),IF(Z14="Я",INDEX('график 7,8'!$B$5:$AF$16,MONTH($AP$3),Z$11),""))</f>
        <v>7.8</v>
      </c>
      <c r="AA13" s="163">
        <f>IFERROR(INDEX(РВД!$D:$I,MATCH($C13,РВД!$A:$A,)+1,MATCH($N$4+AA$11-1,INDEX(РВД!$D:$I,MATCH($C13,РВД!$A:$A,),),)),IF(AA14="Я",INDEX('график 7,8'!$B$5:$AF$16,MONTH($AP$3),AA$11),""))</f>
        <v>7.8</v>
      </c>
      <c r="AB13" s="163">
        <f>IFERROR(INDEX(РВД!$D:$I,MATCH($C13,РВД!$A:$A,)+1,MATCH($N$4+AB$11-1,INDEX(РВД!$D:$I,MATCH($C13,РВД!$A:$A,),),)),IF(AB14="Я",INDEX('график 7,8'!$B$5:$AF$16,MONTH($AP$3),AB$11),""))</f>
        <v>7.8</v>
      </c>
      <c r="AC13" s="163">
        <f>IFERROR(INDEX(РВД!$D:$I,MATCH($C13,РВД!$A:$A,)+1,MATCH($N$4+AC$11-1,INDEX(РВД!$D:$I,MATCH($C13,РВД!$A:$A,),),)),IF(AC14="Я",INDEX('график 7,8'!$B$5:$AF$16,MONTH($AP$3),AC$11),""))</f>
        <v>7.8</v>
      </c>
      <c r="AD13" s="163" t="str">
        <f>IFERROR(INDEX(РВД!$D:$I,MATCH($C13,РВД!$A:$A,)+1,MATCH($N$4+AD$11-1,INDEX(РВД!$D:$I,MATCH($C13,РВД!$A:$A,),),)),IF(AD14="Я",INDEX('график 7,8'!$B$5:$AF$16,MONTH($AP$3),AD$11),""))</f>
        <v/>
      </c>
      <c r="AE13" s="163" t="str">
        <f>IFERROR(INDEX(РВД!$D:$I,MATCH($C13,РВД!$A:$A,)+1,MATCH($N$4+AE$11-1,INDEX(РВД!$D:$I,MATCH($C13,РВД!$A:$A,),),)),IF(AE14="Я",INDEX('график 7,8'!$B$5:$AF$16,MONTH($AP$3),AE$11),""))</f>
        <v/>
      </c>
      <c r="AF13" s="163">
        <f>IFERROR(INDEX(РВД!$D:$I,MATCH($C13,РВД!$A:$A,)+1,MATCH($N$4+AF$11-1,INDEX(РВД!$D:$I,MATCH($C13,РВД!$A:$A,),),)),IF(AF14="Я",INDEX('график 7,8'!$B$5:$AF$16,MONTH($AP$3),AF$11),""))</f>
        <v>7.8</v>
      </c>
      <c r="AG13" s="163">
        <f>IFERROR(INDEX(РВД!$D:$I,MATCH($C13,РВД!$A:$A,)+1,MATCH($N$4+AG$11-1,INDEX(РВД!$D:$I,MATCH($C13,РВД!$A:$A,),),)),IF(AG14="Я",INDEX('график 7,8'!$B$5:$AF$16,MONTH($AP$3),AG$11),""))</f>
        <v>7.8</v>
      </c>
      <c r="AH13" s="178">
        <f>IFERROR(INDEX(РВД!$D:$I,MATCH($C13,РВД!$A:$A,)+1,MATCH($N$4+AH$11-1,INDEX(РВД!$D:$I,MATCH($C13,РВД!$A:$A,),),)),IF(AH14="Я",INDEX('график 7,8'!$B$5:$AF$16,MONTH($AP$3),AH$11),""))</f>
        <v>7.8</v>
      </c>
      <c r="AI13" s="182">
        <f>IFERROR(INDEX(РВД!$D:$I,MATCH($C13,РВД!$A:$A,)+1,MATCH($N$4+AI$11-1,INDEX(РВД!$D:$I,MATCH($C13,РВД!$A:$A,),),)),IF(AI14="Я",INDEX('график 7,8'!$B$5:$AF$16,MONTH($AP$3),AI$11),""))</f>
        <v>6.8</v>
      </c>
      <c r="AJ13" s="182" t="str">
        <f>IFERROR(INDEX(РВД!$D:$I,MATCH($C13,РВД!$A:$A,)+1,MATCH($N$4+AJ$11-1,INDEX(РВД!$D:$I,MATCH($C13,РВД!$A:$A,),),)),IF(AJ14="Я",INDEX('график 7,8'!$B$5:$AF$16,MONTH($AP$3),AJ$11),""))</f>
        <v/>
      </c>
      <c r="AK13" s="184" t="str">
        <f>"Я/"&amp;SUMIF(E14:AJ14,"Я",E13:AJ13)</f>
        <v>Я/170,6</v>
      </c>
      <c r="AL13" s="164">
        <f>(SUMIF(E14:AJ14,"В",E13:AJ13)+SUMIF(E14:AJ14,"В.",E13:AJ13))*2</f>
        <v>0</v>
      </c>
      <c r="AM13" s="164">
        <f>COUNTIFS(E14:AJ14,"Я",E13:AJ13,"&lt;&gt;")</f>
        <v>22</v>
      </c>
      <c r="AN13" s="149" t="str">
        <f>IFERROR(VLOOKUP(C13,доплаты!$A$5:$S$118,19,0),"")</f>
        <v>17,17,15,30,17</v>
      </c>
    </row>
    <row r="14" spans="1:43" s="66" customFormat="1" ht="15" customHeight="1" x14ac:dyDescent="0.2">
      <c r="B14" s="294"/>
      <c r="C14" s="296"/>
      <c r="D14" s="302"/>
      <c r="E14" s="165" t="str">
        <f>TRIM(LEFT(TRIM(INDEX(отсутствия!$N:$AR,MATCH($C13,отсутствия!$A:$A,),E$11)&amp;" "&amp;TEXT(INDEX('график 7,8'!$B$5:$AF$16,MONTH($AP$3),E$11)&amp;"","Я")),2))</f>
        <v>Я</v>
      </c>
      <c r="F14" s="165" t="str">
        <f>TRIM(LEFT(TRIM(INDEX(отсутствия!$N:$AR,MATCH($C13,отсутствия!$A:$A,),F$11)&amp;" "&amp;TEXT(INDEX('график 7,8'!$B$5:$AF$16,MONTH($AP$3),F$11)&amp;"","Я")),2))</f>
        <v>Я</v>
      </c>
      <c r="G14" s="165" t="str">
        <f>TRIM(LEFT(TRIM(INDEX(отсутствия!$N:$AR,MATCH($C13,отсутствия!$A:$A,),G$11)&amp;" "&amp;TEXT(INDEX('график 7,8'!$B$5:$AF$16,MONTH($AP$3),G$11)&amp;"","Я")),2))</f>
        <v>Я</v>
      </c>
      <c r="H14" s="165" t="str">
        <f>TRIM(LEFT(TRIM(INDEX(отсутствия!$N:$AR,MATCH($C13,отсутствия!$A:$A,),H$11)&amp;" "&amp;TEXT(INDEX('график 7,8'!$B$5:$AF$16,MONTH($AP$3),H$11)&amp;"","Я")),2))</f>
        <v>В</v>
      </c>
      <c r="I14" s="165" t="str">
        <f>TRIM(LEFT(TRIM(INDEX(отсутствия!$N:$AR,MATCH($C13,отсутствия!$A:$A,),I$11)&amp;" "&amp;TEXT(INDEX('график 7,8'!$B$5:$AF$16,MONTH($AP$3),I$11)&amp;"","Я")),2))</f>
        <v>В</v>
      </c>
      <c r="J14" s="165" t="str">
        <f>TRIM(LEFT(TRIM(INDEX(отсутствия!$N:$AR,MATCH($C13,отсутствия!$A:$A,),J$11)&amp;" "&amp;TEXT(INDEX('график 7,8'!$B$5:$AF$16,MONTH($AP$3),J$11)&amp;"","Я")),2))</f>
        <v>Я</v>
      </c>
      <c r="K14" s="165" t="str">
        <f>TRIM(LEFT(TRIM(INDEX(отсутствия!$N:$AR,MATCH($C13,отсутствия!$A:$A,),K$11)&amp;" "&amp;TEXT(INDEX('график 7,8'!$B$5:$AF$16,MONTH($AP$3),K$11)&amp;"","Я")),2))</f>
        <v>Я</v>
      </c>
      <c r="L14" s="165" t="str">
        <f>TRIM(LEFT(TRIM(INDEX(отсутствия!$N:$AR,MATCH($C13,отсутствия!$A:$A,),L$11)&amp;" "&amp;TEXT(INDEX('график 7,8'!$B$5:$AF$16,MONTH($AP$3),L$11)&amp;"","Я")),2))</f>
        <v>Я</v>
      </c>
      <c r="M14" s="165" t="str">
        <f>TRIM(LEFT(TRIM(INDEX(отсутствия!$N:$AR,MATCH($C13,отсутствия!$A:$A,),M$11)&amp;" "&amp;TEXT(INDEX('график 7,8'!$B$5:$AF$16,MONTH($AP$3),M$11)&amp;"","Я")),2))</f>
        <v>Я</v>
      </c>
      <c r="N14" s="165" t="str">
        <f>TRIM(LEFT(TRIM(INDEX(отсутствия!$N:$AR,MATCH($C13,отсутствия!$A:$A,),N$11)&amp;" "&amp;TEXT(INDEX('график 7,8'!$B$5:$AF$16,MONTH($AP$3),N$11)&amp;"","Я")),2))</f>
        <v>Я</v>
      </c>
      <c r="O14" s="165" t="str">
        <f>TRIM(LEFT(TRIM(INDEX(отсутствия!$N:$AR,MATCH($C13,отсутствия!$A:$A,),O$11)&amp;" "&amp;TEXT(INDEX('график 7,8'!$B$5:$AF$16,MONTH($AP$3),O$11)&amp;"","Я")),2))</f>
        <v>В</v>
      </c>
      <c r="P14" s="165" t="str">
        <f>TRIM(LEFT(TRIM(INDEX(отсутствия!$N:$AR,MATCH($C13,отсутствия!$A:$A,),P$11)&amp;" "&amp;TEXT(INDEX('график 7,8'!$B$5:$AF$16,MONTH($AP$3),P$11)&amp;"","Я")),2))</f>
        <v>В</v>
      </c>
      <c r="Q14" s="165" t="str">
        <f>TRIM(LEFT(TRIM(INDEX(отсутствия!$N:$AR,MATCH($C13,отсутствия!$A:$A,),Q$11)&amp;" "&amp;TEXT(INDEX('график 7,8'!$B$5:$AF$16,MONTH($AP$3),Q$11)&amp;"","Я")),2))</f>
        <v>Я</v>
      </c>
      <c r="R14" s="165" t="str">
        <f>TRIM(LEFT(TRIM(INDEX(отсутствия!$N:$AR,MATCH($C13,отсутствия!$A:$A,),R$11)&amp;" "&amp;TEXT(INDEX('график 7,8'!$B$5:$AF$16,MONTH($AP$3),R$11)&amp;"","Я")),2))</f>
        <v>Я</v>
      </c>
      <c r="S14" s="165" t="str">
        <f>TRIM(LEFT(TRIM(INDEX(отсутствия!$N:$AR,MATCH($C13,отсутствия!$A:$A,),S$11)&amp;" "&amp;TEXT(INDEX('график 7,8'!$B$5:$AF$16,MONTH($AP$3),S$11)&amp;"","Я")),2))</f>
        <v>Я</v>
      </c>
      <c r="T14" s="175"/>
      <c r="U14" s="165" t="str">
        <f>TRIM(LEFT(TRIM(INDEX(отсутствия!$N:$AR,MATCH($C13,отсутствия!$A:$A,),U$11)&amp;" "&amp;TEXT(INDEX('график 7,8'!$B$5:$AF$16,MONTH($AP$3),U$11)&amp;"","Я")),2))</f>
        <v>Я</v>
      </c>
      <c r="V14" s="165" t="str">
        <f>TRIM(LEFT(TRIM(INDEX(отсутствия!$N:$AR,MATCH($C13,отсутствия!$A:$A,),V$11)&amp;" "&amp;TEXT(INDEX('график 7,8'!$B$5:$AF$16,MONTH($AP$3),V$11)&amp;"","Я")),2))</f>
        <v>Я</v>
      </c>
      <c r="W14" s="165" t="str">
        <f>TRIM(LEFT(TRIM(INDEX(отсутствия!$N:$AR,MATCH($C13,отсутствия!$A:$A,),W$11)&amp;" "&amp;TEXT(INDEX('график 7,8'!$B$5:$AF$16,MONTH($AP$3),W$11)&amp;"","Я")),2))</f>
        <v>В</v>
      </c>
      <c r="X14" s="165" t="str">
        <f>TRIM(LEFT(TRIM(INDEX(отсутствия!$N:$AR,MATCH($C13,отсутствия!$A:$A,),X$11)&amp;" "&amp;TEXT(INDEX('график 7,8'!$B$5:$AF$16,MONTH($AP$3),X$11)&amp;"","Я")),2))</f>
        <v>В</v>
      </c>
      <c r="Y14" s="165" t="str">
        <f>TRIM(LEFT(TRIM(INDEX(отсутствия!$N:$AR,MATCH($C13,отсутствия!$A:$A,),Y$11)&amp;" "&amp;TEXT(INDEX('график 7,8'!$B$5:$AF$16,MONTH($AP$3),Y$11)&amp;"","Я")),2))</f>
        <v>Я</v>
      </c>
      <c r="Z14" s="165" t="str">
        <f>TRIM(LEFT(TRIM(INDEX(отсутствия!$N:$AR,MATCH($C13,отсутствия!$A:$A,),Z$11)&amp;" "&amp;TEXT(INDEX('график 7,8'!$B$5:$AF$16,MONTH($AP$3),Z$11)&amp;"","Я")),2))</f>
        <v>Я</v>
      </c>
      <c r="AA14" s="165" t="str">
        <f>TRIM(LEFT(TRIM(INDEX(отсутствия!$N:$AR,MATCH($C13,отсутствия!$A:$A,),AA$11)&amp;" "&amp;TEXT(INDEX('график 7,8'!$B$5:$AF$16,MONTH($AP$3),AA$11)&amp;"","Я")),2))</f>
        <v>Я</v>
      </c>
      <c r="AB14" s="165" t="str">
        <f>TRIM(LEFT(TRIM(INDEX(отсутствия!$N:$AR,MATCH($C13,отсутствия!$A:$A,),AB$11)&amp;" "&amp;TEXT(INDEX('график 7,8'!$B$5:$AF$16,MONTH($AP$3),AB$11)&amp;"","Я")),2))</f>
        <v>Я</v>
      </c>
      <c r="AC14" s="165" t="str">
        <f>TRIM(LEFT(TRIM(INDEX(отсутствия!$N:$AR,MATCH($C13,отсутствия!$A:$A,),AC$11)&amp;" "&amp;TEXT(INDEX('график 7,8'!$B$5:$AF$16,MONTH($AP$3),AC$11)&amp;"","Я")),2))</f>
        <v>Я</v>
      </c>
      <c r="AD14" s="165" t="str">
        <f>TRIM(LEFT(TRIM(INDEX(отсутствия!$N:$AR,MATCH($C13,отсутствия!$A:$A,),AD$11)&amp;" "&amp;TEXT(INDEX('график 7,8'!$B$5:$AF$16,MONTH($AP$3),AD$11)&amp;"","Я")),2))</f>
        <v>В</v>
      </c>
      <c r="AE14" s="165" t="str">
        <f>TRIM(LEFT(TRIM(INDEX(отсутствия!$N:$AR,MATCH($C13,отсутствия!$A:$A,),AE$11)&amp;" "&amp;TEXT(INDEX('график 7,8'!$B$5:$AF$16,MONTH($AP$3),AE$11)&amp;"","Я")),2))</f>
        <v>В</v>
      </c>
      <c r="AF14" s="165" t="str">
        <f>TRIM(LEFT(TRIM(INDEX(отсутствия!$N:$AR,MATCH($C13,отсутствия!$A:$A,),AF$11)&amp;" "&amp;TEXT(INDEX('график 7,8'!$B$5:$AF$16,MONTH($AP$3),AF$11)&amp;"","Я")),2))</f>
        <v>Я</v>
      </c>
      <c r="AG14" s="165" t="str">
        <f>TRIM(LEFT(TRIM(INDEX(отсутствия!$N:$AR,MATCH($C13,отсутствия!$A:$A,),AG$11)&amp;" "&amp;TEXT(INDEX('график 7,8'!$B$5:$AF$16,MONTH($AP$3),AG$11)&amp;"","Я")),2))</f>
        <v>Я</v>
      </c>
      <c r="AH14" s="179" t="str">
        <f>TRIM(LEFT(TRIM(INDEX(отсутствия!$N:$AR,MATCH($C13,отсутствия!$A:$A,),AH$11)&amp;" "&amp;TEXT(INDEX('график 7,8'!$B$5:$AF$16,MONTH($AP$3),AH$11)&amp;"","Я")),2))</f>
        <v>Я</v>
      </c>
      <c r="AI14" s="179" t="str">
        <f>TRIM(LEFT(TRIM(INDEX(отсутствия!$N:$AR,MATCH($C13,отсутствия!$A:$A,),AI$11)&amp;" "&amp;TEXT(INDEX('график 7,8'!$B$5:$AF$16,MONTH($AP$3),AI$11)&amp;"","Я")),2))</f>
        <v>Я</v>
      </c>
      <c r="AJ14" s="179" t="str">
        <f>TRIM(LEFT(TRIM(INDEX(отсутствия!$N:$AR,MATCH($C13,отсутствия!$A:$A,),AJ$11)&amp;" "&amp;TEXT(INDEX('график 7,8'!$B$5:$AF$16,MONTH($AP$3),AJ$11)&amp;"","Я")),2))</f>
        <v/>
      </c>
      <c r="AK14" s="184"/>
      <c r="AL14" s="166"/>
      <c r="AM14" s="166"/>
      <c r="AN14" s="148"/>
    </row>
    <row r="15" spans="1:43" s="66" customFormat="1" ht="15" customHeight="1" x14ac:dyDescent="0.2">
      <c r="A15" s="66">
        <f t="shared" ref="A15:A69" si="0">C15</f>
        <v>4571</v>
      </c>
      <c r="B15" s="293" t="s">
        <v>103</v>
      </c>
      <c r="C15" s="295">
        <v>4571</v>
      </c>
      <c r="D15" s="301" t="s">
        <v>130</v>
      </c>
      <c r="E15" s="163">
        <f>IFERROR(INDEX(РВД!$D:$I,MATCH($C15,РВД!$A:$A,)+1,MATCH($N$4+E$11-1,INDEX(РВД!$D:$I,MATCH($C15,РВД!$A:$A,),),)),IF(E16="Я",INDEX('график 7,8'!$B$5:$AF$16,MONTH($AP$3),E$11),""))</f>
        <v>7.8</v>
      </c>
      <c r="F15" s="163">
        <f>IFERROR(INDEX(РВД!$D:$I,MATCH($C15,РВД!$A:$A,)+1,MATCH($N$4+F$11-1,INDEX(РВД!$D:$I,MATCH($C15,РВД!$A:$A,),),)),IF(F16="Я",INDEX('график 7,8'!$B$5:$AF$16,MONTH($AP$3),F$11),""))</f>
        <v>7.8</v>
      </c>
      <c r="G15" s="163">
        <f>IFERROR(INDEX(РВД!$D:$I,MATCH($C15,РВД!$A:$A,)+1,MATCH($N$4+G$11-1,INDEX(РВД!$D:$I,MATCH($C15,РВД!$A:$A,),),)),IF(G16="Я",INDEX('график 7,8'!$B$5:$AF$16,MONTH($AP$3),G$11),""))</f>
        <v>7.8</v>
      </c>
      <c r="H15" s="163" t="str">
        <f>IFERROR(INDEX(РВД!$D:$I,MATCH($C15,РВД!$A:$A,)+1,MATCH($N$4+H$11-1,INDEX(РВД!$D:$I,MATCH($C15,РВД!$A:$A,),),)),IF(H16="Я",INDEX('график 7,8'!$B$5:$AF$16,MONTH($AP$3),H$11),""))</f>
        <v/>
      </c>
      <c r="I15" s="163" t="str">
        <f>IFERROR(INDEX(РВД!$D:$I,MATCH($C15,РВД!$A:$A,)+1,MATCH($N$4+I$11-1,INDEX(РВД!$D:$I,MATCH($C15,РВД!$A:$A,),),)),IF(I16="Я",INDEX('график 7,8'!$B$5:$AF$16,MONTH($AP$3),I$11),""))</f>
        <v/>
      </c>
      <c r="J15" s="163">
        <f>IFERROR(INDEX(РВД!$D:$I,MATCH($C15,РВД!$A:$A,)+1,MATCH($N$4+J$11-1,INDEX(РВД!$D:$I,MATCH($C15,РВД!$A:$A,),),)),IF(J16="Я",INDEX('график 7,8'!$B$5:$AF$16,MONTH($AP$3),J$11),""))</f>
        <v>7.8</v>
      </c>
      <c r="K15" s="163">
        <f>IFERROR(INDEX(РВД!$D:$I,MATCH($C15,РВД!$A:$A,)+1,MATCH($N$4+K$11-1,INDEX(РВД!$D:$I,MATCH($C15,РВД!$A:$A,),),)),IF(K16="Я",INDEX('график 7,8'!$B$5:$AF$16,MONTH($AP$3),K$11),""))</f>
        <v>7.8</v>
      </c>
      <c r="L15" s="163">
        <f>IFERROR(INDEX(РВД!$D:$I,MATCH($C15,РВД!$A:$A,)+1,MATCH($N$4+L$11-1,INDEX(РВД!$D:$I,MATCH($C15,РВД!$A:$A,),),)),IF(L16="Я",INDEX('график 7,8'!$B$5:$AF$16,MONTH($AP$3),L$11),""))</f>
        <v>7.8</v>
      </c>
      <c r="M15" s="163">
        <f>IFERROR(INDEX(РВД!$D:$I,MATCH($C15,РВД!$A:$A,)+1,MATCH($N$4+M$11-1,INDEX(РВД!$D:$I,MATCH($C15,РВД!$A:$A,),),)),IF(M16="Я",INDEX('график 7,8'!$B$5:$AF$16,MONTH($AP$3),M$11),""))</f>
        <v>7.8</v>
      </c>
      <c r="N15" s="163">
        <f>IFERROR(INDEX(РВД!$D:$I,MATCH($C15,РВД!$A:$A,)+1,MATCH($N$4+N$11-1,INDEX(РВД!$D:$I,MATCH($C15,РВД!$A:$A,),),)),IF(N16="Я",INDEX('график 7,8'!$B$5:$AF$16,MONTH($AP$3),N$11),""))</f>
        <v>7.8</v>
      </c>
      <c r="O15" s="163" t="str">
        <f>IFERROR(INDEX(РВД!$D:$I,MATCH($C15,РВД!$A:$A,)+1,MATCH($N$4+O$11-1,INDEX(РВД!$D:$I,MATCH($C15,РВД!$A:$A,),),)),IF(O16="Я",INDEX('график 7,8'!$B$5:$AF$16,MONTH($AP$3),O$11),""))</f>
        <v/>
      </c>
      <c r="P15" s="163" t="str">
        <f>IFERROR(INDEX(РВД!$D:$I,MATCH($C15,РВД!$A:$A,)+1,MATCH($N$4+P$11-1,INDEX(РВД!$D:$I,MATCH($C15,РВД!$A:$A,),),)),IF(P16="Я",INDEX('график 7,8'!$B$5:$AF$16,MONTH($AP$3),P$11),""))</f>
        <v/>
      </c>
      <c r="Q15" s="163">
        <f>IFERROR(INDEX(РВД!$D:$I,MATCH($C15,РВД!$A:$A,)+1,MATCH($N$4+Q$11-1,INDEX(РВД!$D:$I,MATCH($C15,РВД!$A:$A,),),)),IF(Q16="Я",INDEX('график 7,8'!$B$5:$AF$16,MONTH($AP$3),Q$11),""))</f>
        <v>7.8</v>
      </c>
      <c r="R15" s="163">
        <f>IFERROR(INDEX(РВД!$D:$I,MATCH($C15,РВД!$A:$A,)+1,MATCH($N$4+R$11-1,INDEX(РВД!$D:$I,MATCH($C15,РВД!$A:$A,),),)),IF(R16="Я",INDEX('график 7,8'!$B$5:$AF$16,MONTH($AP$3),R$11),""))</f>
        <v>7.8</v>
      </c>
      <c r="S15" s="163">
        <f>IFERROR(INDEX(РВД!$D:$I,MATCH($C15,РВД!$A:$A,)+1,MATCH($N$4+S$11-1,INDEX(РВД!$D:$I,MATCH($C15,РВД!$A:$A,),),)),IF(S16="Я",INDEX('график 7,8'!$B$5:$AF$16,MONTH($AP$3),S$11),""))</f>
        <v>7.8</v>
      </c>
      <c r="T15" s="176">
        <f>SUMIF(E16:S16,"Я",E15:S15)</f>
        <v>85.799999999999983</v>
      </c>
      <c r="U15" s="163">
        <f>IFERROR(INDEX(РВД!$D:$I,MATCH($C15,РВД!$A:$A,)+1,MATCH($N$4+U$11-1,INDEX(РВД!$D:$I,MATCH($C15,РВД!$A:$A,),),)),IF(U16="Я",INDEX('график 7,8'!$B$5:$AF$16,MONTH($AP$3),U$11),""))</f>
        <v>7.8</v>
      </c>
      <c r="V15" s="167">
        <f>IFERROR(INDEX(РВД!$D:$I,MATCH($C15,РВД!$A:$A,)+1,MATCH($N$4+V$11-1,INDEX(РВД!$D:$I,MATCH($C15,РВД!$A:$A,),),)),IF(V16="Я",INDEX('график 7,8'!$B$5:$AF$16,MONTH($AP$3),V$11),""))</f>
        <v>7.8</v>
      </c>
      <c r="W15" s="167" t="str">
        <f>IFERROR(INDEX(РВД!$D:$I,MATCH($C15,РВД!$A:$A,)+1,MATCH($N$4+W$11-1,INDEX(РВД!$D:$I,MATCH($C15,РВД!$A:$A,),),)),IF(W16="Я",INDEX('график 7,8'!$B$5:$AF$16,MONTH($AP$3),W$11),""))</f>
        <v/>
      </c>
      <c r="X15" s="167" t="str">
        <f>IFERROR(INDEX(РВД!$D:$I,MATCH($C15,РВД!$A:$A,)+1,MATCH($N$4+X$11-1,INDEX(РВД!$D:$I,MATCH($C15,РВД!$A:$A,),),)),IF(X16="Я",INDEX('график 7,8'!$B$5:$AF$16,MONTH($AP$3),X$11),""))</f>
        <v/>
      </c>
      <c r="Y15" s="167">
        <f>IFERROR(INDEX(РВД!$D:$I,MATCH($C15,РВД!$A:$A,)+1,MATCH($N$4+Y$11-1,INDEX(РВД!$D:$I,MATCH($C15,РВД!$A:$A,),),)),IF(Y16="Я",INDEX('график 7,8'!$B$5:$AF$16,MONTH($AP$3),Y$11),""))</f>
        <v>7.8</v>
      </c>
      <c r="Z15" s="167">
        <f>IFERROR(INDEX(РВД!$D:$I,MATCH($C15,РВД!$A:$A,)+1,MATCH($N$4+Z$11-1,INDEX(РВД!$D:$I,MATCH($C15,РВД!$A:$A,),),)),IF(Z16="Я",INDEX('график 7,8'!$B$5:$AF$16,MONTH($AP$3),Z$11),""))</f>
        <v>7.8</v>
      </c>
      <c r="AA15" s="167">
        <f>IFERROR(INDEX(РВД!$D:$I,MATCH($C15,РВД!$A:$A,)+1,MATCH($N$4+AA$11-1,INDEX(РВД!$D:$I,MATCH($C15,РВД!$A:$A,),),)),IF(AA16="Я",INDEX('график 7,8'!$B$5:$AF$16,MONTH($AP$3),AA$11),""))</f>
        <v>7.8</v>
      </c>
      <c r="AB15" s="167">
        <f>IFERROR(INDEX(РВД!$D:$I,MATCH($C15,РВД!$A:$A,)+1,MATCH($N$4+AB$11-1,INDEX(РВД!$D:$I,MATCH($C15,РВД!$A:$A,),),)),IF(AB16="Я",INDEX('график 7,8'!$B$5:$AF$16,MONTH($AP$3),AB$11),""))</f>
        <v>7.8</v>
      </c>
      <c r="AC15" s="167">
        <f>IFERROR(INDEX(РВД!$D:$I,MATCH($C15,РВД!$A:$A,)+1,MATCH($N$4+AC$11-1,INDEX(РВД!$D:$I,MATCH($C15,РВД!$A:$A,),),)),IF(AC16="Я",INDEX('график 7,8'!$B$5:$AF$16,MONTH($AP$3),AC$11),""))</f>
        <v>7.8</v>
      </c>
      <c r="AD15" s="167" t="str">
        <f>IFERROR(INDEX(РВД!$D:$I,MATCH($C15,РВД!$A:$A,)+1,MATCH($N$4+AD$11-1,INDEX(РВД!$D:$I,MATCH($C15,РВД!$A:$A,),),)),IF(AD16="Я",INDEX('график 7,8'!$B$5:$AF$16,MONTH($AP$3),AD$11),""))</f>
        <v/>
      </c>
      <c r="AE15" s="167" t="str">
        <f>IFERROR(INDEX(РВД!$D:$I,MATCH($C15,РВД!$A:$A,)+1,MATCH($N$4+AE$11-1,INDEX(РВД!$D:$I,MATCH($C15,РВД!$A:$A,),),)),IF(AE16="Я",INDEX('график 7,8'!$B$5:$AF$16,MONTH($AP$3),AE$11),""))</f>
        <v/>
      </c>
      <c r="AF15" s="167">
        <f>IFERROR(INDEX(РВД!$D:$I,MATCH($C15,РВД!$A:$A,)+1,MATCH($N$4+AF$11-1,INDEX(РВД!$D:$I,MATCH($C15,РВД!$A:$A,),),)),IF(AF16="Я",INDEX('график 7,8'!$B$5:$AF$16,MONTH($AP$3),AF$11),""))</f>
        <v>7.8</v>
      </c>
      <c r="AG15" s="167">
        <f>IFERROR(INDEX(РВД!$D:$I,MATCH($C15,РВД!$A:$A,)+1,MATCH($N$4+AG$11-1,INDEX(РВД!$D:$I,MATCH($C15,РВД!$A:$A,),),)),IF(AG16="Я",INDEX('график 7,8'!$B$5:$AF$16,MONTH($AP$3),AG$11),""))</f>
        <v>7.8</v>
      </c>
      <c r="AH15" s="180">
        <f>IFERROR(INDEX(РВД!$D:$I,MATCH($C15,РВД!$A:$A,)+1,MATCH($N$4+AH$11-1,INDEX(РВД!$D:$I,MATCH($C15,РВД!$A:$A,),),)),IF(AH16="Я",INDEX('график 7,8'!$B$5:$AF$16,MONTH($AP$3),AH$11),""))</f>
        <v>7.8</v>
      </c>
      <c r="AI15" s="183">
        <f>IFERROR(INDEX(РВД!$D:$I,MATCH($C15,РВД!$A:$A,)+1,MATCH($N$4+AI$11-1,INDEX(РВД!$D:$I,MATCH($C15,РВД!$A:$A,),),)),IF(AI16="Я",INDEX('график 7,8'!$B$5:$AF$16,MONTH($AP$3),AI$11),""))</f>
        <v>6.8</v>
      </c>
      <c r="AJ15" s="183" t="str">
        <f>IFERROR(INDEX(РВД!$D:$I,MATCH($C15,РВД!$A:$A,)+1,MATCH($N$4+AJ$11-1,INDEX(РВД!$D:$I,MATCH($C15,РВД!$A:$A,),),)),IF(AJ16="Я",INDEX('график 7,8'!$B$5:$AF$16,MONTH($AP$3),AJ$11),""))</f>
        <v/>
      </c>
      <c r="AK15" s="185" t="str">
        <f>"Я/"&amp;SUMIF(E16:AJ16,"Я",E15:AJ15)</f>
        <v>Я/170,6</v>
      </c>
      <c r="AL15" s="164">
        <f>(SUMIF(E16:AJ16,"В",E15:AJ15)+SUMIF(E16:AJ16,"В.",E15:AJ15))*2</f>
        <v>0</v>
      </c>
      <c r="AM15" s="164">
        <f>COUNTIFS(E16:AJ16,"Я",E15:AJ15,"&lt;&gt;")</f>
        <v>22</v>
      </c>
      <c r="AN15" s="149" t="str">
        <f>IFERROR(VLOOKUP(C15,доплаты!$A$5:$S$118,19,0),"")</f>
        <v>24</v>
      </c>
    </row>
    <row r="16" spans="1:43" s="66" customFormat="1" ht="15" customHeight="1" x14ac:dyDescent="0.2">
      <c r="B16" s="294"/>
      <c r="C16" s="296"/>
      <c r="D16" s="302"/>
      <c r="E16" s="165" t="str">
        <f>TRIM(LEFT(TRIM(INDEX(отсутствия!$N:$AR,MATCH($C15,отсутствия!$A:$A,),E$11)&amp;" "&amp;TEXT(INDEX('график 7,8'!$B$5:$AF$16,MONTH($AP$3),E$11)&amp;"","Я")),2))</f>
        <v>Я</v>
      </c>
      <c r="F16" s="168" t="str">
        <f>TRIM(LEFT(TRIM(INDEX(отсутствия!$N:$AR,MATCH($C15,отсутствия!$A:$A,),F$11)&amp;" "&amp;TEXT(INDEX('график 7,8'!$B$5:$AF$16,MONTH($AP$3),F$11)&amp;"","Я")),2))</f>
        <v>Я</v>
      </c>
      <c r="G16" s="168" t="str">
        <f>TRIM(LEFT(TRIM(INDEX(отсутствия!$N:$AR,MATCH($C15,отсутствия!$A:$A,),G$11)&amp;" "&amp;TEXT(INDEX('график 7,8'!$B$5:$AF$16,MONTH($AP$3),G$11)&amp;"","Я")),2))</f>
        <v>Я</v>
      </c>
      <c r="H16" s="168" t="str">
        <f>TRIM(LEFT(TRIM(INDEX(отсутствия!$N:$AR,MATCH($C15,отсутствия!$A:$A,),H$11)&amp;" "&amp;TEXT(INDEX('график 7,8'!$B$5:$AF$16,MONTH($AP$3),H$11)&amp;"","Я")),2))</f>
        <v>В</v>
      </c>
      <c r="I16" s="168" t="str">
        <f>TRIM(LEFT(TRIM(INDEX(отсутствия!$N:$AR,MATCH($C15,отсутствия!$A:$A,),I$11)&amp;" "&amp;TEXT(INDEX('график 7,8'!$B$5:$AF$16,MONTH($AP$3),I$11)&amp;"","Я")),2))</f>
        <v>В</v>
      </c>
      <c r="J16" s="168" t="str">
        <f>TRIM(LEFT(TRIM(INDEX(отсутствия!$N:$AR,MATCH($C15,отсутствия!$A:$A,),J$11)&amp;" "&amp;TEXT(INDEX('график 7,8'!$B$5:$AF$16,MONTH($AP$3),J$11)&amp;"","Я")),2))</f>
        <v>Я</v>
      </c>
      <c r="K16" s="168" t="str">
        <f>TRIM(LEFT(TRIM(INDEX(отсутствия!$N:$AR,MATCH($C15,отсутствия!$A:$A,),K$11)&amp;" "&amp;TEXT(INDEX('график 7,8'!$B$5:$AF$16,MONTH($AP$3),K$11)&amp;"","Я")),2))</f>
        <v>Я</v>
      </c>
      <c r="L16" s="168" t="str">
        <f>TRIM(LEFT(TRIM(INDEX(отсутствия!$N:$AR,MATCH($C15,отсутствия!$A:$A,),L$11)&amp;" "&amp;TEXT(INDEX('график 7,8'!$B$5:$AF$16,MONTH($AP$3),L$11)&amp;"","Я")),2))</f>
        <v>Я</v>
      </c>
      <c r="M16" s="168" t="str">
        <f>TRIM(LEFT(TRIM(INDEX(отсутствия!$N:$AR,MATCH($C15,отсутствия!$A:$A,),M$11)&amp;" "&amp;TEXT(INDEX('график 7,8'!$B$5:$AF$16,MONTH($AP$3),M$11)&amp;"","Я")),2))</f>
        <v>Я</v>
      </c>
      <c r="N16" s="168" t="str">
        <f>TRIM(LEFT(TRIM(INDEX(отсутствия!$N:$AR,MATCH($C15,отсутствия!$A:$A,),N$11)&amp;" "&amp;TEXT(INDEX('график 7,8'!$B$5:$AF$16,MONTH($AP$3),N$11)&amp;"","Я")),2))</f>
        <v>Я</v>
      </c>
      <c r="O16" s="168" t="str">
        <f>TRIM(LEFT(TRIM(INDEX(отсутствия!$N:$AR,MATCH($C15,отсутствия!$A:$A,),O$11)&amp;" "&amp;TEXT(INDEX('график 7,8'!$B$5:$AF$16,MONTH($AP$3),O$11)&amp;"","Я")),2))</f>
        <v>В</v>
      </c>
      <c r="P16" s="168" t="str">
        <f>TRIM(LEFT(TRIM(INDEX(отсутствия!$N:$AR,MATCH($C15,отсутствия!$A:$A,),P$11)&amp;" "&amp;TEXT(INDEX('график 7,8'!$B$5:$AF$16,MONTH($AP$3),P$11)&amp;"","Я")),2))</f>
        <v>В</v>
      </c>
      <c r="Q16" s="168" t="str">
        <f>TRIM(LEFT(TRIM(INDEX(отсутствия!$N:$AR,MATCH($C15,отсутствия!$A:$A,),Q$11)&amp;" "&amp;TEXT(INDEX('график 7,8'!$B$5:$AF$16,MONTH($AP$3),Q$11)&amp;"","Я")),2))</f>
        <v>Я</v>
      </c>
      <c r="R16" s="168" t="str">
        <f>TRIM(LEFT(TRIM(INDEX(отсутствия!$N:$AR,MATCH($C15,отсутствия!$A:$A,),R$11)&amp;" "&amp;TEXT(INDEX('график 7,8'!$B$5:$AF$16,MONTH($AP$3),R$11)&amp;"","Я")),2))</f>
        <v>Я</v>
      </c>
      <c r="S16" s="168" t="str">
        <f>TRIM(LEFT(TRIM(INDEX(отсутствия!$N:$AR,MATCH($C15,отсутствия!$A:$A,),S$11)&amp;" "&amp;TEXT(INDEX('график 7,8'!$B$5:$AF$16,MONTH($AP$3),S$11)&amp;"","Я")),2))</f>
        <v>Я</v>
      </c>
      <c r="T16" s="177"/>
      <c r="U16" s="168" t="str">
        <f>TRIM(LEFT(TRIM(INDEX(отсутствия!$N:$AR,MATCH($C15,отсутствия!$A:$A,),U$11)&amp;" "&amp;TEXT(INDEX('график 7,8'!$B$5:$AF$16,MONTH($AP$3),U$11)&amp;"","Я")),2))</f>
        <v>Я</v>
      </c>
      <c r="V16" s="168" t="str">
        <f>TRIM(LEFT(TRIM(INDEX(отсутствия!$N:$AR,MATCH($C15,отсутствия!$A:$A,),V$11)&amp;" "&amp;TEXT(INDEX('график 7,8'!$B$5:$AF$16,MONTH($AP$3),V$11)&amp;"","Я")),2))</f>
        <v>Я</v>
      </c>
      <c r="W16" s="168" t="str">
        <f>TRIM(LEFT(TRIM(INDEX(отсутствия!$N:$AR,MATCH($C15,отсутствия!$A:$A,),W$11)&amp;" "&amp;TEXT(INDEX('график 7,8'!$B$5:$AF$16,MONTH($AP$3),W$11)&amp;"","Я")),2))</f>
        <v>В</v>
      </c>
      <c r="X16" s="168" t="str">
        <f>TRIM(LEFT(TRIM(INDEX(отсутствия!$N:$AR,MATCH($C15,отсутствия!$A:$A,),X$11)&amp;" "&amp;TEXT(INDEX('график 7,8'!$B$5:$AF$16,MONTH($AP$3),X$11)&amp;"","Я")),2))</f>
        <v>В</v>
      </c>
      <c r="Y16" s="168" t="str">
        <f>TRIM(LEFT(TRIM(INDEX(отсутствия!$N:$AR,MATCH($C15,отсутствия!$A:$A,),Y$11)&amp;" "&amp;TEXT(INDEX('график 7,8'!$B$5:$AF$16,MONTH($AP$3),Y$11)&amp;"","Я")),2))</f>
        <v>Я</v>
      </c>
      <c r="Z16" s="168" t="str">
        <f>TRIM(LEFT(TRIM(INDEX(отсутствия!$N:$AR,MATCH($C15,отсутствия!$A:$A,),Z$11)&amp;" "&amp;TEXT(INDEX('график 7,8'!$B$5:$AF$16,MONTH($AP$3),Z$11)&amp;"","Я")),2))</f>
        <v>Я</v>
      </c>
      <c r="AA16" s="168" t="str">
        <f>TRIM(LEFT(TRIM(INDEX(отсутствия!$N:$AR,MATCH($C15,отсутствия!$A:$A,),AA$11)&amp;" "&amp;TEXT(INDEX('график 7,8'!$B$5:$AF$16,MONTH($AP$3),AA$11)&amp;"","Я")),2))</f>
        <v>Я</v>
      </c>
      <c r="AB16" s="168" t="str">
        <f>TRIM(LEFT(TRIM(INDEX(отсутствия!$N:$AR,MATCH($C15,отсутствия!$A:$A,),AB$11)&amp;" "&amp;TEXT(INDEX('график 7,8'!$B$5:$AF$16,MONTH($AP$3),AB$11)&amp;"","Я")),2))</f>
        <v>Я</v>
      </c>
      <c r="AC16" s="168" t="str">
        <f>TRIM(LEFT(TRIM(INDEX(отсутствия!$N:$AR,MATCH($C15,отсутствия!$A:$A,),AC$11)&amp;" "&amp;TEXT(INDEX('график 7,8'!$B$5:$AF$16,MONTH($AP$3),AC$11)&amp;"","Я")),2))</f>
        <v>Я</v>
      </c>
      <c r="AD16" s="168" t="str">
        <f>TRIM(LEFT(TRIM(INDEX(отсутствия!$N:$AR,MATCH($C15,отсутствия!$A:$A,),AD$11)&amp;" "&amp;TEXT(INDEX('график 7,8'!$B$5:$AF$16,MONTH($AP$3),AD$11)&amp;"","Я")),2))</f>
        <v>В</v>
      </c>
      <c r="AE16" s="168" t="str">
        <f>TRIM(LEFT(TRIM(INDEX(отсутствия!$N:$AR,MATCH($C15,отсутствия!$A:$A,),AE$11)&amp;" "&amp;TEXT(INDEX('график 7,8'!$B$5:$AF$16,MONTH($AP$3),AE$11)&amp;"","Я")),2))</f>
        <v>В</v>
      </c>
      <c r="AF16" s="168" t="str">
        <f>TRIM(LEFT(TRIM(INDEX(отсутствия!$N:$AR,MATCH($C15,отсутствия!$A:$A,),AF$11)&amp;" "&amp;TEXT(INDEX('график 7,8'!$B$5:$AF$16,MONTH($AP$3),AF$11)&amp;"","Я")),2))</f>
        <v>Я</v>
      </c>
      <c r="AG16" s="168" t="str">
        <f>TRIM(LEFT(TRIM(INDEX(отсутствия!$N:$AR,MATCH($C15,отсутствия!$A:$A,),AG$11)&amp;" "&amp;TEXT(INDEX('график 7,8'!$B$5:$AF$16,MONTH($AP$3),AG$11)&amp;"","Я")),2))</f>
        <v>Я</v>
      </c>
      <c r="AH16" s="181" t="str">
        <f>TRIM(LEFT(TRIM(INDEX(отсутствия!$N:$AR,MATCH($C15,отсутствия!$A:$A,),AH$11)&amp;" "&amp;TEXT(INDEX('график 7,8'!$B$5:$AF$16,MONTH($AP$3),AH$11)&amp;"","Я")),2))</f>
        <v>Я</v>
      </c>
      <c r="AI16" s="181" t="str">
        <f>TRIM(LEFT(TRIM(INDEX(отсутствия!$N:$AR,MATCH($C15,отсутствия!$A:$A,),AI$11)&amp;" "&amp;TEXT(INDEX('график 7,8'!$B$5:$AF$16,MONTH($AP$3),AI$11)&amp;"","Я")),2))</f>
        <v>Я</v>
      </c>
      <c r="AJ16" s="181" t="str">
        <f>TRIM(LEFT(TRIM(INDEX(отсутствия!$N:$AR,MATCH($C15,отсутствия!$A:$A,),AJ$11)&amp;" "&amp;TEXT(INDEX('график 7,8'!$B$5:$AF$16,MONTH($AP$3),AJ$11)&amp;"","Я")),2))</f>
        <v/>
      </c>
      <c r="AK16" s="185"/>
      <c r="AL16" s="166"/>
      <c r="AM16" s="166"/>
      <c r="AN16" s="148"/>
    </row>
    <row r="17" spans="1:40" s="66" customFormat="1" ht="15" customHeight="1" x14ac:dyDescent="0.2">
      <c r="A17" s="66">
        <f t="shared" si="0"/>
        <v>5019</v>
      </c>
      <c r="B17" s="293" t="s">
        <v>104</v>
      </c>
      <c r="C17" s="295">
        <v>5019</v>
      </c>
      <c r="D17" s="301" t="s">
        <v>130</v>
      </c>
      <c r="E17" s="163">
        <f>IFERROR(INDEX(РВД!$D:$I,MATCH($C17,РВД!$A:$A,)+1,MATCH($N$4+E$11-1,INDEX(РВД!$D:$I,MATCH($C17,РВД!$A:$A,),),)),IF(E18="Я",INDEX('график 7,8'!$B$5:$AF$16,MONTH($AP$3),E$11),""))</f>
        <v>7.8</v>
      </c>
      <c r="F17" s="163">
        <f>IFERROR(INDEX(РВД!$D:$I,MATCH($C17,РВД!$A:$A,)+1,MATCH($N$4+F$11-1,INDEX(РВД!$D:$I,MATCH($C17,РВД!$A:$A,),),)),IF(F18="Я",INDEX('график 7,8'!$B$5:$AF$16,MONTH($AP$3),F$11),""))</f>
        <v>7.8</v>
      </c>
      <c r="G17" s="163">
        <f>IFERROR(INDEX(РВД!$D:$I,MATCH($C17,РВД!$A:$A,)+1,MATCH($N$4+G$11-1,INDEX(РВД!$D:$I,MATCH($C17,РВД!$A:$A,),),)),IF(G18="Я",INDEX('график 7,8'!$B$5:$AF$16,MONTH($AP$3),G$11),""))</f>
        <v>7.8</v>
      </c>
      <c r="H17" s="163" t="str">
        <f>IFERROR(INDEX(РВД!$D:$I,MATCH($C17,РВД!$A:$A,)+1,MATCH($N$4+H$11-1,INDEX(РВД!$D:$I,MATCH($C17,РВД!$A:$A,),),)),IF(H18="Я",INDEX('график 7,8'!$B$5:$AF$16,MONTH($AP$3),H$11),""))</f>
        <v/>
      </c>
      <c r="I17" s="163" t="str">
        <f>IFERROR(INDEX(РВД!$D:$I,MATCH($C17,РВД!$A:$A,)+1,MATCH($N$4+I$11-1,INDEX(РВД!$D:$I,MATCH($C17,РВД!$A:$A,),),)),IF(I18="Я",INDEX('график 7,8'!$B$5:$AF$16,MONTH($AP$3),I$11),""))</f>
        <v/>
      </c>
      <c r="J17" s="163">
        <f>IFERROR(INDEX(РВД!$D:$I,MATCH($C17,РВД!$A:$A,)+1,MATCH($N$4+J$11-1,INDEX(РВД!$D:$I,MATCH($C17,РВД!$A:$A,),),)),IF(J18="Я",INDEX('график 7,8'!$B$5:$AF$16,MONTH($AP$3),J$11),""))</f>
        <v>7.8</v>
      </c>
      <c r="K17" s="163">
        <f>IFERROR(INDEX(РВД!$D:$I,MATCH($C17,РВД!$A:$A,)+1,MATCH($N$4+K$11-1,INDEX(РВД!$D:$I,MATCH($C17,РВД!$A:$A,),),)),IF(K18="Я",INDEX('график 7,8'!$B$5:$AF$16,MONTH($AP$3),K$11),""))</f>
        <v>7.8</v>
      </c>
      <c r="L17" s="163">
        <f>IFERROR(INDEX(РВД!$D:$I,MATCH($C17,РВД!$A:$A,)+1,MATCH($N$4+L$11-1,INDEX(РВД!$D:$I,MATCH($C17,РВД!$A:$A,),),)),IF(L18="Я",INDEX('график 7,8'!$B$5:$AF$16,MONTH($AP$3),L$11),""))</f>
        <v>7.8</v>
      </c>
      <c r="M17" s="163">
        <f>IFERROR(INDEX(РВД!$D:$I,MATCH($C17,РВД!$A:$A,)+1,MATCH($N$4+M$11-1,INDEX(РВД!$D:$I,MATCH($C17,РВД!$A:$A,),),)),IF(M18="Я",INDEX('график 7,8'!$B$5:$AF$16,MONTH($AP$3),M$11),""))</f>
        <v>7.8</v>
      </c>
      <c r="N17" s="163">
        <f>IFERROR(INDEX(РВД!$D:$I,MATCH($C17,РВД!$A:$A,)+1,MATCH($N$4+N$11-1,INDEX(РВД!$D:$I,MATCH($C17,РВД!$A:$A,),),)),IF(N18="Я",INDEX('график 7,8'!$B$5:$AF$16,MONTH($AP$3),N$11),""))</f>
        <v>7.8</v>
      </c>
      <c r="O17" s="163" t="str">
        <f>IFERROR(INDEX(РВД!$D:$I,MATCH($C17,РВД!$A:$A,)+1,MATCH($N$4+O$11-1,INDEX(РВД!$D:$I,MATCH($C17,РВД!$A:$A,),),)),IF(O18="Я",INDEX('график 7,8'!$B$5:$AF$16,MONTH($AP$3),O$11),""))</f>
        <v/>
      </c>
      <c r="P17" s="163" t="str">
        <f>IFERROR(INDEX(РВД!$D:$I,MATCH($C17,РВД!$A:$A,)+1,MATCH($N$4+P$11-1,INDEX(РВД!$D:$I,MATCH($C17,РВД!$A:$A,),),)),IF(P18="Я",INDEX('график 7,8'!$B$5:$AF$16,MONTH($AP$3),P$11),""))</f>
        <v/>
      </c>
      <c r="Q17" s="163">
        <f>IFERROR(INDEX(РВД!$D:$I,MATCH($C17,РВД!$A:$A,)+1,MATCH($N$4+Q$11-1,INDEX(РВД!$D:$I,MATCH($C17,РВД!$A:$A,),),)),IF(Q18="Я",INDEX('график 7,8'!$B$5:$AF$16,MONTH($AP$3),Q$11),""))</f>
        <v>7.8</v>
      </c>
      <c r="R17" s="163">
        <f>IFERROR(INDEX(РВД!$D:$I,MATCH($C17,РВД!$A:$A,)+1,MATCH($N$4+R$11-1,INDEX(РВД!$D:$I,MATCH($C17,РВД!$A:$A,),),)),IF(R18="Я",INDEX('график 7,8'!$B$5:$AF$16,MONTH($AP$3),R$11),""))</f>
        <v>7.8</v>
      </c>
      <c r="S17" s="163">
        <f>IFERROR(INDEX(РВД!$D:$I,MATCH($C17,РВД!$A:$A,)+1,MATCH($N$4+S$11-1,INDEX(РВД!$D:$I,MATCH($C17,РВД!$A:$A,),),)),IF(S18="Я",INDEX('график 7,8'!$B$5:$AF$16,MONTH($AP$3),S$11),""))</f>
        <v>7.8</v>
      </c>
      <c r="T17" s="176">
        <f>SUMIF(E18:S18,"Я",E17:S17)</f>
        <v>85.799999999999983</v>
      </c>
      <c r="U17" s="163">
        <f>IFERROR(INDEX(РВД!$D:$I,MATCH($C17,РВД!$A:$A,)+1,MATCH($N$4+U$11-1,INDEX(РВД!$D:$I,MATCH($C17,РВД!$A:$A,),),)),IF(U18="Я",INDEX('график 7,8'!$B$5:$AF$16,MONTH($AP$3),U$11),""))</f>
        <v>7.8</v>
      </c>
      <c r="V17" s="167">
        <f>IFERROR(INDEX(РВД!$D:$I,MATCH($C17,РВД!$A:$A,)+1,MATCH($N$4+V$11-1,INDEX(РВД!$D:$I,MATCH($C17,РВД!$A:$A,),),)),IF(V18="Я",INDEX('график 7,8'!$B$5:$AF$16,MONTH($AP$3),V$11),""))</f>
        <v>7.8</v>
      </c>
      <c r="W17" s="167" t="str">
        <f>IFERROR(INDEX(РВД!$D:$I,MATCH($C17,РВД!$A:$A,)+1,MATCH($N$4+W$11-1,INDEX(РВД!$D:$I,MATCH($C17,РВД!$A:$A,),),)),IF(W18="Я",INDEX('график 7,8'!$B$5:$AF$16,MONTH($AP$3),W$11),""))</f>
        <v/>
      </c>
      <c r="X17" s="167" t="str">
        <f>IFERROR(INDEX(РВД!$D:$I,MATCH($C17,РВД!$A:$A,)+1,MATCH($N$4+X$11-1,INDEX(РВД!$D:$I,MATCH($C17,РВД!$A:$A,),),)),IF(X18="Я",INDEX('график 7,8'!$B$5:$AF$16,MONTH($AP$3),X$11),""))</f>
        <v/>
      </c>
      <c r="Y17" s="167">
        <f>IFERROR(INDEX(РВД!$D:$I,MATCH($C17,РВД!$A:$A,)+1,MATCH($N$4+Y$11-1,INDEX(РВД!$D:$I,MATCH($C17,РВД!$A:$A,),),)),IF(Y18="Я",INDEX('график 7,8'!$B$5:$AF$16,MONTH($AP$3),Y$11),""))</f>
        <v>7.8</v>
      </c>
      <c r="Z17" s="167">
        <f>IFERROR(INDEX(РВД!$D:$I,MATCH($C17,РВД!$A:$A,)+1,MATCH($N$4+Z$11-1,INDEX(РВД!$D:$I,MATCH($C17,РВД!$A:$A,),),)),IF(Z18="Я",INDEX('график 7,8'!$B$5:$AF$16,MONTH($AP$3),Z$11),""))</f>
        <v>7.8</v>
      </c>
      <c r="AA17" s="167">
        <f>IFERROR(INDEX(РВД!$D:$I,MATCH($C17,РВД!$A:$A,)+1,MATCH($N$4+AA$11-1,INDEX(РВД!$D:$I,MATCH($C17,РВД!$A:$A,),),)),IF(AA18="Я",INDEX('график 7,8'!$B$5:$AF$16,MONTH($AP$3),AA$11),""))</f>
        <v>7.8</v>
      </c>
      <c r="AB17" s="167">
        <f>IFERROR(INDEX(РВД!$D:$I,MATCH($C17,РВД!$A:$A,)+1,MATCH($N$4+AB$11-1,INDEX(РВД!$D:$I,MATCH($C17,РВД!$A:$A,),),)),IF(AB18="Я",INDEX('график 7,8'!$B$5:$AF$16,MONTH($AP$3),AB$11),""))</f>
        <v>7.8</v>
      </c>
      <c r="AC17" s="167">
        <f>IFERROR(INDEX(РВД!$D:$I,MATCH($C17,РВД!$A:$A,)+1,MATCH($N$4+AC$11-1,INDEX(РВД!$D:$I,MATCH($C17,РВД!$A:$A,),),)),IF(AC18="Я",INDEX('график 7,8'!$B$5:$AF$16,MONTH($AP$3),AC$11),""))</f>
        <v>7.8</v>
      </c>
      <c r="AD17" s="167" t="str">
        <f>IFERROR(INDEX(РВД!$D:$I,MATCH($C17,РВД!$A:$A,)+1,MATCH($N$4+AD$11-1,INDEX(РВД!$D:$I,MATCH($C17,РВД!$A:$A,),),)),IF(AD18="Я",INDEX('график 7,8'!$B$5:$AF$16,MONTH($AP$3),AD$11),""))</f>
        <v/>
      </c>
      <c r="AE17" s="167" t="str">
        <f>IFERROR(INDEX(РВД!$D:$I,MATCH($C17,РВД!$A:$A,)+1,MATCH($N$4+AE$11-1,INDEX(РВД!$D:$I,MATCH($C17,РВД!$A:$A,),),)),IF(AE18="Я",INDEX('график 7,8'!$B$5:$AF$16,MONTH($AP$3),AE$11),""))</f>
        <v/>
      </c>
      <c r="AF17" s="167">
        <f>IFERROR(INDEX(РВД!$D:$I,MATCH($C17,РВД!$A:$A,)+1,MATCH($N$4+AF$11-1,INDEX(РВД!$D:$I,MATCH($C17,РВД!$A:$A,),),)),IF(AF18="Я",INDEX('график 7,8'!$B$5:$AF$16,MONTH($AP$3),AF$11),""))</f>
        <v>7.8</v>
      </c>
      <c r="AG17" s="167">
        <f>IFERROR(INDEX(РВД!$D:$I,MATCH($C17,РВД!$A:$A,)+1,MATCH($N$4+AG$11-1,INDEX(РВД!$D:$I,MATCH($C17,РВД!$A:$A,),),)),IF(AG18="Я",INDEX('график 7,8'!$B$5:$AF$16,MONTH($AP$3),AG$11),""))</f>
        <v>7.8</v>
      </c>
      <c r="AH17" s="180">
        <f>IFERROR(INDEX(РВД!$D:$I,MATCH($C17,РВД!$A:$A,)+1,MATCH($N$4+AH$11-1,INDEX(РВД!$D:$I,MATCH($C17,РВД!$A:$A,),),)),IF(AH18="Я",INDEX('график 7,8'!$B$5:$AF$16,MONTH($AP$3),AH$11),""))</f>
        <v>7.8</v>
      </c>
      <c r="AI17" s="183">
        <f>IFERROR(INDEX(РВД!$D:$I,MATCH($C17,РВД!$A:$A,)+1,MATCH($N$4+AI$11-1,INDEX(РВД!$D:$I,MATCH($C17,РВД!$A:$A,),),)),IF(AI18="Я",INDEX('график 7,8'!$B$5:$AF$16,MONTH($AP$3),AI$11),""))</f>
        <v>6.8</v>
      </c>
      <c r="AJ17" s="183" t="str">
        <f>IFERROR(INDEX(РВД!$D:$I,MATCH($C17,РВД!$A:$A,)+1,MATCH($N$4+AJ$11-1,INDEX(РВД!$D:$I,MATCH($C17,РВД!$A:$A,),),)),IF(AJ18="Я",INDEX('график 7,8'!$B$5:$AF$16,MONTH($AP$3),AJ$11),""))</f>
        <v/>
      </c>
      <c r="AK17" s="185" t="str">
        <f>"Я/"&amp;SUMIF(E18:AJ18,"Я",E17:AJ17)</f>
        <v>Я/170,6</v>
      </c>
      <c r="AL17" s="164">
        <f>(SUMIF(E18:AJ18,"В",E17:AJ17)+SUMIF(E18:AJ18,"В.",E17:AJ17))*2</f>
        <v>0</v>
      </c>
      <c r="AM17" s="164">
        <f>COUNTIFS(E18:AJ18,"Я",E17:AJ17,"&lt;&gt;")</f>
        <v>22</v>
      </c>
      <c r="AN17" s="149" t="str">
        <f>IFERROR(VLOOKUP(C17,доплаты!$A$5:$S$118,19,0),"")</f>
        <v>24</v>
      </c>
    </row>
    <row r="18" spans="1:40" s="66" customFormat="1" ht="18" customHeight="1" x14ac:dyDescent="0.2">
      <c r="B18" s="294"/>
      <c r="C18" s="296"/>
      <c r="D18" s="302"/>
      <c r="E18" s="165" t="str">
        <f>TRIM(LEFT(TRIM(INDEX(отсутствия!$N:$AR,MATCH($C17,отсутствия!$A:$A,),E$11)&amp;" "&amp;TEXT(INDEX('график 7,8'!$B$5:$AF$16,MONTH($AP$3),E$11)&amp;"","Я")),2))</f>
        <v>Я</v>
      </c>
      <c r="F18" s="168" t="str">
        <f>TRIM(LEFT(TRIM(INDEX(отсутствия!$N:$AR,MATCH($C17,отсутствия!$A:$A,),F$11)&amp;" "&amp;TEXT(INDEX('график 7,8'!$B$5:$AF$16,MONTH($AP$3),F$11)&amp;"","Я")),2))</f>
        <v>Я</v>
      </c>
      <c r="G18" s="168" t="str">
        <f>TRIM(LEFT(TRIM(INDEX(отсутствия!$N:$AR,MATCH($C17,отсутствия!$A:$A,),G$11)&amp;" "&amp;TEXT(INDEX('график 7,8'!$B$5:$AF$16,MONTH($AP$3),G$11)&amp;"","Я")),2))</f>
        <v>Я</v>
      </c>
      <c r="H18" s="168" t="str">
        <f>TRIM(LEFT(TRIM(INDEX(отсутствия!$N:$AR,MATCH($C17,отсутствия!$A:$A,),H$11)&amp;" "&amp;TEXT(INDEX('график 7,8'!$B$5:$AF$16,MONTH($AP$3),H$11)&amp;"","Я")),2))</f>
        <v>В</v>
      </c>
      <c r="I18" s="168" t="str">
        <f>TRIM(LEFT(TRIM(INDEX(отсутствия!$N:$AR,MATCH($C17,отсутствия!$A:$A,),I$11)&amp;" "&amp;TEXT(INDEX('график 7,8'!$B$5:$AF$16,MONTH($AP$3),I$11)&amp;"","Я")),2))</f>
        <v>В</v>
      </c>
      <c r="J18" s="168" t="str">
        <f>TRIM(LEFT(TRIM(INDEX(отсутствия!$N:$AR,MATCH($C17,отсутствия!$A:$A,),J$11)&amp;" "&amp;TEXT(INDEX('график 7,8'!$B$5:$AF$16,MONTH($AP$3),J$11)&amp;"","Я")),2))</f>
        <v>Я</v>
      </c>
      <c r="K18" s="168" t="str">
        <f>TRIM(LEFT(TRIM(INDEX(отсутствия!$N:$AR,MATCH($C17,отсутствия!$A:$A,),K$11)&amp;" "&amp;TEXT(INDEX('график 7,8'!$B$5:$AF$16,MONTH($AP$3),K$11)&amp;"","Я")),2))</f>
        <v>Я</v>
      </c>
      <c r="L18" s="168" t="str">
        <f>TRIM(LEFT(TRIM(INDEX(отсутствия!$N:$AR,MATCH($C17,отсутствия!$A:$A,),L$11)&amp;" "&amp;TEXT(INDEX('график 7,8'!$B$5:$AF$16,MONTH($AP$3),L$11)&amp;"","Я")),2))</f>
        <v>Я</v>
      </c>
      <c r="M18" s="168" t="str">
        <f>TRIM(LEFT(TRIM(INDEX(отсутствия!$N:$AR,MATCH($C17,отсутствия!$A:$A,),M$11)&amp;" "&amp;TEXT(INDEX('график 7,8'!$B$5:$AF$16,MONTH($AP$3),M$11)&amp;"","Я")),2))</f>
        <v>Я</v>
      </c>
      <c r="N18" s="168" t="str">
        <f>TRIM(LEFT(TRIM(INDEX(отсутствия!$N:$AR,MATCH($C17,отсутствия!$A:$A,),N$11)&amp;" "&amp;TEXT(INDEX('график 7,8'!$B$5:$AF$16,MONTH($AP$3),N$11)&amp;"","Я")),2))</f>
        <v>Я</v>
      </c>
      <c r="O18" s="168" t="str">
        <f>TRIM(LEFT(TRIM(INDEX(отсутствия!$N:$AR,MATCH($C17,отсутствия!$A:$A,),O$11)&amp;" "&amp;TEXT(INDEX('график 7,8'!$B$5:$AF$16,MONTH($AP$3),O$11)&amp;"","Я")),2))</f>
        <v>В</v>
      </c>
      <c r="P18" s="168" t="str">
        <f>TRIM(LEFT(TRIM(INDEX(отсутствия!$N:$AR,MATCH($C17,отсутствия!$A:$A,),P$11)&amp;" "&amp;TEXT(INDEX('график 7,8'!$B$5:$AF$16,MONTH($AP$3),P$11)&amp;"","Я")),2))</f>
        <v>В</v>
      </c>
      <c r="Q18" s="168" t="str">
        <f>TRIM(LEFT(TRIM(INDEX(отсутствия!$N:$AR,MATCH($C17,отсутствия!$A:$A,),Q$11)&amp;" "&amp;TEXT(INDEX('график 7,8'!$B$5:$AF$16,MONTH($AP$3),Q$11)&amp;"","Я")),2))</f>
        <v>Я</v>
      </c>
      <c r="R18" s="168" t="str">
        <f>TRIM(LEFT(TRIM(INDEX(отсутствия!$N:$AR,MATCH($C17,отсутствия!$A:$A,),R$11)&amp;" "&amp;TEXT(INDEX('график 7,8'!$B$5:$AF$16,MONTH($AP$3),R$11)&amp;"","Я")),2))</f>
        <v>Я</v>
      </c>
      <c r="S18" s="168" t="str">
        <f>TRIM(LEFT(TRIM(INDEX(отсутствия!$N:$AR,MATCH($C17,отсутствия!$A:$A,),S$11)&amp;" "&amp;TEXT(INDEX('график 7,8'!$B$5:$AF$16,MONTH($AP$3),S$11)&amp;"","Я")),2))</f>
        <v>Я</v>
      </c>
      <c r="T18" s="177"/>
      <c r="U18" s="168" t="str">
        <f>TRIM(LEFT(TRIM(INDEX(отсутствия!$N:$AR,MATCH($C17,отсутствия!$A:$A,),U$11)&amp;" "&amp;TEXT(INDEX('график 7,8'!$B$5:$AF$16,MONTH($AP$3),U$11)&amp;"","Я")),2))</f>
        <v>Я</v>
      </c>
      <c r="V18" s="168" t="str">
        <f>TRIM(LEFT(TRIM(INDEX(отсутствия!$N:$AR,MATCH($C17,отсутствия!$A:$A,),V$11)&amp;" "&amp;TEXT(INDEX('график 7,8'!$B$5:$AF$16,MONTH($AP$3),V$11)&amp;"","Я")),2))</f>
        <v>Я</v>
      </c>
      <c r="W18" s="168" t="str">
        <f>TRIM(LEFT(TRIM(INDEX(отсутствия!$N:$AR,MATCH($C17,отсутствия!$A:$A,),W$11)&amp;" "&amp;TEXT(INDEX('график 7,8'!$B$5:$AF$16,MONTH($AP$3),W$11)&amp;"","Я")),2))</f>
        <v>В</v>
      </c>
      <c r="X18" s="168" t="str">
        <f>TRIM(LEFT(TRIM(INDEX(отсутствия!$N:$AR,MATCH($C17,отсутствия!$A:$A,),X$11)&amp;" "&amp;TEXT(INDEX('график 7,8'!$B$5:$AF$16,MONTH($AP$3),X$11)&amp;"","Я")),2))</f>
        <v>В</v>
      </c>
      <c r="Y18" s="168" t="str">
        <f>TRIM(LEFT(TRIM(INDEX(отсутствия!$N:$AR,MATCH($C17,отсутствия!$A:$A,),Y$11)&amp;" "&amp;TEXT(INDEX('график 7,8'!$B$5:$AF$16,MONTH($AP$3),Y$11)&amp;"","Я")),2))</f>
        <v>Я</v>
      </c>
      <c r="Z18" s="168" t="str">
        <f>TRIM(LEFT(TRIM(INDEX(отсутствия!$N:$AR,MATCH($C17,отсутствия!$A:$A,),Z$11)&amp;" "&amp;TEXT(INDEX('график 7,8'!$B$5:$AF$16,MONTH($AP$3),Z$11)&amp;"","Я")),2))</f>
        <v>Я</v>
      </c>
      <c r="AA18" s="168" t="str">
        <f>TRIM(LEFT(TRIM(INDEX(отсутствия!$N:$AR,MATCH($C17,отсутствия!$A:$A,),AA$11)&amp;" "&amp;TEXT(INDEX('график 7,8'!$B$5:$AF$16,MONTH($AP$3),AA$11)&amp;"","Я")),2))</f>
        <v>Я</v>
      </c>
      <c r="AB18" s="168" t="str">
        <f>TRIM(LEFT(TRIM(INDEX(отсутствия!$N:$AR,MATCH($C17,отсутствия!$A:$A,),AB$11)&amp;" "&amp;TEXT(INDEX('график 7,8'!$B$5:$AF$16,MONTH($AP$3),AB$11)&amp;"","Я")),2))</f>
        <v>Я</v>
      </c>
      <c r="AC18" s="168" t="str">
        <f>TRIM(LEFT(TRIM(INDEX(отсутствия!$N:$AR,MATCH($C17,отсутствия!$A:$A,),AC$11)&amp;" "&amp;TEXT(INDEX('график 7,8'!$B$5:$AF$16,MONTH($AP$3),AC$11)&amp;"","Я")),2))</f>
        <v>Я</v>
      </c>
      <c r="AD18" s="168" t="str">
        <f>TRIM(LEFT(TRIM(INDEX(отсутствия!$N:$AR,MATCH($C17,отсутствия!$A:$A,),AD$11)&amp;" "&amp;TEXT(INDEX('график 7,8'!$B$5:$AF$16,MONTH($AP$3),AD$11)&amp;"","Я")),2))</f>
        <v>В</v>
      </c>
      <c r="AE18" s="168" t="str">
        <f>TRIM(LEFT(TRIM(INDEX(отсутствия!$N:$AR,MATCH($C17,отсутствия!$A:$A,),AE$11)&amp;" "&amp;TEXT(INDEX('график 7,8'!$B$5:$AF$16,MONTH($AP$3),AE$11)&amp;"","Я")),2))</f>
        <v>В</v>
      </c>
      <c r="AF18" s="168" t="str">
        <f>TRIM(LEFT(TRIM(INDEX(отсутствия!$N:$AR,MATCH($C17,отсутствия!$A:$A,),AF$11)&amp;" "&amp;TEXT(INDEX('график 7,8'!$B$5:$AF$16,MONTH($AP$3),AF$11)&amp;"","Я")),2))</f>
        <v>Я</v>
      </c>
      <c r="AG18" s="168" t="str">
        <f>TRIM(LEFT(TRIM(INDEX(отсутствия!$N:$AR,MATCH($C17,отсутствия!$A:$A,),AG$11)&amp;" "&amp;TEXT(INDEX('график 7,8'!$B$5:$AF$16,MONTH($AP$3),AG$11)&amp;"","Я")),2))</f>
        <v>Я</v>
      </c>
      <c r="AH18" s="181" t="str">
        <f>TRIM(LEFT(TRIM(INDEX(отсутствия!$N:$AR,MATCH($C17,отсутствия!$A:$A,),AH$11)&amp;" "&amp;TEXT(INDEX('график 7,8'!$B$5:$AF$16,MONTH($AP$3),AH$11)&amp;"","Я")),2))</f>
        <v>Я</v>
      </c>
      <c r="AI18" s="181" t="str">
        <f>TRIM(LEFT(TRIM(INDEX(отсутствия!$N:$AR,MATCH($C17,отсутствия!$A:$A,),AI$11)&amp;" "&amp;TEXT(INDEX('график 7,8'!$B$5:$AF$16,MONTH($AP$3),AI$11)&amp;"","Я")),2))</f>
        <v>Я</v>
      </c>
      <c r="AJ18" s="181" t="str">
        <f>TRIM(LEFT(TRIM(INDEX(отсутствия!$N:$AR,MATCH($C17,отсутствия!$A:$A,),AJ$11)&amp;" "&amp;TEXT(INDEX('график 7,8'!$B$5:$AF$16,MONTH($AP$3),AJ$11)&amp;"","Я")),2))</f>
        <v/>
      </c>
      <c r="AK18" s="185"/>
      <c r="AL18" s="166"/>
      <c r="AM18" s="166"/>
      <c r="AN18" s="148"/>
    </row>
    <row r="19" spans="1:40" s="66" customFormat="1" ht="15" customHeight="1" x14ac:dyDescent="0.2">
      <c r="A19" s="66">
        <f t="shared" si="0"/>
        <v>2628</v>
      </c>
      <c r="B19" s="293" t="s">
        <v>131</v>
      </c>
      <c r="C19" s="295">
        <v>2628</v>
      </c>
      <c r="D19" s="301" t="s">
        <v>130</v>
      </c>
      <c r="E19" s="163">
        <f>IFERROR(INDEX(РВД!$D:$I,MATCH($C19,РВД!$A:$A,)+1,MATCH($N$4+E$11-1,INDEX(РВД!$D:$I,MATCH($C19,РВД!$A:$A,),),)),IF(E20="Я",INDEX('график 7,8'!$B$5:$AF$16,MONTH($AP$3),E$11),""))</f>
        <v>7.8</v>
      </c>
      <c r="F19" s="163">
        <f>IFERROR(INDEX(РВД!$D:$I,MATCH($C19,РВД!$A:$A,)+1,MATCH($N$4+F$11-1,INDEX(РВД!$D:$I,MATCH($C19,РВД!$A:$A,),),)),IF(F20="Я",INDEX('график 7,8'!$B$5:$AF$16,MONTH($AP$3),F$11),""))</f>
        <v>7.8</v>
      </c>
      <c r="G19" s="163">
        <f>IFERROR(INDEX(РВД!$D:$I,MATCH($C19,РВД!$A:$A,)+1,MATCH($N$4+G$11-1,INDEX(РВД!$D:$I,MATCH($C19,РВД!$A:$A,),),)),IF(G20="Я",INDEX('график 7,8'!$B$5:$AF$16,MONTH($AP$3),G$11),""))</f>
        <v>7.8</v>
      </c>
      <c r="H19" s="163" t="str">
        <f>IFERROR(INDEX(РВД!$D:$I,MATCH($C19,РВД!$A:$A,)+1,MATCH($N$4+H$11-1,INDEX(РВД!$D:$I,MATCH($C19,РВД!$A:$A,),),)),IF(H20="Я",INDEX('график 7,8'!$B$5:$AF$16,MONTH($AP$3),H$11),""))</f>
        <v/>
      </c>
      <c r="I19" s="163" t="str">
        <f>IFERROR(INDEX(РВД!$D:$I,MATCH($C19,РВД!$A:$A,)+1,MATCH($N$4+I$11-1,INDEX(РВД!$D:$I,MATCH($C19,РВД!$A:$A,),),)),IF(I20="Я",INDEX('график 7,8'!$B$5:$AF$16,MONTH($AP$3),I$11),""))</f>
        <v/>
      </c>
      <c r="J19" s="163">
        <f>IFERROR(INDEX(РВД!$D:$I,MATCH($C19,РВД!$A:$A,)+1,MATCH($N$4+J$11-1,INDEX(РВД!$D:$I,MATCH($C19,РВД!$A:$A,),),)),IF(J20="Я",INDEX('график 7,8'!$B$5:$AF$16,MONTH($AP$3),J$11),""))</f>
        <v>7.8</v>
      </c>
      <c r="K19" s="163">
        <f>IFERROR(INDEX(РВД!$D:$I,MATCH($C19,РВД!$A:$A,)+1,MATCH($N$4+K$11-1,INDEX(РВД!$D:$I,MATCH($C19,РВД!$A:$A,),),)),IF(K20="Я",INDEX('график 7,8'!$B$5:$AF$16,MONTH($AP$3),K$11),""))</f>
        <v>7.8</v>
      </c>
      <c r="L19" s="163">
        <f>IFERROR(INDEX(РВД!$D:$I,MATCH($C19,РВД!$A:$A,)+1,MATCH($N$4+L$11-1,INDEX(РВД!$D:$I,MATCH($C19,РВД!$A:$A,),),)),IF(L20="Я",INDEX('график 7,8'!$B$5:$AF$16,MONTH($AP$3),L$11),""))</f>
        <v>7.8</v>
      </c>
      <c r="M19" s="163">
        <f>IFERROR(INDEX(РВД!$D:$I,MATCH($C19,РВД!$A:$A,)+1,MATCH($N$4+M$11-1,INDEX(РВД!$D:$I,MATCH($C19,РВД!$A:$A,),),)),IF(M20="Я",INDEX('график 7,8'!$B$5:$AF$16,MONTH($AP$3),M$11),""))</f>
        <v>7.8</v>
      </c>
      <c r="N19" s="163">
        <f>IFERROR(INDEX(РВД!$D:$I,MATCH($C19,РВД!$A:$A,)+1,MATCH($N$4+N$11-1,INDEX(РВД!$D:$I,MATCH($C19,РВД!$A:$A,),),)),IF(N20="Я",INDEX('график 7,8'!$B$5:$AF$16,MONTH($AP$3),N$11),""))</f>
        <v>7.8</v>
      </c>
      <c r="O19" s="163" t="str">
        <f>IFERROR(INDEX(РВД!$D:$I,MATCH($C19,РВД!$A:$A,)+1,MATCH($N$4+O$11-1,INDEX(РВД!$D:$I,MATCH($C19,РВД!$A:$A,),),)),IF(O20="Я",INDEX('график 7,8'!$B$5:$AF$16,MONTH($AP$3),O$11),""))</f>
        <v/>
      </c>
      <c r="P19" s="163" t="str">
        <f>IFERROR(INDEX(РВД!$D:$I,MATCH($C19,РВД!$A:$A,)+1,MATCH($N$4+P$11-1,INDEX(РВД!$D:$I,MATCH($C19,РВД!$A:$A,),),)),IF(P20="Я",INDEX('график 7,8'!$B$5:$AF$16,MONTH($AP$3),P$11),""))</f>
        <v/>
      </c>
      <c r="Q19" s="163">
        <f>IFERROR(INDEX(РВД!$D:$I,MATCH($C19,РВД!$A:$A,)+1,MATCH($N$4+Q$11-1,INDEX(РВД!$D:$I,MATCH($C19,РВД!$A:$A,),),)),IF(Q20="Я",INDEX('график 7,8'!$B$5:$AF$16,MONTH($AP$3),Q$11),""))</f>
        <v>7.8</v>
      </c>
      <c r="R19" s="163">
        <f>IFERROR(INDEX(РВД!$D:$I,MATCH($C19,РВД!$A:$A,)+1,MATCH($N$4+R$11-1,INDEX(РВД!$D:$I,MATCH($C19,РВД!$A:$A,),),)),IF(R20="Я",INDEX('график 7,8'!$B$5:$AF$16,MONTH($AP$3),R$11),""))</f>
        <v>7.8</v>
      </c>
      <c r="S19" s="163">
        <f>IFERROR(INDEX(РВД!$D:$I,MATCH($C19,РВД!$A:$A,)+1,MATCH($N$4+S$11-1,INDEX(РВД!$D:$I,MATCH($C19,РВД!$A:$A,),),)),IF(S20="Я",INDEX('график 7,8'!$B$5:$AF$16,MONTH($AP$3),S$11),""))</f>
        <v>7.8</v>
      </c>
      <c r="T19" s="176">
        <f>SUMIF(E20:S20,"Я",E19:S19)</f>
        <v>85.799999999999983</v>
      </c>
      <c r="U19" s="163">
        <f>IFERROR(INDEX(РВД!$D:$I,MATCH($C19,РВД!$A:$A,)+1,MATCH($N$4+U$11-1,INDEX(РВД!$D:$I,MATCH($C19,РВД!$A:$A,),),)),IF(U20="Я",INDEX('график 7,8'!$B$5:$AF$16,MONTH($AP$3),U$11),""))</f>
        <v>7.8</v>
      </c>
      <c r="V19" s="167">
        <f>IFERROR(INDEX(РВД!$D:$I,MATCH($C19,РВД!$A:$A,)+1,MATCH($N$4+V$11-1,INDEX(РВД!$D:$I,MATCH($C19,РВД!$A:$A,),),)),IF(V20="Я",INDEX('график 7,8'!$B$5:$AF$16,MONTH($AP$3),V$11),""))</f>
        <v>7.8</v>
      </c>
      <c r="W19" s="167" t="str">
        <f>IFERROR(INDEX(РВД!$D:$I,MATCH($C19,РВД!$A:$A,)+1,MATCH($N$4+W$11-1,INDEX(РВД!$D:$I,MATCH($C19,РВД!$A:$A,),),)),IF(W20="Я",INDEX('график 7,8'!$B$5:$AF$16,MONTH($AP$3),W$11),""))</f>
        <v/>
      </c>
      <c r="X19" s="167" t="str">
        <f>IFERROR(INDEX(РВД!$D:$I,MATCH($C19,РВД!$A:$A,)+1,MATCH($N$4+X$11-1,INDEX(РВД!$D:$I,MATCH($C19,РВД!$A:$A,),),)),IF(X20="Я",INDEX('график 7,8'!$B$5:$AF$16,MONTH($AP$3),X$11),""))</f>
        <v/>
      </c>
      <c r="Y19" s="167">
        <f>IFERROR(INDEX(РВД!$D:$I,MATCH($C19,РВД!$A:$A,)+1,MATCH($N$4+Y$11-1,INDEX(РВД!$D:$I,MATCH($C19,РВД!$A:$A,),),)),IF(Y20="Я",INDEX('график 7,8'!$B$5:$AF$16,MONTH($AP$3),Y$11),""))</f>
        <v>7.8</v>
      </c>
      <c r="Z19" s="167">
        <f>IFERROR(INDEX(РВД!$D:$I,MATCH($C19,РВД!$A:$A,)+1,MATCH($N$4+Z$11-1,INDEX(РВД!$D:$I,MATCH($C19,РВД!$A:$A,),),)),IF(Z20="Я",INDEX('график 7,8'!$B$5:$AF$16,MONTH($AP$3),Z$11),""))</f>
        <v>7.8</v>
      </c>
      <c r="AA19" s="167">
        <f>IFERROR(INDEX(РВД!$D:$I,MATCH($C19,РВД!$A:$A,)+1,MATCH($N$4+AA$11-1,INDEX(РВД!$D:$I,MATCH($C19,РВД!$A:$A,),),)),IF(AA20="Я",INDEX('график 7,8'!$B$5:$AF$16,MONTH($AP$3),AA$11),""))</f>
        <v>7.8</v>
      </c>
      <c r="AB19" s="167">
        <f>IFERROR(INDEX(РВД!$D:$I,MATCH($C19,РВД!$A:$A,)+1,MATCH($N$4+AB$11-1,INDEX(РВД!$D:$I,MATCH($C19,РВД!$A:$A,),),)),IF(AB20="Я",INDEX('график 7,8'!$B$5:$AF$16,MONTH($AP$3),AB$11),""))</f>
        <v>7.8</v>
      </c>
      <c r="AC19" s="167">
        <f>IFERROR(INDEX(РВД!$D:$I,MATCH($C19,РВД!$A:$A,)+1,MATCH($N$4+AC$11-1,INDEX(РВД!$D:$I,MATCH($C19,РВД!$A:$A,),),)),IF(AC20="Я",INDEX('график 7,8'!$B$5:$AF$16,MONTH($AP$3),AC$11),""))</f>
        <v>7.8</v>
      </c>
      <c r="AD19" s="167" t="str">
        <f>IFERROR(INDEX(РВД!$D:$I,MATCH($C19,РВД!$A:$A,)+1,MATCH($N$4+AD$11-1,INDEX(РВД!$D:$I,MATCH($C19,РВД!$A:$A,),),)),IF(AD20="Я",INDEX('график 7,8'!$B$5:$AF$16,MONTH($AP$3),AD$11),""))</f>
        <v/>
      </c>
      <c r="AE19" s="167" t="str">
        <f>IFERROR(INDEX(РВД!$D:$I,MATCH($C19,РВД!$A:$A,)+1,MATCH($N$4+AE$11-1,INDEX(РВД!$D:$I,MATCH($C19,РВД!$A:$A,),),)),IF(AE20="Я",INDEX('график 7,8'!$B$5:$AF$16,MONTH($AP$3),AE$11),""))</f>
        <v/>
      </c>
      <c r="AF19" s="167">
        <f>IFERROR(INDEX(РВД!$D:$I,MATCH($C19,РВД!$A:$A,)+1,MATCH($N$4+AF$11-1,INDEX(РВД!$D:$I,MATCH($C19,РВД!$A:$A,),),)),IF(AF20="Я",INDEX('график 7,8'!$B$5:$AF$16,MONTH($AP$3),AF$11),""))</f>
        <v>7.8</v>
      </c>
      <c r="AG19" s="167">
        <f>IFERROR(INDEX(РВД!$D:$I,MATCH($C19,РВД!$A:$A,)+1,MATCH($N$4+AG$11-1,INDEX(РВД!$D:$I,MATCH($C19,РВД!$A:$A,),),)),IF(AG20="Я",INDEX('график 7,8'!$B$5:$AF$16,MONTH($AP$3),AG$11),""))</f>
        <v>7.8</v>
      </c>
      <c r="AH19" s="180">
        <f>IFERROR(INDEX(РВД!$D:$I,MATCH($C19,РВД!$A:$A,)+1,MATCH($N$4+AH$11-1,INDEX(РВД!$D:$I,MATCH($C19,РВД!$A:$A,),),)),IF(AH20="Я",INDEX('график 7,8'!$B$5:$AF$16,MONTH($AP$3),AH$11),""))</f>
        <v>7.8</v>
      </c>
      <c r="AI19" s="183">
        <f>IFERROR(INDEX(РВД!$D:$I,MATCH($C19,РВД!$A:$A,)+1,MATCH($N$4+AI$11-1,INDEX(РВД!$D:$I,MATCH($C19,РВД!$A:$A,),),)),IF(AI20="Я",INDEX('график 7,8'!$B$5:$AF$16,MONTH($AP$3),AI$11),""))</f>
        <v>6.8</v>
      </c>
      <c r="AJ19" s="183" t="str">
        <f>IFERROR(INDEX(РВД!$D:$I,MATCH($C19,РВД!$A:$A,)+1,MATCH($N$4+AJ$11-1,INDEX(РВД!$D:$I,MATCH($C19,РВД!$A:$A,),),)),IF(AJ20="Я",INDEX('график 7,8'!$B$5:$AF$16,MONTH($AP$3),AJ$11),""))</f>
        <v/>
      </c>
      <c r="AK19" s="185" t="str">
        <f>"Я/"&amp;SUMIF(E20:AJ20,"Я",E19:AJ19)</f>
        <v>Я/170,6</v>
      </c>
      <c r="AL19" s="164">
        <f>(SUMIF(E20:AJ20,"В",E19:AJ19)+SUMIF(E20:AJ20,"В.",E19:AJ19))*2</f>
        <v>0</v>
      </c>
      <c r="AM19" s="164">
        <f>COUNTIFS(E20:AJ20,"Я",E19:AJ19,"&lt;&gt;")</f>
        <v>22</v>
      </c>
      <c r="AN19" s="149" t="str">
        <f>IFERROR(VLOOKUP(C19,доплаты!$A$5:$S$118,19,0),"")</f>
        <v>24</v>
      </c>
    </row>
    <row r="20" spans="1:40" s="66" customFormat="1" ht="15" customHeight="1" x14ac:dyDescent="0.2">
      <c r="B20" s="294"/>
      <c r="C20" s="296"/>
      <c r="D20" s="302"/>
      <c r="E20" s="165" t="str">
        <f>TRIM(LEFT(TRIM(INDEX(отсутствия!$N:$AR,MATCH($C19,отсутствия!$A:$A,),E$11)&amp;" "&amp;TEXT(INDEX('график 7,8'!$B$5:$AF$16,MONTH($AP$3),E$11)&amp;"","Я")),2))</f>
        <v>Я</v>
      </c>
      <c r="F20" s="168" t="str">
        <f>TRIM(LEFT(TRIM(INDEX(отсутствия!$N:$AR,MATCH($C19,отсутствия!$A:$A,),F$11)&amp;" "&amp;TEXT(INDEX('график 7,8'!$B$5:$AF$16,MONTH($AP$3),F$11)&amp;"","Я")),2))</f>
        <v>Я</v>
      </c>
      <c r="G20" s="168" t="str">
        <f>TRIM(LEFT(TRIM(INDEX(отсутствия!$N:$AR,MATCH($C19,отсутствия!$A:$A,),G$11)&amp;" "&amp;TEXT(INDEX('график 7,8'!$B$5:$AF$16,MONTH($AP$3),G$11)&amp;"","Я")),2))</f>
        <v>Я</v>
      </c>
      <c r="H20" s="168" t="str">
        <f>TRIM(LEFT(TRIM(INDEX(отсутствия!$N:$AR,MATCH($C19,отсутствия!$A:$A,),H$11)&amp;" "&amp;TEXT(INDEX('график 7,8'!$B$5:$AF$16,MONTH($AP$3),H$11)&amp;"","Я")),2))</f>
        <v>В</v>
      </c>
      <c r="I20" s="168" t="str">
        <f>TRIM(LEFT(TRIM(INDEX(отсутствия!$N:$AR,MATCH($C19,отсутствия!$A:$A,),I$11)&amp;" "&amp;TEXT(INDEX('график 7,8'!$B$5:$AF$16,MONTH($AP$3),I$11)&amp;"","Я")),2))</f>
        <v>В</v>
      </c>
      <c r="J20" s="168" t="str">
        <f>TRIM(LEFT(TRIM(INDEX(отсутствия!$N:$AR,MATCH($C19,отсутствия!$A:$A,),J$11)&amp;" "&amp;TEXT(INDEX('график 7,8'!$B$5:$AF$16,MONTH($AP$3),J$11)&amp;"","Я")),2))</f>
        <v>Я</v>
      </c>
      <c r="K20" s="168" t="str">
        <f>TRIM(LEFT(TRIM(INDEX(отсутствия!$N:$AR,MATCH($C19,отсутствия!$A:$A,),K$11)&amp;" "&amp;TEXT(INDEX('график 7,8'!$B$5:$AF$16,MONTH($AP$3),K$11)&amp;"","Я")),2))</f>
        <v>Я</v>
      </c>
      <c r="L20" s="168" t="str">
        <f>TRIM(LEFT(TRIM(INDEX(отсутствия!$N:$AR,MATCH($C19,отсутствия!$A:$A,),L$11)&amp;" "&amp;TEXT(INDEX('график 7,8'!$B$5:$AF$16,MONTH($AP$3),L$11)&amp;"","Я")),2))</f>
        <v>Я</v>
      </c>
      <c r="M20" s="168" t="str">
        <f>TRIM(LEFT(TRIM(INDEX(отсутствия!$N:$AR,MATCH($C19,отсутствия!$A:$A,),M$11)&amp;" "&amp;TEXT(INDEX('график 7,8'!$B$5:$AF$16,MONTH($AP$3),M$11)&amp;"","Я")),2))</f>
        <v>Я</v>
      </c>
      <c r="N20" s="168" t="str">
        <f>TRIM(LEFT(TRIM(INDEX(отсутствия!$N:$AR,MATCH($C19,отсутствия!$A:$A,),N$11)&amp;" "&amp;TEXT(INDEX('график 7,8'!$B$5:$AF$16,MONTH($AP$3),N$11)&amp;"","Я")),2))</f>
        <v>Я</v>
      </c>
      <c r="O20" s="168" t="str">
        <f>TRIM(LEFT(TRIM(INDEX(отсутствия!$N:$AR,MATCH($C19,отсутствия!$A:$A,),O$11)&amp;" "&amp;TEXT(INDEX('график 7,8'!$B$5:$AF$16,MONTH($AP$3),O$11)&amp;"","Я")),2))</f>
        <v>В</v>
      </c>
      <c r="P20" s="168" t="str">
        <f>TRIM(LEFT(TRIM(INDEX(отсутствия!$N:$AR,MATCH($C19,отсутствия!$A:$A,),P$11)&amp;" "&amp;TEXT(INDEX('график 7,8'!$B$5:$AF$16,MONTH($AP$3),P$11)&amp;"","Я")),2))</f>
        <v>В</v>
      </c>
      <c r="Q20" s="168" t="str">
        <f>TRIM(LEFT(TRIM(INDEX(отсутствия!$N:$AR,MATCH($C19,отсутствия!$A:$A,),Q$11)&amp;" "&amp;TEXT(INDEX('график 7,8'!$B$5:$AF$16,MONTH($AP$3),Q$11)&amp;"","Я")),2))</f>
        <v>Я</v>
      </c>
      <c r="R20" s="168" t="str">
        <f>TRIM(LEFT(TRIM(INDEX(отсутствия!$N:$AR,MATCH($C19,отсутствия!$A:$A,),R$11)&amp;" "&amp;TEXT(INDEX('график 7,8'!$B$5:$AF$16,MONTH($AP$3),R$11)&amp;"","Я")),2))</f>
        <v>Я</v>
      </c>
      <c r="S20" s="168" t="str">
        <f>TRIM(LEFT(TRIM(INDEX(отсутствия!$N:$AR,MATCH($C19,отсутствия!$A:$A,),S$11)&amp;" "&amp;TEXT(INDEX('график 7,8'!$B$5:$AF$16,MONTH($AP$3),S$11)&amp;"","Я")),2))</f>
        <v>Я</v>
      </c>
      <c r="T20" s="177"/>
      <c r="U20" s="168" t="str">
        <f>TRIM(LEFT(TRIM(INDEX(отсутствия!$N:$AR,MATCH($C19,отсутствия!$A:$A,),U$11)&amp;" "&amp;TEXT(INDEX('график 7,8'!$B$5:$AF$16,MONTH($AP$3),U$11)&amp;"","Я")),2))</f>
        <v>Я</v>
      </c>
      <c r="V20" s="168" t="str">
        <f>TRIM(LEFT(TRIM(INDEX(отсутствия!$N:$AR,MATCH($C19,отсутствия!$A:$A,),V$11)&amp;" "&amp;TEXT(INDEX('график 7,8'!$B$5:$AF$16,MONTH($AP$3),V$11)&amp;"","Я")),2))</f>
        <v>Я</v>
      </c>
      <c r="W20" s="168" t="str">
        <f>TRIM(LEFT(TRIM(INDEX(отсутствия!$N:$AR,MATCH($C19,отсутствия!$A:$A,),W$11)&amp;" "&amp;TEXT(INDEX('график 7,8'!$B$5:$AF$16,MONTH($AP$3),W$11)&amp;"","Я")),2))</f>
        <v>В</v>
      </c>
      <c r="X20" s="168" t="str">
        <f>TRIM(LEFT(TRIM(INDEX(отсутствия!$N:$AR,MATCH($C19,отсутствия!$A:$A,),X$11)&amp;" "&amp;TEXT(INDEX('график 7,8'!$B$5:$AF$16,MONTH($AP$3),X$11)&amp;"","Я")),2))</f>
        <v>В</v>
      </c>
      <c r="Y20" s="168" t="str">
        <f>TRIM(LEFT(TRIM(INDEX(отсутствия!$N:$AR,MATCH($C19,отсутствия!$A:$A,),Y$11)&amp;" "&amp;TEXT(INDEX('график 7,8'!$B$5:$AF$16,MONTH($AP$3),Y$11)&amp;"","Я")),2))</f>
        <v>Я</v>
      </c>
      <c r="Z20" s="168" t="str">
        <f>TRIM(LEFT(TRIM(INDEX(отсутствия!$N:$AR,MATCH($C19,отсутствия!$A:$A,),Z$11)&amp;" "&amp;TEXT(INDEX('график 7,8'!$B$5:$AF$16,MONTH($AP$3),Z$11)&amp;"","Я")),2))</f>
        <v>Я</v>
      </c>
      <c r="AA20" s="168" t="str">
        <f>TRIM(LEFT(TRIM(INDEX(отсутствия!$N:$AR,MATCH($C19,отсутствия!$A:$A,),AA$11)&amp;" "&amp;TEXT(INDEX('график 7,8'!$B$5:$AF$16,MONTH($AP$3),AA$11)&amp;"","Я")),2))</f>
        <v>Я</v>
      </c>
      <c r="AB20" s="168" t="str">
        <f>TRIM(LEFT(TRIM(INDEX(отсутствия!$N:$AR,MATCH($C19,отсутствия!$A:$A,),AB$11)&amp;" "&amp;TEXT(INDEX('график 7,8'!$B$5:$AF$16,MONTH($AP$3),AB$11)&amp;"","Я")),2))</f>
        <v>Я</v>
      </c>
      <c r="AC20" s="168" t="str">
        <f>TRIM(LEFT(TRIM(INDEX(отсутствия!$N:$AR,MATCH($C19,отсутствия!$A:$A,),AC$11)&amp;" "&amp;TEXT(INDEX('график 7,8'!$B$5:$AF$16,MONTH($AP$3),AC$11)&amp;"","Я")),2))</f>
        <v>Я</v>
      </c>
      <c r="AD20" s="168" t="str">
        <f>TRIM(LEFT(TRIM(INDEX(отсутствия!$N:$AR,MATCH($C19,отсутствия!$A:$A,),AD$11)&amp;" "&amp;TEXT(INDEX('график 7,8'!$B$5:$AF$16,MONTH($AP$3),AD$11)&amp;"","Я")),2))</f>
        <v>В</v>
      </c>
      <c r="AE20" s="168" t="str">
        <f>TRIM(LEFT(TRIM(INDEX(отсутствия!$N:$AR,MATCH($C19,отсутствия!$A:$A,),AE$11)&amp;" "&amp;TEXT(INDEX('график 7,8'!$B$5:$AF$16,MONTH($AP$3),AE$11)&amp;"","Я")),2))</f>
        <v>В</v>
      </c>
      <c r="AF20" s="168" t="str">
        <f>TRIM(LEFT(TRIM(INDEX(отсутствия!$N:$AR,MATCH($C19,отсутствия!$A:$A,),AF$11)&amp;" "&amp;TEXT(INDEX('график 7,8'!$B$5:$AF$16,MONTH($AP$3),AF$11)&amp;"","Я")),2))</f>
        <v>Я</v>
      </c>
      <c r="AG20" s="168" t="str">
        <f>TRIM(LEFT(TRIM(INDEX(отсутствия!$N:$AR,MATCH($C19,отсутствия!$A:$A,),AG$11)&amp;" "&amp;TEXT(INDEX('график 7,8'!$B$5:$AF$16,MONTH($AP$3),AG$11)&amp;"","Я")),2))</f>
        <v>Я</v>
      </c>
      <c r="AH20" s="181" t="str">
        <f>TRIM(LEFT(TRIM(INDEX(отсутствия!$N:$AR,MATCH($C19,отсутствия!$A:$A,),AH$11)&amp;" "&amp;TEXT(INDEX('график 7,8'!$B$5:$AF$16,MONTH($AP$3),AH$11)&amp;"","Я")),2))</f>
        <v>Я</v>
      </c>
      <c r="AI20" s="181" t="str">
        <f>TRIM(LEFT(TRIM(INDEX(отсутствия!$N:$AR,MATCH($C19,отсутствия!$A:$A,),AI$11)&amp;" "&amp;TEXT(INDEX('график 7,8'!$B$5:$AF$16,MONTH($AP$3),AI$11)&amp;"","Я")),2))</f>
        <v>Я</v>
      </c>
      <c r="AJ20" s="181" t="str">
        <f>TRIM(LEFT(TRIM(INDEX(отсутствия!$N:$AR,MATCH($C19,отсутствия!$A:$A,),AJ$11)&amp;" "&amp;TEXT(INDEX('график 7,8'!$B$5:$AF$16,MONTH($AP$3),AJ$11)&amp;"","Я")),2))</f>
        <v/>
      </c>
      <c r="AK20" s="185"/>
      <c r="AL20" s="166"/>
      <c r="AM20" s="166"/>
      <c r="AN20" s="148"/>
    </row>
    <row r="21" spans="1:40" s="66" customFormat="1" ht="15" customHeight="1" x14ac:dyDescent="0.2">
      <c r="A21" s="66">
        <f t="shared" si="0"/>
        <v>4439</v>
      </c>
      <c r="B21" s="293" t="s">
        <v>106</v>
      </c>
      <c r="C21" s="295">
        <v>4439</v>
      </c>
      <c r="D21" s="301" t="s">
        <v>130</v>
      </c>
      <c r="E21" s="163">
        <f>IFERROR(INDEX(РВД!$D:$I,MATCH($C21,РВД!$A:$A,)+1,MATCH($N$4+E$11-1,INDEX(РВД!$D:$I,MATCH($C21,РВД!$A:$A,),),)),IF(E22="Я",INDEX('график 7,8'!$B$5:$AF$16,MONTH($AP$3),E$11),""))</f>
        <v>7.8</v>
      </c>
      <c r="F21" s="163">
        <f>IFERROR(INDEX(РВД!$D:$I,MATCH($C21,РВД!$A:$A,)+1,MATCH($N$4+F$11-1,INDEX(РВД!$D:$I,MATCH($C21,РВД!$A:$A,),),)),IF(F22="Я",INDEX('график 7,8'!$B$5:$AF$16,MONTH($AP$3),F$11),""))</f>
        <v>7.8</v>
      </c>
      <c r="G21" s="163">
        <f>IFERROR(INDEX(РВД!$D:$I,MATCH($C21,РВД!$A:$A,)+1,MATCH($N$4+G$11-1,INDEX(РВД!$D:$I,MATCH($C21,РВД!$A:$A,),),)),IF(G22="Я",INDEX('график 7,8'!$B$5:$AF$16,MONTH($AP$3),G$11),""))</f>
        <v>7.8</v>
      </c>
      <c r="H21" s="163" t="str">
        <f>IFERROR(INDEX(РВД!$D:$I,MATCH($C21,РВД!$A:$A,)+1,MATCH($N$4+H$11-1,INDEX(РВД!$D:$I,MATCH($C21,РВД!$A:$A,),),)),IF(H22="Я",INDEX('график 7,8'!$B$5:$AF$16,MONTH($AP$3),H$11),""))</f>
        <v/>
      </c>
      <c r="I21" s="163" t="str">
        <f>IFERROR(INDEX(РВД!$D:$I,MATCH($C21,РВД!$A:$A,)+1,MATCH($N$4+I$11-1,INDEX(РВД!$D:$I,MATCH($C21,РВД!$A:$A,),),)),IF(I22="Я",INDEX('график 7,8'!$B$5:$AF$16,MONTH($AP$3),I$11),""))</f>
        <v/>
      </c>
      <c r="J21" s="163">
        <f>IFERROR(INDEX(РВД!$D:$I,MATCH($C21,РВД!$A:$A,)+1,MATCH($N$4+J$11-1,INDEX(РВД!$D:$I,MATCH($C21,РВД!$A:$A,),),)),IF(J22="Я",INDEX('график 7,8'!$B$5:$AF$16,MONTH($AP$3),J$11),""))</f>
        <v>7.8</v>
      </c>
      <c r="K21" s="163">
        <f>IFERROR(INDEX(РВД!$D:$I,MATCH($C21,РВД!$A:$A,)+1,MATCH($N$4+K$11-1,INDEX(РВД!$D:$I,MATCH($C21,РВД!$A:$A,),),)),IF(K22="Я",INDEX('график 7,8'!$B$5:$AF$16,MONTH($AP$3),K$11),""))</f>
        <v>7.8</v>
      </c>
      <c r="L21" s="163">
        <f>IFERROR(INDEX(РВД!$D:$I,MATCH($C21,РВД!$A:$A,)+1,MATCH($N$4+L$11-1,INDEX(РВД!$D:$I,MATCH($C21,РВД!$A:$A,),),)),IF(L22="Я",INDEX('график 7,8'!$B$5:$AF$16,MONTH($AP$3),L$11),""))</f>
        <v>7.8</v>
      </c>
      <c r="M21" s="163">
        <f>IFERROR(INDEX(РВД!$D:$I,MATCH($C21,РВД!$A:$A,)+1,MATCH($N$4+M$11-1,INDEX(РВД!$D:$I,MATCH($C21,РВД!$A:$A,),),)),IF(M22="Я",INDEX('график 7,8'!$B$5:$AF$16,MONTH($AP$3),M$11),""))</f>
        <v>7.8</v>
      </c>
      <c r="N21" s="163">
        <f>IFERROR(INDEX(РВД!$D:$I,MATCH($C21,РВД!$A:$A,)+1,MATCH($N$4+N$11-1,INDEX(РВД!$D:$I,MATCH($C21,РВД!$A:$A,),),)),IF(N22="Я",INDEX('график 7,8'!$B$5:$AF$16,MONTH($AP$3),N$11),""))</f>
        <v>7.8</v>
      </c>
      <c r="O21" s="163" t="str">
        <f>IFERROR(INDEX(РВД!$D:$I,MATCH($C21,РВД!$A:$A,)+1,MATCH($N$4+O$11-1,INDEX(РВД!$D:$I,MATCH($C21,РВД!$A:$A,),),)),IF(O22="Я",INDEX('график 7,8'!$B$5:$AF$16,MONTH($AP$3),O$11),""))</f>
        <v/>
      </c>
      <c r="P21" s="163" t="str">
        <f>IFERROR(INDEX(РВД!$D:$I,MATCH($C21,РВД!$A:$A,)+1,MATCH($N$4+P$11-1,INDEX(РВД!$D:$I,MATCH($C21,РВД!$A:$A,),),)),IF(P22="Я",INDEX('график 7,8'!$B$5:$AF$16,MONTH($AP$3),P$11),""))</f>
        <v/>
      </c>
      <c r="Q21" s="163">
        <f>IFERROR(INDEX(РВД!$D:$I,MATCH($C21,РВД!$A:$A,)+1,MATCH($N$4+Q$11-1,INDEX(РВД!$D:$I,MATCH($C21,РВД!$A:$A,),),)),IF(Q22="Я",INDEX('график 7,8'!$B$5:$AF$16,MONTH($AP$3),Q$11),""))</f>
        <v>7.8</v>
      </c>
      <c r="R21" s="163">
        <f>IFERROR(INDEX(РВД!$D:$I,MATCH($C21,РВД!$A:$A,)+1,MATCH($N$4+R$11-1,INDEX(РВД!$D:$I,MATCH($C21,РВД!$A:$A,),),)),IF(R22="Я",INDEX('график 7,8'!$B$5:$AF$16,MONTH($AP$3),R$11),""))</f>
        <v>7.8</v>
      </c>
      <c r="S21" s="163">
        <f>IFERROR(INDEX(РВД!$D:$I,MATCH($C21,РВД!$A:$A,)+1,MATCH($N$4+S$11-1,INDEX(РВД!$D:$I,MATCH($C21,РВД!$A:$A,),),)),IF(S22="Я",INDEX('график 7,8'!$B$5:$AF$16,MONTH($AP$3),S$11),""))</f>
        <v>7.8</v>
      </c>
      <c r="T21" s="176">
        <f>SUMIF(E22:S22,"Я",E21:S21)</f>
        <v>85.799999999999983</v>
      </c>
      <c r="U21" s="163">
        <f>IFERROR(INDEX(РВД!$D:$I,MATCH($C21,РВД!$A:$A,)+1,MATCH($N$4+U$11-1,INDEX(РВД!$D:$I,MATCH($C21,РВД!$A:$A,),),)),IF(U22="Я",INDEX('график 7,8'!$B$5:$AF$16,MONTH($AP$3),U$11),""))</f>
        <v>7.8</v>
      </c>
      <c r="V21" s="167">
        <f>IFERROR(INDEX(РВД!$D:$I,MATCH($C21,РВД!$A:$A,)+1,MATCH($N$4+V$11-1,INDEX(РВД!$D:$I,MATCH($C21,РВД!$A:$A,),),)),IF(V22="Я",INDEX('график 7,8'!$B$5:$AF$16,MONTH($AP$3),V$11),""))</f>
        <v>7.8</v>
      </c>
      <c r="W21" s="167" t="str">
        <f>IFERROR(INDEX(РВД!$D:$I,MATCH($C21,РВД!$A:$A,)+1,MATCH($N$4+W$11-1,INDEX(РВД!$D:$I,MATCH($C21,РВД!$A:$A,),),)),IF(W22="Я",INDEX('график 7,8'!$B$5:$AF$16,MONTH($AP$3),W$11),""))</f>
        <v/>
      </c>
      <c r="X21" s="167" t="str">
        <f>IFERROR(INDEX(РВД!$D:$I,MATCH($C21,РВД!$A:$A,)+1,MATCH($N$4+X$11-1,INDEX(РВД!$D:$I,MATCH($C21,РВД!$A:$A,),),)),IF(X22="Я",INDEX('график 7,8'!$B$5:$AF$16,MONTH($AP$3),X$11),""))</f>
        <v/>
      </c>
      <c r="Y21" s="167">
        <f>IFERROR(INDEX(РВД!$D:$I,MATCH($C21,РВД!$A:$A,)+1,MATCH($N$4+Y$11-1,INDEX(РВД!$D:$I,MATCH($C21,РВД!$A:$A,),),)),IF(Y22="Я",INDEX('график 7,8'!$B$5:$AF$16,MONTH($AP$3),Y$11),""))</f>
        <v>7.8</v>
      </c>
      <c r="Z21" s="167">
        <f>IFERROR(INDEX(РВД!$D:$I,MATCH($C21,РВД!$A:$A,)+1,MATCH($N$4+Z$11-1,INDEX(РВД!$D:$I,MATCH($C21,РВД!$A:$A,),),)),IF(Z22="Я",INDEX('график 7,8'!$B$5:$AF$16,MONTH($AP$3),Z$11),""))</f>
        <v>7.8</v>
      </c>
      <c r="AA21" s="167">
        <f>IFERROR(INDEX(РВД!$D:$I,MATCH($C21,РВД!$A:$A,)+1,MATCH($N$4+AA$11-1,INDEX(РВД!$D:$I,MATCH($C21,РВД!$A:$A,),),)),IF(AA22="Я",INDEX('график 7,8'!$B$5:$AF$16,MONTH($AP$3),AA$11),""))</f>
        <v>7.8</v>
      </c>
      <c r="AB21" s="167">
        <f>IFERROR(INDEX(РВД!$D:$I,MATCH($C21,РВД!$A:$A,)+1,MATCH($N$4+AB$11-1,INDEX(РВД!$D:$I,MATCH($C21,РВД!$A:$A,),),)),IF(AB22="Я",INDEX('график 7,8'!$B$5:$AF$16,MONTH($AP$3),AB$11),""))</f>
        <v>7.8</v>
      </c>
      <c r="AC21" s="167">
        <f>IFERROR(INDEX(РВД!$D:$I,MATCH($C21,РВД!$A:$A,)+1,MATCH($N$4+AC$11-1,INDEX(РВД!$D:$I,MATCH($C21,РВД!$A:$A,),),)),IF(AC22="Я",INDEX('график 7,8'!$B$5:$AF$16,MONTH($AP$3),AC$11),""))</f>
        <v>7.8</v>
      </c>
      <c r="AD21" s="167" t="str">
        <f>IFERROR(INDEX(РВД!$D:$I,MATCH($C21,РВД!$A:$A,)+1,MATCH($N$4+AD$11-1,INDEX(РВД!$D:$I,MATCH($C21,РВД!$A:$A,),),)),IF(AD22="Я",INDEX('график 7,8'!$B$5:$AF$16,MONTH($AP$3),AD$11),""))</f>
        <v/>
      </c>
      <c r="AE21" s="167" t="str">
        <f>IFERROR(INDEX(РВД!$D:$I,MATCH($C21,РВД!$A:$A,)+1,MATCH($N$4+AE$11-1,INDEX(РВД!$D:$I,MATCH($C21,РВД!$A:$A,),),)),IF(AE22="Я",INDEX('график 7,8'!$B$5:$AF$16,MONTH($AP$3),AE$11),""))</f>
        <v/>
      </c>
      <c r="AF21" s="167">
        <f>IFERROR(INDEX(РВД!$D:$I,MATCH($C21,РВД!$A:$A,)+1,MATCH($N$4+AF$11-1,INDEX(РВД!$D:$I,MATCH($C21,РВД!$A:$A,),),)),IF(AF22="Я",INDEX('график 7,8'!$B$5:$AF$16,MONTH($AP$3),AF$11),""))</f>
        <v>7.8</v>
      </c>
      <c r="AG21" s="167">
        <f>IFERROR(INDEX(РВД!$D:$I,MATCH($C21,РВД!$A:$A,)+1,MATCH($N$4+AG$11-1,INDEX(РВД!$D:$I,MATCH($C21,РВД!$A:$A,),),)),IF(AG22="Я",INDEX('график 7,8'!$B$5:$AF$16,MONTH($AP$3),AG$11),""))</f>
        <v>7.8</v>
      </c>
      <c r="AH21" s="180">
        <f>IFERROR(INDEX(РВД!$D:$I,MATCH($C21,РВД!$A:$A,)+1,MATCH($N$4+AH$11-1,INDEX(РВД!$D:$I,MATCH($C21,РВД!$A:$A,),),)),IF(AH22="Я",INDEX('график 7,8'!$B$5:$AF$16,MONTH($AP$3),AH$11),""))</f>
        <v>7.8</v>
      </c>
      <c r="AI21" s="183">
        <f>IFERROR(INDEX(РВД!$D:$I,MATCH($C21,РВД!$A:$A,)+1,MATCH($N$4+AI$11-1,INDEX(РВД!$D:$I,MATCH($C21,РВД!$A:$A,),),)),IF(AI22="Я",INDEX('график 7,8'!$B$5:$AF$16,MONTH($AP$3),AI$11),""))</f>
        <v>6.8</v>
      </c>
      <c r="AJ21" s="183" t="str">
        <f>IFERROR(INDEX(РВД!$D:$I,MATCH($C21,РВД!$A:$A,)+1,MATCH($N$4+AJ$11-1,INDEX(РВД!$D:$I,MATCH($C21,РВД!$A:$A,),),)),IF(AJ22="Я",INDEX('график 7,8'!$B$5:$AF$16,MONTH($AP$3),AJ$11),""))</f>
        <v/>
      </c>
      <c r="AK21" s="185" t="str">
        <f>"Я/"&amp;SUMIF(E22:AJ22,"Я",E21:AJ21)</f>
        <v>Я/170,6</v>
      </c>
      <c r="AL21" s="164">
        <f>(SUMIF(E22:AJ22,"В",E21:AJ21)+SUMIF(E22:AJ22,"В.",E21:AJ21))*2</f>
        <v>0</v>
      </c>
      <c r="AM21" s="164">
        <f>COUNTIFS(E22:AJ22,"Я",E21:AJ21,"&lt;&gt;")</f>
        <v>22</v>
      </c>
      <c r="AN21" s="149" t="str">
        <f>IFERROR(VLOOKUP(C21,доплаты!$A$5:$S$118,19,0),"")</f>
        <v>24</v>
      </c>
    </row>
    <row r="22" spans="1:40" s="66" customFormat="1" ht="15" customHeight="1" x14ac:dyDescent="0.2">
      <c r="B22" s="294"/>
      <c r="C22" s="296"/>
      <c r="D22" s="302"/>
      <c r="E22" s="165" t="str">
        <f>TRIM(LEFT(TRIM(INDEX(отсутствия!$N:$AR,MATCH($C21,отсутствия!$A:$A,),E$11)&amp;" "&amp;TEXT(INDEX('график 7,8'!$B$5:$AF$16,MONTH($AP$3),E$11)&amp;"","Я")),2))</f>
        <v>Я</v>
      </c>
      <c r="F22" s="168" t="str">
        <f>TRIM(LEFT(TRIM(INDEX(отсутствия!$N:$AR,MATCH($C21,отсутствия!$A:$A,),F$11)&amp;" "&amp;TEXT(INDEX('график 7,8'!$B$5:$AF$16,MONTH($AP$3),F$11)&amp;"","Я")),2))</f>
        <v>Я</v>
      </c>
      <c r="G22" s="168" t="str">
        <f>TRIM(LEFT(TRIM(INDEX(отсутствия!$N:$AR,MATCH($C21,отсутствия!$A:$A,),G$11)&amp;" "&amp;TEXT(INDEX('график 7,8'!$B$5:$AF$16,MONTH($AP$3),G$11)&amp;"","Я")),2))</f>
        <v>Я</v>
      </c>
      <c r="H22" s="168" t="str">
        <f>TRIM(LEFT(TRIM(INDEX(отсутствия!$N:$AR,MATCH($C21,отсутствия!$A:$A,),H$11)&amp;" "&amp;TEXT(INDEX('график 7,8'!$B$5:$AF$16,MONTH($AP$3),H$11)&amp;"","Я")),2))</f>
        <v>В</v>
      </c>
      <c r="I22" s="168" t="str">
        <f>TRIM(LEFT(TRIM(INDEX(отсутствия!$N:$AR,MATCH($C21,отсутствия!$A:$A,),I$11)&amp;" "&amp;TEXT(INDEX('график 7,8'!$B$5:$AF$16,MONTH($AP$3),I$11)&amp;"","Я")),2))</f>
        <v>В</v>
      </c>
      <c r="J22" s="168" t="str">
        <f>TRIM(LEFT(TRIM(INDEX(отсутствия!$N:$AR,MATCH($C21,отсутствия!$A:$A,),J$11)&amp;" "&amp;TEXT(INDEX('график 7,8'!$B$5:$AF$16,MONTH($AP$3),J$11)&amp;"","Я")),2))</f>
        <v>Я</v>
      </c>
      <c r="K22" s="168" t="str">
        <f>TRIM(LEFT(TRIM(INDEX(отсутствия!$N:$AR,MATCH($C21,отсутствия!$A:$A,),K$11)&amp;" "&amp;TEXT(INDEX('график 7,8'!$B$5:$AF$16,MONTH($AP$3),K$11)&amp;"","Я")),2))</f>
        <v>Я</v>
      </c>
      <c r="L22" s="168" t="str">
        <f>TRIM(LEFT(TRIM(INDEX(отсутствия!$N:$AR,MATCH($C21,отсутствия!$A:$A,),L$11)&amp;" "&amp;TEXT(INDEX('график 7,8'!$B$5:$AF$16,MONTH($AP$3),L$11)&amp;"","Я")),2))</f>
        <v>Я</v>
      </c>
      <c r="M22" s="168" t="str">
        <f>TRIM(LEFT(TRIM(INDEX(отсутствия!$N:$AR,MATCH($C21,отсутствия!$A:$A,),M$11)&amp;" "&amp;TEXT(INDEX('график 7,8'!$B$5:$AF$16,MONTH($AP$3),M$11)&amp;"","Я")),2))</f>
        <v>Я</v>
      </c>
      <c r="N22" s="168" t="str">
        <f>TRIM(LEFT(TRIM(INDEX(отсутствия!$N:$AR,MATCH($C21,отсутствия!$A:$A,),N$11)&amp;" "&amp;TEXT(INDEX('график 7,8'!$B$5:$AF$16,MONTH($AP$3),N$11)&amp;"","Я")),2))</f>
        <v>Я</v>
      </c>
      <c r="O22" s="168" t="str">
        <f>TRIM(LEFT(TRIM(INDEX(отсутствия!$N:$AR,MATCH($C21,отсутствия!$A:$A,),O$11)&amp;" "&amp;TEXT(INDEX('график 7,8'!$B$5:$AF$16,MONTH($AP$3),O$11)&amp;"","Я")),2))</f>
        <v>В</v>
      </c>
      <c r="P22" s="168" t="str">
        <f>TRIM(LEFT(TRIM(INDEX(отсутствия!$N:$AR,MATCH($C21,отсутствия!$A:$A,),P$11)&amp;" "&amp;TEXT(INDEX('график 7,8'!$B$5:$AF$16,MONTH($AP$3),P$11)&amp;"","Я")),2))</f>
        <v>В</v>
      </c>
      <c r="Q22" s="168" t="str">
        <f>TRIM(LEFT(TRIM(INDEX(отсутствия!$N:$AR,MATCH($C21,отсутствия!$A:$A,),Q$11)&amp;" "&amp;TEXT(INDEX('график 7,8'!$B$5:$AF$16,MONTH($AP$3),Q$11)&amp;"","Я")),2))</f>
        <v>Я</v>
      </c>
      <c r="R22" s="168" t="str">
        <f>TRIM(LEFT(TRIM(INDEX(отсутствия!$N:$AR,MATCH($C21,отсутствия!$A:$A,),R$11)&amp;" "&amp;TEXT(INDEX('график 7,8'!$B$5:$AF$16,MONTH($AP$3),R$11)&amp;"","Я")),2))</f>
        <v>Я</v>
      </c>
      <c r="S22" s="168" t="str">
        <f>TRIM(LEFT(TRIM(INDEX(отсутствия!$N:$AR,MATCH($C21,отсутствия!$A:$A,),S$11)&amp;" "&amp;TEXT(INDEX('график 7,8'!$B$5:$AF$16,MONTH($AP$3),S$11)&amp;"","Я")),2))</f>
        <v>Я</v>
      </c>
      <c r="T22" s="177"/>
      <c r="U22" s="168" t="str">
        <f>TRIM(LEFT(TRIM(INDEX(отсутствия!$N:$AR,MATCH($C21,отсутствия!$A:$A,),U$11)&amp;" "&amp;TEXT(INDEX('график 7,8'!$B$5:$AF$16,MONTH($AP$3),U$11)&amp;"","Я")),2))</f>
        <v>Я</v>
      </c>
      <c r="V22" s="168" t="str">
        <f>TRIM(LEFT(TRIM(INDEX(отсутствия!$N:$AR,MATCH($C21,отсутствия!$A:$A,),V$11)&amp;" "&amp;TEXT(INDEX('график 7,8'!$B$5:$AF$16,MONTH($AP$3),V$11)&amp;"","Я")),2))</f>
        <v>Я</v>
      </c>
      <c r="W22" s="168" t="str">
        <f>TRIM(LEFT(TRIM(INDEX(отсутствия!$N:$AR,MATCH($C21,отсутствия!$A:$A,),W$11)&amp;" "&amp;TEXT(INDEX('график 7,8'!$B$5:$AF$16,MONTH($AP$3),W$11)&amp;"","Я")),2))</f>
        <v>В</v>
      </c>
      <c r="X22" s="168" t="str">
        <f>TRIM(LEFT(TRIM(INDEX(отсутствия!$N:$AR,MATCH($C21,отсутствия!$A:$A,),X$11)&amp;" "&amp;TEXT(INDEX('график 7,8'!$B$5:$AF$16,MONTH($AP$3),X$11)&amp;"","Я")),2))</f>
        <v>В</v>
      </c>
      <c r="Y22" s="168" t="str">
        <f>TRIM(LEFT(TRIM(INDEX(отсутствия!$N:$AR,MATCH($C21,отсутствия!$A:$A,),Y$11)&amp;" "&amp;TEXT(INDEX('график 7,8'!$B$5:$AF$16,MONTH($AP$3),Y$11)&amp;"","Я")),2))</f>
        <v>Я</v>
      </c>
      <c r="Z22" s="168" t="str">
        <f>TRIM(LEFT(TRIM(INDEX(отсутствия!$N:$AR,MATCH($C21,отсутствия!$A:$A,),Z$11)&amp;" "&amp;TEXT(INDEX('график 7,8'!$B$5:$AF$16,MONTH($AP$3),Z$11)&amp;"","Я")),2))</f>
        <v>Я</v>
      </c>
      <c r="AA22" s="168" t="str">
        <f>TRIM(LEFT(TRIM(INDEX(отсутствия!$N:$AR,MATCH($C21,отсутствия!$A:$A,),AA$11)&amp;" "&amp;TEXT(INDEX('график 7,8'!$B$5:$AF$16,MONTH($AP$3),AA$11)&amp;"","Я")),2))</f>
        <v>Я</v>
      </c>
      <c r="AB22" s="168" t="str">
        <f>TRIM(LEFT(TRIM(INDEX(отсутствия!$N:$AR,MATCH($C21,отсутствия!$A:$A,),AB$11)&amp;" "&amp;TEXT(INDEX('график 7,8'!$B$5:$AF$16,MONTH($AP$3),AB$11)&amp;"","Я")),2))</f>
        <v>Я</v>
      </c>
      <c r="AC22" s="168" t="str">
        <f>TRIM(LEFT(TRIM(INDEX(отсутствия!$N:$AR,MATCH($C21,отсутствия!$A:$A,),AC$11)&amp;" "&amp;TEXT(INDEX('график 7,8'!$B$5:$AF$16,MONTH($AP$3),AC$11)&amp;"","Я")),2))</f>
        <v>Я</v>
      </c>
      <c r="AD22" s="168" t="str">
        <f>TRIM(LEFT(TRIM(INDEX(отсутствия!$N:$AR,MATCH($C21,отсутствия!$A:$A,),AD$11)&amp;" "&amp;TEXT(INDEX('график 7,8'!$B$5:$AF$16,MONTH($AP$3),AD$11)&amp;"","Я")),2))</f>
        <v>В</v>
      </c>
      <c r="AE22" s="168" t="str">
        <f>TRIM(LEFT(TRIM(INDEX(отсутствия!$N:$AR,MATCH($C21,отсутствия!$A:$A,),AE$11)&amp;" "&amp;TEXT(INDEX('график 7,8'!$B$5:$AF$16,MONTH($AP$3),AE$11)&amp;"","Я")),2))</f>
        <v>В</v>
      </c>
      <c r="AF22" s="168" t="str">
        <f>TRIM(LEFT(TRIM(INDEX(отсутствия!$N:$AR,MATCH($C21,отсутствия!$A:$A,),AF$11)&amp;" "&amp;TEXT(INDEX('график 7,8'!$B$5:$AF$16,MONTH($AP$3),AF$11)&amp;"","Я")),2))</f>
        <v>Я</v>
      </c>
      <c r="AG22" s="168" t="str">
        <f>TRIM(LEFT(TRIM(INDEX(отсутствия!$N:$AR,MATCH($C21,отсутствия!$A:$A,),AG$11)&amp;" "&amp;TEXT(INDEX('график 7,8'!$B$5:$AF$16,MONTH($AP$3),AG$11)&amp;"","Я")),2))</f>
        <v>Я</v>
      </c>
      <c r="AH22" s="181" t="str">
        <f>TRIM(LEFT(TRIM(INDEX(отсутствия!$N:$AR,MATCH($C21,отсутствия!$A:$A,),AH$11)&amp;" "&amp;TEXT(INDEX('график 7,8'!$B$5:$AF$16,MONTH($AP$3),AH$11)&amp;"","Я")),2))</f>
        <v>Я</v>
      </c>
      <c r="AI22" s="181" t="str">
        <f>TRIM(LEFT(TRIM(INDEX(отсутствия!$N:$AR,MATCH($C21,отсутствия!$A:$A,),AI$11)&amp;" "&amp;TEXT(INDEX('график 7,8'!$B$5:$AF$16,MONTH($AP$3),AI$11)&amp;"","Я")),2))</f>
        <v>Я</v>
      </c>
      <c r="AJ22" s="181" t="str">
        <f>TRIM(LEFT(TRIM(INDEX(отсутствия!$N:$AR,MATCH($C21,отсутствия!$A:$A,),AJ$11)&amp;" "&amp;TEXT(INDEX('график 7,8'!$B$5:$AF$16,MONTH($AP$3),AJ$11)&amp;"","Я")),2))</f>
        <v/>
      </c>
      <c r="AK22" s="185"/>
      <c r="AL22" s="166"/>
      <c r="AM22" s="166"/>
      <c r="AN22" s="150"/>
    </row>
    <row r="23" spans="1:40" s="66" customFormat="1" ht="15" customHeight="1" x14ac:dyDescent="0.2">
      <c r="A23" s="66">
        <f t="shared" si="0"/>
        <v>4813</v>
      </c>
      <c r="B23" s="293" t="s">
        <v>107</v>
      </c>
      <c r="C23" s="295">
        <v>4813</v>
      </c>
      <c r="D23" s="301" t="s">
        <v>130</v>
      </c>
      <c r="E23" s="163">
        <f>IFERROR(INDEX(РВД!$D:$I,MATCH($C23,РВД!$A:$A,)+1,MATCH($N$4+E$11-1,INDEX(РВД!$D:$I,MATCH($C23,РВД!$A:$A,),),)),IF(E24="Я",INDEX('график 7,8'!$B$5:$AF$16,MONTH($AP$3),E$11),""))</f>
        <v>7.8</v>
      </c>
      <c r="F23" s="163">
        <f>IFERROR(INDEX(РВД!$D:$I,MATCH($C23,РВД!$A:$A,)+1,MATCH($N$4+F$11-1,INDEX(РВД!$D:$I,MATCH($C23,РВД!$A:$A,),),)),IF(F24="Я",INDEX('график 7,8'!$B$5:$AF$16,MONTH($AP$3),F$11),""))</f>
        <v>7.8</v>
      </c>
      <c r="G23" s="163">
        <f>IFERROR(INDEX(РВД!$D:$I,MATCH($C23,РВД!$A:$A,)+1,MATCH($N$4+G$11-1,INDEX(РВД!$D:$I,MATCH($C23,РВД!$A:$A,),),)),IF(G24="Я",INDEX('график 7,8'!$B$5:$AF$16,MONTH($AP$3),G$11),""))</f>
        <v>7.8</v>
      </c>
      <c r="H23" s="163" t="str">
        <f>IFERROR(INDEX(РВД!$D:$I,MATCH($C23,РВД!$A:$A,)+1,MATCH($N$4+H$11-1,INDEX(РВД!$D:$I,MATCH($C23,РВД!$A:$A,),),)),IF(H24="Я",INDEX('график 7,8'!$B$5:$AF$16,MONTH($AP$3),H$11),""))</f>
        <v/>
      </c>
      <c r="I23" s="163" t="str">
        <f>IFERROR(INDEX(РВД!$D:$I,MATCH($C23,РВД!$A:$A,)+1,MATCH($N$4+I$11-1,INDEX(РВД!$D:$I,MATCH($C23,РВД!$A:$A,),),)),IF(I24="Я",INDEX('график 7,8'!$B$5:$AF$16,MONTH($AP$3),I$11),""))</f>
        <v/>
      </c>
      <c r="J23" s="163">
        <f>IFERROR(INDEX(РВД!$D:$I,MATCH($C23,РВД!$A:$A,)+1,MATCH($N$4+J$11-1,INDEX(РВД!$D:$I,MATCH($C23,РВД!$A:$A,),),)),IF(J24="Я",INDEX('график 7,8'!$B$5:$AF$16,MONTH($AP$3),J$11),""))</f>
        <v>7.8</v>
      </c>
      <c r="K23" s="163">
        <f>IFERROR(INDEX(РВД!$D:$I,MATCH($C23,РВД!$A:$A,)+1,MATCH($N$4+K$11-1,INDEX(РВД!$D:$I,MATCH($C23,РВД!$A:$A,),),)),IF(K24="Я",INDEX('график 7,8'!$B$5:$AF$16,MONTH($AP$3),K$11),""))</f>
        <v>7.8</v>
      </c>
      <c r="L23" s="163">
        <f>IFERROR(INDEX(РВД!$D:$I,MATCH($C23,РВД!$A:$A,)+1,MATCH($N$4+L$11-1,INDEX(РВД!$D:$I,MATCH($C23,РВД!$A:$A,),),)),IF(L24="Я",INDEX('график 7,8'!$B$5:$AF$16,MONTH($AP$3),L$11),""))</f>
        <v>7.8</v>
      </c>
      <c r="M23" s="163">
        <f>IFERROR(INDEX(РВД!$D:$I,MATCH($C23,РВД!$A:$A,)+1,MATCH($N$4+M$11-1,INDEX(РВД!$D:$I,MATCH($C23,РВД!$A:$A,),),)),IF(M24="Я",INDEX('график 7,8'!$B$5:$AF$16,MONTH($AP$3),M$11),""))</f>
        <v>7.8</v>
      </c>
      <c r="N23" s="163">
        <f>IFERROR(INDEX(РВД!$D:$I,MATCH($C23,РВД!$A:$A,)+1,MATCH($N$4+N$11-1,INDEX(РВД!$D:$I,MATCH($C23,РВД!$A:$A,),),)),IF(N24="Я",INDEX('график 7,8'!$B$5:$AF$16,MONTH($AP$3),N$11),""))</f>
        <v>7.8</v>
      </c>
      <c r="O23" s="163" t="str">
        <f>IFERROR(INDEX(РВД!$D:$I,MATCH($C23,РВД!$A:$A,)+1,MATCH($N$4+O$11-1,INDEX(РВД!$D:$I,MATCH($C23,РВД!$A:$A,),),)),IF(O24="Я",INDEX('график 7,8'!$B$5:$AF$16,MONTH($AP$3),O$11),""))</f>
        <v/>
      </c>
      <c r="P23" s="163" t="str">
        <f>IFERROR(INDEX(РВД!$D:$I,MATCH($C23,РВД!$A:$A,)+1,MATCH($N$4+P$11-1,INDEX(РВД!$D:$I,MATCH($C23,РВД!$A:$A,),),)),IF(P24="Я",INDEX('график 7,8'!$B$5:$AF$16,MONTH($AP$3),P$11),""))</f>
        <v/>
      </c>
      <c r="Q23" s="163">
        <f>IFERROR(INDEX(РВД!$D:$I,MATCH($C23,РВД!$A:$A,)+1,MATCH($N$4+Q$11-1,INDEX(РВД!$D:$I,MATCH($C23,РВД!$A:$A,),),)),IF(Q24="Я",INDEX('график 7,8'!$B$5:$AF$16,MONTH($AP$3),Q$11),""))</f>
        <v>7.8</v>
      </c>
      <c r="R23" s="163">
        <f>IFERROR(INDEX(РВД!$D:$I,MATCH($C23,РВД!$A:$A,)+1,MATCH($N$4+R$11-1,INDEX(РВД!$D:$I,MATCH($C23,РВД!$A:$A,),),)),IF(R24="Я",INDEX('график 7,8'!$B$5:$AF$16,MONTH($AP$3),R$11),""))</f>
        <v>7.8</v>
      </c>
      <c r="S23" s="163">
        <f>IFERROR(INDEX(РВД!$D:$I,MATCH($C23,РВД!$A:$A,)+1,MATCH($N$4+S$11-1,INDEX(РВД!$D:$I,MATCH($C23,РВД!$A:$A,),),)),IF(S24="Я",INDEX('график 7,8'!$B$5:$AF$16,MONTH($AP$3),S$11),""))</f>
        <v>7.8</v>
      </c>
      <c r="T23" s="176">
        <f>SUMIF(E24:S24,"Я",E23:S23)</f>
        <v>85.799999999999983</v>
      </c>
      <c r="U23" s="163">
        <f>IFERROR(INDEX(РВД!$D:$I,MATCH($C23,РВД!$A:$A,)+1,MATCH($N$4+U$11-1,INDEX(РВД!$D:$I,MATCH($C23,РВД!$A:$A,),),)),IF(U24="Я",INDEX('график 7,8'!$B$5:$AF$16,MONTH($AP$3),U$11),""))</f>
        <v>7.8</v>
      </c>
      <c r="V23" s="167">
        <f>IFERROR(INDEX(РВД!$D:$I,MATCH($C23,РВД!$A:$A,)+1,MATCH($N$4+V$11-1,INDEX(РВД!$D:$I,MATCH($C23,РВД!$A:$A,),),)),IF(V24="Я",INDEX('график 7,8'!$B$5:$AF$16,MONTH($AP$3),V$11),""))</f>
        <v>7.8</v>
      </c>
      <c r="W23" s="167" t="str">
        <f>IFERROR(INDEX(РВД!$D:$I,MATCH($C23,РВД!$A:$A,)+1,MATCH($N$4+W$11-1,INDEX(РВД!$D:$I,MATCH($C23,РВД!$A:$A,),),)),IF(W24="Я",INDEX('график 7,8'!$B$5:$AF$16,MONTH($AP$3),W$11),""))</f>
        <v/>
      </c>
      <c r="X23" s="167" t="str">
        <f>IFERROR(INDEX(РВД!$D:$I,MATCH($C23,РВД!$A:$A,)+1,MATCH($N$4+X$11-1,INDEX(РВД!$D:$I,MATCH($C23,РВД!$A:$A,),),)),IF(X24="Я",INDEX('график 7,8'!$B$5:$AF$16,MONTH($AP$3),X$11),""))</f>
        <v/>
      </c>
      <c r="Y23" s="167">
        <f>IFERROR(INDEX(РВД!$D:$I,MATCH($C23,РВД!$A:$A,)+1,MATCH($N$4+Y$11-1,INDEX(РВД!$D:$I,MATCH($C23,РВД!$A:$A,),),)),IF(Y24="Я",INDEX('график 7,8'!$B$5:$AF$16,MONTH($AP$3),Y$11),""))</f>
        <v>7.8</v>
      </c>
      <c r="Z23" s="167">
        <f>IFERROR(INDEX(РВД!$D:$I,MATCH($C23,РВД!$A:$A,)+1,MATCH($N$4+Z$11-1,INDEX(РВД!$D:$I,MATCH($C23,РВД!$A:$A,),),)),IF(Z24="Я",INDEX('график 7,8'!$B$5:$AF$16,MONTH($AP$3),Z$11),""))</f>
        <v>7.8</v>
      </c>
      <c r="AA23" s="167">
        <f>IFERROR(INDEX(РВД!$D:$I,MATCH($C23,РВД!$A:$A,)+1,MATCH($N$4+AA$11-1,INDEX(РВД!$D:$I,MATCH($C23,РВД!$A:$A,),),)),IF(AA24="Я",INDEX('график 7,8'!$B$5:$AF$16,MONTH($AP$3),AA$11),""))</f>
        <v>7.8</v>
      </c>
      <c r="AB23" s="167">
        <f>IFERROR(INDEX(РВД!$D:$I,MATCH($C23,РВД!$A:$A,)+1,MATCH($N$4+AB$11-1,INDEX(РВД!$D:$I,MATCH($C23,РВД!$A:$A,),),)),IF(AB24="Я",INDEX('график 7,8'!$B$5:$AF$16,MONTH($AP$3),AB$11),""))</f>
        <v>7.8</v>
      </c>
      <c r="AC23" s="167">
        <f>IFERROR(INDEX(РВД!$D:$I,MATCH($C23,РВД!$A:$A,)+1,MATCH($N$4+AC$11-1,INDEX(РВД!$D:$I,MATCH($C23,РВД!$A:$A,),),)),IF(AC24="Я",INDEX('график 7,8'!$B$5:$AF$16,MONTH($AP$3),AC$11),""))</f>
        <v>7.8</v>
      </c>
      <c r="AD23" s="167" t="str">
        <f>IFERROR(INDEX(РВД!$D:$I,MATCH($C23,РВД!$A:$A,)+1,MATCH($N$4+AD$11-1,INDEX(РВД!$D:$I,MATCH($C23,РВД!$A:$A,),),)),IF(AD24="Я",INDEX('график 7,8'!$B$5:$AF$16,MONTH($AP$3),AD$11),""))</f>
        <v/>
      </c>
      <c r="AE23" s="167" t="str">
        <f>IFERROR(INDEX(РВД!$D:$I,MATCH($C23,РВД!$A:$A,)+1,MATCH($N$4+AE$11-1,INDEX(РВД!$D:$I,MATCH($C23,РВД!$A:$A,),),)),IF(AE24="Я",INDEX('график 7,8'!$B$5:$AF$16,MONTH($AP$3),AE$11),""))</f>
        <v/>
      </c>
      <c r="AF23" s="167">
        <f>IFERROR(INDEX(РВД!$D:$I,MATCH($C23,РВД!$A:$A,)+1,MATCH($N$4+AF$11-1,INDEX(РВД!$D:$I,MATCH($C23,РВД!$A:$A,),),)),IF(AF24="Я",INDEX('график 7,8'!$B$5:$AF$16,MONTH($AP$3),AF$11),""))</f>
        <v>7.8</v>
      </c>
      <c r="AG23" s="167">
        <f>IFERROR(INDEX(РВД!$D:$I,MATCH($C23,РВД!$A:$A,)+1,MATCH($N$4+AG$11-1,INDEX(РВД!$D:$I,MATCH($C23,РВД!$A:$A,),),)),IF(AG24="Я",INDEX('график 7,8'!$B$5:$AF$16,MONTH($AP$3),AG$11),""))</f>
        <v>7.8</v>
      </c>
      <c r="AH23" s="180">
        <f>IFERROR(INDEX(РВД!$D:$I,MATCH($C23,РВД!$A:$A,)+1,MATCH($N$4+AH$11-1,INDEX(РВД!$D:$I,MATCH($C23,РВД!$A:$A,),),)),IF(AH24="Я",INDEX('график 7,8'!$B$5:$AF$16,MONTH($AP$3),AH$11),""))</f>
        <v>7.8</v>
      </c>
      <c r="AI23" s="183">
        <f>IFERROR(INDEX(РВД!$D:$I,MATCH($C23,РВД!$A:$A,)+1,MATCH($N$4+AI$11-1,INDEX(РВД!$D:$I,MATCH($C23,РВД!$A:$A,),),)),IF(AI24="Я",INDEX('график 7,8'!$B$5:$AF$16,MONTH($AP$3),AI$11),""))</f>
        <v>6.8</v>
      </c>
      <c r="AJ23" s="183" t="str">
        <f>IFERROR(INDEX(РВД!$D:$I,MATCH($C23,РВД!$A:$A,)+1,MATCH($N$4+AJ$11-1,INDEX(РВД!$D:$I,MATCH($C23,РВД!$A:$A,),),)),IF(AJ24="Я",INDEX('график 7,8'!$B$5:$AF$16,MONTH($AP$3),AJ$11),""))</f>
        <v/>
      </c>
      <c r="AK23" s="185" t="str">
        <f>"Я/"&amp;SUMIF(E24:AJ24,"Я",E23:AJ23)</f>
        <v>Я/170,6</v>
      </c>
      <c r="AL23" s="164">
        <f>(SUMIF(E24:AJ24,"В",E23:AJ23)+SUMIF(E24:AJ24,"В.",E23:AJ23))*2</f>
        <v>0</v>
      </c>
      <c r="AM23" s="164">
        <f>COUNTIFS(E24:AJ24,"Я",E23:AJ23,"&lt;&gt;")</f>
        <v>22</v>
      </c>
      <c r="AN23" s="149" t="str">
        <f>IFERROR(VLOOKUP(C23,доплаты!$A$5:$S$118,19,0),"")</f>
        <v>17,17,17,30</v>
      </c>
    </row>
    <row r="24" spans="1:40" s="66" customFormat="1" ht="15" customHeight="1" x14ac:dyDescent="0.2">
      <c r="B24" s="294"/>
      <c r="C24" s="296"/>
      <c r="D24" s="302"/>
      <c r="E24" s="165" t="str">
        <f>TRIM(LEFT(TRIM(INDEX(отсутствия!$N:$AR,MATCH($C23,отсутствия!$A:$A,),E$11)&amp;" "&amp;TEXT(INDEX('график 7,8'!$B$5:$AF$16,MONTH($AP$3),E$11)&amp;"","Я")),2))</f>
        <v>Я</v>
      </c>
      <c r="F24" s="168" t="str">
        <f>TRIM(LEFT(TRIM(INDEX(отсутствия!$N:$AR,MATCH($C23,отсутствия!$A:$A,),F$11)&amp;" "&amp;TEXT(INDEX('график 7,8'!$B$5:$AF$16,MONTH($AP$3),F$11)&amp;"","Я")),2))</f>
        <v>Я</v>
      </c>
      <c r="G24" s="168" t="str">
        <f>TRIM(LEFT(TRIM(INDEX(отсутствия!$N:$AR,MATCH($C23,отсутствия!$A:$A,),G$11)&amp;" "&amp;TEXT(INDEX('график 7,8'!$B$5:$AF$16,MONTH($AP$3),G$11)&amp;"","Я")),2))</f>
        <v>Я</v>
      </c>
      <c r="H24" s="168" t="str">
        <f>TRIM(LEFT(TRIM(INDEX(отсутствия!$N:$AR,MATCH($C23,отсутствия!$A:$A,),H$11)&amp;" "&amp;TEXT(INDEX('график 7,8'!$B$5:$AF$16,MONTH($AP$3),H$11)&amp;"","Я")),2))</f>
        <v>В</v>
      </c>
      <c r="I24" s="168" t="str">
        <f>TRIM(LEFT(TRIM(INDEX(отсутствия!$N:$AR,MATCH($C23,отсутствия!$A:$A,),I$11)&amp;" "&amp;TEXT(INDEX('график 7,8'!$B$5:$AF$16,MONTH($AP$3),I$11)&amp;"","Я")),2))</f>
        <v>В</v>
      </c>
      <c r="J24" s="168" t="str">
        <f>TRIM(LEFT(TRIM(INDEX(отсутствия!$N:$AR,MATCH($C23,отсутствия!$A:$A,),J$11)&amp;" "&amp;TEXT(INDEX('график 7,8'!$B$5:$AF$16,MONTH($AP$3),J$11)&amp;"","Я")),2))</f>
        <v>Я</v>
      </c>
      <c r="K24" s="168" t="str">
        <f>TRIM(LEFT(TRIM(INDEX(отсутствия!$N:$AR,MATCH($C23,отсутствия!$A:$A,),K$11)&amp;" "&amp;TEXT(INDEX('график 7,8'!$B$5:$AF$16,MONTH($AP$3),K$11)&amp;"","Я")),2))</f>
        <v>Я</v>
      </c>
      <c r="L24" s="168" t="str">
        <f>TRIM(LEFT(TRIM(INDEX(отсутствия!$N:$AR,MATCH($C23,отсутствия!$A:$A,),L$11)&amp;" "&amp;TEXT(INDEX('график 7,8'!$B$5:$AF$16,MONTH($AP$3),L$11)&amp;"","Я")),2))</f>
        <v>Я</v>
      </c>
      <c r="M24" s="168" t="str">
        <f>TRIM(LEFT(TRIM(INDEX(отсутствия!$N:$AR,MATCH($C23,отсутствия!$A:$A,),M$11)&amp;" "&amp;TEXT(INDEX('график 7,8'!$B$5:$AF$16,MONTH($AP$3),M$11)&amp;"","Я")),2))</f>
        <v>Я</v>
      </c>
      <c r="N24" s="168" t="str">
        <f>TRIM(LEFT(TRIM(INDEX(отсутствия!$N:$AR,MATCH($C23,отсутствия!$A:$A,),N$11)&amp;" "&amp;TEXT(INDEX('график 7,8'!$B$5:$AF$16,MONTH($AP$3),N$11)&amp;"","Я")),2))</f>
        <v>Я</v>
      </c>
      <c r="O24" s="168" t="str">
        <f>TRIM(LEFT(TRIM(INDEX(отсутствия!$N:$AR,MATCH($C23,отсутствия!$A:$A,),O$11)&amp;" "&amp;TEXT(INDEX('график 7,8'!$B$5:$AF$16,MONTH($AP$3),O$11)&amp;"","Я")),2))</f>
        <v>В</v>
      </c>
      <c r="P24" s="168" t="str">
        <f>TRIM(LEFT(TRIM(INDEX(отсутствия!$N:$AR,MATCH($C23,отсутствия!$A:$A,),P$11)&amp;" "&amp;TEXT(INDEX('график 7,8'!$B$5:$AF$16,MONTH($AP$3),P$11)&amp;"","Я")),2))</f>
        <v>В</v>
      </c>
      <c r="Q24" s="168" t="str">
        <f>TRIM(LEFT(TRIM(INDEX(отсутствия!$N:$AR,MATCH($C23,отсутствия!$A:$A,),Q$11)&amp;" "&amp;TEXT(INDEX('график 7,8'!$B$5:$AF$16,MONTH($AP$3),Q$11)&amp;"","Я")),2))</f>
        <v>Я</v>
      </c>
      <c r="R24" s="168" t="str">
        <f>TRIM(LEFT(TRIM(INDEX(отсутствия!$N:$AR,MATCH($C23,отсутствия!$A:$A,),R$11)&amp;" "&amp;TEXT(INDEX('график 7,8'!$B$5:$AF$16,MONTH($AP$3),R$11)&amp;"","Я")),2))</f>
        <v>Я</v>
      </c>
      <c r="S24" s="168" t="str">
        <f>TRIM(LEFT(TRIM(INDEX(отсутствия!$N:$AR,MATCH($C23,отсутствия!$A:$A,),S$11)&amp;" "&amp;TEXT(INDEX('график 7,8'!$B$5:$AF$16,MONTH($AP$3),S$11)&amp;"","Я")),2))</f>
        <v>Я</v>
      </c>
      <c r="T24" s="177"/>
      <c r="U24" s="168" t="str">
        <f>TRIM(LEFT(TRIM(INDEX(отсутствия!$N:$AR,MATCH($C23,отсутствия!$A:$A,),U$11)&amp;" "&amp;TEXT(INDEX('график 7,8'!$B$5:$AF$16,MONTH($AP$3),U$11)&amp;"","Я")),2))</f>
        <v>Я</v>
      </c>
      <c r="V24" s="168" t="str">
        <f>TRIM(LEFT(TRIM(INDEX(отсутствия!$N:$AR,MATCH($C23,отсутствия!$A:$A,),V$11)&amp;" "&amp;TEXT(INDEX('график 7,8'!$B$5:$AF$16,MONTH($AP$3),V$11)&amp;"","Я")),2))</f>
        <v>Я</v>
      </c>
      <c r="W24" s="168" t="str">
        <f>TRIM(LEFT(TRIM(INDEX(отсутствия!$N:$AR,MATCH($C23,отсутствия!$A:$A,),W$11)&amp;" "&amp;TEXT(INDEX('график 7,8'!$B$5:$AF$16,MONTH($AP$3),W$11)&amp;"","Я")),2))</f>
        <v>В</v>
      </c>
      <c r="X24" s="168" t="str">
        <f>TRIM(LEFT(TRIM(INDEX(отсутствия!$N:$AR,MATCH($C23,отсутствия!$A:$A,),X$11)&amp;" "&amp;TEXT(INDEX('график 7,8'!$B$5:$AF$16,MONTH($AP$3),X$11)&amp;"","Я")),2))</f>
        <v>В</v>
      </c>
      <c r="Y24" s="168" t="str">
        <f>TRIM(LEFT(TRIM(INDEX(отсутствия!$N:$AR,MATCH($C23,отсутствия!$A:$A,),Y$11)&amp;" "&amp;TEXT(INDEX('график 7,8'!$B$5:$AF$16,MONTH($AP$3),Y$11)&amp;"","Я")),2))</f>
        <v>Я</v>
      </c>
      <c r="Z24" s="168" t="str">
        <f>TRIM(LEFT(TRIM(INDEX(отсутствия!$N:$AR,MATCH($C23,отсутствия!$A:$A,),Z$11)&amp;" "&amp;TEXT(INDEX('график 7,8'!$B$5:$AF$16,MONTH($AP$3),Z$11)&amp;"","Я")),2))</f>
        <v>Я</v>
      </c>
      <c r="AA24" s="168" t="str">
        <f>TRIM(LEFT(TRIM(INDEX(отсутствия!$N:$AR,MATCH($C23,отсутствия!$A:$A,),AA$11)&amp;" "&amp;TEXT(INDEX('график 7,8'!$B$5:$AF$16,MONTH($AP$3),AA$11)&amp;"","Я")),2))</f>
        <v>Я</v>
      </c>
      <c r="AB24" s="168" t="str">
        <f>TRIM(LEFT(TRIM(INDEX(отсутствия!$N:$AR,MATCH($C23,отсутствия!$A:$A,),AB$11)&amp;" "&amp;TEXT(INDEX('график 7,8'!$B$5:$AF$16,MONTH($AP$3),AB$11)&amp;"","Я")),2))</f>
        <v>Я</v>
      </c>
      <c r="AC24" s="168" t="str">
        <f>TRIM(LEFT(TRIM(INDEX(отсутствия!$N:$AR,MATCH($C23,отсутствия!$A:$A,),AC$11)&amp;" "&amp;TEXT(INDEX('график 7,8'!$B$5:$AF$16,MONTH($AP$3),AC$11)&amp;"","Я")),2))</f>
        <v>Я</v>
      </c>
      <c r="AD24" s="168" t="str">
        <f>TRIM(LEFT(TRIM(INDEX(отсутствия!$N:$AR,MATCH($C23,отсутствия!$A:$A,),AD$11)&amp;" "&amp;TEXT(INDEX('график 7,8'!$B$5:$AF$16,MONTH($AP$3),AD$11)&amp;"","Я")),2))</f>
        <v>В</v>
      </c>
      <c r="AE24" s="168" t="str">
        <f>TRIM(LEFT(TRIM(INDEX(отсутствия!$N:$AR,MATCH($C23,отсутствия!$A:$A,),AE$11)&amp;" "&amp;TEXT(INDEX('график 7,8'!$B$5:$AF$16,MONTH($AP$3),AE$11)&amp;"","Я")),2))</f>
        <v>В</v>
      </c>
      <c r="AF24" s="168" t="str">
        <f>TRIM(LEFT(TRIM(INDEX(отсутствия!$N:$AR,MATCH($C23,отсутствия!$A:$A,),AF$11)&amp;" "&amp;TEXT(INDEX('график 7,8'!$B$5:$AF$16,MONTH($AP$3),AF$11)&amp;"","Я")),2))</f>
        <v>Я</v>
      </c>
      <c r="AG24" s="168" t="str">
        <f>TRIM(LEFT(TRIM(INDEX(отсутствия!$N:$AR,MATCH($C23,отсутствия!$A:$A,),AG$11)&amp;" "&amp;TEXT(INDEX('график 7,8'!$B$5:$AF$16,MONTH($AP$3),AG$11)&amp;"","Я")),2))</f>
        <v>Я</v>
      </c>
      <c r="AH24" s="181" t="str">
        <f>TRIM(LEFT(TRIM(INDEX(отсутствия!$N:$AR,MATCH($C23,отсутствия!$A:$A,),AH$11)&amp;" "&amp;TEXT(INDEX('график 7,8'!$B$5:$AF$16,MONTH($AP$3),AH$11)&amp;"","Я")),2))</f>
        <v>Я</v>
      </c>
      <c r="AI24" s="181" t="str">
        <f>TRIM(LEFT(TRIM(INDEX(отсутствия!$N:$AR,MATCH($C23,отсутствия!$A:$A,),AI$11)&amp;" "&amp;TEXT(INDEX('график 7,8'!$B$5:$AF$16,MONTH($AP$3),AI$11)&amp;"","Я")),2))</f>
        <v>Я</v>
      </c>
      <c r="AJ24" s="181" t="str">
        <f>TRIM(LEFT(TRIM(INDEX(отсутствия!$N:$AR,MATCH($C23,отсутствия!$A:$A,),AJ$11)&amp;" "&amp;TEXT(INDEX('график 7,8'!$B$5:$AF$16,MONTH($AP$3),AJ$11)&amp;"","Я")),2))</f>
        <v/>
      </c>
      <c r="AK24" s="185"/>
      <c r="AL24" s="166"/>
      <c r="AM24" s="166"/>
      <c r="AN24" s="148"/>
    </row>
    <row r="25" spans="1:40" s="66" customFormat="1" ht="19.5" customHeight="1" x14ac:dyDescent="0.2">
      <c r="A25" s="66">
        <f t="shared" si="0"/>
        <v>2231</v>
      </c>
      <c r="B25" s="297" t="s">
        <v>110</v>
      </c>
      <c r="C25" s="295">
        <v>2231</v>
      </c>
      <c r="D25" s="301" t="s">
        <v>130</v>
      </c>
      <c r="E25" s="163">
        <f>IFERROR(INDEX(РВД!$D:$I,MATCH($C25,РВД!$A:$A,)+1,MATCH($N$4+E$11-1,INDEX(РВД!$D:$I,MATCH($C25,РВД!$A:$A,),),)),IF(E26="Я",INDEX('график 7,8'!$B$5:$AF$16,MONTH($AP$3),E$11),""))</f>
        <v>7.8</v>
      </c>
      <c r="F25" s="163">
        <f>IFERROR(INDEX(РВД!$D:$I,MATCH($C25,РВД!$A:$A,)+1,MATCH($N$4+F$11-1,INDEX(РВД!$D:$I,MATCH($C25,РВД!$A:$A,),),)),IF(F26="Я",INDEX('график 7,8'!$B$5:$AF$16,MONTH($AP$3),F$11),""))</f>
        <v>7.8</v>
      </c>
      <c r="G25" s="163">
        <f>IFERROR(INDEX(РВД!$D:$I,MATCH($C25,РВД!$A:$A,)+1,MATCH($N$4+G$11-1,INDEX(РВД!$D:$I,MATCH($C25,РВД!$A:$A,),),)),IF(G26="Я",INDEX('график 7,8'!$B$5:$AF$16,MONTH($AP$3),G$11),""))</f>
        <v>7.8</v>
      </c>
      <c r="H25" s="163" t="str">
        <f>IFERROR(INDEX(РВД!$D:$I,MATCH($C25,РВД!$A:$A,)+1,MATCH($N$4+H$11-1,INDEX(РВД!$D:$I,MATCH($C25,РВД!$A:$A,),),)),IF(H26="Я",INDEX('график 7,8'!$B$5:$AF$16,MONTH($AP$3),H$11),""))</f>
        <v/>
      </c>
      <c r="I25" s="163" t="str">
        <f>IFERROR(INDEX(РВД!$D:$I,MATCH($C25,РВД!$A:$A,)+1,MATCH($N$4+I$11-1,INDEX(РВД!$D:$I,MATCH($C25,РВД!$A:$A,),),)),IF(I26="Я",INDEX('график 7,8'!$B$5:$AF$16,MONTH($AP$3),I$11),""))</f>
        <v/>
      </c>
      <c r="J25" s="163">
        <f>IFERROR(INDEX(РВД!$D:$I,MATCH($C25,РВД!$A:$A,)+1,MATCH($N$4+J$11-1,INDEX(РВД!$D:$I,MATCH($C25,РВД!$A:$A,),),)),IF(J26="Я",INDEX('график 7,8'!$B$5:$AF$16,MONTH($AP$3),J$11),""))</f>
        <v>7.8</v>
      </c>
      <c r="K25" s="163">
        <f>IFERROR(INDEX(РВД!$D:$I,MATCH($C25,РВД!$A:$A,)+1,MATCH($N$4+K$11-1,INDEX(РВД!$D:$I,MATCH($C25,РВД!$A:$A,),),)),IF(K26="Я",INDEX('график 7,8'!$B$5:$AF$16,MONTH($AP$3),K$11),""))</f>
        <v>7.8</v>
      </c>
      <c r="L25" s="163">
        <f>IFERROR(INDEX(РВД!$D:$I,MATCH($C25,РВД!$A:$A,)+1,MATCH($N$4+L$11-1,INDEX(РВД!$D:$I,MATCH($C25,РВД!$A:$A,),),)),IF(L26="Я",INDEX('график 7,8'!$B$5:$AF$16,MONTH($AP$3),L$11),""))</f>
        <v>7.8</v>
      </c>
      <c r="M25" s="163">
        <f>IFERROR(INDEX(РВД!$D:$I,MATCH($C25,РВД!$A:$A,)+1,MATCH($N$4+M$11-1,INDEX(РВД!$D:$I,MATCH($C25,РВД!$A:$A,),),)),IF(M26="Я",INDEX('график 7,8'!$B$5:$AF$16,MONTH($AP$3),M$11),""))</f>
        <v>7.8</v>
      </c>
      <c r="N25" s="163">
        <f>IFERROR(INDEX(РВД!$D:$I,MATCH($C25,РВД!$A:$A,)+1,MATCH($N$4+N$11-1,INDEX(РВД!$D:$I,MATCH($C25,РВД!$A:$A,),),)),IF(N26="Я",INDEX('график 7,8'!$B$5:$AF$16,MONTH($AP$3),N$11),""))</f>
        <v>7.8</v>
      </c>
      <c r="O25" s="163" t="str">
        <f>IFERROR(INDEX(РВД!$D:$I,MATCH($C25,РВД!$A:$A,)+1,MATCH($N$4+O$11-1,INDEX(РВД!$D:$I,MATCH($C25,РВД!$A:$A,),),)),IF(O26="Я",INDEX('график 7,8'!$B$5:$AF$16,MONTH($AP$3),O$11),""))</f>
        <v/>
      </c>
      <c r="P25" s="163" t="str">
        <f>IFERROR(INDEX(РВД!$D:$I,MATCH($C25,РВД!$A:$A,)+1,MATCH($N$4+P$11-1,INDEX(РВД!$D:$I,MATCH($C25,РВД!$A:$A,),),)),IF(P26="Я",INDEX('график 7,8'!$B$5:$AF$16,MONTH($AP$3),P$11),""))</f>
        <v/>
      </c>
      <c r="Q25" s="163">
        <f>IFERROR(INDEX(РВД!$D:$I,MATCH($C25,РВД!$A:$A,)+1,MATCH($N$4+Q$11-1,INDEX(РВД!$D:$I,MATCH($C25,РВД!$A:$A,),),)),IF(Q26="Я",INDEX('график 7,8'!$B$5:$AF$16,MONTH($AP$3),Q$11),""))</f>
        <v>7.8</v>
      </c>
      <c r="R25" s="163">
        <f>IFERROR(INDEX(РВД!$D:$I,MATCH($C25,РВД!$A:$A,)+1,MATCH($N$4+R$11-1,INDEX(РВД!$D:$I,MATCH($C25,РВД!$A:$A,),),)),IF(R26="Я",INDEX('график 7,8'!$B$5:$AF$16,MONTH($AP$3),R$11),""))</f>
        <v>7.8</v>
      </c>
      <c r="S25" s="163">
        <f>IFERROR(INDEX(РВД!$D:$I,MATCH($C25,РВД!$A:$A,)+1,MATCH($N$4+S$11-1,INDEX(РВД!$D:$I,MATCH($C25,РВД!$A:$A,),),)),IF(S26="Я",INDEX('график 7,8'!$B$5:$AF$16,MONTH($AP$3),S$11),""))</f>
        <v>7.8</v>
      </c>
      <c r="T25" s="176">
        <f>SUMIF(E26:S26,"Я",E25:S25)</f>
        <v>85.799999999999983</v>
      </c>
      <c r="U25" s="163">
        <f>IFERROR(INDEX(РВД!$D:$I,MATCH($C25,РВД!$A:$A,)+1,MATCH($N$4+U$11-1,INDEX(РВД!$D:$I,MATCH($C25,РВД!$A:$A,),),)),IF(U26="Я",INDEX('график 7,8'!$B$5:$AF$16,MONTH($AP$3),U$11),""))</f>
        <v>7.8</v>
      </c>
      <c r="V25" s="167">
        <f>IFERROR(INDEX(РВД!$D:$I,MATCH($C25,РВД!$A:$A,)+1,MATCH($N$4+V$11-1,INDEX(РВД!$D:$I,MATCH($C25,РВД!$A:$A,),),)),IF(V26="Я",INDEX('график 7,8'!$B$5:$AF$16,MONTH($AP$3),V$11),""))</f>
        <v>7.8</v>
      </c>
      <c r="W25" s="167" t="str">
        <f>IFERROR(INDEX(РВД!$D:$I,MATCH($C25,РВД!$A:$A,)+1,MATCH($N$4+W$11-1,INDEX(РВД!$D:$I,MATCH($C25,РВД!$A:$A,),),)),IF(W26="Я",INDEX('график 7,8'!$B$5:$AF$16,MONTH($AP$3),W$11),""))</f>
        <v/>
      </c>
      <c r="X25" s="167" t="str">
        <f>IFERROR(INDEX(РВД!$D:$I,MATCH($C25,РВД!$A:$A,)+1,MATCH($N$4+X$11-1,INDEX(РВД!$D:$I,MATCH($C25,РВД!$A:$A,),),)),IF(X26="Я",INDEX('график 7,8'!$B$5:$AF$16,MONTH($AP$3),X$11),""))</f>
        <v/>
      </c>
      <c r="Y25" s="167">
        <f>IFERROR(INDEX(РВД!$D:$I,MATCH($C25,РВД!$A:$A,)+1,MATCH($N$4+Y$11-1,INDEX(РВД!$D:$I,MATCH($C25,РВД!$A:$A,),),)),IF(Y26="Я",INDEX('график 7,8'!$B$5:$AF$16,MONTH($AP$3),Y$11),""))</f>
        <v>7.8</v>
      </c>
      <c r="Z25" s="167">
        <f>IFERROR(INDEX(РВД!$D:$I,MATCH($C25,РВД!$A:$A,)+1,MATCH($N$4+Z$11-1,INDEX(РВД!$D:$I,MATCH($C25,РВД!$A:$A,),),)),IF(Z26="Я",INDEX('график 7,8'!$B$5:$AF$16,MONTH($AP$3),Z$11),""))</f>
        <v>7.8</v>
      </c>
      <c r="AA25" s="167">
        <f>IFERROR(INDEX(РВД!$D:$I,MATCH($C25,РВД!$A:$A,)+1,MATCH($N$4+AA$11-1,INDEX(РВД!$D:$I,MATCH($C25,РВД!$A:$A,),),)),IF(AA26="Я",INDEX('график 7,8'!$B$5:$AF$16,MONTH($AP$3),AA$11),""))</f>
        <v>7.8</v>
      </c>
      <c r="AB25" s="167">
        <f>IFERROR(INDEX(РВД!$D:$I,MATCH($C25,РВД!$A:$A,)+1,MATCH($N$4+AB$11-1,INDEX(РВД!$D:$I,MATCH($C25,РВД!$A:$A,),),)),IF(AB26="Я",INDEX('график 7,8'!$B$5:$AF$16,MONTH($AP$3),AB$11),""))</f>
        <v>7.8</v>
      </c>
      <c r="AC25" s="167">
        <f>IFERROR(INDEX(РВД!$D:$I,MATCH($C25,РВД!$A:$A,)+1,MATCH($N$4+AC$11-1,INDEX(РВД!$D:$I,MATCH($C25,РВД!$A:$A,),),)),IF(AC26="Я",INDEX('график 7,8'!$B$5:$AF$16,MONTH($AP$3),AC$11),""))</f>
        <v>7.8</v>
      </c>
      <c r="AD25" s="167" t="str">
        <f>IFERROR(INDEX(РВД!$D:$I,MATCH($C25,РВД!$A:$A,)+1,MATCH($N$4+AD$11-1,INDEX(РВД!$D:$I,MATCH($C25,РВД!$A:$A,),),)),IF(AD26="Я",INDEX('график 7,8'!$B$5:$AF$16,MONTH($AP$3),AD$11),""))</f>
        <v/>
      </c>
      <c r="AE25" s="167" t="str">
        <f>IFERROR(INDEX(РВД!$D:$I,MATCH($C25,РВД!$A:$A,)+1,MATCH($N$4+AE$11-1,INDEX(РВД!$D:$I,MATCH($C25,РВД!$A:$A,),),)),IF(AE26="Я",INDEX('график 7,8'!$B$5:$AF$16,MONTH($AP$3),AE$11),""))</f>
        <v/>
      </c>
      <c r="AF25" s="167">
        <f>IFERROR(INDEX(РВД!$D:$I,MATCH($C25,РВД!$A:$A,)+1,MATCH($N$4+AF$11-1,INDEX(РВД!$D:$I,MATCH($C25,РВД!$A:$A,),),)),IF(AF26="Я",INDEX('график 7,8'!$B$5:$AF$16,MONTH($AP$3),AF$11),""))</f>
        <v>7.8</v>
      </c>
      <c r="AG25" s="167">
        <f>IFERROR(INDEX(РВД!$D:$I,MATCH($C25,РВД!$A:$A,)+1,MATCH($N$4+AG$11-1,INDEX(РВД!$D:$I,MATCH($C25,РВД!$A:$A,),),)),IF(AG26="Я",INDEX('график 7,8'!$B$5:$AF$16,MONTH($AP$3),AG$11),""))</f>
        <v>7.8</v>
      </c>
      <c r="AH25" s="180">
        <f>IFERROR(INDEX(РВД!$D:$I,MATCH($C25,РВД!$A:$A,)+1,MATCH($N$4+AH$11-1,INDEX(РВД!$D:$I,MATCH($C25,РВД!$A:$A,),),)),IF(AH26="Я",INDEX('график 7,8'!$B$5:$AF$16,MONTH($AP$3),AH$11),""))</f>
        <v>7.8</v>
      </c>
      <c r="AI25" s="183">
        <f>IFERROR(INDEX(РВД!$D:$I,MATCH($C25,РВД!$A:$A,)+1,MATCH($N$4+AI$11-1,INDEX(РВД!$D:$I,MATCH($C25,РВД!$A:$A,),),)),IF(AI26="Я",INDEX('график 7,8'!$B$5:$AF$16,MONTH($AP$3),AI$11),""))</f>
        <v>6.8</v>
      </c>
      <c r="AJ25" s="183" t="str">
        <f>IFERROR(INDEX(РВД!$D:$I,MATCH($C25,РВД!$A:$A,)+1,MATCH($N$4+AJ$11-1,INDEX(РВД!$D:$I,MATCH($C25,РВД!$A:$A,),),)),IF(AJ26="Я",INDEX('график 7,8'!$B$5:$AF$16,MONTH($AP$3),AJ$11),""))</f>
        <v/>
      </c>
      <c r="AK25" s="185" t="str">
        <f>"Я/"&amp;SUMIF(E26:AJ26,"Я",E25:AJ25)</f>
        <v>Я/170,6</v>
      </c>
      <c r="AL25" s="164">
        <f>(SUMIF(E26:AJ26,"В",E25:AJ25)+SUMIF(E26:AJ26,"В.",E25:AJ25))*2</f>
        <v>0</v>
      </c>
      <c r="AM25" s="164">
        <f>COUNTIFS(E26:AJ26,"Я",E25:AJ25,"&lt;&gt;")</f>
        <v>22</v>
      </c>
      <c r="AN25" s="149" t="str">
        <f>IFERROR(VLOOKUP(C25,доплаты!$A$5:$S$118,19,0),"")</f>
        <v/>
      </c>
    </row>
    <row r="26" spans="1:40" s="66" customFormat="1" ht="15" customHeight="1" x14ac:dyDescent="0.2">
      <c r="B26" s="298"/>
      <c r="C26" s="296"/>
      <c r="D26" s="302"/>
      <c r="E26" s="165" t="str">
        <f>TRIM(LEFT(TRIM(INDEX(отсутствия!$N:$AR,MATCH($C25,отсутствия!$A:$A,),E$11)&amp;" "&amp;TEXT(INDEX('график 7,8'!$B$5:$AF$16,MONTH($AP$3),E$11)&amp;"","Я")),2))</f>
        <v>Я</v>
      </c>
      <c r="F26" s="168" t="str">
        <f>TRIM(LEFT(TRIM(INDEX(отсутствия!$N:$AR,MATCH($C25,отсутствия!$A:$A,),F$11)&amp;" "&amp;TEXT(INDEX('график 7,8'!$B$5:$AF$16,MONTH($AP$3),F$11)&amp;"","Я")),2))</f>
        <v>Я</v>
      </c>
      <c r="G26" s="168" t="str">
        <f>TRIM(LEFT(TRIM(INDEX(отсутствия!$N:$AR,MATCH($C25,отсутствия!$A:$A,),G$11)&amp;" "&amp;TEXT(INDEX('график 7,8'!$B$5:$AF$16,MONTH($AP$3),G$11)&amp;"","Я")),2))</f>
        <v>Я</v>
      </c>
      <c r="H26" s="168" t="str">
        <f>TRIM(LEFT(TRIM(INDEX(отсутствия!$N:$AR,MATCH($C25,отсутствия!$A:$A,),H$11)&amp;" "&amp;TEXT(INDEX('график 7,8'!$B$5:$AF$16,MONTH($AP$3),H$11)&amp;"","Я")),2))</f>
        <v>В</v>
      </c>
      <c r="I26" s="168" t="str">
        <f>TRIM(LEFT(TRIM(INDEX(отсутствия!$N:$AR,MATCH($C25,отсутствия!$A:$A,),I$11)&amp;" "&amp;TEXT(INDEX('график 7,8'!$B$5:$AF$16,MONTH($AP$3),I$11)&amp;"","Я")),2))</f>
        <v>В</v>
      </c>
      <c r="J26" s="168" t="str">
        <f>TRIM(LEFT(TRIM(INDEX(отсутствия!$N:$AR,MATCH($C25,отсутствия!$A:$A,),J$11)&amp;" "&amp;TEXT(INDEX('график 7,8'!$B$5:$AF$16,MONTH($AP$3),J$11)&amp;"","Я")),2))</f>
        <v>Я</v>
      </c>
      <c r="K26" s="168" t="str">
        <f>TRIM(LEFT(TRIM(INDEX(отсутствия!$N:$AR,MATCH($C25,отсутствия!$A:$A,),K$11)&amp;" "&amp;TEXT(INDEX('график 7,8'!$B$5:$AF$16,MONTH($AP$3),K$11)&amp;"","Я")),2))</f>
        <v>Я</v>
      </c>
      <c r="L26" s="168" t="str">
        <f>TRIM(LEFT(TRIM(INDEX(отсутствия!$N:$AR,MATCH($C25,отсутствия!$A:$A,),L$11)&amp;" "&amp;TEXT(INDEX('график 7,8'!$B$5:$AF$16,MONTH($AP$3),L$11)&amp;"","Я")),2))</f>
        <v>Я</v>
      </c>
      <c r="M26" s="168" t="str">
        <f>TRIM(LEFT(TRIM(INDEX(отсутствия!$N:$AR,MATCH($C25,отсутствия!$A:$A,),M$11)&amp;" "&amp;TEXT(INDEX('график 7,8'!$B$5:$AF$16,MONTH($AP$3),M$11)&amp;"","Я")),2))</f>
        <v>Я</v>
      </c>
      <c r="N26" s="168" t="str">
        <f>TRIM(LEFT(TRIM(INDEX(отсутствия!$N:$AR,MATCH($C25,отсутствия!$A:$A,),N$11)&amp;" "&amp;TEXT(INDEX('график 7,8'!$B$5:$AF$16,MONTH($AP$3),N$11)&amp;"","Я")),2))</f>
        <v>Я</v>
      </c>
      <c r="O26" s="168" t="str">
        <f>TRIM(LEFT(TRIM(INDEX(отсутствия!$N:$AR,MATCH($C25,отсутствия!$A:$A,),O$11)&amp;" "&amp;TEXT(INDEX('график 7,8'!$B$5:$AF$16,MONTH($AP$3),O$11)&amp;"","Я")),2))</f>
        <v>В</v>
      </c>
      <c r="P26" s="168" t="str">
        <f>TRIM(LEFT(TRIM(INDEX(отсутствия!$N:$AR,MATCH($C25,отсутствия!$A:$A,),P$11)&amp;" "&amp;TEXT(INDEX('график 7,8'!$B$5:$AF$16,MONTH($AP$3),P$11)&amp;"","Я")),2))</f>
        <v>В</v>
      </c>
      <c r="Q26" s="168" t="str">
        <f>TRIM(LEFT(TRIM(INDEX(отсутствия!$N:$AR,MATCH($C25,отсутствия!$A:$A,),Q$11)&amp;" "&amp;TEXT(INDEX('график 7,8'!$B$5:$AF$16,MONTH($AP$3),Q$11)&amp;"","Я")),2))</f>
        <v>Я</v>
      </c>
      <c r="R26" s="168" t="str">
        <f>TRIM(LEFT(TRIM(INDEX(отсутствия!$N:$AR,MATCH($C25,отсутствия!$A:$A,),R$11)&amp;" "&amp;TEXT(INDEX('график 7,8'!$B$5:$AF$16,MONTH($AP$3),R$11)&amp;"","Я")),2))</f>
        <v>Я</v>
      </c>
      <c r="S26" s="168" t="str">
        <f>TRIM(LEFT(TRIM(INDEX(отсутствия!$N:$AR,MATCH($C25,отсутствия!$A:$A,),S$11)&amp;" "&amp;TEXT(INDEX('график 7,8'!$B$5:$AF$16,MONTH($AP$3),S$11)&amp;"","Я")),2))</f>
        <v>Я</v>
      </c>
      <c r="T26" s="177"/>
      <c r="U26" s="168" t="str">
        <f>TRIM(LEFT(TRIM(INDEX(отсутствия!$N:$AR,MATCH($C25,отсутствия!$A:$A,),U$11)&amp;" "&amp;TEXT(INDEX('график 7,8'!$B$5:$AF$16,MONTH($AP$3),U$11)&amp;"","Я")),2))</f>
        <v>Я</v>
      </c>
      <c r="V26" s="168" t="str">
        <f>TRIM(LEFT(TRIM(INDEX(отсутствия!$N:$AR,MATCH($C25,отсутствия!$A:$A,),V$11)&amp;" "&amp;TEXT(INDEX('график 7,8'!$B$5:$AF$16,MONTH($AP$3),V$11)&amp;"","Я")),2))</f>
        <v>Я</v>
      </c>
      <c r="W26" s="168" t="str">
        <f>TRIM(LEFT(TRIM(INDEX(отсутствия!$N:$AR,MATCH($C25,отсутствия!$A:$A,),W$11)&amp;" "&amp;TEXT(INDEX('график 7,8'!$B$5:$AF$16,MONTH($AP$3),W$11)&amp;"","Я")),2))</f>
        <v>В</v>
      </c>
      <c r="X26" s="168" t="str">
        <f>TRIM(LEFT(TRIM(INDEX(отсутствия!$N:$AR,MATCH($C25,отсутствия!$A:$A,),X$11)&amp;" "&amp;TEXT(INDEX('график 7,8'!$B$5:$AF$16,MONTH($AP$3),X$11)&amp;"","Я")),2))</f>
        <v>В</v>
      </c>
      <c r="Y26" s="168" t="str">
        <f>TRIM(LEFT(TRIM(INDEX(отсутствия!$N:$AR,MATCH($C25,отсутствия!$A:$A,),Y$11)&amp;" "&amp;TEXT(INDEX('график 7,8'!$B$5:$AF$16,MONTH($AP$3),Y$11)&amp;"","Я")),2))</f>
        <v>Я</v>
      </c>
      <c r="Z26" s="168" t="str">
        <f>TRIM(LEFT(TRIM(INDEX(отсутствия!$N:$AR,MATCH($C25,отсутствия!$A:$A,),Z$11)&amp;" "&amp;TEXT(INDEX('график 7,8'!$B$5:$AF$16,MONTH($AP$3),Z$11)&amp;"","Я")),2))</f>
        <v>Я</v>
      </c>
      <c r="AA26" s="168" t="str">
        <f>TRIM(LEFT(TRIM(INDEX(отсутствия!$N:$AR,MATCH($C25,отсутствия!$A:$A,),AA$11)&amp;" "&amp;TEXT(INDEX('график 7,8'!$B$5:$AF$16,MONTH($AP$3),AA$11)&amp;"","Я")),2))</f>
        <v>Я</v>
      </c>
      <c r="AB26" s="168" t="str">
        <f>TRIM(LEFT(TRIM(INDEX(отсутствия!$N:$AR,MATCH($C25,отсутствия!$A:$A,),AB$11)&amp;" "&amp;TEXT(INDEX('график 7,8'!$B$5:$AF$16,MONTH($AP$3),AB$11)&amp;"","Я")),2))</f>
        <v>Я</v>
      </c>
      <c r="AC26" s="168" t="str">
        <f>TRIM(LEFT(TRIM(INDEX(отсутствия!$N:$AR,MATCH($C25,отсутствия!$A:$A,),AC$11)&amp;" "&amp;TEXT(INDEX('график 7,8'!$B$5:$AF$16,MONTH($AP$3),AC$11)&amp;"","Я")),2))</f>
        <v>Я</v>
      </c>
      <c r="AD26" s="168" t="str">
        <f>TRIM(LEFT(TRIM(INDEX(отсутствия!$N:$AR,MATCH($C25,отсутствия!$A:$A,),AD$11)&amp;" "&amp;TEXT(INDEX('график 7,8'!$B$5:$AF$16,MONTH($AP$3),AD$11)&amp;"","Я")),2))</f>
        <v>В</v>
      </c>
      <c r="AE26" s="168" t="str">
        <f>TRIM(LEFT(TRIM(INDEX(отсутствия!$N:$AR,MATCH($C25,отсутствия!$A:$A,),AE$11)&amp;" "&amp;TEXT(INDEX('график 7,8'!$B$5:$AF$16,MONTH($AP$3),AE$11)&amp;"","Я")),2))</f>
        <v>В</v>
      </c>
      <c r="AF26" s="168" t="str">
        <f>TRIM(LEFT(TRIM(INDEX(отсутствия!$N:$AR,MATCH($C25,отсутствия!$A:$A,),AF$11)&amp;" "&amp;TEXT(INDEX('график 7,8'!$B$5:$AF$16,MONTH($AP$3),AF$11)&amp;"","Я")),2))</f>
        <v>Я</v>
      </c>
      <c r="AG26" s="168" t="str">
        <f>TRIM(LEFT(TRIM(INDEX(отсутствия!$N:$AR,MATCH($C25,отсутствия!$A:$A,),AG$11)&amp;" "&amp;TEXT(INDEX('график 7,8'!$B$5:$AF$16,MONTH($AP$3),AG$11)&amp;"","Я")),2))</f>
        <v>Я</v>
      </c>
      <c r="AH26" s="181" t="str">
        <f>TRIM(LEFT(TRIM(INDEX(отсутствия!$N:$AR,MATCH($C25,отсутствия!$A:$A,),AH$11)&amp;" "&amp;TEXT(INDEX('график 7,8'!$B$5:$AF$16,MONTH($AP$3),AH$11)&amp;"","Я")),2))</f>
        <v>Я</v>
      </c>
      <c r="AI26" s="181" t="str">
        <f>TRIM(LEFT(TRIM(INDEX(отсутствия!$N:$AR,MATCH($C25,отсутствия!$A:$A,),AI$11)&amp;" "&amp;TEXT(INDEX('график 7,8'!$B$5:$AF$16,MONTH($AP$3),AI$11)&amp;"","Я")),2))</f>
        <v>Я</v>
      </c>
      <c r="AJ26" s="181" t="str">
        <f>TRIM(LEFT(TRIM(INDEX(отсутствия!$N:$AR,MATCH($C25,отсутствия!$A:$A,),AJ$11)&amp;" "&amp;TEXT(INDEX('график 7,8'!$B$5:$AF$16,MONTH($AP$3),AJ$11)&amp;"","Я")),2))</f>
        <v/>
      </c>
      <c r="AK26" s="185"/>
      <c r="AL26" s="166"/>
      <c r="AM26" s="166"/>
      <c r="AN26" s="148"/>
    </row>
    <row r="27" spans="1:40" s="66" customFormat="1" ht="15" customHeight="1" x14ac:dyDescent="0.2">
      <c r="A27" s="66">
        <f t="shared" si="0"/>
        <v>4552</v>
      </c>
      <c r="B27" s="297" t="s">
        <v>108</v>
      </c>
      <c r="C27" s="295">
        <v>4552</v>
      </c>
      <c r="D27" s="301" t="s">
        <v>130</v>
      </c>
      <c r="E27" s="163">
        <f>IFERROR(INDEX(РВД!$D:$I,MATCH($C27,РВД!$A:$A,)+1,MATCH($N$4+E$11-1,INDEX(РВД!$D:$I,MATCH($C27,РВД!$A:$A,),),)),IF(E28="Я",INDEX('график 7,8'!$B$5:$AF$16,MONTH($AP$3),E$11),""))</f>
        <v>7.8</v>
      </c>
      <c r="F27" s="163">
        <f>IFERROR(INDEX(РВД!$D:$I,MATCH($C27,РВД!$A:$A,)+1,MATCH($N$4+F$11-1,INDEX(РВД!$D:$I,MATCH($C27,РВД!$A:$A,),),)),IF(F28="Я",INDEX('график 7,8'!$B$5:$AF$16,MONTH($AP$3),F$11),""))</f>
        <v>7.8</v>
      </c>
      <c r="G27" s="163">
        <f>IFERROR(INDEX(РВД!$D:$I,MATCH($C27,РВД!$A:$A,)+1,MATCH($N$4+G$11-1,INDEX(РВД!$D:$I,MATCH($C27,РВД!$A:$A,),),)),IF(G28="Я",INDEX('график 7,8'!$B$5:$AF$16,MONTH($AP$3),G$11),""))</f>
        <v>7.8</v>
      </c>
      <c r="H27" s="163" t="str">
        <f>IFERROR(INDEX(РВД!$D:$I,MATCH($C27,РВД!$A:$A,)+1,MATCH($N$4+H$11-1,INDEX(РВД!$D:$I,MATCH($C27,РВД!$A:$A,),),)),IF(H28="Я",INDEX('график 7,8'!$B$5:$AF$16,MONTH($AP$3),H$11),""))</f>
        <v/>
      </c>
      <c r="I27" s="163" t="str">
        <f>IFERROR(INDEX(РВД!$D:$I,MATCH($C27,РВД!$A:$A,)+1,MATCH($N$4+I$11-1,INDEX(РВД!$D:$I,MATCH($C27,РВД!$A:$A,),),)),IF(I28="Я",INDEX('график 7,8'!$B$5:$AF$16,MONTH($AP$3),I$11),""))</f>
        <v/>
      </c>
      <c r="J27" s="163">
        <f>IFERROR(INDEX(РВД!$D:$I,MATCH($C27,РВД!$A:$A,)+1,MATCH($N$4+J$11-1,INDEX(РВД!$D:$I,MATCH($C27,РВД!$A:$A,),),)),IF(J28="Я",INDEX('график 7,8'!$B$5:$AF$16,MONTH($AP$3),J$11),""))</f>
        <v>7.8</v>
      </c>
      <c r="K27" s="163">
        <f>IFERROR(INDEX(РВД!$D:$I,MATCH($C27,РВД!$A:$A,)+1,MATCH($N$4+K$11-1,INDEX(РВД!$D:$I,MATCH($C27,РВД!$A:$A,),),)),IF(K28="Я",INDEX('график 7,8'!$B$5:$AF$16,MONTH($AP$3),K$11),""))</f>
        <v>7.8</v>
      </c>
      <c r="L27" s="163">
        <f>IFERROR(INDEX(РВД!$D:$I,MATCH($C27,РВД!$A:$A,)+1,MATCH($N$4+L$11-1,INDEX(РВД!$D:$I,MATCH($C27,РВД!$A:$A,),),)),IF(L28="Я",INDEX('график 7,8'!$B$5:$AF$16,MONTH($AP$3),L$11),""))</f>
        <v>7.8</v>
      </c>
      <c r="M27" s="163">
        <f>IFERROR(INDEX(РВД!$D:$I,MATCH($C27,РВД!$A:$A,)+1,MATCH($N$4+M$11-1,INDEX(РВД!$D:$I,MATCH($C27,РВД!$A:$A,),),)),IF(M28="Я",INDEX('график 7,8'!$B$5:$AF$16,MONTH($AP$3),M$11),""))</f>
        <v>7.8</v>
      </c>
      <c r="N27" s="163">
        <f>IFERROR(INDEX(РВД!$D:$I,MATCH($C27,РВД!$A:$A,)+1,MATCH($N$4+N$11-1,INDEX(РВД!$D:$I,MATCH($C27,РВД!$A:$A,),),)),IF(N28="Я",INDEX('график 7,8'!$B$5:$AF$16,MONTH($AP$3),N$11),""))</f>
        <v>7.8</v>
      </c>
      <c r="O27" s="163" t="str">
        <f>IFERROR(INDEX(РВД!$D:$I,MATCH($C27,РВД!$A:$A,)+1,MATCH($N$4+O$11-1,INDEX(РВД!$D:$I,MATCH($C27,РВД!$A:$A,),),)),IF(O28="Я",INDEX('график 7,8'!$B$5:$AF$16,MONTH($AP$3),O$11),""))</f>
        <v/>
      </c>
      <c r="P27" s="163" t="str">
        <f>IFERROR(INDEX(РВД!$D:$I,MATCH($C27,РВД!$A:$A,)+1,MATCH($N$4+P$11-1,INDEX(РВД!$D:$I,MATCH($C27,РВД!$A:$A,),),)),IF(P28="Я",INDEX('график 7,8'!$B$5:$AF$16,MONTH($AP$3),P$11),""))</f>
        <v/>
      </c>
      <c r="Q27" s="163">
        <f>IFERROR(INDEX(РВД!$D:$I,MATCH($C27,РВД!$A:$A,)+1,MATCH($N$4+Q$11-1,INDEX(РВД!$D:$I,MATCH($C27,РВД!$A:$A,),),)),IF(Q28="Я",INDEX('график 7,8'!$B$5:$AF$16,MONTH($AP$3),Q$11),""))</f>
        <v>7.8</v>
      </c>
      <c r="R27" s="163">
        <f>IFERROR(INDEX(РВД!$D:$I,MATCH($C27,РВД!$A:$A,)+1,MATCH($N$4+R$11-1,INDEX(РВД!$D:$I,MATCH($C27,РВД!$A:$A,),),)),IF(R28="Я",INDEX('график 7,8'!$B$5:$AF$16,MONTH($AP$3),R$11),""))</f>
        <v>7.8</v>
      </c>
      <c r="S27" s="163">
        <f>IFERROR(INDEX(РВД!$D:$I,MATCH($C27,РВД!$A:$A,)+1,MATCH($N$4+S$11-1,INDEX(РВД!$D:$I,MATCH($C27,РВД!$A:$A,),),)),IF(S28="Я",INDEX('график 7,8'!$B$5:$AF$16,MONTH($AP$3),S$11),""))</f>
        <v>7.8</v>
      </c>
      <c r="T27" s="176">
        <f>SUMIF(E28:S28,"Я",E27:S27)</f>
        <v>85.799999999999983</v>
      </c>
      <c r="U27" s="163">
        <f>IFERROR(INDEX(РВД!$D:$I,MATCH($C27,РВД!$A:$A,)+1,MATCH($N$4+U$11-1,INDEX(РВД!$D:$I,MATCH($C27,РВД!$A:$A,),),)),IF(U28="Я",INDEX('график 7,8'!$B$5:$AF$16,MONTH($AP$3),U$11),""))</f>
        <v>7.8</v>
      </c>
      <c r="V27" s="167">
        <f>IFERROR(INDEX(РВД!$D:$I,MATCH($C27,РВД!$A:$A,)+1,MATCH($N$4+V$11-1,INDEX(РВД!$D:$I,MATCH($C27,РВД!$A:$A,),),)),IF(V28="Я",INDEX('график 7,8'!$B$5:$AF$16,MONTH($AP$3),V$11),""))</f>
        <v>7.8</v>
      </c>
      <c r="W27" s="167" t="str">
        <f>IFERROR(INDEX(РВД!$D:$I,MATCH($C27,РВД!$A:$A,)+1,MATCH($N$4+W$11-1,INDEX(РВД!$D:$I,MATCH($C27,РВД!$A:$A,),),)),IF(W28="Я",INDEX('график 7,8'!$B$5:$AF$16,MONTH($AP$3),W$11),""))</f>
        <v/>
      </c>
      <c r="X27" s="167" t="str">
        <f>IFERROR(INDEX(РВД!$D:$I,MATCH($C27,РВД!$A:$A,)+1,MATCH($N$4+X$11-1,INDEX(РВД!$D:$I,MATCH($C27,РВД!$A:$A,),),)),IF(X28="Я",INDEX('график 7,8'!$B$5:$AF$16,MONTH($AP$3),X$11),""))</f>
        <v/>
      </c>
      <c r="Y27" s="167">
        <f>IFERROR(INDEX(РВД!$D:$I,MATCH($C27,РВД!$A:$A,)+1,MATCH($N$4+Y$11-1,INDEX(РВД!$D:$I,MATCH($C27,РВД!$A:$A,),),)),IF(Y28="Я",INDEX('график 7,8'!$B$5:$AF$16,MONTH($AP$3),Y$11),""))</f>
        <v>7.8</v>
      </c>
      <c r="Z27" s="167">
        <f>IFERROR(INDEX(РВД!$D:$I,MATCH($C27,РВД!$A:$A,)+1,MATCH($N$4+Z$11-1,INDEX(РВД!$D:$I,MATCH($C27,РВД!$A:$A,),),)),IF(Z28="Я",INDEX('график 7,8'!$B$5:$AF$16,MONTH($AP$3),Z$11),""))</f>
        <v>7.8</v>
      </c>
      <c r="AA27" s="167">
        <f>IFERROR(INDEX(РВД!$D:$I,MATCH($C27,РВД!$A:$A,)+1,MATCH($N$4+AA$11-1,INDEX(РВД!$D:$I,MATCH($C27,РВД!$A:$A,),),)),IF(AA28="Я",INDEX('график 7,8'!$B$5:$AF$16,MONTH($AP$3),AA$11),""))</f>
        <v>7.8</v>
      </c>
      <c r="AB27" s="167">
        <f>IFERROR(INDEX(РВД!$D:$I,MATCH($C27,РВД!$A:$A,)+1,MATCH($N$4+AB$11-1,INDEX(РВД!$D:$I,MATCH($C27,РВД!$A:$A,),),)),IF(AB28="Я",INDEX('график 7,8'!$B$5:$AF$16,MONTH($AP$3),AB$11),""))</f>
        <v>7.8</v>
      </c>
      <c r="AC27" s="167">
        <f>IFERROR(INDEX(РВД!$D:$I,MATCH($C27,РВД!$A:$A,)+1,MATCH($N$4+AC$11-1,INDEX(РВД!$D:$I,MATCH($C27,РВД!$A:$A,),),)),IF(AC28="Я",INDEX('график 7,8'!$B$5:$AF$16,MONTH($AP$3),AC$11),""))</f>
        <v>7.8</v>
      </c>
      <c r="AD27" s="167" t="str">
        <f>IFERROR(INDEX(РВД!$D:$I,MATCH($C27,РВД!$A:$A,)+1,MATCH($N$4+AD$11-1,INDEX(РВД!$D:$I,MATCH($C27,РВД!$A:$A,),),)),IF(AD28="Я",INDEX('график 7,8'!$B$5:$AF$16,MONTH($AP$3),AD$11),""))</f>
        <v/>
      </c>
      <c r="AE27" s="167" t="str">
        <f>IFERROR(INDEX(РВД!$D:$I,MATCH($C27,РВД!$A:$A,)+1,MATCH($N$4+AE$11-1,INDEX(РВД!$D:$I,MATCH($C27,РВД!$A:$A,),),)),IF(AE28="Я",INDEX('график 7,8'!$B$5:$AF$16,MONTH($AP$3),AE$11),""))</f>
        <v/>
      </c>
      <c r="AF27" s="167">
        <f>IFERROR(INDEX(РВД!$D:$I,MATCH($C27,РВД!$A:$A,)+1,MATCH($N$4+AF$11-1,INDEX(РВД!$D:$I,MATCH($C27,РВД!$A:$A,),),)),IF(AF28="Я",INDEX('график 7,8'!$B$5:$AF$16,MONTH($AP$3),AF$11),""))</f>
        <v>7.8</v>
      </c>
      <c r="AG27" s="167">
        <f>IFERROR(INDEX(РВД!$D:$I,MATCH($C27,РВД!$A:$A,)+1,MATCH($N$4+AG$11-1,INDEX(РВД!$D:$I,MATCH($C27,РВД!$A:$A,),),)),IF(AG28="Я",INDEX('график 7,8'!$B$5:$AF$16,MONTH($AP$3),AG$11),""))</f>
        <v>7.8</v>
      </c>
      <c r="AH27" s="180">
        <f>IFERROR(INDEX(РВД!$D:$I,MATCH($C27,РВД!$A:$A,)+1,MATCH($N$4+AH$11-1,INDEX(РВД!$D:$I,MATCH($C27,РВД!$A:$A,),),)),IF(AH28="Я",INDEX('график 7,8'!$B$5:$AF$16,MONTH($AP$3),AH$11),""))</f>
        <v>7.8</v>
      </c>
      <c r="AI27" s="183">
        <f>IFERROR(INDEX(РВД!$D:$I,MATCH($C27,РВД!$A:$A,)+1,MATCH($N$4+AI$11-1,INDEX(РВД!$D:$I,MATCH($C27,РВД!$A:$A,),),)),IF(AI28="Я",INDEX('график 7,8'!$B$5:$AF$16,MONTH($AP$3),AI$11),""))</f>
        <v>6.8</v>
      </c>
      <c r="AJ27" s="183" t="str">
        <f>IFERROR(INDEX(РВД!$D:$I,MATCH($C27,РВД!$A:$A,)+1,MATCH($N$4+AJ$11-1,INDEX(РВД!$D:$I,MATCH($C27,РВД!$A:$A,),),)),IF(AJ28="Я",INDEX('график 7,8'!$B$5:$AF$16,MONTH($AP$3),AJ$11),""))</f>
        <v/>
      </c>
      <c r="AK27" s="185" t="str">
        <f>"Я/"&amp;SUMIF(E28:AJ28,"Я",E27:AJ27)</f>
        <v>Я/170,6</v>
      </c>
      <c r="AL27" s="164">
        <f>(SUMIF(E28:AJ28,"В",E27:AJ27)+SUMIF(E28:AJ28,"В.",E27:AJ27))*2</f>
        <v>0</v>
      </c>
      <c r="AM27" s="164">
        <f>COUNTIFS(E28:AJ28,"Я",E27:AJ27,"&lt;&gt;")</f>
        <v>22</v>
      </c>
      <c r="AN27" s="149" t="str">
        <f>IFERROR(VLOOKUP(C27,доплаты!$A$5:$S$118,19,0),"")</f>
        <v>24</v>
      </c>
    </row>
    <row r="28" spans="1:40" s="66" customFormat="1" ht="15" customHeight="1" x14ac:dyDescent="0.2">
      <c r="B28" s="298"/>
      <c r="C28" s="296"/>
      <c r="D28" s="302"/>
      <c r="E28" s="165" t="str">
        <f>TRIM(LEFT(TRIM(INDEX(отсутствия!$N:$AR,MATCH($C27,отсутствия!$A:$A,),E$11)&amp;" "&amp;TEXT(INDEX('график 7,8'!$B$5:$AF$16,MONTH($AP$3),E$11)&amp;"","Я")),2))</f>
        <v>Я</v>
      </c>
      <c r="F28" s="168" t="str">
        <f>TRIM(LEFT(TRIM(INDEX(отсутствия!$N:$AR,MATCH($C27,отсутствия!$A:$A,),F$11)&amp;" "&amp;TEXT(INDEX('график 7,8'!$B$5:$AF$16,MONTH($AP$3),F$11)&amp;"","Я")),2))</f>
        <v>Я</v>
      </c>
      <c r="G28" s="168" t="str">
        <f>TRIM(LEFT(TRIM(INDEX(отсутствия!$N:$AR,MATCH($C27,отсутствия!$A:$A,),G$11)&amp;" "&amp;TEXT(INDEX('график 7,8'!$B$5:$AF$16,MONTH($AP$3),G$11)&amp;"","Я")),2))</f>
        <v>Я</v>
      </c>
      <c r="H28" s="168" t="str">
        <f>TRIM(LEFT(TRIM(INDEX(отсутствия!$N:$AR,MATCH($C27,отсутствия!$A:$A,),H$11)&amp;" "&amp;TEXT(INDEX('график 7,8'!$B$5:$AF$16,MONTH($AP$3),H$11)&amp;"","Я")),2))</f>
        <v>В</v>
      </c>
      <c r="I28" s="168" t="str">
        <f>TRIM(LEFT(TRIM(INDEX(отсутствия!$N:$AR,MATCH($C27,отсутствия!$A:$A,),I$11)&amp;" "&amp;TEXT(INDEX('график 7,8'!$B$5:$AF$16,MONTH($AP$3),I$11)&amp;"","Я")),2))</f>
        <v>В</v>
      </c>
      <c r="J28" s="168" t="str">
        <f>TRIM(LEFT(TRIM(INDEX(отсутствия!$N:$AR,MATCH($C27,отсутствия!$A:$A,),J$11)&amp;" "&amp;TEXT(INDEX('график 7,8'!$B$5:$AF$16,MONTH($AP$3),J$11)&amp;"","Я")),2))</f>
        <v>Я</v>
      </c>
      <c r="K28" s="168" t="str">
        <f>TRIM(LEFT(TRIM(INDEX(отсутствия!$N:$AR,MATCH($C27,отсутствия!$A:$A,),K$11)&amp;" "&amp;TEXT(INDEX('график 7,8'!$B$5:$AF$16,MONTH($AP$3),K$11)&amp;"","Я")),2))</f>
        <v>Я</v>
      </c>
      <c r="L28" s="168" t="str">
        <f>TRIM(LEFT(TRIM(INDEX(отсутствия!$N:$AR,MATCH($C27,отсутствия!$A:$A,),L$11)&amp;" "&amp;TEXT(INDEX('график 7,8'!$B$5:$AF$16,MONTH($AP$3),L$11)&amp;"","Я")),2))</f>
        <v>Я</v>
      </c>
      <c r="M28" s="168" t="str">
        <f>TRIM(LEFT(TRIM(INDEX(отсутствия!$N:$AR,MATCH($C27,отсутствия!$A:$A,),M$11)&amp;" "&amp;TEXT(INDEX('график 7,8'!$B$5:$AF$16,MONTH($AP$3),M$11)&amp;"","Я")),2))</f>
        <v>Я</v>
      </c>
      <c r="N28" s="168" t="str">
        <f>TRIM(LEFT(TRIM(INDEX(отсутствия!$N:$AR,MATCH($C27,отсутствия!$A:$A,),N$11)&amp;" "&amp;TEXT(INDEX('график 7,8'!$B$5:$AF$16,MONTH($AP$3),N$11)&amp;"","Я")),2))</f>
        <v>Я</v>
      </c>
      <c r="O28" s="168" t="str">
        <f>TRIM(LEFT(TRIM(INDEX(отсутствия!$N:$AR,MATCH($C27,отсутствия!$A:$A,),O$11)&amp;" "&amp;TEXT(INDEX('график 7,8'!$B$5:$AF$16,MONTH($AP$3),O$11)&amp;"","Я")),2))</f>
        <v>В</v>
      </c>
      <c r="P28" s="168" t="str">
        <f>TRIM(LEFT(TRIM(INDEX(отсутствия!$N:$AR,MATCH($C27,отсутствия!$A:$A,),P$11)&amp;" "&amp;TEXT(INDEX('график 7,8'!$B$5:$AF$16,MONTH($AP$3),P$11)&amp;"","Я")),2))</f>
        <v>В</v>
      </c>
      <c r="Q28" s="168" t="str">
        <f>TRIM(LEFT(TRIM(INDEX(отсутствия!$N:$AR,MATCH($C27,отсутствия!$A:$A,),Q$11)&amp;" "&amp;TEXT(INDEX('график 7,8'!$B$5:$AF$16,MONTH($AP$3),Q$11)&amp;"","Я")),2))</f>
        <v>Я</v>
      </c>
      <c r="R28" s="168" t="str">
        <f>TRIM(LEFT(TRIM(INDEX(отсутствия!$N:$AR,MATCH($C27,отсутствия!$A:$A,),R$11)&amp;" "&amp;TEXT(INDEX('график 7,8'!$B$5:$AF$16,MONTH($AP$3),R$11)&amp;"","Я")),2))</f>
        <v>Я</v>
      </c>
      <c r="S28" s="168" t="str">
        <f>TRIM(LEFT(TRIM(INDEX(отсутствия!$N:$AR,MATCH($C27,отсутствия!$A:$A,),S$11)&amp;" "&amp;TEXT(INDEX('график 7,8'!$B$5:$AF$16,MONTH($AP$3),S$11)&amp;"","Я")),2))</f>
        <v>Я</v>
      </c>
      <c r="T28" s="177"/>
      <c r="U28" s="168" t="str">
        <f>TRIM(LEFT(TRIM(INDEX(отсутствия!$N:$AR,MATCH($C27,отсутствия!$A:$A,),U$11)&amp;" "&amp;TEXT(INDEX('график 7,8'!$B$5:$AF$16,MONTH($AP$3),U$11)&amp;"","Я")),2))</f>
        <v>Я</v>
      </c>
      <c r="V28" s="168" t="str">
        <f>TRIM(LEFT(TRIM(INDEX(отсутствия!$N:$AR,MATCH($C27,отсутствия!$A:$A,),V$11)&amp;" "&amp;TEXT(INDEX('график 7,8'!$B$5:$AF$16,MONTH($AP$3),V$11)&amp;"","Я")),2))</f>
        <v>Я</v>
      </c>
      <c r="W28" s="168" t="str">
        <f>TRIM(LEFT(TRIM(INDEX(отсутствия!$N:$AR,MATCH($C27,отсутствия!$A:$A,),W$11)&amp;" "&amp;TEXT(INDEX('график 7,8'!$B$5:$AF$16,MONTH($AP$3),W$11)&amp;"","Я")),2))</f>
        <v>В</v>
      </c>
      <c r="X28" s="168" t="str">
        <f>TRIM(LEFT(TRIM(INDEX(отсутствия!$N:$AR,MATCH($C27,отсутствия!$A:$A,),X$11)&amp;" "&amp;TEXT(INDEX('график 7,8'!$B$5:$AF$16,MONTH($AP$3),X$11)&amp;"","Я")),2))</f>
        <v>В</v>
      </c>
      <c r="Y28" s="168" t="str">
        <f>TRIM(LEFT(TRIM(INDEX(отсутствия!$N:$AR,MATCH($C27,отсутствия!$A:$A,),Y$11)&amp;" "&amp;TEXT(INDEX('график 7,8'!$B$5:$AF$16,MONTH($AP$3),Y$11)&amp;"","Я")),2))</f>
        <v>Я</v>
      </c>
      <c r="Z28" s="168" t="str">
        <f>TRIM(LEFT(TRIM(INDEX(отсутствия!$N:$AR,MATCH($C27,отсутствия!$A:$A,),Z$11)&amp;" "&amp;TEXT(INDEX('график 7,8'!$B$5:$AF$16,MONTH($AP$3),Z$11)&amp;"","Я")),2))</f>
        <v>Я</v>
      </c>
      <c r="AA28" s="168" t="str">
        <f>TRIM(LEFT(TRIM(INDEX(отсутствия!$N:$AR,MATCH($C27,отсутствия!$A:$A,),AA$11)&amp;" "&amp;TEXT(INDEX('график 7,8'!$B$5:$AF$16,MONTH($AP$3),AA$11)&amp;"","Я")),2))</f>
        <v>Я</v>
      </c>
      <c r="AB28" s="168" t="str">
        <f>TRIM(LEFT(TRIM(INDEX(отсутствия!$N:$AR,MATCH($C27,отсутствия!$A:$A,),AB$11)&amp;" "&amp;TEXT(INDEX('график 7,8'!$B$5:$AF$16,MONTH($AP$3),AB$11)&amp;"","Я")),2))</f>
        <v>Я</v>
      </c>
      <c r="AC28" s="168" t="str">
        <f>TRIM(LEFT(TRIM(INDEX(отсутствия!$N:$AR,MATCH($C27,отсутствия!$A:$A,),AC$11)&amp;" "&amp;TEXT(INDEX('график 7,8'!$B$5:$AF$16,MONTH($AP$3),AC$11)&amp;"","Я")),2))</f>
        <v>Я</v>
      </c>
      <c r="AD28" s="168" t="str">
        <f>TRIM(LEFT(TRIM(INDEX(отсутствия!$N:$AR,MATCH($C27,отсутствия!$A:$A,),AD$11)&amp;" "&amp;TEXT(INDEX('график 7,8'!$B$5:$AF$16,MONTH($AP$3),AD$11)&amp;"","Я")),2))</f>
        <v>В</v>
      </c>
      <c r="AE28" s="168" t="str">
        <f>TRIM(LEFT(TRIM(INDEX(отсутствия!$N:$AR,MATCH($C27,отсутствия!$A:$A,),AE$11)&amp;" "&amp;TEXT(INDEX('график 7,8'!$B$5:$AF$16,MONTH($AP$3),AE$11)&amp;"","Я")),2))</f>
        <v>В</v>
      </c>
      <c r="AF28" s="168" t="str">
        <f>TRIM(LEFT(TRIM(INDEX(отсутствия!$N:$AR,MATCH($C27,отсутствия!$A:$A,),AF$11)&amp;" "&amp;TEXT(INDEX('график 7,8'!$B$5:$AF$16,MONTH($AP$3),AF$11)&amp;"","Я")),2))</f>
        <v>Я</v>
      </c>
      <c r="AG28" s="168" t="str">
        <f>TRIM(LEFT(TRIM(INDEX(отсутствия!$N:$AR,MATCH($C27,отсутствия!$A:$A,),AG$11)&amp;" "&amp;TEXT(INDEX('график 7,8'!$B$5:$AF$16,MONTH($AP$3),AG$11)&amp;"","Я")),2))</f>
        <v>Я</v>
      </c>
      <c r="AH28" s="181" t="str">
        <f>TRIM(LEFT(TRIM(INDEX(отсутствия!$N:$AR,MATCH($C27,отсутствия!$A:$A,),AH$11)&amp;" "&amp;TEXT(INDEX('график 7,8'!$B$5:$AF$16,MONTH($AP$3),AH$11)&amp;"","Я")),2))</f>
        <v>Я</v>
      </c>
      <c r="AI28" s="181" t="str">
        <f>TRIM(LEFT(TRIM(INDEX(отсутствия!$N:$AR,MATCH($C27,отсутствия!$A:$A,),AI$11)&amp;" "&amp;TEXT(INDEX('график 7,8'!$B$5:$AF$16,MONTH($AP$3),AI$11)&amp;"","Я")),2))</f>
        <v>Я</v>
      </c>
      <c r="AJ28" s="181" t="str">
        <f>TRIM(LEFT(TRIM(INDEX(отсутствия!$N:$AR,MATCH($C27,отсутствия!$A:$A,),AJ$11)&amp;" "&amp;TEXT(INDEX('график 7,8'!$B$5:$AF$16,MONTH($AP$3),AJ$11)&amp;"","Я")),2))</f>
        <v/>
      </c>
      <c r="AK28" s="185"/>
      <c r="AL28" s="166"/>
      <c r="AM28" s="166"/>
      <c r="AN28" s="148"/>
    </row>
    <row r="29" spans="1:40" s="66" customFormat="1" ht="15" customHeight="1" x14ac:dyDescent="0.2">
      <c r="A29" s="66">
        <f t="shared" si="0"/>
        <v>2833</v>
      </c>
      <c r="B29" s="297" t="s">
        <v>105</v>
      </c>
      <c r="C29" s="295">
        <v>2833</v>
      </c>
      <c r="D29" s="301" t="s">
        <v>130</v>
      </c>
      <c r="E29" s="163">
        <f>IFERROR(INDEX(РВД!$D:$I,MATCH($C29,РВД!$A:$A,)+1,MATCH($N$4+E$11-1,INDEX(РВД!$D:$I,MATCH($C29,РВД!$A:$A,),),)),IF(E30="Я",INDEX('график 7,8'!$B$5:$AF$16,MONTH($AP$3),E$11),""))</f>
        <v>7.8</v>
      </c>
      <c r="F29" s="163">
        <f>IFERROR(INDEX(РВД!$D:$I,MATCH($C29,РВД!$A:$A,)+1,MATCH($N$4+F$11-1,INDEX(РВД!$D:$I,MATCH($C29,РВД!$A:$A,),),)),IF(F30="Я",INDEX('график 7,8'!$B$5:$AF$16,MONTH($AP$3),F$11),""))</f>
        <v>7.8</v>
      </c>
      <c r="G29" s="163">
        <f>IFERROR(INDEX(РВД!$D:$I,MATCH($C29,РВД!$A:$A,)+1,MATCH($N$4+G$11-1,INDEX(РВД!$D:$I,MATCH($C29,РВД!$A:$A,),),)),IF(G30="Я",INDEX('график 7,8'!$B$5:$AF$16,MONTH($AP$3),G$11),""))</f>
        <v>7.8</v>
      </c>
      <c r="H29" s="163" t="str">
        <f>IFERROR(INDEX(РВД!$D:$I,MATCH($C29,РВД!$A:$A,)+1,MATCH($N$4+H$11-1,INDEX(РВД!$D:$I,MATCH($C29,РВД!$A:$A,),),)),IF(H30="Я",INDEX('график 7,8'!$B$5:$AF$16,MONTH($AP$3),H$11),""))</f>
        <v/>
      </c>
      <c r="I29" s="163" t="str">
        <f>IFERROR(INDEX(РВД!$D:$I,MATCH($C29,РВД!$A:$A,)+1,MATCH($N$4+I$11-1,INDEX(РВД!$D:$I,MATCH($C29,РВД!$A:$A,),),)),IF(I30="Я",INDEX('график 7,8'!$B$5:$AF$16,MONTH($AP$3),I$11),""))</f>
        <v/>
      </c>
      <c r="J29" s="163">
        <f>IFERROR(INDEX(РВД!$D:$I,MATCH($C29,РВД!$A:$A,)+1,MATCH($N$4+J$11-1,INDEX(РВД!$D:$I,MATCH($C29,РВД!$A:$A,),),)),IF(J30="Я",INDEX('график 7,8'!$B$5:$AF$16,MONTH($AP$3),J$11),""))</f>
        <v>7.8</v>
      </c>
      <c r="K29" s="163">
        <f>IFERROR(INDEX(РВД!$D:$I,MATCH($C29,РВД!$A:$A,)+1,MATCH($N$4+K$11-1,INDEX(РВД!$D:$I,MATCH($C29,РВД!$A:$A,),),)),IF(K30="Я",INDEX('график 7,8'!$B$5:$AF$16,MONTH($AP$3),K$11),""))</f>
        <v>7.8</v>
      </c>
      <c r="L29" s="163">
        <f>IFERROR(INDEX(РВД!$D:$I,MATCH($C29,РВД!$A:$A,)+1,MATCH($N$4+L$11-1,INDEX(РВД!$D:$I,MATCH($C29,РВД!$A:$A,),),)),IF(L30="Я",INDEX('график 7,8'!$B$5:$AF$16,MONTH($AP$3),L$11),""))</f>
        <v>7.8</v>
      </c>
      <c r="M29" s="163">
        <f>IFERROR(INDEX(РВД!$D:$I,MATCH($C29,РВД!$A:$A,)+1,MATCH($N$4+M$11-1,INDEX(РВД!$D:$I,MATCH($C29,РВД!$A:$A,),),)),IF(M30="Я",INDEX('график 7,8'!$B$5:$AF$16,MONTH($AP$3),M$11),""))</f>
        <v>7.8</v>
      </c>
      <c r="N29" s="163">
        <f>IFERROR(INDEX(РВД!$D:$I,MATCH($C29,РВД!$A:$A,)+1,MATCH($N$4+N$11-1,INDEX(РВД!$D:$I,MATCH($C29,РВД!$A:$A,),),)),IF(N30="Я",INDEX('график 7,8'!$B$5:$AF$16,MONTH($AP$3),N$11),""))</f>
        <v>7.8</v>
      </c>
      <c r="O29" s="163" t="str">
        <f>IFERROR(INDEX(РВД!$D:$I,MATCH($C29,РВД!$A:$A,)+1,MATCH($N$4+O$11-1,INDEX(РВД!$D:$I,MATCH($C29,РВД!$A:$A,),),)),IF(O30="Я",INDEX('график 7,8'!$B$5:$AF$16,MONTH($AP$3),O$11),""))</f>
        <v/>
      </c>
      <c r="P29" s="163" t="str">
        <f>IFERROR(INDEX(РВД!$D:$I,MATCH($C29,РВД!$A:$A,)+1,MATCH($N$4+P$11-1,INDEX(РВД!$D:$I,MATCH($C29,РВД!$A:$A,),),)),IF(P30="Я",INDEX('график 7,8'!$B$5:$AF$16,MONTH($AP$3),P$11),""))</f>
        <v/>
      </c>
      <c r="Q29" s="163">
        <f>IFERROR(INDEX(РВД!$D:$I,MATCH($C29,РВД!$A:$A,)+1,MATCH($N$4+Q$11-1,INDEX(РВД!$D:$I,MATCH($C29,РВД!$A:$A,),),)),IF(Q30="Я",INDEX('график 7,8'!$B$5:$AF$16,MONTH($AP$3),Q$11),""))</f>
        <v>7.8</v>
      </c>
      <c r="R29" s="163">
        <f>IFERROR(INDEX(РВД!$D:$I,MATCH($C29,РВД!$A:$A,)+1,MATCH($N$4+R$11-1,INDEX(РВД!$D:$I,MATCH($C29,РВД!$A:$A,),),)),IF(R30="Я",INDEX('график 7,8'!$B$5:$AF$16,MONTH($AP$3),R$11),""))</f>
        <v>7.8</v>
      </c>
      <c r="S29" s="163">
        <f>IFERROR(INDEX(РВД!$D:$I,MATCH($C29,РВД!$A:$A,)+1,MATCH($N$4+S$11-1,INDEX(РВД!$D:$I,MATCH($C29,РВД!$A:$A,),),)),IF(S30="Я",INDEX('график 7,8'!$B$5:$AF$16,MONTH($AP$3),S$11),""))</f>
        <v>7.8</v>
      </c>
      <c r="T29" s="176">
        <f>SUMIF(E30:S30,"Я",E29:S29)</f>
        <v>85.799999999999983</v>
      </c>
      <c r="U29" s="163">
        <f>IFERROR(INDEX(РВД!$D:$I,MATCH($C29,РВД!$A:$A,)+1,MATCH($N$4+U$11-1,INDEX(РВД!$D:$I,MATCH($C29,РВД!$A:$A,),),)),IF(U30="Я",INDEX('график 7,8'!$B$5:$AF$16,MONTH($AP$3),U$11),""))</f>
        <v>7.8</v>
      </c>
      <c r="V29" s="167">
        <f>IFERROR(INDEX(РВД!$D:$I,MATCH($C29,РВД!$A:$A,)+1,MATCH($N$4+V$11-1,INDEX(РВД!$D:$I,MATCH($C29,РВД!$A:$A,),),)),IF(V30="Я",INDEX('график 7,8'!$B$5:$AF$16,MONTH($AP$3),V$11),""))</f>
        <v>7.8</v>
      </c>
      <c r="W29" s="167" t="str">
        <f>IFERROR(INDEX(РВД!$D:$I,MATCH($C29,РВД!$A:$A,)+1,MATCH($N$4+W$11-1,INDEX(РВД!$D:$I,MATCH($C29,РВД!$A:$A,),),)),IF(W30="Я",INDEX('график 7,8'!$B$5:$AF$16,MONTH($AP$3),W$11),""))</f>
        <v/>
      </c>
      <c r="X29" s="167" t="str">
        <f>IFERROR(INDEX(РВД!$D:$I,MATCH($C29,РВД!$A:$A,)+1,MATCH($N$4+X$11-1,INDEX(РВД!$D:$I,MATCH($C29,РВД!$A:$A,),),)),IF(X30="Я",INDEX('график 7,8'!$B$5:$AF$16,MONTH($AP$3),X$11),""))</f>
        <v/>
      </c>
      <c r="Y29" s="167">
        <f>IFERROR(INDEX(РВД!$D:$I,MATCH($C29,РВД!$A:$A,)+1,MATCH($N$4+Y$11-1,INDEX(РВД!$D:$I,MATCH($C29,РВД!$A:$A,),),)),IF(Y30="Я",INDEX('график 7,8'!$B$5:$AF$16,MONTH($AP$3),Y$11),""))</f>
        <v>7.8</v>
      </c>
      <c r="Z29" s="167">
        <f>IFERROR(INDEX(РВД!$D:$I,MATCH($C29,РВД!$A:$A,)+1,MATCH($N$4+Z$11-1,INDEX(РВД!$D:$I,MATCH($C29,РВД!$A:$A,),),)),IF(Z30="Я",INDEX('график 7,8'!$B$5:$AF$16,MONTH($AP$3),Z$11),""))</f>
        <v>7.8</v>
      </c>
      <c r="AA29" s="167">
        <f>IFERROR(INDEX(РВД!$D:$I,MATCH($C29,РВД!$A:$A,)+1,MATCH($N$4+AA$11-1,INDEX(РВД!$D:$I,MATCH($C29,РВД!$A:$A,),),)),IF(AA30="Я",INDEX('график 7,8'!$B$5:$AF$16,MONTH($AP$3),AA$11),""))</f>
        <v>7.8</v>
      </c>
      <c r="AB29" s="167">
        <f>IFERROR(INDEX(РВД!$D:$I,MATCH($C29,РВД!$A:$A,)+1,MATCH($N$4+AB$11-1,INDEX(РВД!$D:$I,MATCH($C29,РВД!$A:$A,),),)),IF(AB30="Я",INDEX('график 7,8'!$B$5:$AF$16,MONTH($AP$3),AB$11),""))</f>
        <v>7.8</v>
      </c>
      <c r="AC29" s="167">
        <f>IFERROR(INDEX(РВД!$D:$I,MATCH($C29,РВД!$A:$A,)+1,MATCH($N$4+AC$11-1,INDEX(РВД!$D:$I,MATCH($C29,РВД!$A:$A,),),)),IF(AC30="Я",INDEX('график 7,8'!$B$5:$AF$16,MONTH($AP$3),AC$11),""))</f>
        <v>7.8</v>
      </c>
      <c r="AD29" s="167" t="str">
        <f>IFERROR(INDEX(РВД!$D:$I,MATCH($C29,РВД!$A:$A,)+1,MATCH($N$4+AD$11-1,INDEX(РВД!$D:$I,MATCH($C29,РВД!$A:$A,),),)),IF(AD30="Я",INDEX('график 7,8'!$B$5:$AF$16,MONTH($AP$3),AD$11),""))</f>
        <v/>
      </c>
      <c r="AE29" s="167" t="str">
        <f>IFERROR(INDEX(РВД!$D:$I,MATCH($C29,РВД!$A:$A,)+1,MATCH($N$4+AE$11-1,INDEX(РВД!$D:$I,MATCH($C29,РВД!$A:$A,),),)),IF(AE30="Я",INDEX('график 7,8'!$B$5:$AF$16,MONTH($AP$3),AE$11),""))</f>
        <v/>
      </c>
      <c r="AF29" s="167">
        <f>IFERROR(INDEX(РВД!$D:$I,MATCH($C29,РВД!$A:$A,)+1,MATCH($N$4+AF$11-1,INDEX(РВД!$D:$I,MATCH($C29,РВД!$A:$A,),),)),IF(AF30="Я",INDEX('график 7,8'!$B$5:$AF$16,MONTH($AP$3),AF$11),""))</f>
        <v>7.8</v>
      </c>
      <c r="AG29" s="167">
        <f>IFERROR(INDEX(РВД!$D:$I,MATCH($C29,РВД!$A:$A,)+1,MATCH($N$4+AG$11-1,INDEX(РВД!$D:$I,MATCH($C29,РВД!$A:$A,),),)),IF(AG30="Я",INDEX('график 7,8'!$B$5:$AF$16,MONTH($AP$3),AG$11),""))</f>
        <v>7.8</v>
      </c>
      <c r="AH29" s="180">
        <f>IFERROR(INDEX(РВД!$D:$I,MATCH($C29,РВД!$A:$A,)+1,MATCH($N$4+AH$11-1,INDEX(РВД!$D:$I,MATCH($C29,РВД!$A:$A,),),)),IF(AH30="Я",INDEX('график 7,8'!$B$5:$AF$16,MONTH($AP$3),AH$11),""))</f>
        <v>7.8</v>
      </c>
      <c r="AI29" s="183">
        <f>IFERROR(INDEX(РВД!$D:$I,MATCH($C29,РВД!$A:$A,)+1,MATCH($N$4+AI$11-1,INDEX(РВД!$D:$I,MATCH($C29,РВД!$A:$A,),),)),IF(AI30="Я",INDEX('график 7,8'!$B$5:$AF$16,MONTH($AP$3),AI$11),""))</f>
        <v>6.8</v>
      </c>
      <c r="AJ29" s="183" t="str">
        <f>IFERROR(INDEX(РВД!$D:$I,MATCH($C29,РВД!$A:$A,)+1,MATCH($N$4+AJ$11-1,INDEX(РВД!$D:$I,MATCH($C29,РВД!$A:$A,),),)),IF(AJ30="Я",INDEX('график 7,8'!$B$5:$AF$16,MONTH($AP$3),AJ$11),""))</f>
        <v/>
      </c>
      <c r="AK29" s="185" t="str">
        <f>"Я/"&amp;SUMIF(E30:AJ30,"Я",E29:AJ29)</f>
        <v>Я/170,6</v>
      </c>
      <c r="AL29" s="164">
        <f>(SUMIF(E30:AJ30,"В",E29:AJ29)+SUMIF(E30:AJ30,"В.",E29:AJ29))*2</f>
        <v>0</v>
      </c>
      <c r="AM29" s="164">
        <f>COUNTIFS(E30:AJ30,"Я",E29:AJ29,"&lt;&gt;")</f>
        <v>22</v>
      </c>
      <c r="AN29" s="149" t="str">
        <f>IFERROR(VLOOKUP(C29,доплаты!$A$5:$S$118,19,0),"")</f>
        <v>20,100</v>
      </c>
    </row>
    <row r="30" spans="1:40" s="66" customFormat="1" ht="15" customHeight="1" x14ac:dyDescent="0.2">
      <c r="B30" s="298"/>
      <c r="C30" s="296"/>
      <c r="D30" s="302"/>
      <c r="E30" s="165" t="str">
        <f>TRIM(LEFT(TRIM(INDEX(отсутствия!$N:$AR,MATCH($C29,отсутствия!$A:$A,),E$11)&amp;" "&amp;TEXT(INDEX('график 7,8'!$B$5:$AF$16,MONTH($AP$3),E$11)&amp;"","Я")),2))</f>
        <v>Я</v>
      </c>
      <c r="F30" s="168" t="str">
        <f>TRIM(LEFT(TRIM(INDEX(отсутствия!$N:$AR,MATCH($C29,отсутствия!$A:$A,),F$11)&amp;" "&amp;TEXT(INDEX('график 7,8'!$B$5:$AF$16,MONTH($AP$3),F$11)&amp;"","Я")),2))</f>
        <v>Я</v>
      </c>
      <c r="G30" s="168" t="str">
        <f>TRIM(LEFT(TRIM(INDEX(отсутствия!$N:$AR,MATCH($C29,отсутствия!$A:$A,),G$11)&amp;" "&amp;TEXT(INDEX('график 7,8'!$B$5:$AF$16,MONTH($AP$3),G$11)&amp;"","Я")),2))</f>
        <v>Я</v>
      </c>
      <c r="H30" s="168" t="str">
        <f>TRIM(LEFT(TRIM(INDEX(отсутствия!$N:$AR,MATCH($C29,отсутствия!$A:$A,),H$11)&amp;" "&amp;TEXT(INDEX('график 7,8'!$B$5:$AF$16,MONTH($AP$3),H$11)&amp;"","Я")),2))</f>
        <v>В</v>
      </c>
      <c r="I30" s="168" t="str">
        <f>TRIM(LEFT(TRIM(INDEX(отсутствия!$N:$AR,MATCH($C29,отсутствия!$A:$A,),I$11)&amp;" "&amp;TEXT(INDEX('график 7,8'!$B$5:$AF$16,MONTH($AP$3),I$11)&amp;"","Я")),2))</f>
        <v>В</v>
      </c>
      <c r="J30" s="168" t="str">
        <f>TRIM(LEFT(TRIM(INDEX(отсутствия!$N:$AR,MATCH($C29,отсутствия!$A:$A,),J$11)&amp;" "&amp;TEXT(INDEX('график 7,8'!$B$5:$AF$16,MONTH($AP$3),J$11)&amp;"","Я")),2))</f>
        <v>Я</v>
      </c>
      <c r="K30" s="168" t="str">
        <f>TRIM(LEFT(TRIM(INDEX(отсутствия!$N:$AR,MATCH($C29,отсутствия!$A:$A,),K$11)&amp;" "&amp;TEXT(INDEX('график 7,8'!$B$5:$AF$16,MONTH($AP$3),K$11)&amp;"","Я")),2))</f>
        <v>Я</v>
      </c>
      <c r="L30" s="168" t="str">
        <f>TRIM(LEFT(TRIM(INDEX(отсутствия!$N:$AR,MATCH($C29,отсутствия!$A:$A,),L$11)&amp;" "&amp;TEXT(INDEX('график 7,8'!$B$5:$AF$16,MONTH($AP$3),L$11)&amp;"","Я")),2))</f>
        <v>Я</v>
      </c>
      <c r="M30" s="168" t="str">
        <f>TRIM(LEFT(TRIM(INDEX(отсутствия!$N:$AR,MATCH($C29,отсутствия!$A:$A,),M$11)&amp;" "&amp;TEXT(INDEX('график 7,8'!$B$5:$AF$16,MONTH($AP$3),M$11)&amp;"","Я")),2))</f>
        <v>Я</v>
      </c>
      <c r="N30" s="168" t="str">
        <f>TRIM(LEFT(TRIM(INDEX(отсутствия!$N:$AR,MATCH($C29,отсутствия!$A:$A,),N$11)&amp;" "&amp;TEXT(INDEX('график 7,8'!$B$5:$AF$16,MONTH($AP$3),N$11)&amp;"","Я")),2))</f>
        <v>Я</v>
      </c>
      <c r="O30" s="168" t="str">
        <f>TRIM(LEFT(TRIM(INDEX(отсутствия!$N:$AR,MATCH($C29,отсутствия!$A:$A,),O$11)&amp;" "&amp;TEXT(INDEX('график 7,8'!$B$5:$AF$16,MONTH($AP$3),O$11)&amp;"","Я")),2))</f>
        <v>В</v>
      </c>
      <c r="P30" s="168" t="str">
        <f>TRIM(LEFT(TRIM(INDEX(отсутствия!$N:$AR,MATCH($C29,отсутствия!$A:$A,),P$11)&amp;" "&amp;TEXT(INDEX('график 7,8'!$B$5:$AF$16,MONTH($AP$3),P$11)&amp;"","Я")),2))</f>
        <v>В</v>
      </c>
      <c r="Q30" s="168" t="str">
        <f>TRIM(LEFT(TRIM(INDEX(отсутствия!$N:$AR,MATCH($C29,отсутствия!$A:$A,),Q$11)&amp;" "&amp;TEXT(INDEX('график 7,8'!$B$5:$AF$16,MONTH($AP$3),Q$11)&amp;"","Я")),2))</f>
        <v>Я</v>
      </c>
      <c r="R30" s="168" t="str">
        <f>TRIM(LEFT(TRIM(INDEX(отсутствия!$N:$AR,MATCH($C29,отсутствия!$A:$A,),R$11)&amp;" "&amp;TEXT(INDEX('график 7,8'!$B$5:$AF$16,MONTH($AP$3),R$11)&amp;"","Я")),2))</f>
        <v>Я</v>
      </c>
      <c r="S30" s="168" t="str">
        <f>TRIM(LEFT(TRIM(INDEX(отсутствия!$N:$AR,MATCH($C29,отсутствия!$A:$A,),S$11)&amp;" "&amp;TEXT(INDEX('график 7,8'!$B$5:$AF$16,MONTH($AP$3),S$11)&amp;"","Я")),2))</f>
        <v>Я</v>
      </c>
      <c r="T30" s="177"/>
      <c r="U30" s="168" t="str">
        <f>TRIM(LEFT(TRIM(INDEX(отсутствия!$N:$AR,MATCH($C29,отсутствия!$A:$A,),U$11)&amp;" "&amp;TEXT(INDEX('график 7,8'!$B$5:$AF$16,MONTH($AP$3),U$11)&amp;"","Я")),2))</f>
        <v>Я</v>
      </c>
      <c r="V30" s="168" t="str">
        <f>TRIM(LEFT(TRIM(INDEX(отсутствия!$N:$AR,MATCH($C29,отсутствия!$A:$A,),V$11)&amp;" "&amp;TEXT(INDEX('график 7,8'!$B$5:$AF$16,MONTH($AP$3),V$11)&amp;"","Я")),2))</f>
        <v>Я</v>
      </c>
      <c r="W30" s="168" t="str">
        <f>TRIM(LEFT(TRIM(INDEX(отсутствия!$N:$AR,MATCH($C29,отсутствия!$A:$A,),W$11)&amp;" "&amp;TEXT(INDEX('график 7,8'!$B$5:$AF$16,MONTH($AP$3),W$11)&amp;"","Я")),2))</f>
        <v>В</v>
      </c>
      <c r="X30" s="168" t="str">
        <f>TRIM(LEFT(TRIM(INDEX(отсутствия!$N:$AR,MATCH($C29,отсутствия!$A:$A,),X$11)&amp;" "&amp;TEXT(INDEX('график 7,8'!$B$5:$AF$16,MONTH($AP$3),X$11)&amp;"","Я")),2))</f>
        <v>В</v>
      </c>
      <c r="Y30" s="168" t="str">
        <f>TRIM(LEFT(TRIM(INDEX(отсутствия!$N:$AR,MATCH($C29,отсутствия!$A:$A,),Y$11)&amp;" "&amp;TEXT(INDEX('график 7,8'!$B$5:$AF$16,MONTH($AP$3),Y$11)&amp;"","Я")),2))</f>
        <v>Я</v>
      </c>
      <c r="Z30" s="168" t="str">
        <f>TRIM(LEFT(TRIM(INDEX(отсутствия!$N:$AR,MATCH($C29,отсутствия!$A:$A,),Z$11)&amp;" "&amp;TEXT(INDEX('график 7,8'!$B$5:$AF$16,MONTH($AP$3),Z$11)&amp;"","Я")),2))</f>
        <v>Я</v>
      </c>
      <c r="AA30" s="168" t="str">
        <f>TRIM(LEFT(TRIM(INDEX(отсутствия!$N:$AR,MATCH($C29,отсутствия!$A:$A,),AA$11)&amp;" "&amp;TEXT(INDEX('график 7,8'!$B$5:$AF$16,MONTH($AP$3),AA$11)&amp;"","Я")),2))</f>
        <v>Я</v>
      </c>
      <c r="AB30" s="168" t="str">
        <f>TRIM(LEFT(TRIM(INDEX(отсутствия!$N:$AR,MATCH($C29,отсутствия!$A:$A,),AB$11)&amp;" "&amp;TEXT(INDEX('график 7,8'!$B$5:$AF$16,MONTH($AP$3),AB$11)&amp;"","Я")),2))</f>
        <v>Я</v>
      </c>
      <c r="AC30" s="168" t="str">
        <f>TRIM(LEFT(TRIM(INDEX(отсутствия!$N:$AR,MATCH($C29,отсутствия!$A:$A,),AC$11)&amp;" "&amp;TEXT(INDEX('график 7,8'!$B$5:$AF$16,MONTH($AP$3),AC$11)&amp;"","Я")),2))</f>
        <v>Я</v>
      </c>
      <c r="AD30" s="168" t="str">
        <f>TRIM(LEFT(TRIM(INDEX(отсутствия!$N:$AR,MATCH($C29,отсутствия!$A:$A,),AD$11)&amp;" "&amp;TEXT(INDEX('график 7,8'!$B$5:$AF$16,MONTH($AP$3),AD$11)&amp;"","Я")),2))</f>
        <v>В</v>
      </c>
      <c r="AE30" s="168" t="str">
        <f>TRIM(LEFT(TRIM(INDEX(отсутствия!$N:$AR,MATCH($C29,отсутствия!$A:$A,),AE$11)&amp;" "&amp;TEXT(INDEX('график 7,8'!$B$5:$AF$16,MONTH($AP$3),AE$11)&amp;"","Я")),2))</f>
        <v>В</v>
      </c>
      <c r="AF30" s="168" t="str">
        <f>TRIM(LEFT(TRIM(INDEX(отсутствия!$N:$AR,MATCH($C29,отсутствия!$A:$A,),AF$11)&amp;" "&amp;TEXT(INDEX('график 7,8'!$B$5:$AF$16,MONTH($AP$3),AF$11)&amp;"","Я")),2))</f>
        <v>Я</v>
      </c>
      <c r="AG30" s="168" t="str">
        <f>TRIM(LEFT(TRIM(INDEX(отсутствия!$N:$AR,MATCH($C29,отсутствия!$A:$A,),AG$11)&amp;" "&amp;TEXT(INDEX('график 7,8'!$B$5:$AF$16,MONTH($AP$3),AG$11)&amp;"","Я")),2))</f>
        <v>Я</v>
      </c>
      <c r="AH30" s="181" t="str">
        <f>TRIM(LEFT(TRIM(INDEX(отсутствия!$N:$AR,MATCH($C29,отсутствия!$A:$A,),AH$11)&amp;" "&amp;TEXT(INDEX('график 7,8'!$B$5:$AF$16,MONTH($AP$3),AH$11)&amp;"","Я")),2))</f>
        <v>Я</v>
      </c>
      <c r="AI30" s="181" t="str">
        <f>TRIM(LEFT(TRIM(INDEX(отсутствия!$N:$AR,MATCH($C29,отсутствия!$A:$A,),AI$11)&amp;" "&amp;TEXT(INDEX('график 7,8'!$B$5:$AF$16,MONTH($AP$3),AI$11)&amp;"","Я")),2))</f>
        <v>Я</v>
      </c>
      <c r="AJ30" s="181" t="str">
        <f>TRIM(LEFT(TRIM(INDEX(отсутствия!$N:$AR,MATCH($C29,отсутствия!$A:$A,),AJ$11)&amp;" "&amp;TEXT(INDEX('график 7,8'!$B$5:$AF$16,MONTH($AP$3),AJ$11)&amp;"","Я")),2))</f>
        <v/>
      </c>
      <c r="AK30" s="185"/>
      <c r="AL30" s="166"/>
      <c r="AM30" s="166"/>
      <c r="AN30" s="148"/>
    </row>
    <row r="31" spans="1:40" s="66" customFormat="1" ht="15" customHeight="1" x14ac:dyDescent="0.2">
      <c r="A31" s="66">
        <f t="shared" si="0"/>
        <v>4814</v>
      </c>
      <c r="B31" s="293" t="s">
        <v>111</v>
      </c>
      <c r="C31" s="295">
        <v>4814</v>
      </c>
      <c r="D31" s="301" t="s">
        <v>130</v>
      </c>
      <c r="E31" s="163">
        <f>IFERROR(INDEX(РВД!$D:$I,MATCH($C31,РВД!$A:$A,)+1,MATCH($N$4+E$11-1,INDEX(РВД!$D:$I,MATCH($C31,РВД!$A:$A,),),)),IF(E32="Я",INDEX('график 7,8'!$B$5:$AF$16,MONTH($AP$3),E$11),""))</f>
        <v>7.8</v>
      </c>
      <c r="F31" s="163">
        <f>IFERROR(INDEX(РВД!$D:$I,MATCH($C31,РВД!$A:$A,)+1,MATCH($N$4+F$11-1,INDEX(РВД!$D:$I,MATCH($C31,РВД!$A:$A,),),)),IF(F32="Я",INDEX('график 7,8'!$B$5:$AF$16,MONTH($AP$3),F$11),""))</f>
        <v>7.8</v>
      </c>
      <c r="G31" s="163">
        <f>IFERROR(INDEX(РВД!$D:$I,MATCH($C31,РВД!$A:$A,)+1,MATCH($N$4+G$11-1,INDEX(РВД!$D:$I,MATCH($C31,РВД!$A:$A,),),)),IF(G32="Я",INDEX('график 7,8'!$B$5:$AF$16,MONTH($AP$3),G$11),""))</f>
        <v>7.8</v>
      </c>
      <c r="H31" s="163" t="str">
        <f>IFERROR(INDEX(РВД!$D:$I,MATCH($C31,РВД!$A:$A,)+1,MATCH($N$4+H$11-1,INDEX(РВД!$D:$I,MATCH($C31,РВД!$A:$A,),),)),IF(H32="Я",INDEX('график 7,8'!$B$5:$AF$16,MONTH($AP$3),H$11),""))</f>
        <v/>
      </c>
      <c r="I31" s="163" t="str">
        <f>IFERROR(INDEX(РВД!$D:$I,MATCH($C31,РВД!$A:$A,)+1,MATCH($N$4+I$11-1,INDEX(РВД!$D:$I,MATCH($C31,РВД!$A:$A,),),)),IF(I32="Я",INDEX('график 7,8'!$B$5:$AF$16,MONTH($AP$3),I$11),""))</f>
        <v/>
      </c>
      <c r="J31" s="163">
        <f>IFERROR(INDEX(РВД!$D:$I,MATCH($C31,РВД!$A:$A,)+1,MATCH($N$4+J$11-1,INDEX(РВД!$D:$I,MATCH($C31,РВД!$A:$A,),),)),IF(J32="Я",INDEX('график 7,8'!$B$5:$AF$16,MONTH($AP$3),J$11),""))</f>
        <v>7.8</v>
      </c>
      <c r="K31" s="163">
        <f>IFERROR(INDEX(РВД!$D:$I,MATCH($C31,РВД!$A:$A,)+1,MATCH($N$4+K$11-1,INDEX(РВД!$D:$I,MATCH($C31,РВД!$A:$A,),),)),IF(K32="Я",INDEX('график 7,8'!$B$5:$AF$16,MONTH($AP$3),K$11),""))</f>
        <v>7.8</v>
      </c>
      <c r="L31" s="163">
        <f>IFERROR(INDEX(РВД!$D:$I,MATCH($C31,РВД!$A:$A,)+1,MATCH($N$4+L$11-1,INDEX(РВД!$D:$I,MATCH($C31,РВД!$A:$A,),),)),IF(L32="Я",INDEX('график 7,8'!$B$5:$AF$16,MONTH($AP$3),L$11),""))</f>
        <v>7.8</v>
      </c>
      <c r="M31" s="163">
        <f>IFERROR(INDEX(РВД!$D:$I,MATCH($C31,РВД!$A:$A,)+1,MATCH($N$4+M$11-1,INDEX(РВД!$D:$I,MATCH($C31,РВД!$A:$A,),),)),IF(M32="Я",INDEX('график 7,8'!$B$5:$AF$16,MONTH($AP$3),M$11),""))</f>
        <v>7.8</v>
      </c>
      <c r="N31" s="163">
        <f>IFERROR(INDEX(РВД!$D:$I,MATCH($C31,РВД!$A:$A,)+1,MATCH($N$4+N$11-1,INDEX(РВД!$D:$I,MATCH($C31,РВД!$A:$A,),),)),IF(N32="Я",INDEX('график 7,8'!$B$5:$AF$16,MONTH($AP$3),N$11),""))</f>
        <v>7.8</v>
      </c>
      <c r="O31" s="163">
        <f>IFERROR(INDEX(РВД!$D:$I,MATCH($C31,РВД!$A:$A,)+1,MATCH($N$4+O$11-1,INDEX(РВД!$D:$I,MATCH($C31,РВД!$A:$A,),),)),IF(O32="Я",INDEX('график 7,8'!$B$5:$AF$16,MONTH($AP$3),O$11),""))</f>
        <v>6</v>
      </c>
      <c r="P31" s="163" t="str">
        <f>IFERROR(INDEX(РВД!$D:$I,MATCH($C31,РВД!$A:$A,)+1,MATCH($N$4+P$11-1,INDEX(РВД!$D:$I,MATCH($C31,РВД!$A:$A,),),)),IF(P32="Я",INDEX('график 7,8'!$B$5:$AF$16,MONTH($AP$3),P$11),""))</f>
        <v/>
      </c>
      <c r="Q31" s="163">
        <f>IFERROR(INDEX(РВД!$D:$I,MATCH($C31,РВД!$A:$A,)+1,MATCH($N$4+Q$11-1,INDEX(РВД!$D:$I,MATCH($C31,РВД!$A:$A,),),)),IF(Q32="Я",INDEX('график 7,8'!$B$5:$AF$16,MONTH($AP$3),Q$11),""))</f>
        <v>7.8</v>
      </c>
      <c r="R31" s="163">
        <f>IFERROR(INDEX(РВД!$D:$I,MATCH($C31,РВД!$A:$A,)+1,MATCH($N$4+R$11-1,INDEX(РВД!$D:$I,MATCH($C31,РВД!$A:$A,),),)),IF(R32="Я",INDEX('график 7,8'!$B$5:$AF$16,MONTH($AP$3),R$11),""))</f>
        <v>7.8</v>
      </c>
      <c r="S31" s="163">
        <f>IFERROR(INDEX(РВД!$D:$I,MATCH($C31,РВД!$A:$A,)+1,MATCH($N$4+S$11-1,INDEX(РВД!$D:$I,MATCH($C31,РВД!$A:$A,),),)),IF(S32="Я",INDEX('график 7,8'!$B$5:$AF$16,MONTH($AP$3),S$11),""))</f>
        <v>7.8</v>
      </c>
      <c r="T31" s="176">
        <f>SUMIF(E32:S32,"Я",E31:S31)</f>
        <v>85.799999999999983</v>
      </c>
      <c r="U31" s="163">
        <f>IFERROR(INDEX(РВД!$D:$I,MATCH($C31,РВД!$A:$A,)+1,MATCH($N$4+U$11-1,INDEX(РВД!$D:$I,MATCH($C31,РВД!$A:$A,),),)),IF(U32="Я",INDEX('график 7,8'!$B$5:$AF$16,MONTH($AP$3),U$11),""))</f>
        <v>7.8</v>
      </c>
      <c r="V31" s="167">
        <f>IFERROR(INDEX(РВД!$D:$I,MATCH($C31,РВД!$A:$A,)+1,MATCH($N$4+V$11-1,INDEX(РВД!$D:$I,MATCH($C31,РВД!$A:$A,),),)),IF(V32="Я",INDEX('график 7,8'!$B$5:$AF$16,MONTH($AP$3),V$11),""))</f>
        <v>7.8</v>
      </c>
      <c r="W31" s="167" t="str">
        <f>IFERROR(INDEX(РВД!$D:$I,MATCH($C31,РВД!$A:$A,)+1,MATCH($N$4+W$11-1,INDEX(РВД!$D:$I,MATCH($C31,РВД!$A:$A,),),)),IF(W32="Я",INDEX('график 7,8'!$B$5:$AF$16,MONTH($AP$3),W$11),""))</f>
        <v/>
      </c>
      <c r="X31" s="167" t="str">
        <f>IFERROR(INDEX(РВД!$D:$I,MATCH($C31,РВД!$A:$A,)+1,MATCH($N$4+X$11-1,INDEX(РВД!$D:$I,MATCH($C31,РВД!$A:$A,),),)),IF(X32="Я",INDEX('график 7,8'!$B$5:$AF$16,MONTH($AP$3),X$11),""))</f>
        <v/>
      </c>
      <c r="Y31" s="167">
        <f>IFERROR(INDEX(РВД!$D:$I,MATCH($C31,РВД!$A:$A,)+1,MATCH($N$4+Y$11-1,INDEX(РВД!$D:$I,MATCH($C31,РВД!$A:$A,),),)),IF(Y32="Я",INDEX('график 7,8'!$B$5:$AF$16,MONTH($AP$3),Y$11),""))</f>
        <v>7.8</v>
      </c>
      <c r="Z31" s="167">
        <f>IFERROR(INDEX(РВД!$D:$I,MATCH($C31,РВД!$A:$A,)+1,MATCH($N$4+Z$11-1,INDEX(РВД!$D:$I,MATCH($C31,РВД!$A:$A,),),)),IF(Z32="Я",INDEX('график 7,8'!$B$5:$AF$16,MONTH($AP$3),Z$11),""))</f>
        <v>7.8</v>
      </c>
      <c r="AA31" s="167">
        <f>IFERROR(INDEX(РВД!$D:$I,MATCH($C31,РВД!$A:$A,)+1,MATCH($N$4+AA$11-1,INDEX(РВД!$D:$I,MATCH($C31,РВД!$A:$A,),),)),IF(AA32="Я",INDEX('график 7,8'!$B$5:$AF$16,MONTH($AP$3),AA$11),""))</f>
        <v>7.8</v>
      </c>
      <c r="AB31" s="167">
        <f>IFERROR(INDEX(РВД!$D:$I,MATCH($C31,РВД!$A:$A,)+1,MATCH($N$4+AB$11-1,INDEX(РВД!$D:$I,MATCH($C31,РВД!$A:$A,),),)),IF(AB32="Я",INDEX('график 7,8'!$B$5:$AF$16,MONTH($AP$3),AB$11),""))</f>
        <v>7.8</v>
      </c>
      <c r="AC31" s="167">
        <f>IFERROR(INDEX(РВД!$D:$I,MATCH($C31,РВД!$A:$A,)+1,MATCH($N$4+AC$11-1,INDEX(РВД!$D:$I,MATCH($C31,РВД!$A:$A,),),)),IF(AC32="Я",INDEX('график 7,8'!$B$5:$AF$16,MONTH($AP$3),AC$11),""))</f>
        <v>7.8</v>
      </c>
      <c r="AD31" s="167" t="str">
        <f>IFERROR(INDEX(РВД!$D:$I,MATCH($C31,РВД!$A:$A,)+1,MATCH($N$4+AD$11-1,INDEX(РВД!$D:$I,MATCH($C31,РВД!$A:$A,),),)),IF(AD32="Я",INDEX('график 7,8'!$B$5:$AF$16,MONTH($AP$3),AD$11),""))</f>
        <v/>
      </c>
      <c r="AE31" s="167" t="str">
        <f>IFERROR(INDEX(РВД!$D:$I,MATCH($C31,РВД!$A:$A,)+1,MATCH($N$4+AE$11-1,INDEX(РВД!$D:$I,MATCH($C31,РВД!$A:$A,),),)),IF(AE32="Я",INDEX('график 7,8'!$B$5:$AF$16,MONTH($AP$3),AE$11),""))</f>
        <v/>
      </c>
      <c r="AF31" s="167">
        <f>IFERROR(INDEX(РВД!$D:$I,MATCH($C31,РВД!$A:$A,)+1,MATCH($N$4+AF$11-1,INDEX(РВД!$D:$I,MATCH($C31,РВД!$A:$A,),),)),IF(AF32="Я",INDEX('график 7,8'!$B$5:$AF$16,MONTH($AP$3),AF$11),""))</f>
        <v>7.8</v>
      </c>
      <c r="AG31" s="167">
        <f>IFERROR(INDEX(РВД!$D:$I,MATCH($C31,РВД!$A:$A,)+1,MATCH($N$4+AG$11-1,INDEX(РВД!$D:$I,MATCH($C31,РВД!$A:$A,),),)),IF(AG32="Я",INDEX('график 7,8'!$B$5:$AF$16,MONTH($AP$3),AG$11),""))</f>
        <v>7.8</v>
      </c>
      <c r="AH31" s="180">
        <f>IFERROR(INDEX(РВД!$D:$I,MATCH($C31,РВД!$A:$A,)+1,MATCH($N$4+AH$11-1,INDEX(РВД!$D:$I,MATCH($C31,РВД!$A:$A,),),)),IF(AH32="Я",INDEX('график 7,8'!$B$5:$AF$16,MONTH($AP$3),AH$11),""))</f>
        <v>7.8</v>
      </c>
      <c r="AI31" s="183">
        <f>IFERROR(INDEX(РВД!$D:$I,MATCH($C31,РВД!$A:$A,)+1,MATCH($N$4+AI$11-1,INDEX(РВД!$D:$I,MATCH($C31,РВД!$A:$A,),),)),IF(AI32="Я",INDEX('график 7,8'!$B$5:$AF$16,MONTH($AP$3),AI$11),""))</f>
        <v>6.8</v>
      </c>
      <c r="AJ31" s="183" t="str">
        <f>IFERROR(INDEX(РВД!$D:$I,MATCH($C31,РВД!$A:$A,)+1,MATCH($N$4+AJ$11-1,INDEX(РВД!$D:$I,MATCH($C31,РВД!$A:$A,),),)),IF(AJ32="Я",INDEX('график 7,8'!$B$5:$AF$16,MONTH($AP$3),AJ$11),""))</f>
        <v/>
      </c>
      <c r="AK31" s="185" t="str">
        <f>"Я/"&amp;SUMIF(E32:AJ32,"Я",E31:AJ31)</f>
        <v>Я/170,6</v>
      </c>
      <c r="AL31" s="164">
        <f>(SUMIF(E32:AJ32,"В",E31:AJ31)+SUMIF(E32:AJ32,"В.",E31:AJ31))*2</f>
        <v>12</v>
      </c>
      <c r="AM31" s="164">
        <f>COUNTIFS(E32:AJ32,"Я",E31:AJ31,"&lt;&gt;")</f>
        <v>22</v>
      </c>
      <c r="AN31" s="149" t="str">
        <f>IFERROR(VLOOKUP(C31,доплаты!$A$5:$S$118,19,0),"")</f>
        <v>17,30</v>
      </c>
    </row>
    <row r="32" spans="1:40" s="66" customFormat="1" ht="14.25" customHeight="1" x14ac:dyDescent="0.2">
      <c r="B32" s="294"/>
      <c r="C32" s="296"/>
      <c r="D32" s="302"/>
      <c r="E32" s="165" t="str">
        <f>TRIM(LEFT(TRIM(INDEX(отсутствия!$N:$AR,MATCH($C31,отсутствия!$A:$A,),E$11)&amp;" "&amp;TEXT(INDEX('график 7,8'!$B$5:$AF$16,MONTH($AP$3),E$11)&amp;"","Я")),2))</f>
        <v>Я</v>
      </c>
      <c r="F32" s="168" t="str">
        <f>TRIM(LEFT(TRIM(INDEX(отсутствия!$N:$AR,MATCH($C31,отсутствия!$A:$A,),F$11)&amp;" "&amp;TEXT(INDEX('график 7,8'!$B$5:$AF$16,MONTH($AP$3),F$11)&amp;"","Я")),2))</f>
        <v>Я</v>
      </c>
      <c r="G32" s="168" t="str">
        <f>TRIM(LEFT(TRIM(INDEX(отсутствия!$N:$AR,MATCH($C31,отсутствия!$A:$A,),G$11)&amp;" "&amp;TEXT(INDEX('график 7,8'!$B$5:$AF$16,MONTH($AP$3),G$11)&amp;"","Я")),2))</f>
        <v>Я</v>
      </c>
      <c r="H32" s="168" t="str">
        <f>TRIM(LEFT(TRIM(INDEX(отсутствия!$N:$AR,MATCH($C31,отсутствия!$A:$A,),H$11)&amp;" "&amp;TEXT(INDEX('график 7,8'!$B$5:$AF$16,MONTH($AP$3),H$11)&amp;"","Я")),2))</f>
        <v>В</v>
      </c>
      <c r="I32" s="168" t="str">
        <f>TRIM(LEFT(TRIM(INDEX(отсутствия!$N:$AR,MATCH($C31,отсутствия!$A:$A,),I$11)&amp;" "&amp;TEXT(INDEX('график 7,8'!$B$5:$AF$16,MONTH($AP$3),I$11)&amp;"","Я")),2))</f>
        <v>В</v>
      </c>
      <c r="J32" s="168" t="str">
        <f>TRIM(LEFT(TRIM(INDEX(отсутствия!$N:$AR,MATCH($C31,отсутствия!$A:$A,),J$11)&amp;" "&amp;TEXT(INDEX('график 7,8'!$B$5:$AF$16,MONTH($AP$3),J$11)&amp;"","Я")),2))</f>
        <v>Я</v>
      </c>
      <c r="K32" s="168" t="str">
        <f>TRIM(LEFT(TRIM(INDEX(отсутствия!$N:$AR,MATCH($C31,отсутствия!$A:$A,),K$11)&amp;" "&amp;TEXT(INDEX('график 7,8'!$B$5:$AF$16,MONTH($AP$3),K$11)&amp;"","Я")),2))</f>
        <v>Я</v>
      </c>
      <c r="L32" s="168" t="str">
        <f>TRIM(LEFT(TRIM(INDEX(отсутствия!$N:$AR,MATCH($C31,отсутствия!$A:$A,),L$11)&amp;" "&amp;TEXT(INDEX('график 7,8'!$B$5:$AF$16,MONTH($AP$3),L$11)&amp;"","Я")),2))</f>
        <v>Я</v>
      </c>
      <c r="M32" s="168" t="str">
        <f>TRIM(LEFT(TRIM(INDEX(отсутствия!$N:$AR,MATCH($C31,отсутствия!$A:$A,),M$11)&amp;" "&amp;TEXT(INDEX('график 7,8'!$B$5:$AF$16,MONTH($AP$3),M$11)&amp;"","Я")),2))</f>
        <v>Я</v>
      </c>
      <c r="N32" s="168" t="str">
        <f>TRIM(LEFT(TRIM(INDEX(отсутствия!$N:$AR,MATCH($C31,отсутствия!$A:$A,),N$11)&amp;" "&amp;TEXT(INDEX('график 7,8'!$B$5:$AF$16,MONTH($AP$3),N$11)&amp;"","Я")),2))</f>
        <v>Я</v>
      </c>
      <c r="O32" s="168" t="str">
        <f>TRIM(LEFT(TRIM(INDEX(отсутствия!$N:$AR,MATCH($C31,отсутствия!$A:$A,),O$11)&amp;" "&amp;TEXT(INDEX('график 7,8'!$B$5:$AF$16,MONTH($AP$3),O$11)&amp;"","Я")),2))</f>
        <v>В</v>
      </c>
      <c r="P32" s="168" t="str">
        <f>TRIM(LEFT(TRIM(INDEX(отсутствия!$N:$AR,MATCH($C31,отсутствия!$A:$A,),P$11)&amp;" "&amp;TEXT(INDEX('график 7,8'!$B$5:$AF$16,MONTH($AP$3),P$11)&amp;"","Я")),2))</f>
        <v>В</v>
      </c>
      <c r="Q32" s="168" t="str">
        <f>TRIM(LEFT(TRIM(INDEX(отсутствия!$N:$AR,MATCH($C31,отсутствия!$A:$A,),Q$11)&amp;" "&amp;TEXT(INDEX('график 7,8'!$B$5:$AF$16,MONTH($AP$3),Q$11)&amp;"","Я")),2))</f>
        <v>Я</v>
      </c>
      <c r="R32" s="168" t="str">
        <f>TRIM(LEFT(TRIM(INDEX(отсутствия!$N:$AR,MATCH($C31,отсутствия!$A:$A,),R$11)&amp;" "&amp;TEXT(INDEX('график 7,8'!$B$5:$AF$16,MONTH($AP$3),R$11)&amp;"","Я")),2))</f>
        <v>Я</v>
      </c>
      <c r="S32" s="168" t="str">
        <f>TRIM(LEFT(TRIM(INDEX(отсутствия!$N:$AR,MATCH($C31,отсутствия!$A:$A,),S$11)&amp;" "&amp;TEXT(INDEX('график 7,8'!$B$5:$AF$16,MONTH($AP$3),S$11)&amp;"","Я")),2))</f>
        <v>Я</v>
      </c>
      <c r="T32" s="177"/>
      <c r="U32" s="168" t="str">
        <f>TRIM(LEFT(TRIM(INDEX(отсутствия!$N:$AR,MATCH($C31,отсутствия!$A:$A,),U$11)&amp;" "&amp;TEXT(INDEX('график 7,8'!$B$5:$AF$16,MONTH($AP$3),U$11)&amp;"","Я")),2))</f>
        <v>Я</v>
      </c>
      <c r="V32" s="168" t="str">
        <f>TRIM(LEFT(TRIM(INDEX(отсутствия!$N:$AR,MATCH($C31,отсутствия!$A:$A,),V$11)&amp;" "&amp;TEXT(INDEX('график 7,8'!$B$5:$AF$16,MONTH($AP$3),V$11)&amp;"","Я")),2))</f>
        <v>Я</v>
      </c>
      <c r="W32" s="168" t="str">
        <f>TRIM(LEFT(TRIM(INDEX(отсутствия!$N:$AR,MATCH($C31,отсутствия!$A:$A,),W$11)&amp;" "&amp;TEXT(INDEX('график 7,8'!$B$5:$AF$16,MONTH($AP$3),W$11)&amp;"","Я")),2))</f>
        <v>В</v>
      </c>
      <c r="X32" s="168" t="str">
        <f>TRIM(LEFT(TRIM(INDEX(отсутствия!$N:$AR,MATCH($C31,отсутствия!$A:$A,),X$11)&amp;" "&amp;TEXT(INDEX('график 7,8'!$B$5:$AF$16,MONTH($AP$3),X$11)&amp;"","Я")),2))</f>
        <v>В</v>
      </c>
      <c r="Y32" s="168" t="str">
        <f>TRIM(LEFT(TRIM(INDEX(отсутствия!$N:$AR,MATCH($C31,отсутствия!$A:$A,),Y$11)&amp;" "&amp;TEXT(INDEX('график 7,8'!$B$5:$AF$16,MONTH($AP$3),Y$11)&amp;"","Я")),2))</f>
        <v>Я</v>
      </c>
      <c r="Z32" s="168" t="str">
        <f>TRIM(LEFT(TRIM(INDEX(отсутствия!$N:$AR,MATCH($C31,отсутствия!$A:$A,),Z$11)&amp;" "&amp;TEXT(INDEX('график 7,8'!$B$5:$AF$16,MONTH($AP$3),Z$11)&amp;"","Я")),2))</f>
        <v>Я</v>
      </c>
      <c r="AA32" s="168" t="str">
        <f>TRIM(LEFT(TRIM(INDEX(отсутствия!$N:$AR,MATCH($C31,отсутствия!$A:$A,),AA$11)&amp;" "&amp;TEXT(INDEX('график 7,8'!$B$5:$AF$16,MONTH($AP$3),AA$11)&amp;"","Я")),2))</f>
        <v>Я</v>
      </c>
      <c r="AB32" s="168" t="str">
        <f>TRIM(LEFT(TRIM(INDEX(отсутствия!$N:$AR,MATCH($C31,отсутствия!$A:$A,),AB$11)&amp;" "&amp;TEXT(INDEX('график 7,8'!$B$5:$AF$16,MONTH($AP$3),AB$11)&amp;"","Я")),2))</f>
        <v>Я</v>
      </c>
      <c r="AC32" s="168" t="str">
        <f>TRIM(LEFT(TRIM(INDEX(отсутствия!$N:$AR,MATCH($C31,отсутствия!$A:$A,),AC$11)&amp;" "&amp;TEXT(INDEX('график 7,8'!$B$5:$AF$16,MONTH($AP$3),AC$11)&amp;"","Я")),2))</f>
        <v>Я</v>
      </c>
      <c r="AD32" s="168" t="str">
        <f>TRIM(LEFT(TRIM(INDEX(отсутствия!$N:$AR,MATCH($C31,отсутствия!$A:$A,),AD$11)&amp;" "&amp;TEXT(INDEX('график 7,8'!$B$5:$AF$16,MONTH($AP$3),AD$11)&amp;"","Я")),2))</f>
        <v>В</v>
      </c>
      <c r="AE32" s="168" t="str">
        <f>TRIM(LEFT(TRIM(INDEX(отсутствия!$N:$AR,MATCH($C31,отсутствия!$A:$A,),AE$11)&amp;" "&amp;TEXT(INDEX('график 7,8'!$B$5:$AF$16,MONTH($AP$3),AE$11)&amp;"","Я")),2))</f>
        <v>В</v>
      </c>
      <c r="AF32" s="168" t="str">
        <f>TRIM(LEFT(TRIM(INDEX(отсутствия!$N:$AR,MATCH($C31,отсутствия!$A:$A,),AF$11)&amp;" "&amp;TEXT(INDEX('график 7,8'!$B$5:$AF$16,MONTH($AP$3),AF$11)&amp;"","Я")),2))</f>
        <v>Я</v>
      </c>
      <c r="AG32" s="168" t="str">
        <f>TRIM(LEFT(TRIM(INDEX(отсутствия!$N:$AR,MATCH($C31,отсутствия!$A:$A,),AG$11)&amp;" "&amp;TEXT(INDEX('график 7,8'!$B$5:$AF$16,MONTH($AP$3),AG$11)&amp;"","Я")),2))</f>
        <v>Я</v>
      </c>
      <c r="AH32" s="181" t="str">
        <f>TRIM(LEFT(TRIM(INDEX(отсутствия!$N:$AR,MATCH($C31,отсутствия!$A:$A,),AH$11)&amp;" "&amp;TEXT(INDEX('график 7,8'!$B$5:$AF$16,MONTH($AP$3),AH$11)&amp;"","Я")),2))</f>
        <v>Я</v>
      </c>
      <c r="AI32" s="181" t="str">
        <f>TRIM(LEFT(TRIM(INDEX(отсутствия!$N:$AR,MATCH($C31,отсутствия!$A:$A,),AI$11)&amp;" "&amp;TEXT(INDEX('график 7,8'!$B$5:$AF$16,MONTH($AP$3),AI$11)&amp;"","Я")),2))</f>
        <v>Я</v>
      </c>
      <c r="AJ32" s="181" t="str">
        <f>TRIM(LEFT(TRIM(INDEX(отсутствия!$N:$AR,MATCH($C31,отсутствия!$A:$A,),AJ$11)&amp;" "&amp;TEXT(INDEX('график 7,8'!$B$5:$AF$16,MONTH($AP$3),AJ$11)&amp;"","Я")),2))</f>
        <v/>
      </c>
      <c r="AK32" s="185"/>
      <c r="AL32" s="166"/>
      <c r="AM32" s="166"/>
      <c r="AN32" s="256" t="s">
        <v>133</v>
      </c>
    </row>
    <row r="33" spans="1:40" s="66" customFormat="1" ht="17.25" customHeight="1" x14ac:dyDescent="0.2">
      <c r="A33" s="66">
        <f t="shared" si="0"/>
        <v>484</v>
      </c>
      <c r="B33" s="293" t="s">
        <v>109</v>
      </c>
      <c r="C33" s="295">
        <v>484</v>
      </c>
      <c r="D33" s="301" t="s">
        <v>130</v>
      </c>
      <c r="E33" s="163">
        <f>IFERROR(INDEX(РВД!$D:$I,MATCH($C33,РВД!$A:$A,)+1,MATCH($N$4+E$11-1,INDEX(РВД!$D:$I,MATCH($C33,РВД!$A:$A,),),)),IF(E34="Я",INDEX('график 7,8'!$B$5:$AF$16,MONTH($AP$3),E$11),""))</f>
        <v>7.8</v>
      </c>
      <c r="F33" s="163">
        <f>IFERROR(INDEX(РВД!$D:$I,MATCH($C33,РВД!$A:$A,)+1,MATCH($N$4+F$11-1,INDEX(РВД!$D:$I,MATCH($C33,РВД!$A:$A,),),)),IF(F34="Я",INDEX('график 7,8'!$B$5:$AF$16,MONTH($AP$3),F$11),""))</f>
        <v>7.8</v>
      </c>
      <c r="G33" s="163">
        <f>IFERROR(INDEX(РВД!$D:$I,MATCH($C33,РВД!$A:$A,)+1,MATCH($N$4+G$11-1,INDEX(РВД!$D:$I,MATCH($C33,РВД!$A:$A,),),)),IF(G34="Я",INDEX('график 7,8'!$B$5:$AF$16,MONTH($AP$3),G$11),""))</f>
        <v>7.8</v>
      </c>
      <c r="H33" s="163" t="str">
        <f>IFERROR(INDEX(РВД!$D:$I,MATCH($C33,РВД!$A:$A,)+1,MATCH($N$4+H$11-1,INDEX(РВД!$D:$I,MATCH($C33,РВД!$A:$A,),),)),IF(H34="Я",INDEX('график 7,8'!$B$5:$AF$16,MONTH($AP$3),H$11),""))</f>
        <v/>
      </c>
      <c r="I33" s="163" t="str">
        <f>IFERROR(INDEX(РВД!$D:$I,MATCH($C33,РВД!$A:$A,)+1,MATCH($N$4+I$11-1,INDEX(РВД!$D:$I,MATCH($C33,РВД!$A:$A,),),)),IF(I34="Я",INDEX('график 7,8'!$B$5:$AF$16,MONTH($AP$3),I$11),""))</f>
        <v/>
      </c>
      <c r="J33" s="163">
        <f>IFERROR(INDEX(РВД!$D:$I,MATCH($C33,РВД!$A:$A,)+1,MATCH($N$4+J$11-1,INDEX(РВД!$D:$I,MATCH($C33,РВД!$A:$A,),),)),IF(J34="Я",INDEX('график 7,8'!$B$5:$AF$16,MONTH($AP$3),J$11),""))</f>
        <v>7.8</v>
      </c>
      <c r="K33" s="163">
        <f>IFERROR(INDEX(РВД!$D:$I,MATCH($C33,РВД!$A:$A,)+1,MATCH($N$4+K$11-1,INDEX(РВД!$D:$I,MATCH($C33,РВД!$A:$A,),),)),IF(K34="Я",INDEX('график 7,8'!$B$5:$AF$16,MONTH($AP$3),K$11),""))</f>
        <v>7.8</v>
      </c>
      <c r="L33" s="163">
        <f>IFERROR(INDEX(РВД!$D:$I,MATCH($C33,РВД!$A:$A,)+1,MATCH($N$4+L$11-1,INDEX(РВД!$D:$I,MATCH($C33,РВД!$A:$A,),),)),IF(L34="Я",INDEX('график 7,8'!$B$5:$AF$16,MONTH($AP$3),L$11),""))</f>
        <v>7.8</v>
      </c>
      <c r="M33" s="163">
        <f>IFERROR(INDEX(РВД!$D:$I,MATCH($C33,РВД!$A:$A,)+1,MATCH($N$4+M$11-1,INDEX(РВД!$D:$I,MATCH($C33,РВД!$A:$A,),),)),IF(M34="Я",INDEX('график 7,8'!$B$5:$AF$16,MONTH($AP$3),M$11),""))</f>
        <v>7.8</v>
      </c>
      <c r="N33" s="163">
        <f>IFERROR(INDEX(РВД!$D:$I,MATCH($C33,РВД!$A:$A,)+1,MATCH($N$4+N$11-1,INDEX(РВД!$D:$I,MATCH($C33,РВД!$A:$A,),),)),IF(N34="Я",INDEX('график 7,8'!$B$5:$AF$16,MONTH($AP$3),N$11),""))</f>
        <v>7.8</v>
      </c>
      <c r="O33" s="163" t="str">
        <f>IFERROR(INDEX(РВД!$D:$I,MATCH($C33,РВД!$A:$A,)+1,MATCH($N$4+O$11-1,INDEX(РВД!$D:$I,MATCH($C33,РВД!$A:$A,),),)),IF(O34="Я",INDEX('график 7,8'!$B$5:$AF$16,MONTH($AP$3),O$11),""))</f>
        <v/>
      </c>
      <c r="P33" s="163" t="str">
        <f>IFERROR(INDEX(РВД!$D:$I,MATCH($C33,РВД!$A:$A,)+1,MATCH($N$4+P$11-1,INDEX(РВД!$D:$I,MATCH($C33,РВД!$A:$A,),),)),IF(P34="Я",INDEX('график 7,8'!$B$5:$AF$16,MONTH($AP$3),P$11),""))</f>
        <v/>
      </c>
      <c r="Q33" s="163">
        <f>IFERROR(INDEX(РВД!$D:$I,MATCH($C33,РВД!$A:$A,)+1,MATCH($N$4+Q$11-1,INDEX(РВД!$D:$I,MATCH($C33,РВД!$A:$A,),),)),IF(Q34="Я",INDEX('график 7,8'!$B$5:$AF$16,MONTH($AP$3),Q$11),""))</f>
        <v>7.8</v>
      </c>
      <c r="R33" s="163">
        <f>IFERROR(INDEX(РВД!$D:$I,MATCH($C33,РВД!$A:$A,)+1,MATCH($N$4+R$11-1,INDEX(РВД!$D:$I,MATCH($C33,РВД!$A:$A,),),)),IF(R34="Я",INDEX('график 7,8'!$B$5:$AF$16,MONTH($AP$3),R$11),""))</f>
        <v>7.8</v>
      </c>
      <c r="S33" s="163">
        <f>IFERROR(INDEX(РВД!$D:$I,MATCH($C33,РВД!$A:$A,)+1,MATCH($N$4+S$11-1,INDEX(РВД!$D:$I,MATCH($C33,РВД!$A:$A,),),)),IF(S34="Я",INDEX('график 7,8'!$B$5:$AF$16,MONTH($AP$3),S$11),""))</f>
        <v>7.8</v>
      </c>
      <c r="T33" s="176">
        <f>SUMIF(E34:S34,"Я",E33:S33)</f>
        <v>85.799999999999983</v>
      </c>
      <c r="U33" s="163">
        <f>IFERROR(INDEX(РВД!$D:$I,MATCH($C33,РВД!$A:$A,)+1,MATCH($N$4+U$11-1,INDEX(РВД!$D:$I,MATCH($C33,РВД!$A:$A,),),)),IF(U34="Я",INDEX('график 7,8'!$B$5:$AF$16,MONTH($AP$3),U$11),""))</f>
        <v>7.8</v>
      </c>
      <c r="V33" s="167">
        <f>IFERROR(INDEX(РВД!$D:$I,MATCH($C33,РВД!$A:$A,)+1,MATCH($N$4+V$11-1,INDEX(РВД!$D:$I,MATCH($C33,РВД!$A:$A,),),)),IF(V34="Я",INDEX('график 7,8'!$B$5:$AF$16,MONTH($AP$3),V$11),""))</f>
        <v>7.8</v>
      </c>
      <c r="W33" s="167" t="str">
        <f>IFERROR(INDEX(РВД!$D:$I,MATCH($C33,РВД!$A:$A,)+1,MATCH($N$4+W$11-1,INDEX(РВД!$D:$I,MATCH($C33,РВД!$A:$A,),),)),IF(W34="Я",INDEX('график 7,8'!$B$5:$AF$16,MONTH($AP$3),W$11),""))</f>
        <v/>
      </c>
      <c r="X33" s="167" t="str">
        <f>IFERROR(INDEX(РВД!$D:$I,MATCH($C33,РВД!$A:$A,)+1,MATCH($N$4+X$11-1,INDEX(РВД!$D:$I,MATCH($C33,РВД!$A:$A,),),)),IF(X34="Я",INDEX('график 7,8'!$B$5:$AF$16,MONTH($AP$3),X$11),""))</f>
        <v/>
      </c>
      <c r="Y33" s="167">
        <f>IFERROR(INDEX(РВД!$D:$I,MATCH($C33,РВД!$A:$A,)+1,MATCH($N$4+Y$11-1,INDEX(РВД!$D:$I,MATCH($C33,РВД!$A:$A,),),)),IF(Y34="Я",INDEX('график 7,8'!$B$5:$AF$16,MONTH($AP$3),Y$11),""))</f>
        <v>7.8</v>
      </c>
      <c r="Z33" s="167">
        <f>IFERROR(INDEX(РВД!$D:$I,MATCH($C33,РВД!$A:$A,)+1,MATCH($N$4+Z$11-1,INDEX(РВД!$D:$I,MATCH($C33,РВД!$A:$A,),),)),IF(Z34="Я",INDEX('график 7,8'!$B$5:$AF$16,MONTH($AP$3),Z$11),""))</f>
        <v>7.8</v>
      </c>
      <c r="AA33" s="167">
        <f>IFERROR(INDEX(РВД!$D:$I,MATCH($C33,РВД!$A:$A,)+1,MATCH($N$4+AA$11-1,INDEX(РВД!$D:$I,MATCH($C33,РВД!$A:$A,),),)),IF(AA34="Я",INDEX('график 7,8'!$B$5:$AF$16,MONTH($AP$3),AA$11),""))</f>
        <v>7.8</v>
      </c>
      <c r="AB33" s="167">
        <f>IFERROR(INDEX(РВД!$D:$I,MATCH($C33,РВД!$A:$A,)+1,MATCH($N$4+AB$11-1,INDEX(РВД!$D:$I,MATCH($C33,РВД!$A:$A,),),)),IF(AB34="Я",INDEX('график 7,8'!$B$5:$AF$16,MONTH($AP$3),AB$11),""))</f>
        <v>7.8</v>
      </c>
      <c r="AC33" s="167">
        <f>IFERROR(INDEX(РВД!$D:$I,MATCH($C33,РВД!$A:$A,)+1,MATCH($N$4+AC$11-1,INDEX(РВД!$D:$I,MATCH($C33,РВД!$A:$A,),),)),IF(AC34="Я",INDEX('график 7,8'!$B$5:$AF$16,MONTH($AP$3),AC$11),""))</f>
        <v>7.8</v>
      </c>
      <c r="AD33" s="167" t="str">
        <f>IFERROR(INDEX(РВД!$D:$I,MATCH($C33,РВД!$A:$A,)+1,MATCH($N$4+AD$11-1,INDEX(РВД!$D:$I,MATCH($C33,РВД!$A:$A,),),)),IF(AD34="Я",INDEX('график 7,8'!$B$5:$AF$16,MONTH($AP$3),AD$11),""))</f>
        <v/>
      </c>
      <c r="AE33" s="167" t="str">
        <f>IFERROR(INDEX(РВД!$D:$I,MATCH($C33,РВД!$A:$A,)+1,MATCH($N$4+AE$11-1,INDEX(РВД!$D:$I,MATCH($C33,РВД!$A:$A,),),)),IF(AE34="Я",INDEX('график 7,8'!$B$5:$AF$16,MONTH($AP$3),AE$11),""))</f>
        <v/>
      </c>
      <c r="AF33" s="167">
        <f>IFERROR(INDEX(РВД!$D:$I,MATCH($C33,РВД!$A:$A,)+1,MATCH($N$4+AF$11-1,INDEX(РВД!$D:$I,MATCH($C33,РВД!$A:$A,),),)),IF(AF34="Я",INDEX('график 7,8'!$B$5:$AF$16,MONTH($AP$3),AF$11),""))</f>
        <v>7.8</v>
      </c>
      <c r="AG33" s="167">
        <f>IFERROR(INDEX(РВД!$D:$I,MATCH($C33,РВД!$A:$A,)+1,MATCH($N$4+AG$11-1,INDEX(РВД!$D:$I,MATCH($C33,РВД!$A:$A,),),)),IF(AG34="Я",INDEX('график 7,8'!$B$5:$AF$16,MONTH($AP$3),AG$11),""))</f>
        <v>7.8</v>
      </c>
      <c r="AH33" s="180">
        <f>IFERROR(INDEX(РВД!$D:$I,MATCH($C33,РВД!$A:$A,)+1,MATCH($N$4+AH$11-1,INDEX(РВД!$D:$I,MATCH($C33,РВД!$A:$A,),),)),IF(AH34="Я",INDEX('график 7,8'!$B$5:$AF$16,MONTH($AP$3),AH$11),""))</f>
        <v>7.8</v>
      </c>
      <c r="AI33" s="183">
        <f>IFERROR(INDEX(РВД!$D:$I,MATCH($C33,РВД!$A:$A,)+1,MATCH($N$4+AI$11-1,INDEX(РВД!$D:$I,MATCH($C33,РВД!$A:$A,),),)),IF(AI34="Я",INDEX('график 7,8'!$B$5:$AF$16,MONTH($AP$3),AI$11),""))</f>
        <v>6.8</v>
      </c>
      <c r="AJ33" s="183" t="str">
        <f>IFERROR(INDEX(РВД!$D:$I,MATCH($C33,РВД!$A:$A,)+1,MATCH($N$4+AJ$11-1,INDEX(РВД!$D:$I,MATCH($C33,РВД!$A:$A,),),)),IF(AJ34="Я",INDEX('график 7,8'!$B$5:$AF$16,MONTH($AP$3),AJ$11),""))</f>
        <v/>
      </c>
      <c r="AK33" s="185" t="str">
        <f>"Я/"&amp;SUMIF(E34:AJ34,"Я",E33:AJ33)</f>
        <v>Я/170,6</v>
      </c>
      <c r="AL33" s="164">
        <f>(SUMIF(E34:AJ34,"В",E33:AJ33)+SUMIF(E34:AJ34,"В.",E33:AJ33))*2</f>
        <v>0</v>
      </c>
      <c r="AM33" s="164">
        <f>COUNTIFS(E34:AJ34,"Я",E33:AJ33,"&lt;&gt;")</f>
        <v>22</v>
      </c>
      <c r="AN33" s="149" t="str">
        <f>IFERROR(VLOOKUP(C33,доплаты!$A$5:$S$118,19,0),"")</f>
        <v>17,90,82,17,17</v>
      </c>
    </row>
    <row r="34" spans="1:40" s="66" customFormat="1" ht="15" customHeight="1" x14ac:dyDescent="0.2">
      <c r="B34" s="294"/>
      <c r="C34" s="296"/>
      <c r="D34" s="302"/>
      <c r="E34" s="165" t="str">
        <f>TRIM(LEFT(TRIM(INDEX(отсутствия!$N:$AR,MATCH($C33,отсутствия!$A:$A,),E$11)&amp;" "&amp;TEXT(INDEX('график 7,8'!$B$5:$AF$16,MONTH($AP$3),E$11)&amp;"","Я")),2))</f>
        <v>Я</v>
      </c>
      <c r="F34" s="168" t="str">
        <f>TRIM(LEFT(TRIM(INDEX(отсутствия!$N:$AR,MATCH($C33,отсутствия!$A:$A,),F$11)&amp;" "&amp;TEXT(INDEX('график 7,8'!$B$5:$AF$16,MONTH($AP$3),F$11)&amp;"","Я")),2))</f>
        <v>Я</v>
      </c>
      <c r="G34" s="168" t="str">
        <f>TRIM(LEFT(TRIM(INDEX(отсутствия!$N:$AR,MATCH($C33,отсутствия!$A:$A,),G$11)&amp;" "&amp;TEXT(INDEX('график 7,8'!$B$5:$AF$16,MONTH($AP$3),G$11)&amp;"","Я")),2))</f>
        <v>Я</v>
      </c>
      <c r="H34" s="168" t="str">
        <f>TRIM(LEFT(TRIM(INDEX(отсутствия!$N:$AR,MATCH($C33,отсутствия!$A:$A,),H$11)&amp;" "&amp;TEXT(INDEX('график 7,8'!$B$5:$AF$16,MONTH($AP$3),H$11)&amp;"","Я")),2))</f>
        <v>В</v>
      </c>
      <c r="I34" s="168" t="str">
        <f>TRIM(LEFT(TRIM(INDEX(отсутствия!$N:$AR,MATCH($C33,отсутствия!$A:$A,),I$11)&amp;" "&amp;TEXT(INDEX('график 7,8'!$B$5:$AF$16,MONTH($AP$3),I$11)&amp;"","Я")),2))</f>
        <v>В</v>
      </c>
      <c r="J34" s="168" t="str">
        <f>TRIM(LEFT(TRIM(INDEX(отсутствия!$N:$AR,MATCH($C33,отсутствия!$A:$A,),J$11)&amp;" "&amp;TEXT(INDEX('график 7,8'!$B$5:$AF$16,MONTH($AP$3),J$11)&amp;"","Я")),2))</f>
        <v>Я</v>
      </c>
      <c r="K34" s="168" t="str">
        <f>TRIM(LEFT(TRIM(INDEX(отсутствия!$N:$AR,MATCH($C33,отсутствия!$A:$A,),K$11)&amp;" "&amp;TEXT(INDEX('график 7,8'!$B$5:$AF$16,MONTH($AP$3),K$11)&amp;"","Я")),2))</f>
        <v>Я</v>
      </c>
      <c r="L34" s="168" t="str">
        <f>TRIM(LEFT(TRIM(INDEX(отсутствия!$N:$AR,MATCH($C33,отсутствия!$A:$A,),L$11)&amp;" "&amp;TEXT(INDEX('график 7,8'!$B$5:$AF$16,MONTH($AP$3),L$11)&amp;"","Я")),2))</f>
        <v>Я</v>
      </c>
      <c r="M34" s="168" t="str">
        <f>TRIM(LEFT(TRIM(INDEX(отсутствия!$N:$AR,MATCH($C33,отсутствия!$A:$A,),M$11)&amp;" "&amp;TEXT(INDEX('график 7,8'!$B$5:$AF$16,MONTH($AP$3),M$11)&amp;"","Я")),2))</f>
        <v>Я</v>
      </c>
      <c r="N34" s="168" t="str">
        <f>TRIM(LEFT(TRIM(INDEX(отсутствия!$N:$AR,MATCH($C33,отсутствия!$A:$A,),N$11)&amp;" "&amp;TEXT(INDEX('график 7,8'!$B$5:$AF$16,MONTH($AP$3),N$11)&amp;"","Я")),2))</f>
        <v>Я</v>
      </c>
      <c r="O34" s="168" t="str">
        <f>TRIM(LEFT(TRIM(INDEX(отсутствия!$N:$AR,MATCH($C33,отсутствия!$A:$A,),O$11)&amp;" "&amp;TEXT(INDEX('график 7,8'!$B$5:$AF$16,MONTH($AP$3),O$11)&amp;"","Я")),2))</f>
        <v>В</v>
      </c>
      <c r="P34" s="168" t="str">
        <f>TRIM(LEFT(TRIM(INDEX(отсутствия!$N:$AR,MATCH($C33,отсутствия!$A:$A,),P$11)&amp;" "&amp;TEXT(INDEX('график 7,8'!$B$5:$AF$16,MONTH($AP$3),P$11)&amp;"","Я")),2))</f>
        <v>В</v>
      </c>
      <c r="Q34" s="168" t="str">
        <f>TRIM(LEFT(TRIM(INDEX(отсутствия!$N:$AR,MATCH($C33,отсутствия!$A:$A,),Q$11)&amp;" "&amp;TEXT(INDEX('график 7,8'!$B$5:$AF$16,MONTH($AP$3),Q$11)&amp;"","Я")),2))</f>
        <v>Я</v>
      </c>
      <c r="R34" s="168" t="str">
        <f>TRIM(LEFT(TRIM(INDEX(отсутствия!$N:$AR,MATCH($C33,отсутствия!$A:$A,),R$11)&amp;" "&amp;TEXT(INDEX('график 7,8'!$B$5:$AF$16,MONTH($AP$3),R$11)&amp;"","Я")),2))</f>
        <v>Я</v>
      </c>
      <c r="S34" s="168" t="str">
        <f>TRIM(LEFT(TRIM(INDEX(отсутствия!$N:$AR,MATCH($C33,отсутствия!$A:$A,),S$11)&amp;" "&amp;TEXT(INDEX('график 7,8'!$B$5:$AF$16,MONTH($AP$3),S$11)&amp;"","Я")),2))</f>
        <v>Я</v>
      </c>
      <c r="T34" s="177"/>
      <c r="U34" s="168" t="str">
        <f>TRIM(LEFT(TRIM(INDEX(отсутствия!$N:$AR,MATCH($C33,отсутствия!$A:$A,),U$11)&amp;" "&amp;TEXT(INDEX('график 7,8'!$B$5:$AF$16,MONTH($AP$3),U$11)&amp;"","Я")),2))</f>
        <v>Я</v>
      </c>
      <c r="V34" s="168" t="str">
        <f>TRIM(LEFT(TRIM(INDEX(отсутствия!$N:$AR,MATCH($C33,отсутствия!$A:$A,),V$11)&amp;" "&amp;TEXT(INDEX('график 7,8'!$B$5:$AF$16,MONTH($AP$3),V$11)&amp;"","Я")),2))</f>
        <v>Я</v>
      </c>
      <c r="W34" s="168" t="str">
        <f>TRIM(LEFT(TRIM(INDEX(отсутствия!$N:$AR,MATCH($C33,отсутствия!$A:$A,),W$11)&amp;" "&amp;TEXT(INDEX('график 7,8'!$B$5:$AF$16,MONTH($AP$3),W$11)&amp;"","Я")),2))</f>
        <v>В</v>
      </c>
      <c r="X34" s="168" t="str">
        <f>TRIM(LEFT(TRIM(INDEX(отсутствия!$N:$AR,MATCH($C33,отсутствия!$A:$A,),X$11)&amp;" "&amp;TEXT(INDEX('график 7,8'!$B$5:$AF$16,MONTH($AP$3),X$11)&amp;"","Я")),2))</f>
        <v>В</v>
      </c>
      <c r="Y34" s="168" t="str">
        <f>TRIM(LEFT(TRIM(INDEX(отсутствия!$N:$AR,MATCH($C33,отсутствия!$A:$A,),Y$11)&amp;" "&amp;TEXT(INDEX('график 7,8'!$B$5:$AF$16,MONTH($AP$3),Y$11)&amp;"","Я")),2))</f>
        <v>Я</v>
      </c>
      <c r="Z34" s="168" t="str">
        <f>TRIM(LEFT(TRIM(INDEX(отсутствия!$N:$AR,MATCH($C33,отсутствия!$A:$A,),Z$11)&amp;" "&amp;TEXT(INDEX('график 7,8'!$B$5:$AF$16,MONTH($AP$3),Z$11)&amp;"","Я")),2))</f>
        <v>Я</v>
      </c>
      <c r="AA34" s="168" t="str">
        <f>TRIM(LEFT(TRIM(INDEX(отсутствия!$N:$AR,MATCH($C33,отсутствия!$A:$A,),AA$11)&amp;" "&amp;TEXT(INDEX('график 7,8'!$B$5:$AF$16,MONTH($AP$3),AA$11)&amp;"","Я")),2))</f>
        <v>Я</v>
      </c>
      <c r="AB34" s="168" t="str">
        <f>TRIM(LEFT(TRIM(INDEX(отсутствия!$N:$AR,MATCH($C33,отсутствия!$A:$A,),AB$11)&amp;" "&amp;TEXT(INDEX('график 7,8'!$B$5:$AF$16,MONTH($AP$3),AB$11)&amp;"","Я")),2))</f>
        <v>Я</v>
      </c>
      <c r="AC34" s="168" t="str">
        <f>TRIM(LEFT(TRIM(INDEX(отсутствия!$N:$AR,MATCH($C33,отсутствия!$A:$A,),AC$11)&amp;" "&amp;TEXT(INDEX('график 7,8'!$B$5:$AF$16,MONTH($AP$3),AC$11)&amp;"","Я")),2))</f>
        <v>Я</v>
      </c>
      <c r="AD34" s="168" t="str">
        <f>TRIM(LEFT(TRIM(INDEX(отсутствия!$N:$AR,MATCH($C33,отсутствия!$A:$A,),AD$11)&amp;" "&amp;TEXT(INDEX('график 7,8'!$B$5:$AF$16,MONTH($AP$3),AD$11)&amp;"","Я")),2))</f>
        <v>В</v>
      </c>
      <c r="AE34" s="168" t="str">
        <f>TRIM(LEFT(TRIM(INDEX(отсутствия!$N:$AR,MATCH($C33,отсутствия!$A:$A,),AE$11)&amp;" "&amp;TEXT(INDEX('график 7,8'!$B$5:$AF$16,MONTH($AP$3),AE$11)&amp;"","Я")),2))</f>
        <v>В</v>
      </c>
      <c r="AF34" s="168" t="str">
        <f>TRIM(LEFT(TRIM(INDEX(отсутствия!$N:$AR,MATCH($C33,отсутствия!$A:$A,),AF$11)&amp;" "&amp;TEXT(INDEX('график 7,8'!$B$5:$AF$16,MONTH($AP$3),AF$11)&amp;"","Я")),2))</f>
        <v>Я</v>
      </c>
      <c r="AG34" s="168" t="str">
        <f>TRIM(LEFT(TRIM(INDEX(отсутствия!$N:$AR,MATCH($C33,отсутствия!$A:$A,),AG$11)&amp;" "&amp;TEXT(INDEX('график 7,8'!$B$5:$AF$16,MONTH($AP$3),AG$11)&amp;"","Я")),2))</f>
        <v>Я</v>
      </c>
      <c r="AH34" s="181" t="str">
        <f>TRIM(LEFT(TRIM(INDEX(отсутствия!$N:$AR,MATCH($C33,отсутствия!$A:$A,),AH$11)&amp;" "&amp;TEXT(INDEX('график 7,8'!$B$5:$AF$16,MONTH($AP$3),AH$11)&amp;"","Я")),2))</f>
        <v>Я</v>
      </c>
      <c r="AI34" s="181" t="str">
        <f>TRIM(LEFT(TRIM(INDEX(отсутствия!$N:$AR,MATCH($C33,отсутствия!$A:$A,),AI$11)&amp;" "&amp;TEXT(INDEX('график 7,8'!$B$5:$AF$16,MONTH($AP$3),AI$11)&amp;"","Я")),2))</f>
        <v>Я</v>
      </c>
      <c r="AJ34" s="181" t="str">
        <f>TRIM(LEFT(TRIM(INDEX(отсутствия!$N:$AR,MATCH($C33,отсутствия!$A:$A,),AJ$11)&amp;" "&amp;TEXT(INDEX('график 7,8'!$B$5:$AF$16,MONTH($AP$3),AJ$11)&amp;"","Я")),2))</f>
        <v/>
      </c>
      <c r="AK34" s="185"/>
      <c r="AL34" s="166"/>
      <c r="AM34" s="166"/>
      <c r="AN34" s="148"/>
    </row>
    <row r="35" spans="1:40" s="66" customFormat="1" ht="15" customHeight="1" x14ac:dyDescent="0.2">
      <c r="A35" s="66">
        <f t="shared" si="0"/>
        <v>3496</v>
      </c>
      <c r="B35" s="293" t="s">
        <v>113</v>
      </c>
      <c r="C35" s="295">
        <v>3496</v>
      </c>
      <c r="D35" s="301" t="s">
        <v>130</v>
      </c>
      <c r="E35" s="163">
        <f>IFERROR(INDEX(РВД!$D:$I,MATCH($C35,РВД!$A:$A,)+1,MATCH($N$4+E$11-1,INDEX(РВД!$D:$I,MATCH($C35,РВД!$A:$A,),),)),IF(E36="Я",INDEX('график 7,8'!$B$28:$AF$39,MONTH($AP$3),E$11),""))</f>
        <v>5.85</v>
      </c>
      <c r="F35" s="163">
        <f>IFERROR(INDEX(РВД!$D:$I,MATCH($C35,РВД!$A:$A,)+1,MATCH($N$4+F$11-1,INDEX(РВД!$D:$I,MATCH($C35,РВД!$A:$A,),),)),IF(F36="Я",INDEX('график 7,8'!$B$28:$AF$39,MONTH($AP$3),F$11),""))</f>
        <v>5.85</v>
      </c>
      <c r="G35" s="163">
        <f>IFERROR(INDEX(РВД!$D:$I,MATCH($C35,РВД!$A:$A,)+1,MATCH($N$4+G$11-1,INDEX(РВД!$D:$I,MATCH($C35,РВД!$A:$A,),),)),IF(G36="Я",INDEX('график 7,8'!$B$28:$AF$39,MONTH($AP$3),G$11),""))</f>
        <v>5.85</v>
      </c>
      <c r="H35" s="163" t="str">
        <f>IFERROR(INDEX(РВД!$D:$I,MATCH($C35,РВД!$A:$A,)+1,MATCH($N$4+H$11-1,INDEX(РВД!$D:$I,MATCH($C35,РВД!$A:$A,),),)),IF(H36="Я",INDEX('график 7,8'!$B$28:$AF$39,MONTH($AP$3),H$11),""))</f>
        <v/>
      </c>
      <c r="I35" s="163" t="str">
        <f>IFERROR(INDEX(РВД!$D:$I,MATCH($C35,РВД!$A:$A,)+1,MATCH($N$4+I$11-1,INDEX(РВД!$D:$I,MATCH($C35,РВД!$A:$A,),),)),IF(I36="Я",INDEX('график 7,8'!$B$28:$AF$39,MONTH($AP$3),I$11),""))</f>
        <v/>
      </c>
      <c r="J35" s="163">
        <f>IFERROR(INDEX(РВД!$D:$I,MATCH($C35,РВД!$A:$A,)+1,MATCH($N$4+J$11-1,INDEX(РВД!$D:$I,MATCH($C35,РВД!$A:$A,),),)),IF(J36="Я",INDEX('график 7,8'!$B$28:$AF$39,MONTH($AP$3),J$11),""))</f>
        <v>5.85</v>
      </c>
      <c r="K35" s="163">
        <f>IFERROR(INDEX(РВД!$D:$I,MATCH($C35,РВД!$A:$A,)+1,MATCH($N$4+K$11-1,INDEX(РВД!$D:$I,MATCH($C35,РВД!$A:$A,),),)),IF(K36="Я",INDEX('график 7,8'!$B$28:$AF$39,MONTH($AP$3),K$11),""))</f>
        <v>5.85</v>
      </c>
      <c r="L35" s="163">
        <f>IFERROR(INDEX(РВД!$D:$I,MATCH($C35,РВД!$A:$A,)+1,MATCH($N$4+L$11-1,INDEX(РВД!$D:$I,MATCH($C35,РВД!$A:$A,),),)),IF(L36="Я",INDEX('график 7,8'!$B$28:$AF$39,MONTH($AP$3),L$11),""))</f>
        <v>5.85</v>
      </c>
      <c r="M35" s="163">
        <f>IFERROR(INDEX(РВД!$D:$I,MATCH($C35,РВД!$A:$A,)+1,MATCH($N$4+M$11-1,INDEX(РВД!$D:$I,MATCH($C35,РВД!$A:$A,),),)),IF(M36="Я",INDEX('график 7,8'!$B$28:$AF$39,MONTH($AP$3),M$11),""))</f>
        <v>5.85</v>
      </c>
      <c r="N35" s="163">
        <f>IFERROR(INDEX(РВД!$D:$I,MATCH($C35,РВД!$A:$A,)+1,MATCH($N$4+N$11-1,INDEX(РВД!$D:$I,MATCH($C35,РВД!$A:$A,),),)),IF(N36="Я",INDEX('график 7,8'!$B$28:$AF$39,MONTH($AP$3),N$11),""))</f>
        <v>5.85</v>
      </c>
      <c r="O35" s="163" t="str">
        <f>IFERROR(INDEX(РВД!$D:$I,MATCH($C35,РВД!$A:$A,)+1,MATCH($N$4+O$11-1,INDEX(РВД!$D:$I,MATCH($C35,РВД!$A:$A,),),)),IF(O36="Я",INDEX('график 7,8'!$B$28:$AF$39,MONTH($AP$3),O$11),""))</f>
        <v/>
      </c>
      <c r="P35" s="163" t="str">
        <f>IFERROR(INDEX(РВД!$D:$I,MATCH($C35,РВД!$A:$A,)+1,MATCH($N$4+P$11-1,INDEX(РВД!$D:$I,MATCH($C35,РВД!$A:$A,),),)),IF(P36="Я",INDEX('график 7,8'!$B$28:$AF$39,MONTH($AP$3),P$11),""))</f>
        <v/>
      </c>
      <c r="Q35" s="163">
        <f>IFERROR(INDEX(РВД!$D:$I,MATCH($C35,РВД!$A:$A,)+1,MATCH($N$4+Q$11-1,INDEX(РВД!$D:$I,MATCH($C35,РВД!$A:$A,),),)),IF(Q36="Я",INDEX('график 7,8'!$B$28:$AF$39,MONTH($AP$3),Q$11),""))</f>
        <v>5.85</v>
      </c>
      <c r="R35" s="163">
        <f>IFERROR(INDEX(РВД!$D:$I,MATCH($C35,РВД!$A:$A,)+1,MATCH($N$4+R$11-1,INDEX(РВД!$D:$I,MATCH($C35,РВД!$A:$A,),),)),IF(R36="Я",INDEX('график 7,8'!$B$28:$AF$39,MONTH($AP$3),R$11),""))</f>
        <v>5.85</v>
      </c>
      <c r="S35" s="163">
        <f>IFERROR(INDEX(РВД!$D:$I,MATCH($C35,РВД!$A:$A,)+1,MATCH($N$4+S$11-1,INDEX(РВД!$D:$I,MATCH($C35,РВД!$A:$A,),),)),IF(S36="Я",INDEX('график 7,8'!$B$28:$AF$39,MONTH($AP$3),S$11),""))</f>
        <v>5.85</v>
      </c>
      <c r="T35" s="176">
        <f>SUMIF(E36:S36,"Я",E35:S35)</f>
        <v>64.350000000000009</v>
      </c>
      <c r="U35" s="163">
        <f>IFERROR(INDEX(РВД!$D:$I,MATCH($C35,РВД!$A:$A,)+1,MATCH($N$4+U$11-1,INDEX(РВД!$D:$I,MATCH($C35,РВД!$A:$A,),),)),IF(U36="Я",INDEX('график 7,8'!$B$28:$AF$39,MONTH($AP$3),U$11),""))</f>
        <v>5.85</v>
      </c>
      <c r="V35" s="167">
        <f>IFERROR(INDEX(РВД!$D:$I,MATCH($C35,РВД!$A:$A,)+1,MATCH($N$4+V$11-1,INDEX(РВД!$D:$I,MATCH($C35,РВД!$A:$A,),),)),IF(V36="Я",INDEX('график 7,8'!$B$28:$AF$39,MONTH($AP$3),V$11),""))</f>
        <v>5.85</v>
      </c>
      <c r="W35" s="167" t="str">
        <f>IFERROR(INDEX(РВД!$D:$I,MATCH($C35,РВД!$A:$A,)+1,MATCH($N$4+W$11-1,INDEX(РВД!$D:$I,MATCH($C35,РВД!$A:$A,),),)),IF(W36="Я",INDEX('график 7,8'!$B$28:$AF$39,MONTH($AP$3),W$11),""))</f>
        <v/>
      </c>
      <c r="X35" s="167" t="str">
        <f>IFERROR(INDEX(РВД!$D:$I,MATCH($C35,РВД!$A:$A,)+1,MATCH($N$4+X$11-1,INDEX(РВД!$D:$I,MATCH($C35,РВД!$A:$A,),),)),IF(X36="Я",INDEX('график 7,8'!$B$28:$AF$39,MONTH($AP$3),X$11),""))</f>
        <v/>
      </c>
      <c r="Y35" s="167">
        <f>IFERROR(INDEX(РВД!$D:$I,MATCH($C35,РВД!$A:$A,)+1,MATCH($N$4+Y$11-1,INDEX(РВД!$D:$I,MATCH($C35,РВД!$A:$A,),),)),IF(Y36="Я",INDEX('график 7,8'!$B$28:$AF$39,MONTH($AP$3),Y$11),""))</f>
        <v>5.85</v>
      </c>
      <c r="Z35" s="167">
        <f>IFERROR(INDEX(РВД!$D:$I,MATCH($C35,РВД!$A:$A,)+1,MATCH($N$4+Z$11-1,INDEX(РВД!$D:$I,MATCH($C35,РВД!$A:$A,),),)),IF(Z36="Я",INDEX('график 7,8'!$B$28:$AF$39,MONTH($AP$3),Z$11),""))</f>
        <v>5.85</v>
      </c>
      <c r="AA35" s="167">
        <f>IFERROR(INDEX(РВД!$D:$I,MATCH($C35,РВД!$A:$A,)+1,MATCH($N$4+AA$11-1,INDEX(РВД!$D:$I,MATCH($C35,РВД!$A:$A,),),)),IF(AA36="Я",INDEX('график 7,8'!$B$28:$AF$39,MONTH($AP$3),AA$11),""))</f>
        <v>5.85</v>
      </c>
      <c r="AB35" s="167">
        <f>IFERROR(INDEX(РВД!$D:$I,MATCH($C35,РВД!$A:$A,)+1,MATCH($N$4+AB$11-1,INDEX(РВД!$D:$I,MATCH($C35,РВД!$A:$A,),),)),IF(AB36="Я",INDEX('график 7,8'!$B$28:$AF$39,MONTH($AP$3),AB$11),""))</f>
        <v>5.85</v>
      </c>
      <c r="AC35" s="167">
        <f>IFERROR(INDEX(РВД!$D:$I,MATCH($C35,РВД!$A:$A,)+1,MATCH($N$4+AC$11-1,INDEX(РВД!$D:$I,MATCH($C35,РВД!$A:$A,),),)),IF(AC36="Я",INDEX('график 7,8'!$B$28:$AF$39,MONTH($AP$3),AC$11),""))</f>
        <v>5.85</v>
      </c>
      <c r="AD35" s="167" t="str">
        <f>IFERROR(INDEX(РВД!$D:$I,MATCH($C35,РВД!$A:$A,)+1,MATCH($N$4+AD$11-1,INDEX(РВД!$D:$I,MATCH($C35,РВД!$A:$A,),),)),IF(AD36="Я",INDEX('график 7,8'!$B$28:$AF$39,MONTH($AP$3),AD$11),""))</f>
        <v/>
      </c>
      <c r="AE35" s="167" t="str">
        <f>IFERROR(INDEX(РВД!$D:$I,MATCH($C35,РВД!$A:$A,)+1,MATCH($N$4+AE$11-1,INDEX(РВД!$D:$I,MATCH($C35,РВД!$A:$A,),),)),IF(AE36="Я",INDEX('график 7,8'!$B$28:$AF$39,MONTH($AP$3),AE$11),""))</f>
        <v/>
      </c>
      <c r="AF35" s="167">
        <f>IFERROR(INDEX(РВД!$D:$I,MATCH($C35,РВД!$A:$A,)+1,MATCH($N$4+AF$11-1,INDEX(РВД!$D:$I,MATCH($C35,РВД!$A:$A,),),)),IF(AF36="Я",INDEX('график 7,8'!$B$28:$AF$39,MONTH($AP$3),AF$11),""))</f>
        <v>5.85</v>
      </c>
      <c r="AG35" s="167">
        <f>IFERROR(INDEX(РВД!$D:$I,MATCH($C35,РВД!$A:$A,)+1,MATCH($N$4+AG$11-1,INDEX(РВД!$D:$I,MATCH($C35,РВД!$A:$A,),),)),IF(AG36="Я",INDEX('график 7,8'!$B$28:$AF$39,MONTH($AP$3),AG$11),""))</f>
        <v>5.85</v>
      </c>
      <c r="AH35" s="180">
        <f>IFERROR(INDEX(РВД!$D:$I,MATCH($C35,РВД!$A:$A,)+1,MATCH($N$4+AH$11-1,INDEX(РВД!$D:$I,MATCH($C35,РВД!$A:$A,),),)),IF(AH36="Я",INDEX('график 7,8'!$B$28:$AF$39,MONTH($AP$3),AH$11),""))</f>
        <v>5.85</v>
      </c>
      <c r="AI35" s="183">
        <f>IFERROR(INDEX(РВД!$D:$I,MATCH($C35,РВД!$A:$A,)+1,MATCH($N$4+AI$11-1,INDEX(РВД!$D:$I,MATCH($C35,РВД!$A:$A,),),)),IF(AI36="Я",INDEX('график 7,8'!$B$28:$AF$39,MONTH($AP$3),AI$11),""))</f>
        <v>4.8499999999999996</v>
      </c>
      <c r="AJ35" s="183" t="str">
        <f>IFERROR(INDEX(РВД!$D:$I,MATCH($C35,РВД!$A:$A,)+1,MATCH($N$4+AJ$11-1,INDEX(РВД!$D:$I,MATCH($C35,РВД!$A:$A,),),)),IF(AJ36="Я",INDEX('график 7,8'!$B$28:$AF$39,MONTH($AP$3),AJ$11),""))</f>
        <v/>
      </c>
      <c r="AK35" s="185" t="str">
        <f>"Я/"&amp;SUMIF(E36:AJ36,"Я",E35:AJ35)</f>
        <v>Я/127,7</v>
      </c>
      <c r="AL35" s="164">
        <f>(SUMIF(E36:AJ36,"В",E35:AJ35)+SUMIF(E36:AJ36,"В.",E35:AJ35))*2</f>
        <v>0</v>
      </c>
      <c r="AM35" s="164">
        <f>COUNTIFS(E36:AJ36,"Я",E35:AJ35,"&lt;&gt;")</f>
        <v>22</v>
      </c>
      <c r="AN35" s="149" t="str">
        <f>IFERROR(VLOOKUP(C35,доплаты!$A$5:$S$118,19,0),"")</f>
        <v>30</v>
      </c>
    </row>
    <row r="36" spans="1:40" s="66" customFormat="1" ht="15" customHeight="1" x14ac:dyDescent="0.2">
      <c r="B36" s="294"/>
      <c r="C36" s="296"/>
      <c r="D36" s="302"/>
      <c r="E36" s="165" t="str">
        <f>TRIM(LEFT(TRIM(INDEX(отсутствия!$N:$AR,MATCH($C35,отсутствия!$A:$A,),E$11)&amp;" "&amp;TEXT(INDEX('график 7,8'!$B$28:$AF$39,MONTH($AP$3),E$11)&amp;"","Я")),2))</f>
        <v>Я</v>
      </c>
      <c r="F36" s="168" t="str">
        <f>TRIM(LEFT(TRIM(INDEX(отсутствия!$N:$AR,MATCH($C35,отсутствия!$A:$A,),F$11)&amp;" "&amp;TEXT(INDEX('график 7,8'!$B$28:$AF$39,MONTH($AP$3),F$11)&amp;"","Я")),2))</f>
        <v>Я</v>
      </c>
      <c r="G36" s="168" t="str">
        <f>TRIM(LEFT(TRIM(INDEX(отсутствия!$N:$AR,MATCH($C35,отсутствия!$A:$A,),G$11)&amp;" "&amp;TEXT(INDEX('график 7,8'!$B$28:$AF$39,MONTH($AP$3),G$11)&amp;"","Я")),2))</f>
        <v>Я</v>
      </c>
      <c r="H36" s="168" t="str">
        <f>TRIM(LEFT(TRIM(INDEX(отсутствия!$N:$AR,MATCH($C35,отсутствия!$A:$A,),H$11)&amp;" "&amp;TEXT(INDEX('график 7,8'!$B$28:$AF$39,MONTH($AP$3),H$11)&amp;"","Я")),2))</f>
        <v>В</v>
      </c>
      <c r="I36" s="168" t="str">
        <f>TRIM(LEFT(TRIM(INDEX(отсутствия!$N:$AR,MATCH($C35,отсутствия!$A:$A,),I$11)&amp;" "&amp;TEXT(INDEX('график 7,8'!$B$28:$AF$39,MONTH($AP$3),I$11)&amp;"","Я")),2))</f>
        <v>В</v>
      </c>
      <c r="J36" s="168" t="str">
        <f>TRIM(LEFT(TRIM(INDEX(отсутствия!$N:$AR,MATCH($C35,отсутствия!$A:$A,),J$11)&amp;" "&amp;TEXT(INDEX('график 7,8'!$B$28:$AF$39,MONTH($AP$3),J$11)&amp;"","Я")),2))</f>
        <v>Я</v>
      </c>
      <c r="K36" s="168" t="str">
        <f>TRIM(LEFT(TRIM(INDEX(отсутствия!$N:$AR,MATCH($C35,отсутствия!$A:$A,),K$11)&amp;" "&amp;TEXT(INDEX('график 7,8'!$B$28:$AF$39,MONTH($AP$3),K$11)&amp;"","Я")),2))</f>
        <v>Я</v>
      </c>
      <c r="L36" s="168" t="str">
        <f>TRIM(LEFT(TRIM(INDEX(отсутствия!$N:$AR,MATCH($C35,отсутствия!$A:$A,),L$11)&amp;" "&amp;TEXT(INDEX('график 7,8'!$B$28:$AF$39,MONTH($AP$3),L$11)&amp;"","Я")),2))</f>
        <v>Я</v>
      </c>
      <c r="M36" s="168" t="str">
        <f>TRIM(LEFT(TRIM(INDEX(отсутствия!$N:$AR,MATCH($C35,отсутствия!$A:$A,),M$11)&amp;" "&amp;TEXT(INDEX('график 7,8'!$B$28:$AF$39,MONTH($AP$3),M$11)&amp;"","Я")),2))</f>
        <v>Я</v>
      </c>
      <c r="N36" s="168" t="str">
        <f>TRIM(LEFT(TRIM(INDEX(отсутствия!$N:$AR,MATCH($C35,отсутствия!$A:$A,),N$11)&amp;" "&amp;TEXT(INDEX('график 7,8'!$B$28:$AF$39,MONTH($AP$3),N$11)&amp;"","Я")),2))</f>
        <v>Я</v>
      </c>
      <c r="O36" s="168" t="str">
        <f>TRIM(LEFT(TRIM(INDEX(отсутствия!$N:$AR,MATCH($C35,отсутствия!$A:$A,),O$11)&amp;" "&amp;TEXT(INDEX('график 7,8'!$B$28:$AF$39,MONTH($AP$3),O$11)&amp;"","Я")),2))</f>
        <v>В</v>
      </c>
      <c r="P36" s="168" t="str">
        <f>TRIM(LEFT(TRIM(INDEX(отсутствия!$N:$AR,MATCH($C35,отсутствия!$A:$A,),P$11)&amp;" "&amp;TEXT(INDEX('график 7,8'!$B$28:$AF$39,MONTH($AP$3),P$11)&amp;"","Я")),2))</f>
        <v>В</v>
      </c>
      <c r="Q36" s="168" t="str">
        <f>TRIM(LEFT(TRIM(INDEX(отсутствия!$N:$AR,MATCH($C35,отсутствия!$A:$A,),Q$11)&amp;" "&amp;TEXT(INDEX('график 7,8'!$B$28:$AF$39,MONTH($AP$3),Q$11)&amp;"","Я")),2))</f>
        <v>Я</v>
      </c>
      <c r="R36" s="168" t="str">
        <f>TRIM(LEFT(TRIM(INDEX(отсутствия!$N:$AR,MATCH($C35,отсутствия!$A:$A,),R$11)&amp;" "&amp;TEXT(INDEX('график 7,8'!$B$28:$AF$39,MONTH($AP$3),R$11)&amp;"","Я")),2))</f>
        <v>Я</v>
      </c>
      <c r="S36" s="168" t="str">
        <f>TRIM(LEFT(TRIM(INDEX(отсутствия!$N:$AR,MATCH($C35,отсутствия!$A:$A,),S$11)&amp;" "&amp;TEXT(INDEX('график 7,8'!$B$28:$AF$39,MONTH($AP$3),S$11)&amp;"","Я")),2))</f>
        <v>Я</v>
      </c>
      <c r="T36" s="177"/>
      <c r="U36" s="168" t="str">
        <f>TRIM(LEFT(TRIM(INDEX(отсутствия!$N:$AR,MATCH($C35,отсутствия!$A:$A,),U$11)&amp;" "&amp;TEXT(INDEX('график 7,8'!$B$28:$AF$39,MONTH($AP$3),U$11)&amp;"","Я")),2))</f>
        <v>Я</v>
      </c>
      <c r="V36" s="168" t="str">
        <f>TRIM(LEFT(TRIM(INDEX(отсутствия!$N:$AR,MATCH($C35,отсутствия!$A:$A,),V$11)&amp;" "&amp;TEXT(INDEX('график 7,8'!$B$28:$AF$39,MONTH($AP$3),V$11)&amp;"","Я")),2))</f>
        <v>Я</v>
      </c>
      <c r="W36" s="168" t="str">
        <f>TRIM(LEFT(TRIM(INDEX(отсутствия!$N:$AR,MATCH($C35,отсутствия!$A:$A,),W$11)&amp;" "&amp;TEXT(INDEX('график 7,8'!$B$28:$AF$39,MONTH($AP$3),W$11)&amp;"","Я")),2))</f>
        <v>В</v>
      </c>
      <c r="X36" s="168" t="str">
        <f>TRIM(LEFT(TRIM(INDEX(отсутствия!$N:$AR,MATCH($C35,отсутствия!$A:$A,),X$11)&amp;" "&amp;TEXT(INDEX('график 7,8'!$B$28:$AF$39,MONTH($AP$3),X$11)&amp;"","Я")),2))</f>
        <v>В</v>
      </c>
      <c r="Y36" s="168" t="str">
        <f>TRIM(LEFT(TRIM(INDEX(отсутствия!$N:$AR,MATCH($C35,отсутствия!$A:$A,),Y$11)&amp;" "&amp;TEXT(INDEX('график 7,8'!$B$28:$AF$39,MONTH($AP$3),Y$11)&amp;"","Я")),2))</f>
        <v>Я</v>
      </c>
      <c r="Z36" s="168" t="str">
        <f>TRIM(LEFT(TRIM(INDEX(отсутствия!$N:$AR,MATCH($C35,отсутствия!$A:$A,),Z$11)&amp;" "&amp;TEXT(INDEX('график 7,8'!$B$28:$AF$39,MONTH($AP$3),Z$11)&amp;"","Я")),2))</f>
        <v>Я</v>
      </c>
      <c r="AA36" s="168" t="str">
        <f>TRIM(LEFT(TRIM(INDEX(отсутствия!$N:$AR,MATCH($C35,отсутствия!$A:$A,),AA$11)&amp;" "&amp;TEXT(INDEX('график 7,8'!$B$28:$AF$39,MONTH($AP$3),AA$11)&amp;"","Я")),2))</f>
        <v>Я</v>
      </c>
      <c r="AB36" s="168" t="str">
        <f>TRIM(LEFT(TRIM(INDEX(отсутствия!$N:$AR,MATCH($C35,отсутствия!$A:$A,),AB$11)&amp;" "&amp;TEXT(INDEX('график 7,8'!$B$28:$AF$39,MONTH($AP$3),AB$11)&amp;"","Я")),2))</f>
        <v>Я</v>
      </c>
      <c r="AC36" s="168" t="str">
        <f>TRIM(LEFT(TRIM(INDEX(отсутствия!$N:$AR,MATCH($C35,отсутствия!$A:$A,),AC$11)&amp;" "&amp;TEXT(INDEX('график 7,8'!$B$28:$AF$39,MONTH($AP$3),AC$11)&amp;"","Я")),2))</f>
        <v>Я</v>
      </c>
      <c r="AD36" s="168" t="str">
        <f>TRIM(LEFT(TRIM(INDEX(отсутствия!$N:$AR,MATCH($C35,отсутствия!$A:$A,),AD$11)&amp;" "&amp;TEXT(INDEX('график 7,8'!$B$28:$AF$39,MONTH($AP$3),AD$11)&amp;"","Я")),2))</f>
        <v>В</v>
      </c>
      <c r="AE36" s="168" t="str">
        <f>TRIM(LEFT(TRIM(INDEX(отсутствия!$N:$AR,MATCH($C35,отсутствия!$A:$A,),AE$11)&amp;" "&amp;TEXT(INDEX('график 7,8'!$B$28:$AF$39,MONTH($AP$3),AE$11)&amp;"","Я")),2))</f>
        <v>В</v>
      </c>
      <c r="AF36" s="168" t="str">
        <f>TRIM(LEFT(TRIM(INDEX(отсутствия!$N:$AR,MATCH($C35,отсутствия!$A:$A,),AF$11)&amp;" "&amp;TEXT(INDEX('график 7,8'!$B$28:$AF$39,MONTH($AP$3),AF$11)&amp;"","Я")),2))</f>
        <v>Я</v>
      </c>
      <c r="AG36" s="168" t="str">
        <f>TRIM(LEFT(TRIM(INDEX(отсутствия!$N:$AR,MATCH($C35,отсутствия!$A:$A,),AG$11)&amp;" "&amp;TEXT(INDEX('график 7,8'!$B$28:$AF$39,MONTH($AP$3),AG$11)&amp;"","Я")),2))</f>
        <v>Я</v>
      </c>
      <c r="AH36" s="181" t="str">
        <f>TRIM(LEFT(TRIM(INDEX(отсутствия!$N:$AR,MATCH($C35,отсутствия!$A:$A,),AH$11)&amp;" "&amp;TEXT(INDEX('график 7,8'!$B$28:$AF$39,MONTH($AP$3),AH$11)&amp;"","Я")),2))</f>
        <v>Я</v>
      </c>
      <c r="AI36" s="181" t="str">
        <f>TRIM(LEFT(TRIM(INDEX(отсутствия!$N:$AR,MATCH($C35,отсутствия!$A:$A,),AI$11)&amp;" "&amp;TEXT(INDEX('график 7,8'!$B$28:$AF$39,MONTH($AP$3),AI$11)&amp;"","Я")),2))</f>
        <v>Я</v>
      </c>
      <c r="AJ36" s="181" t="str">
        <f>TRIM(LEFT(TRIM(INDEX(отсутствия!$N:$AR,MATCH($C35,отсутствия!$A:$A,),AJ$11)&amp;" "&amp;TEXT(INDEX('график 7,8'!$B$28:$AF$39,MONTH($AP$3),AJ$11)&amp;"","Я")),2))</f>
        <v/>
      </c>
      <c r="AK36" s="185"/>
      <c r="AL36" s="166"/>
      <c r="AM36" s="166"/>
      <c r="AN36" s="256" t="s">
        <v>134</v>
      </c>
    </row>
    <row r="37" spans="1:40" s="66" customFormat="1" ht="15" customHeight="1" x14ac:dyDescent="0.2">
      <c r="A37" s="66">
        <f t="shared" si="0"/>
        <v>4453</v>
      </c>
      <c r="B37" s="293" t="s">
        <v>112</v>
      </c>
      <c r="C37" s="295">
        <v>4453</v>
      </c>
      <c r="D37" s="301" t="s">
        <v>130</v>
      </c>
      <c r="E37" s="163">
        <f>IFERROR(INDEX(РВД!$D:$I,MATCH($C37,РВД!$A:$A,)+1,MATCH($N$4+E$11-1,INDEX(РВД!$D:$I,MATCH($C37,РВД!$A:$A,),),)),IF(E38="Я",INDEX('график 7,8'!$B$5:$AF$16,MONTH($AP$3),E$11),""))</f>
        <v>7.8</v>
      </c>
      <c r="F37" s="163">
        <f>IFERROR(INDEX(РВД!$D:$I,MATCH($C37,РВД!$A:$A,)+1,MATCH($N$4+F$11-1,INDEX(РВД!$D:$I,MATCH($C37,РВД!$A:$A,),),)),IF(F38="Я",INDEX('график 7,8'!$B$5:$AF$16,MONTH($AP$3),F$11),""))</f>
        <v>7.8</v>
      </c>
      <c r="G37" s="163">
        <f>IFERROR(INDEX(РВД!$D:$I,MATCH($C37,РВД!$A:$A,)+1,MATCH($N$4+G$11-1,INDEX(РВД!$D:$I,MATCH($C37,РВД!$A:$A,),),)),IF(G38="Я",INDEX('график 7,8'!$B$5:$AF$16,MONTH($AP$3),G$11),""))</f>
        <v>7.8</v>
      </c>
      <c r="H37" s="163" t="str">
        <f>IFERROR(INDEX(РВД!$D:$I,MATCH($C37,РВД!$A:$A,)+1,MATCH($N$4+H$11-1,INDEX(РВД!$D:$I,MATCH($C37,РВД!$A:$A,),),)),IF(H38="Я",INDEX('график 7,8'!$B$5:$AF$16,MONTH($AP$3),H$11),""))</f>
        <v/>
      </c>
      <c r="I37" s="163" t="str">
        <f>IFERROR(INDEX(РВД!$D:$I,MATCH($C37,РВД!$A:$A,)+1,MATCH($N$4+I$11-1,INDEX(РВД!$D:$I,MATCH($C37,РВД!$A:$A,),),)),IF(I38="Я",INDEX('график 7,8'!$B$5:$AF$16,MONTH($AP$3),I$11),""))</f>
        <v/>
      </c>
      <c r="J37" s="163">
        <f>IFERROR(INDEX(РВД!$D:$I,MATCH($C37,РВД!$A:$A,)+1,MATCH($N$4+J$11-1,INDEX(РВД!$D:$I,MATCH($C37,РВД!$A:$A,),),)),IF(J38="Я",INDEX('график 7,8'!$B$5:$AF$16,MONTH($AP$3),J$11),""))</f>
        <v>7.8</v>
      </c>
      <c r="K37" s="163">
        <f>IFERROR(INDEX(РВД!$D:$I,MATCH($C37,РВД!$A:$A,)+1,MATCH($N$4+K$11-1,INDEX(РВД!$D:$I,MATCH($C37,РВД!$A:$A,),),)),IF(K38="Я",INDEX('график 7,8'!$B$5:$AF$16,MONTH($AP$3),K$11),""))</f>
        <v>7.8</v>
      </c>
      <c r="L37" s="163">
        <f>IFERROR(INDEX(РВД!$D:$I,MATCH($C37,РВД!$A:$A,)+1,MATCH($N$4+L$11-1,INDEX(РВД!$D:$I,MATCH($C37,РВД!$A:$A,),),)),IF(L38="Я",INDEX('график 7,8'!$B$5:$AF$16,MONTH($AP$3),L$11),""))</f>
        <v>7.8</v>
      </c>
      <c r="M37" s="163">
        <f>IFERROR(INDEX(РВД!$D:$I,MATCH($C37,РВД!$A:$A,)+1,MATCH($N$4+M$11-1,INDEX(РВД!$D:$I,MATCH($C37,РВД!$A:$A,),),)),IF(M38="Я",INDEX('график 7,8'!$B$5:$AF$16,MONTH($AP$3),M$11),""))</f>
        <v>7.8</v>
      </c>
      <c r="N37" s="163">
        <f>IFERROR(INDEX(РВД!$D:$I,MATCH($C37,РВД!$A:$A,)+1,MATCH($N$4+N$11-1,INDEX(РВД!$D:$I,MATCH($C37,РВД!$A:$A,),),)),IF(N38="Я",INDEX('график 7,8'!$B$5:$AF$16,MONTH($AP$3),N$11),""))</f>
        <v>7.8</v>
      </c>
      <c r="O37" s="163" t="str">
        <f>IFERROR(INDEX(РВД!$D:$I,MATCH($C37,РВД!$A:$A,)+1,MATCH($N$4+O$11-1,INDEX(РВД!$D:$I,MATCH($C37,РВД!$A:$A,),),)),IF(O38="Я",INDEX('график 7,8'!$B$5:$AF$16,MONTH($AP$3),O$11),""))</f>
        <v/>
      </c>
      <c r="P37" s="163" t="str">
        <f>IFERROR(INDEX(РВД!$D:$I,MATCH($C37,РВД!$A:$A,)+1,MATCH($N$4+P$11-1,INDEX(РВД!$D:$I,MATCH($C37,РВД!$A:$A,),),)),IF(P38="Я",INDEX('график 7,8'!$B$5:$AF$16,MONTH($AP$3),P$11),""))</f>
        <v/>
      </c>
      <c r="Q37" s="163">
        <f>IFERROR(INDEX(РВД!$D:$I,MATCH($C37,РВД!$A:$A,)+1,MATCH($N$4+Q$11-1,INDEX(РВД!$D:$I,MATCH($C37,РВД!$A:$A,),),)),IF(Q38="Я",INDEX('график 7,8'!$B$5:$AF$16,MONTH($AP$3),Q$11),""))</f>
        <v>7.8</v>
      </c>
      <c r="R37" s="163">
        <f>IFERROR(INDEX(РВД!$D:$I,MATCH($C37,РВД!$A:$A,)+1,MATCH($N$4+R$11-1,INDEX(РВД!$D:$I,MATCH($C37,РВД!$A:$A,),),)),IF(R38="Я",INDEX('график 7,8'!$B$5:$AF$16,MONTH($AP$3),R$11),""))</f>
        <v>7.8</v>
      </c>
      <c r="S37" s="163">
        <f>IFERROR(INDEX(РВД!$D:$I,MATCH($C37,РВД!$A:$A,)+1,MATCH($N$4+S$11-1,INDEX(РВД!$D:$I,MATCH($C37,РВД!$A:$A,),),)),IF(S38="Я",INDEX('график 7,8'!$B$5:$AF$16,MONTH($AP$3),S$11),""))</f>
        <v>7.8</v>
      </c>
      <c r="T37" s="176">
        <f>SUMIF(E38:S38,"Я",E37:S37)</f>
        <v>85.799999999999983</v>
      </c>
      <c r="U37" s="163">
        <f>IFERROR(INDEX(РВД!$D:$I,MATCH($C37,РВД!$A:$A,)+1,MATCH($N$4+U$11-1,INDEX(РВД!$D:$I,MATCH($C37,РВД!$A:$A,),),)),IF(U38="Я",INDEX('график 7,8'!$B$5:$AF$16,MONTH($AP$3),U$11),""))</f>
        <v>7.8</v>
      </c>
      <c r="V37" s="167">
        <f>IFERROR(INDEX(РВД!$D:$I,MATCH($C37,РВД!$A:$A,)+1,MATCH($N$4+V$11-1,INDEX(РВД!$D:$I,MATCH($C37,РВД!$A:$A,),),)),IF(V38="Я",INDEX('график 7,8'!$B$5:$AF$16,MONTH($AP$3),V$11),""))</f>
        <v>7.8</v>
      </c>
      <c r="W37" s="167" t="str">
        <f>IFERROR(INDEX(РВД!$D:$I,MATCH($C37,РВД!$A:$A,)+1,MATCH($N$4+W$11-1,INDEX(РВД!$D:$I,MATCH($C37,РВД!$A:$A,),),)),IF(W38="Я",INDEX('график 7,8'!$B$5:$AF$16,MONTH($AP$3),W$11),""))</f>
        <v/>
      </c>
      <c r="X37" s="167" t="str">
        <f>IFERROR(INDEX(РВД!$D:$I,MATCH($C37,РВД!$A:$A,)+1,MATCH($N$4+X$11-1,INDEX(РВД!$D:$I,MATCH($C37,РВД!$A:$A,),),)),IF(X38="Я",INDEX('график 7,8'!$B$5:$AF$16,MONTH($AP$3),X$11),""))</f>
        <v/>
      </c>
      <c r="Y37" s="167">
        <f>IFERROR(INDEX(РВД!$D:$I,MATCH($C37,РВД!$A:$A,)+1,MATCH($N$4+Y$11-1,INDEX(РВД!$D:$I,MATCH($C37,РВД!$A:$A,),),)),IF(Y38="Я",INDEX('график 7,8'!$B$5:$AF$16,MONTH($AP$3),Y$11),""))</f>
        <v>7.8</v>
      </c>
      <c r="Z37" s="167">
        <f>IFERROR(INDEX(РВД!$D:$I,MATCH($C37,РВД!$A:$A,)+1,MATCH($N$4+Z$11-1,INDEX(РВД!$D:$I,MATCH($C37,РВД!$A:$A,),),)),IF(Z38="Я",INDEX('график 7,8'!$B$5:$AF$16,MONTH($AP$3),Z$11),""))</f>
        <v>7.8</v>
      </c>
      <c r="AA37" s="167">
        <f>IFERROR(INDEX(РВД!$D:$I,MATCH($C37,РВД!$A:$A,)+1,MATCH($N$4+AA$11-1,INDEX(РВД!$D:$I,MATCH($C37,РВД!$A:$A,),),)),IF(AA38="Я",INDEX('график 7,8'!$B$5:$AF$16,MONTH($AP$3),AA$11),""))</f>
        <v>7.8</v>
      </c>
      <c r="AB37" s="167">
        <f>IFERROR(INDEX(РВД!$D:$I,MATCH($C37,РВД!$A:$A,)+1,MATCH($N$4+AB$11-1,INDEX(РВД!$D:$I,MATCH($C37,РВД!$A:$A,),),)),IF(AB38="Я",INDEX('график 7,8'!$B$5:$AF$16,MONTH($AP$3),AB$11),""))</f>
        <v>7.8</v>
      </c>
      <c r="AC37" s="167">
        <f>IFERROR(INDEX(РВД!$D:$I,MATCH($C37,РВД!$A:$A,)+1,MATCH($N$4+AC$11-1,INDEX(РВД!$D:$I,MATCH($C37,РВД!$A:$A,),),)),IF(AC38="Я",INDEX('график 7,8'!$B$5:$AF$16,MONTH($AP$3),AC$11),""))</f>
        <v>7.8</v>
      </c>
      <c r="AD37" s="167" t="str">
        <f>IFERROR(INDEX(РВД!$D:$I,MATCH($C37,РВД!$A:$A,)+1,MATCH($N$4+AD$11-1,INDEX(РВД!$D:$I,MATCH($C37,РВД!$A:$A,),),)),IF(AD38="Я",INDEX('график 7,8'!$B$5:$AF$16,MONTH($AP$3),AD$11),""))</f>
        <v/>
      </c>
      <c r="AE37" s="167" t="str">
        <f>IFERROR(INDEX(РВД!$D:$I,MATCH($C37,РВД!$A:$A,)+1,MATCH($N$4+AE$11-1,INDEX(РВД!$D:$I,MATCH($C37,РВД!$A:$A,),),)),IF(AE38="Я",INDEX('график 7,8'!$B$5:$AF$16,MONTH($AP$3),AE$11),""))</f>
        <v/>
      </c>
      <c r="AF37" s="167">
        <f>IFERROR(INDEX(РВД!$D:$I,MATCH($C37,РВД!$A:$A,)+1,MATCH($N$4+AF$11-1,INDEX(РВД!$D:$I,MATCH($C37,РВД!$A:$A,),),)),IF(AF38="Я",INDEX('график 7,8'!$B$5:$AF$16,MONTH($AP$3),AF$11),""))</f>
        <v>7.8</v>
      </c>
      <c r="AG37" s="167">
        <f>IFERROR(INDEX(РВД!$D:$I,MATCH($C37,РВД!$A:$A,)+1,MATCH($N$4+AG$11-1,INDEX(РВД!$D:$I,MATCH($C37,РВД!$A:$A,),),)),IF(AG38="Я",INDEX('график 7,8'!$B$5:$AF$16,MONTH($AP$3),AG$11),""))</f>
        <v>7.8</v>
      </c>
      <c r="AH37" s="180">
        <f>IFERROR(INDEX(РВД!$D:$I,MATCH($C37,РВД!$A:$A,)+1,MATCH($N$4+AH$11-1,INDEX(РВД!$D:$I,MATCH($C37,РВД!$A:$A,),),)),IF(AH38="Я",INDEX('график 7,8'!$B$5:$AF$16,MONTH($AP$3),AH$11),""))</f>
        <v>7.8</v>
      </c>
      <c r="AI37" s="183">
        <f>IFERROR(INDEX(РВД!$D:$I,MATCH($C37,РВД!$A:$A,)+1,MATCH($N$4+AI$11-1,INDEX(РВД!$D:$I,MATCH($C37,РВД!$A:$A,),),)),IF(AI38="Я",INDEX('график 7,8'!$B$5:$AF$16,MONTH($AP$3),AI$11),""))</f>
        <v>6.8</v>
      </c>
      <c r="AJ37" s="183" t="str">
        <f>IFERROR(INDEX(РВД!$D:$I,MATCH($C37,РВД!$A:$A,)+1,MATCH($N$4+AJ$11-1,INDEX(РВД!$D:$I,MATCH($C37,РВД!$A:$A,),),)),IF(AJ38="Я",INDEX('график 7,8'!$B$5:$AF$16,MONTH($AP$3),AJ$11),""))</f>
        <v/>
      </c>
      <c r="AK37" s="185" t="str">
        <f>"Я/"&amp;SUMIF(E38:AJ38,"Я",E37:AJ37)</f>
        <v>Я/170,6</v>
      </c>
      <c r="AL37" s="164">
        <f>(SUMIF(E38:AJ38,"В",E37:AJ37)+SUMIF(E38:AJ38,"В.",E37:AJ37))*2</f>
        <v>0</v>
      </c>
      <c r="AM37" s="164">
        <f>COUNTIFS(E38:AJ38,"Я",E37:AJ37,"&lt;&gt;")</f>
        <v>22</v>
      </c>
      <c r="AN37" s="149" t="str">
        <f>IFERROR(VLOOKUP(C37,доплаты!$A$5:$S$118,19,0),"")</f>
        <v>17,17</v>
      </c>
    </row>
    <row r="38" spans="1:40" s="66" customFormat="1" ht="15" customHeight="1" x14ac:dyDescent="0.2">
      <c r="B38" s="294"/>
      <c r="C38" s="296"/>
      <c r="D38" s="302"/>
      <c r="E38" s="165" t="str">
        <f>TRIM(LEFT(TRIM(INDEX(отсутствия!$N:$AR,MATCH($C37,отсутствия!$A:$A,),E$11)&amp;" "&amp;TEXT(INDEX('график 7,8'!$B$5:$AF$16,MONTH($AP$3),E$11)&amp;"","Я")),2))</f>
        <v>Я</v>
      </c>
      <c r="F38" s="168" t="str">
        <f>TRIM(LEFT(TRIM(INDEX(отсутствия!$N:$AR,MATCH($C37,отсутствия!$A:$A,),F$11)&amp;" "&amp;TEXT(INDEX('график 7,8'!$B$5:$AF$16,MONTH($AP$3),F$11)&amp;"","Я")),2))</f>
        <v>Я</v>
      </c>
      <c r="G38" s="168" t="str">
        <f>TRIM(LEFT(TRIM(INDEX(отсутствия!$N:$AR,MATCH($C37,отсутствия!$A:$A,),G$11)&amp;" "&amp;TEXT(INDEX('график 7,8'!$B$5:$AF$16,MONTH($AP$3),G$11)&amp;"","Я")),2))</f>
        <v>Я</v>
      </c>
      <c r="H38" s="168" t="str">
        <f>TRIM(LEFT(TRIM(INDEX(отсутствия!$N:$AR,MATCH($C37,отсутствия!$A:$A,),H$11)&amp;" "&amp;TEXT(INDEX('график 7,8'!$B$5:$AF$16,MONTH($AP$3),H$11)&amp;"","Я")),2))</f>
        <v>В</v>
      </c>
      <c r="I38" s="168" t="str">
        <f>TRIM(LEFT(TRIM(INDEX(отсутствия!$N:$AR,MATCH($C37,отсутствия!$A:$A,),I$11)&amp;" "&amp;TEXT(INDEX('график 7,8'!$B$5:$AF$16,MONTH($AP$3),I$11)&amp;"","Я")),2))</f>
        <v>В</v>
      </c>
      <c r="J38" s="168" t="str">
        <f>TRIM(LEFT(TRIM(INDEX(отсутствия!$N:$AR,MATCH($C37,отсутствия!$A:$A,),J$11)&amp;" "&amp;TEXT(INDEX('график 7,8'!$B$5:$AF$16,MONTH($AP$3),J$11)&amp;"","Я")),2))</f>
        <v>Я</v>
      </c>
      <c r="K38" s="168" t="str">
        <f>TRIM(LEFT(TRIM(INDEX(отсутствия!$N:$AR,MATCH($C37,отсутствия!$A:$A,),K$11)&amp;" "&amp;TEXT(INDEX('график 7,8'!$B$5:$AF$16,MONTH($AP$3),K$11)&amp;"","Я")),2))</f>
        <v>Я</v>
      </c>
      <c r="L38" s="168" t="str">
        <f>TRIM(LEFT(TRIM(INDEX(отсутствия!$N:$AR,MATCH($C37,отсутствия!$A:$A,),L$11)&amp;" "&amp;TEXT(INDEX('график 7,8'!$B$5:$AF$16,MONTH($AP$3),L$11)&amp;"","Я")),2))</f>
        <v>Я</v>
      </c>
      <c r="M38" s="168" t="str">
        <f>TRIM(LEFT(TRIM(INDEX(отсутствия!$N:$AR,MATCH($C37,отсутствия!$A:$A,),M$11)&amp;" "&amp;TEXT(INDEX('график 7,8'!$B$5:$AF$16,MONTH($AP$3),M$11)&amp;"","Я")),2))</f>
        <v>Я</v>
      </c>
      <c r="N38" s="168" t="str">
        <f>TRIM(LEFT(TRIM(INDEX(отсутствия!$N:$AR,MATCH($C37,отсутствия!$A:$A,),N$11)&amp;" "&amp;TEXT(INDEX('график 7,8'!$B$5:$AF$16,MONTH($AP$3),N$11)&amp;"","Я")),2))</f>
        <v>Я</v>
      </c>
      <c r="O38" s="168" t="str">
        <f>TRIM(LEFT(TRIM(INDEX(отсутствия!$N:$AR,MATCH($C37,отсутствия!$A:$A,),O$11)&amp;" "&amp;TEXT(INDEX('график 7,8'!$B$5:$AF$16,MONTH($AP$3),O$11)&amp;"","Я")),2))</f>
        <v>В</v>
      </c>
      <c r="P38" s="168" t="str">
        <f>TRIM(LEFT(TRIM(INDEX(отсутствия!$N:$AR,MATCH($C37,отсутствия!$A:$A,),P$11)&amp;" "&amp;TEXT(INDEX('график 7,8'!$B$5:$AF$16,MONTH($AP$3),P$11)&amp;"","Я")),2))</f>
        <v>В</v>
      </c>
      <c r="Q38" s="168" t="str">
        <f>TRIM(LEFT(TRIM(INDEX(отсутствия!$N:$AR,MATCH($C37,отсутствия!$A:$A,),Q$11)&amp;" "&amp;TEXT(INDEX('график 7,8'!$B$5:$AF$16,MONTH($AP$3),Q$11)&amp;"","Я")),2))</f>
        <v>Я</v>
      </c>
      <c r="R38" s="168" t="str">
        <f>TRIM(LEFT(TRIM(INDEX(отсутствия!$N:$AR,MATCH($C37,отсутствия!$A:$A,),R$11)&amp;" "&amp;TEXT(INDEX('график 7,8'!$B$5:$AF$16,MONTH($AP$3),R$11)&amp;"","Я")),2))</f>
        <v>Я</v>
      </c>
      <c r="S38" s="168" t="str">
        <f>TRIM(LEFT(TRIM(INDEX(отсутствия!$N:$AR,MATCH($C37,отсутствия!$A:$A,),S$11)&amp;" "&amp;TEXT(INDEX('график 7,8'!$B$5:$AF$16,MONTH($AP$3),S$11)&amp;"","Я")),2))</f>
        <v>Я</v>
      </c>
      <c r="T38" s="177"/>
      <c r="U38" s="168" t="str">
        <f>TRIM(LEFT(TRIM(INDEX(отсутствия!$N:$AR,MATCH($C37,отсутствия!$A:$A,),U$11)&amp;" "&amp;TEXT(INDEX('график 7,8'!$B$5:$AF$16,MONTH($AP$3),U$11)&amp;"","Я")),2))</f>
        <v>Я</v>
      </c>
      <c r="V38" s="168" t="str">
        <f>TRIM(LEFT(TRIM(INDEX(отсутствия!$N:$AR,MATCH($C37,отсутствия!$A:$A,),V$11)&amp;" "&amp;TEXT(INDEX('график 7,8'!$B$5:$AF$16,MONTH($AP$3),V$11)&amp;"","Я")),2))</f>
        <v>Я</v>
      </c>
      <c r="W38" s="168" t="str">
        <f>TRIM(LEFT(TRIM(INDEX(отсутствия!$N:$AR,MATCH($C37,отсутствия!$A:$A,),W$11)&amp;" "&amp;TEXT(INDEX('график 7,8'!$B$5:$AF$16,MONTH($AP$3),W$11)&amp;"","Я")),2))</f>
        <v>В</v>
      </c>
      <c r="X38" s="168" t="str">
        <f>TRIM(LEFT(TRIM(INDEX(отсутствия!$N:$AR,MATCH($C37,отсутствия!$A:$A,),X$11)&amp;" "&amp;TEXT(INDEX('график 7,8'!$B$5:$AF$16,MONTH($AP$3),X$11)&amp;"","Я")),2))</f>
        <v>В</v>
      </c>
      <c r="Y38" s="168" t="str">
        <f>TRIM(LEFT(TRIM(INDEX(отсутствия!$N:$AR,MATCH($C37,отсутствия!$A:$A,),Y$11)&amp;" "&amp;TEXT(INDEX('график 7,8'!$B$5:$AF$16,MONTH($AP$3),Y$11)&amp;"","Я")),2))</f>
        <v>Я</v>
      </c>
      <c r="Z38" s="168" t="str">
        <f>TRIM(LEFT(TRIM(INDEX(отсутствия!$N:$AR,MATCH($C37,отсутствия!$A:$A,),Z$11)&amp;" "&amp;TEXT(INDEX('график 7,8'!$B$5:$AF$16,MONTH($AP$3),Z$11)&amp;"","Я")),2))</f>
        <v>Я</v>
      </c>
      <c r="AA38" s="168" t="str">
        <f>TRIM(LEFT(TRIM(INDEX(отсутствия!$N:$AR,MATCH($C37,отсутствия!$A:$A,),AA$11)&amp;" "&amp;TEXT(INDEX('график 7,8'!$B$5:$AF$16,MONTH($AP$3),AA$11)&amp;"","Я")),2))</f>
        <v>Я</v>
      </c>
      <c r="AB38" s="168" t="str">
        <f>TRIM(LEFT(TRIM(INDEX(отсутствия!$N:$AR,MATCH($C37,отсутствия!$A:$A,),AB$11)&amp;" "&amp;TEXT(INDEX('график 7,8'!$B$5:$AF$16,MONTH($AP$3),AB$11)&amp;"","Я")),2))</f>
        <v>Я</v>
      </c>
      <c r="AC38" s="168" t="str">
        <f>TRIM(LEFT(TRIM(INDEX(отсутствия!$N:$AR,MATCH($C37,отсутствия!$A:$A,),AC$11)&amp;" "&amp;TEXT(INDEX('график 7,8'!$B$5:$AF$16,MONTH($AP$3),AC$11)&amp;"","Я")),2))</f>
        <v>Я</v>
      </c>
      <c r="AD38" s="168" t="str">
        <f>TRIM(LEFT(TRIM(INDEX(отсутствия!$N:$AR,MATCH($C37,отсутствия!$A:$A,),AD$11)&amp;" "&amp;TEXT(INDEX('график 7,8'!$B$5:$AF$16,MONTH($AP$3),AD$11)&amp;"","Я")),2))</f>
        <v>В</v>
      </c>
      <c r="AE38" s="168" t="str">
        <f>TRIM(LEFT(TRIM(INDEX(отсутствия!$N:$AR,MATCH($C37,отсутствия!$A:$A,),AE$11)&amp;" "&amp;TEXT(INDEX('график 7,8'!$B$5:$AF$16,MONTH($AP$3),AE$11)&amp;"","Я")),2))</f>
        <v>В</v>
      </c>
      <c r="AF38" s="168" t="str">
        <f>TRIM(LEFT(TRIM(INDEX(отсутствия!$N:$AR,MATCH($C37,отсутствия!$A:$A,),AF$11)&amp;" "&amp;TEXT(INDEX('график 7,8'!$B$5:$AF$16,MONTH($AP$3),AF$11)&amp;"","Я")),2))</f>
        <v>Я</v>
      </c>
      <c r="AG38" s="168" t="str">
        <f>TRIM(LEFT(TRIM(INDEX(отсутствия!$N:$AR,MATCH($C37,отсутствия!$A:$A,),AG$11)&amp;" "&amp;TEXT(INDEX('график 7,8'!$B$5:$AF$16,MONTH($AP$3),AG$11)&amp;"","Я")),2))</f>
        <v>Я</v>
      </c>
      <c r="AH38" s="181" t="str">
        <f>TRIM(LEFT(TRIM(INDEX(отсутствия!$N:$AR,MATCH($C37,отсутствия!$A:$A,),AH$11)&amp;" "&amp;TEXT(INDEX('график 7,8'!$B$5:$AF$16,MONTH($AP$3),AH$11)&amp;"","Я")),2))</f>
        <v>Я</v>
      </c>
      <c r="AI38" s="181" t="str">
        <f>TRIM(LEFT(TRIM(INDEX(отсутствия!$N:$AR,MATCH($C37,отсутствия!$A:$A,),AI$11)&amp;" "&amp;TEXT(INDEX('график 7,8'!$B$5:$AF$16,MONTH($AP$3),AI$11)&amp;"","Я")),2))</f>
        <v>Я</v>
      </c>
      <c r="AJ38" s="181" t="str">
        <f>TRIM(LEFT(TRIM(INDEX(отсутствия!$N:$AR,MATCH($C37,отсутствия!$A:$A,),AJ$11)&amp;" "&amp;TEXT(INDEX('график 7,8'!$B$5:$AF$16,MONTH($AP$3),AJ$11)&amp;"","Я")),2))</f>
        <v/>
      </c>
      <c r="AK38" s="185"/>
      <c r="AL38" s="166"/>
      <c r="AM38" s="166"/>
      <c r="AN38" s="148"/>
    </row>
    <row r="39" spans="1:40" s="66" customFormat="1" ht="15" customHeight="1" x14ac:dyDescent="0.2">
      <c r="A39" s="66">
        <f t="shared" si="0"/>
        <v>4671</v>
      </c>
      <c r="B39" s="293" t="s">
        <v>129</v>
      </c>
      <c r="C39" s="295">
        <v>4671</v>
      </c>
      <c r="D39" s="301" t="s">
        <v>130</v>
      </c>
      <c r="E39" s="163">
        <f>IFERROR(INDEX(РВД!$D:$I,MATCH($C39,РВД!$A:$A,)+1,MATCH($N$4+E$11-1,INDEX(РВД!$D:$I,MATCH($C39,РВД!$A:$A,),),)),IF(E40="Я",INDEX('график 7,8'!$B$5:$AF$16,MONTH($AP$3),E$11),""))</f>
        <v>7.8</v>
      </c>
      <c r="F39" s="163">
        <f>IFERROR(INDEX(РВД!$D:$I,MATCH($C39,РВД!$A:$A,)+1,MATCH($N$4+F$11-1,INDEX(РВД!$D:$I,MATCH($C39,РВД!$A:$A,),),)),IF(F40="Я",INDEX('график 7,8'!$B$5:$AF$16,MONTH($AP$3),F$11),""))</f>
        <v>7.8</v>
      </c>
      <c r="G39" s="163">
        <f>IFERROR(INDEX(РВД!$D:$I,MATCH($C39,РВД!$A:$A,)+1,MATCH($N$4+G$11-1,INDEX(РВД!$D:$I,MATCH($C39,РВД!$A:$A,),),)),IF(G40="Я",INDEX('график 7,8'!$B$5:$AF$16,MONTH($AP$3),G$11),""))</f>
        <v>7.8</v>
      </c>
      <c r="H39" s="163" t="str">
        <f>IFERROR(INDEX(РВД!$D:$I,MATCH($C39,РВД!$A:$A,)+1,MATCH($N$4+H$11-1,INDEX(РВД!$D:$I,MATCH($C39,РВД!$A:$A,),),)),IF(H40="Я",INDEX('график 7,8'!$B$5:$AF$16,MONTH($AP$3),H$11),""))</f>
        <v/>
      </c>
      <c r="I39" s="163" t="str">
        <f>IFERROR(INDEX(РВД!$D:$I,MATCH($C39,РВД!$A:$A,)+1,MATCH($N$4+I$11-1,INDEX(РВД!$D:$I,MATCH($C39,РВД!$A:$A,),),)),IF(I40="Я",INDEX('график 7,8'!$B$5:$AF$16,MONTH($AP$3),I$11),""))</f>
        <v/>
      </c>
      <c r="J39" s="163">
        <f>IFERROR(INDEX(РВД!$D:$I,MATCH($C39,РВД!$A:$A,)+1,MATCH($N$4+J$11-1,INDEX(РВД!$D:$I,MATCH($C39,РВД!$A:$A,),),)),IF(J40="Я",INDEX('график 7,8'!$B$5:$AF$16,MONTH($AP$3),J$11),""))</f>
        <v>7.8</v>
      </c>
      <c r="K39" s="163">
        <f>IFERROR(INDEX(РВД!$D:$I,MATCH($C39,РВД!$A:$A,)+1,MATCH($N$4+K$11-1,INDEX(РВД!$D:$I,MATCH($C39,РВД!$A:$A,),),)),IF(K40="Я",INDEX('график 7,8'!$B$5:$AF$16,MONTH($AP$3),K$11),""))</f>
        <v>7.8</v>
      </c>
      <c r="L39" s="163">
        <f>IFERROR(INDEX(РВД!$D:$I,MATCH($C39,РВД!$A:$A,)+1,MATCH($N$4+L$11-1,INDEX(РВД!$D:$I,MATCH($C39,РВД!$A:$A,),),)),IF(L40="Я",INDEX('график 7,8'!$B$5:$AF$16,MONTH($AP$3),L$11),""))</f>
        <v>7.8</v>
      </c>
      <c r="M39" s="163">
        <f>IFERROR(INDEX(РВД!$D:$I,MATCH($C39,РВД!$A:$A,)+1,MATCH($N$4+M$11-1,INDEX(РВД!$D:$I,MATCH($C39,РВД!$A:$A,),),)),IF(M40="Я",INDEX('график 7,8'!$B$5:$AF$16,MONTH($AP$3),M$11),""))</f>
        <v>7.8</v>
      </c>
      <c r="N39" s="163">
        <f>IFERROR(INDEX(РВД!$D:$I,MATCH($C39,РВД!$A:$A,)+1,MATCH($N$4+N$11-1,INDEX(РВД!$D:$I,MATCH($C39,РВД!$A:$A,),),)),IF(N40="Я",INDEX('график 7,8'!$B$5:$AF$16,MONTH($AP$3),N$11),""))</f>
        <v>7.8</v>
      </c>
      <c r="O39" s="163" t="str">
        <f>IFERROR(INDEX(РВД!$D:$I,MATCH($C39,РВД!$A:$A,)+1,MATCH($N$4+O$11-1,INDEX(РВД!$D:$I,MATCH($C39,РВД!$A:$A,),),)),IF(O40="Я",INDEX('график 7,8'!$B$5:$AF$16,MONTH($AP$3),O$11),""))</f>
        <v/>
      </c>
      <c r="P39" s="163" t="str">
        <f>IFERROR(INDEX(РВД!$D:$I,MATCH($C39,РВД!$A:$A,)+1,MATCH($N$4+P$11-1,INDEX(РВД!$D:$I,MATCH($C39,РВД!$A:$A,),),)),IF(P40="Я",INDEX('график 7,8'!$B$5:$AF$16,MONTH($AP$3),P$11),""))</f>
        <v/>
      </c>
      <c r="Q39" s="163">
        <f>IFERROR(INDEX(РВД!$D:$I,MATCH($C39,РВД!$A:$A,)+1,MATCH($N$4+Q$11-1,INDEX(РВД!$D:$I,MATCH($C39,РВД!$A:$A,),),)),IF(Q40="Я",INDEX('график 7,8'!$B$5:$AF$16,MONTH($AP$3),Q$11),""))</f>
        <v>7.8</v>
      </c>
      <c r="R39" s="163">
        <f>IFERROR(INDEX(РВД!$D:$I,MATCH($C39,РВД!$A:$A,)+1,MATCH($N$4+R$11-1,INDEX(РВД!$D:$I,MATCH($C39,РВД!$A:$A,),),)),IF(R40="Я",INDEX('график 7,8'!$B$5:$AF$16,MONTH($AP$3),R$11),""))</f>
        <v>7.8</v>
      </c>
      <c r="S39" s="163">
        <f>IFERROR(INDEX(РВД!$D:$I,MATCH($C39,РВД!$A:$A,)+1,MATCH($N$4+S$11-1,INDEX(РВД!$D:$I,MATCH($C39,РВД!$A:$A,),),)),IF(S40="Я",INDEX('график 7,8'!$B$5:$AF$16,MONTH($AP$3),S$11),""))</f>
        <v>7.8</v>
      </c>
      <c r="T39" s="176">
        <f>SUMIF(E40:S40,"Я",E39:S39)</f>
        <v>85.799999999999983</v>
      </c>
      <c r="U39" s="163">
        <f>IFERROR(INDEX(РВД!$D:$I,MATCH($C39,РВД!$A:$A,)+1,MATCH($N$4+U$11-1,INDEX(РВД!$D:$I,MATCH($C39,РВД!$A:$A,),),)),IF(U40="Я",INDEX('график 7,8'!$B$5:$AF$16,MONTH($AP$3),U$11),""))</f>
        <v>7.8</v>
      </c>
      <c r="V39" s="167">
        <f>IFERROR(INDEX(РВД!$D:$I,MATCH($C39,РВД!$A:$A,)+1,MATCH($N$4+V$11-1,INDEX(РВД!$D:$I,MATCH($C39,РВД!$A:$A,),),)),IF(V40="Я",INDEX('график 7,8'!$B$5:$AF$16,MONTH($AP$3),V$11),""))</f>
        <v>7.8</v>
      </c>
      <c r="W39" s="167" t="str">
        <f>IFERROR(INDEX(РВД!$D:$I,MATCH($C39,РВД!$A:$A,)+1,MATCH($N$4+W$11-1,INDEX(РВД!$D:$I,MATCH($C39,РВД!$A:$A,),),)),IF(W40="Я",INDEX('график 7,8'!$B$5:$AF$16,MONTH($AP$3),W$11),""))</f>
        <v/>
      </c>
      <c r="X39" s="167" t="str">
        <f>IFERROR(INDEX(РВД!$D:$I,MATCH($C39,РВД!$A:$A,)+1,MATCH($N$4+X$11-1,INDEX(РВД!$D:$I,MATCH($C39,РВД!$A:$A,),),)),IF(X40="Я",INDEX('график 7,8'!$B$5:$AF$16,MONTH($AP$3),X$11),""))</f>
        <v/>
      </c>
      <c r="Y39" s="167">
        <f>IFERROR(INDEX(РВД!$D:$I,MATCH($C39,РВД!$A:$A,)+1,MATCH($N$4+Y$11-1,INDEX(РВД!$D:$I,MATCH($C39,РВД!$A:$A,),),)),IF(Y40="Я",INDEX('график 7,8'!$B$5:$AF$16,MONTH($AP$3),Y$11),""))</f>
        <v>7.8</v>
      </c>
      <c r="Z39" s="167">
        <f>IFERROR(INDEX(РВД!$D:$I,MATCH($C39,РВД!$A:$A,)+1,MATCH($N$4+Z$11-1,INDEX(РВД!$D:$I,MATCH($C39,РВД!$A:$A,),),)),IF(Z40="Я",INDEX('график 7,8'!$B$5:$AF$16,MONTH($AP$3),Z$11),""))</f>
        <v>7.8</v>
      </c>
      <c r="AA39" s="167">
        <f>IFERROR(INDEX(РВД!$D:$I,MATCH($C39,РВД!$A:$A,)+1,MATCH($N$4+AA$11-1,INDEX(РВД!$D:$I,MATCH($C39,РВД!$A:$A,),),)),IF(AA40="Я",INDEX('график 7,8'!$B$5:$AF$16,MONTH($AP$3),AA$11),""))</f>
        <v>7.8</v>
      </c>
      <c r="AB39" s="167">
        <f>IFERROR(INDEX(РВД!$D:$I,MATCH($C39,РВД!$A:$A,)+1,MATCH($N$4+AB$11-1,INDEX(РВД!$D:$I,MATCH($C39,РВД!$A:$A,),),)),IF(AB40="Я",INDEX('график 7,8'!$B$5:$AF$16,MONTH($AP$3),AB$11),""))</f>
        <v>7.8</v>
      </c>
      <c r="AC39" s="167">
        <f>IFERROR(INDEX(РВД!$D:$I,MATCH($C39,РВД!$A:$A,)+1,MATCH($N$4+AC$11-1,INDEX(РВД!$D:$I,MATCH($C39,РВД!$A:$A,),),)),IF(AC40="Я",INDEX('график 7,8'!$B$5:$AF$16,MONTH($AP$3),AC$11),""))</f>
        <v>7.8</v>
      </c>
      <c r="AD39" s="167" t="str">
        <f>IFERROR(INDEX(РВД!$D:$I,MATCH($C39,РВД!$A:$A,)+1,MATCH($N$4+AD$11-1,INDEX(РВД!$D:$I,MATCH($C39,РВД!$A:$A,),),)),IF(AD40="Я",INDEX('график 7,8'!$B$5:$AF$16,MONTH($AP$3),AD$11),""))</f>
        <v/>
      </c>
      <c r="AE39" s="167" t="str">
        <f>IFERROR(INDEX(РВД!$D:$I,MATCH($C39,РВД!$A:$A,)+1,MATCH($N$4+AE$11-1,INDEX(РВД!$D:$I,MATCH($C39,РВД!$A:$A,),),)),IF(AE40="Я",INDEX('график 7,8'!$B$5:$AF$16,MONTH($AP$3),AE$11),""))</f>
        <v/>
      </c>
      <c r="AF39" s="167">
        <f>IFERROR(INDEX(РВД!$D:$I,MATCH($C39,РВД!$A:$A,)+1,MATCH($N$4+AF$11-1,INDEX(РВД!$D:$I,MATCH($C39,РВД!$A:$A,),),)),IF(AF40="Я",INDEX('график 7,8'!$B$5:$AF$16,MONTH($AP$3),AF$11),""))</f>
        <v>7.8</v>
      </c>
      <c r="AG39" s="167">
        <f>IFERROR(INDEX(РВД!$D:$I,MATCH($C39,РВД!$A:$A,)+1,MATCH($N$4+AG$11-1,INDEX(РВД!$D:$I,MATCH($C39,РВД!$A:$A,),),)),IF(AG40="Я",INDEX('график 7,8'!$B$5:$AF$16,MONTH($AP$3),AG$11),""))</f>
        <v>7.8</v>
      </c>
      <c r="AH39" s="180">
        <f>IFERROR(INDEX(РВД!$D:$I,MATCH($C39,РВД!$A:$A,)+1,MATCH($N$4+AH$11-1,INDEX(РВД!$D:$I,MATCH($C39,РВД!$A:$A,),),)),IF(AH40="Я",INDEX('график 7,8'!$B$5:$AF$16,MONTH($AP$3),AH$11),""))</f>
        <v>7.8</v>
      </c>
      <c r="AI39" s="183">
        <f>IFERROR(INDEX(РВД!$D:$I,MATCH($C39,РВД!$A:$A,)+1,MATCH($N$4+AI$11-1,INDEX(РВД!$D:$I,MATCH($C39,РВД!$A:$A,),),)),IF(AI40="Я",INDEX('график 7,8'!$B$5:$AF$16,MONTH($AP$3),AI$11),""))</f>
        <v>6.8</v>
      </c>
      <c r="AJ39" s="183" t="str">
        <f>IFERROR(INDEX(РВД!$D:$I,MATCH($C39,РВД!$A:$A,)+1,MATCH($N$4+AJ$11-1,INDEX(РВД!$D:$I,MATCH($C39,РВД!$A:$A,),),)),IF(AJ40="Я",INDEX('график 7,8'!$B$5:$AF$16,MONTH($AP$3),AJ$11),""))</f>
        <v/>
      </c>
      <c r="AK39" s="185" t="str">
        <f>"Я/"&amp;SUMIF(E40:AJ40,"Я",E39:AJ39)</f>
        <v>Я/170,6</v>
      </c>
      <c r="AL39" s="164">
        <f>(SUMIF(E40:AJ40,"В",E39:AJ39)+SUMIF(E40:AJ40,"В.",E39:AJ39))*2</f>
        <v>0</v>
      </c>
      <c r="AM39" s="164">
        <f>COUNTIFS(E40:AJ40,"Я",E39:AJ39,"&lt;&gt;")</f>
        <v>22</v>
      </c>
      <c r="AN39" s="149" t="str">
        <f>IFERROR(VLOOKUP(C39,доплаты!$A$5:$S$118,19,0),"")</f>
        <v>24</v>
      </c>
    </row>
    <row r="40" spans="1:40" s="66" customFormat="1" ht="13.5" customHeight="1" x14ac:dyDescent="0.2">
      <c r="B40" s="294"/>
      <c r="C40" s="296"/>
      <c r="D40" s="302"/>
      <c r="E40" s="165" t="str">
        <f>TRIM(LEFT(TRIM(INDEX(отсутствия!$N:$AR,MATCH($C39,отсутствия!$A:$A,),E$11)&amp;" "&amp;TEXT(INDEX('график 7,8'!$B$5:$AF$16,MONTH($AP$3),E$11)&amp;"","Я")),2))</f>
        <v>Я</v>
      </c>
      <c r="F40" s="168" t="str">
        <f>TRIM(LEFT(TRIM(INDEX(отсутствия!$N:$AR,MATCH($C39,отсутствия!$A:$A,),F$11)&amp;" "&amp;TEXT(INDEX('график 7,8'!$B$5:$AF$16,MONTH($AP$3),F$11)&amp;"","Я")),2))</f>
        <v>Я</v>
      </c>
      <c r="G40" s="168" t="str">
        <f>TRIM(LEFT(TRIM(INDEX(отсутствия!$N:$AR,MATCH($C39,отсутствия!$A:$A,),G$11)&amp;" "&amp;TEXT(INDEX('график 7,8'!$B$5:$AF$16,MONTH($AP$3),G$11)&amp;"","Я")),2))</f>
        <v>Я</v>
      </c>
      <c r="H40" s="168" t="str">
        <f>TRIM(LEFT(TRIM(INDEX(отсутствия!$N:$AR,MATCH($C39,отсутствия!$A:$A,),H$11)&amp;" "&amp;TEXT(INDEX('график 7,8'!$B$5:$AF$16,MONTH($AP$3),H$11)&amp;"","Я")),2))</f>
        <v>В</v>
      </c>
      <c r="I40" s="168" t="str">
        <f>TRIM(LEFT(TRIM(INDEX(отсутствия!$N:$AR,MATCH($C39,отсутствия!$A:$A,),I$11)&amp;" "&amp;TEXT(INDEX('график 7,8'!$B$5:$AF$16,MONTH($AP$3),I$11)&amp;"","Я")),2))</f>
        <v>В</v>
      </c>
      <c r="J40" s="168" t="str">
        <f>TRIM(LEFT(TRIM(INDEX(отсутствия!$N:$AR,MATCH($C39,отсутствия!$A:$A,),J$11)&amp;" "&amp;TEXT(INDEX('график 7,8'!$B$5:$AF$16,MONTH($AP$3),J$11)&amp;"","Я")),2))</f>
        <v>Я</v>
      </c>
      <c r="K40" s="168" t="str">
        <f>TRIM(LEFT(TRIM(INDEX(отсутствия!$N:$AR,MATCH($C39,отсутствия!$A:$A,),K$11)&amp;" "&amp;TEXT(INDEX('график 7,8'!$B$5:$AF$16,MONTH($AP$3),K$11)&amp;"","Я")),2))</f>
        <v>Я</v>
      </c>
      <c r="L40" s="168" t="str">
        <f>TRIM(LEFT(TRIM(INDEX(отсутствия!$N:$AR,MATCH($C39,отсутствия!$A:$A,),L$11)&amp;" "&amp;TEXT(INDEX('график 7,8'!$B$5:$AF$16,MONTH($AP$3),L$11)&amp;"","Я")),2))</f>
        <v>Я</v>
      </c>
      <c r="M40" s="168" t="str">
        <f>TRIM(LEFT(TRIM(INDEX(отсутствия!$N:$AR,MATCH($C39,отсутствия!$A:$A,),M$11)&amp;" "&amp;TEXT(INDEX('график 7,8'!$B$5:$AF$16,MONTH($AP$3),M$11)&amp;"","Я")),2))</f>
        <v>Я</v>
      </c>
      <c r="N40" s="168" t="str">
        <f>TRIM(LEFT(TRIM(INDEX(отсутствия!$N:$AR,MATCH($C39,отсутствия!$A:$A,),N$11)&amp;" "&amp;TEXT(INDEX('график 7,8'!$B$5:$AF$16,MONTH($AP$3),N$11)&amp;"","Я")),2))</f>
        <v>Я</v>
      </c>
      <c r="O40" s="168" t="str">
        <f>TRIM(LEFT(TRIM(INDEX(отсутствия!$N:$AR,MATCH($C39,отсутствия!$A:$A,),O$11)&amp;" "&amp;TEXT(INDEX('график 7,8'!$B$5:$AF$16,MONTH($AP$3),O$11)&amp;"","Я")),2))</f>
        <v>В</v>
      </c>
      <c r="P40" s="168" t="str">
        <f>TRIM(LEFT(TRIM(INDEX(отсутствия!$N:$AR,MATCH($C39,отсутствия!$A:$A,),P$11)&amp;" "&amp;TEXT(INDEX('график 7,8'!$B$5:$AF$16,MONTH($AP$3),P$11)&amp;"","Я")),2))</f>
        <v>В</v>
      </c>
      <c r="Q40" s="168" t="str">
        <f>TRIM(LEFT(TRIM(INDEX(отсутствия!$N:$AR,MATCH($C39,отсутствия!$A:$A,),Q$11)&amp;" "&amp;TEXT(INDEX('график 7,8'!$B$5:$AF$16,MONTH($AP$3),Q$11)&amp;"","Я")),2))</f>
        <v>Я</v>
      </c>
      <c r="R40" s="168" t="str">
        <f>TRIM(LEFT(TRIM(INDEX(отсутствия!$N:$AR,MATCH($C39,отсутствия!$A:$A,),R$11)&amp;" "&amp;TEXT(INDEX('график 7,8'!$B$5:$AF$16,MONTH($AP$3),R$11)&amp;"","Я")),2))</f>
        <v>Я</v>
      </c>
      <c r="S40" s="168" t="str">
        <f>TRIM(LEFT(TRIM(INDEX(отсутствия!$N:$AR,MATCH($C39,отсутствия!$A:$A,),S$11)&amp;" "&amp;TEXT(INDEX('график 7,8'!$B$5:$AF$16,MONTH($AP$3),S$11)&amp;"","Я")),2))</f>
        <v>Я</v>
      </c>
      <c r="T40" s="177"/>
      <c r="U40" s="168" t="str">
        <f>TRIM(LEFT(TRIM(INDEX(отсутствия!$N:$AR,MATCH($C39,отсутствия!$A:$A,),U$11)&amp;" "&amp;TEXT(INDEX('график 7,8'!$B$5:$AF$16,MONTH($AP$3),U$11)&amp;"","Я")),2))</f>
        <v>Я</v>
      </c>
      <c r="V40" s="168" t="str">
        <f>TRIM(LEFT(TRIM(INDEX(отсутствия!$N:$AR,MATCH($C39,отсутствия!$A:$A,),V$11)&amp;" "&amp;TEXT(INDEX('график 7,8'!$B$5:$AF$16,MONTH($AP$3),V$11)&amp;"","Я")),2))</f>
        <v>Я</v>
      </c>
      <c r="W40" s="168" t="str">
        <f>TRIM(LEFT(TRIM(INDEX(отсутствия!$N:$AR,MATCH($C39,отсутствия!$A:$A,),W$11)&amp;" "&amp;TEXT(INDEX('график 7,8'!$B$5:$AF$16,MONTH($AP$3),W$11)&amp;"","Я")),2))</f>
        <v>В</v>
      </c>
      <c r="X40" s="168" t="str">
        <f>TRIM(LEFT(TRIM(INDEX(отсутствия!$N:$AR,MATCH($C39,отсутствия!$A:$A,),X$11)&amp;" "&amp;TEXT(INDEX('график 7,8'!$B$5:$AF$16,MONTH($AP$3),X$11)&amp;"","Я")),2))</f>
        <v>В</v>
      </c>
      <c r="Y40" s="168" t="str">
        <f>TRIM(LEFT(TRIM(INDEX(отсутствия!$N:$AR,MATCH($C39,отсутствия!$A:$A,),Y$11)&amp;" "&amp;TEXT(INDEX('график 7,8'!$B$5:$AF$16,MONTH($AP$3),Y$11)&amp;"","Я")),2))</f>
        <v>Я</v>
      </c>
      <c r="Z40" s="168" t="str">
        <f>TRIM(LEFT(TRIM(INDEX(отсутствия!$N:$AR,MATCH($C39,отсутствия!$A:$A,),Z$11)&amp;" "&amp;TEXT(INDEX('график 7,8'!$B$5:$AF$16,MONTH($AP$3),Z$11)&amp;"","Я")),2))</f>
        <v>Я</v>
      </c>
      <c r="AA40" s="168" t="str">
        <f>TRIM(LEFT(TRIM(INDEX(отсутствия!$N:$AR,MATCH($C39,отсутствия!$A:$A,),AA$11)&amp;" "&amp;TEXT(INDEX('график 7,8'!$B$5:$AF$16,MONTH($AP$3),AA$11)&amp;"","Я")),2))</f>
        <v>Я</v>
      </c>
      <c r="AB40" s="168" t="str">
        <f>TRIM(LEFT(TRIM(INDEX(отсутствия!$N:$AR,MATCH($C39,отсутствия!$A:$A,),AB$11)&amp;" "&amp;TEXT(INDEX('график 7,8'!$B$5:$AF$16,MONTH($AP$3),AB$11)&amp;"","Я")),2))</f>
        <v>Я</v>
      </c>
      <c r="AC40" s="168" t="str">
        <f>TRIM(LEFT(TRIM(INDEX(отсутствия!$N:$AR,MATCH($C39,отсутствия!$A:$A,),AC$11)&amp;" "&amp;TEXT(INDEX('график 7,8'!$B$5:$AF$16,MONTH($AP$3),AC$11)&amp;"","Я")),2))</f>
        <v>Я</v>
      </c>
      <c r="AD40" s="168" t="str">
        <f>TRIM(LEFT(TRIM(INDEX(отсутствия!$N:$AR,MATCH($C39,отсутствия!$A:$A,),AD$11)&amp;" "&amp;TEXT(INDEX('график 7,8'!$B$5:$AF$16,MONTH($AP$3),AD$11)&amp;"","Я")),2))</f>
        <v>В</v>
      </c>
      <c r="AE40" s="168" t="str">
        <f>TRIM(LEFT(TRIM(INDEX(отсутствия!$N:$AR,MATCH($C39,отсутствия!$A:$A,),AE$11)&amp;" "&amp;TEXT(INDEX('график 7,8'!$B$5:$AF$16,MONTH($AP$3),AE$11)&amp;"","Я")),2))</f>
        <v>В</v>
      </c>
      <c r="AF40" s="168" t="str">
        <f>TRIM(LEFT(TRIM(INDEX(отсутствия!$N:$AR,MATCH($C39,отсутствия!$A:$A,),AF$11)&amp;" "&amp;TEXT(INDEX('график 7,8'!$B$5:$AF$16,MONTH($AP$3),AF$11)&amp;"","Я")),2))</f>
        <v>Я</v>
      </c>
      <c r="AG40" s="168" t="str">
        <f>TRIM(LEFT(TRIM(INDEX(отсутствия!$N:$AR,MATCH($C39,отсутствия!$A:$A,),AG$11)&amp;" "&amp;TEXT(INDEX('график 7,8'!$B$5:$AF$16,MONTH($AP$3),AG$11)&amp;"","Я")),2))</f>
        <v>Я</v>
      </c>
      <c r="AH40" s="181" t="str">
        <f>TRIM(LEFT(TRIM(INDEX(отсутствия!$N:$AR,MATCH($C39,отсутствия!$A:$A,),AH$11)&amp;" "&amp;TEXT(INDEX('график 7,8'!$B$5:$AF$16,MONTH($AP$3),AH$11)&amp;"","Я")),2))</f>
        <v>Я</v>
      </c>
      <c r="AI40" s="181" t="str">
        <f>TRIM(LEFT(TRIM(INDEX(отсутствия!$N:$AR,MATCH($C39,отсутствия!$A:$A,),AI$11)&amp;" "&amp;TEXT(INDEX('график 7,8'!$B$5:$AF$16,MONTH($AP$3),AI$11)&amp;"","Я")),2))</f>
        <v>Я</v>
      </c>
      <c r="AJ40" s="181" t="str">
        <f>TRIM(LEFT(TRIM(INDEX(отсутствия!$N:$AR,MATCH($C39,отсутствия!$A:$A,),AJ$11)&amp;" "&amp;TEXT(INDEX('график 7,8'!$B$5:$AF$16,MONTH($AP$3),AJ$11)&amp;"","Я")),2))</f>
        <v/>
      </c>
      <c r="AK40" s="185"/>
      <c r="AL40" s="166"/>
      <c r="AM40" s="166"/>
      <c r="AN40" s="147"/>
    </row>
    <row r="41" spans="1:40" s="66" customFormat="1" ht="17.25" customHeight="1" x14ac:dyDescent="0.2">
      <c r="A41" s="66">
        <f t="shared" si="0"/>
        <v>4883</v>
      </c>
      <c r="B41" s="293" t="s">
        <v>114</v>
      </c>
      <c r="C41" s="295">
        <v>4883</v>
      </c>
      <c r="D41" s="301" t="s">
        <v>130</v>
      </c>
      <c r="E41" s="163">
        <f>IFERROR(INDEX(РВД!$D:$I,MATCH($C41,РВД!$A:$A,)+1,MATCH($N$4+E$11-1,INDEX(РВД!$D:$I,MATCH($C41,РВД!$A:$A,),),)),IF(E42="Я",INDEX('график 7,8'!$B$52:$AF$63,MONTH($AP$3),E$11),""))</f>
        <v>3.9</v>
      </c>
      <c r="F41" s="163">
        <f>IFERROR(INDEX(РВД!$D:$I,MATCH($C41,РВД!$A:$A,)+1,MATCH($N$4+F$11-1,INDEX(РВД!$D:$I,MATCH($C41,РВД!$A:$A,),),)),IF(F42="Я",INDEX('график 7,8'!$B$52:$AF$63,MONTH($AP$3),F$11),""))</f>
        <v>3.9</v>
      </c>
      <c r="G41" s="163">
        <f>IFERROR(INDEX(РВД!$D:$I,MATCH($C41,РВД!$A:$A,)+1,MATCH($N$4+G$11-1,INDEX(РВД!$D:$I,MATCH($C41,РВД!$A:$A,),),)),IF(G42="Я",INDEX('график 7,8'!$B$52:$AF$63,MONTH($AP$3),G$11),""))</f>
        <v>3.9</v>
      </c>
      <c r="H41" s="163" t="str">
        <f>IFERROR(INDEX(РВД!$D:$I,MATCH($C41,РВД!$A:$A,)+1,MATCH($N$4+H$11-1,INDEX(РВД!$D:$I,MATCH($C41,РВД!$A:$A,),),)),IF(H42="Я",INDEX('график 7,8'!$B$52:$AF$63,MONTH($AP$3),H$11),""))</f>
        <v/>
      </c>
      <c r="I41" s="163" t="str">
        <f>IFERROR(INDEX(РВД!$D:$I,MATCH($C41,РВД!$A:$A,)+1,MATCH($N$4+I$11-1,INDEX(РВД!$D:$I,MATCH($C41,РВД!$A:$A,),),)),IF(I42="Я",INDEX('график 7,8'!$B$52:$AF$63,MONTH($AP$3),I$11),""))</f>
        <v/>
      </c>
      <c r="J41" s="163">
        <f>IFERROR(INDEX(РВД!$D:$I,MATCH($C41,РВД!$A:$A,)+1,MATCH($N$4+J$11-1,INDEX(РВД!$D:$I,MATCH($C41,РВД!$A:$A,),),)),IF(J42="Я",INDEX('график 7,8'!$B$52:$AF$63,MONTH($AP$3),J$11),""))</f>
        <v>3.9</v>
      </c>
      <c r="K41" s="163">
        <f>IFERROR(INDEX(РВД!$D:$I,MATCH($C41,РВД!$A:$A,)+1,MATCH($N$4+K$11-1,INDEX(РВД!$D:$I,MATCH($C41,РВД!$A:$A,),),)),IF(K42="Я",INDEX('график 7,8'!$B$52:$AF$63,MONTH($AP$3),K$11),""))</f>
        <v>3.9</v>
      </c>
      <c r="L41" s="163">
        <f>IFERROR(INDEX(РВД!$D:$I,MATCH($C41,РВД!$A:$A,)+1,MATCH($N$4+L$11-1,INDEX(РВД!$D:$I,MATCH($C41,РВД!$A:$A,),),)),IF(L42="Я",INDEX('график 7,8'!$B$52:$AF$63,MONTH($AP$3),L$11),""))</f>
        <v>3.9</v>
      </c>
      <c r="M41" s="163">
        <f>IFERROR(INDEX(РВД!$D:$I,MATCH($C41,РВД!$A:$A,)+1,MATCH($N$4+M$11-1,INDEX(РВД!$D:$I,MATCH($C41,РВД!$A:$A,),),)),IF(M42="Я",INDEX('график 7,8'!$B$52:$AF$63,MONTH($AP$3),M$11),""))</f>
        <v>3.9</v>
      </c>
      <c r="N41" s="163">
        <f>IFERROR(INDEX(РВД!$D:$I,MATCH($C41,РВД!$A:$A,)+1,MATCH($N$4+N$11-1,INDEX(РВД!$D:$I,MATCH($C41,РВД!$A:$A,),),)),IF(N42="Я",INDEX('график 7,8'!$B$52:$AF$63,MONTH($AP$3),N$11),""))</f>
        <v>3.9</v>
      </c>
      <c r="O41" s="163" t="str">
        <f>IFERROR(INDEX(РВД!$D:$I,MATCH($C41,РВД!$A:$A,)+1,MATCH($N$4+O$11-1,INDEX(РВД!$D:$I,MATCH($C41,РВД!$A:$A,),),)),IF(O42="Я",INDEX('график 7,8'!$B$52:$AF$63,MONTH($AP$3),O$11),""))</f>
        <v/>
      </c>
      <c r="P41" s="163" t="str">
        <f>IFERROR(INDEX(РВД!$D:$I,MATCH($C41,РВД!$A:$A,)+1,MATCH($N$4+P$11-1,INDEX(РВД!$D:$I,MATCH($C41,РВД!$A:$A,),),)),IF(P42="Я",INDEX('график 7,8'!$B$52:$AF$63,MONTH($AP$3),P$11),""))</f>
        <v/>
      </c>
      <c r="Q41" s="163">
        <f>IFERROR(INDEX(РВД!$D:$I,MATCH($C41,РВД!$A:$A,)+1,MATCH($N$4+Q$11-1,INDEX(РВД!$D:$I,MATCH($C41,РВД!$A:$A,),),)),IF(Q42="Я",INDEX('график 7,8'!$B$52:$AF$63,MONTH($AP$3),Q$11),""))</f>
        <v>3.9</v>
      </c>
      <c r="R41" s="163">
        <f>IFERROR(INDEX(РВД!$D:$I,MATCH($C41,РВД!$A:$A,)+1,MATCH($N$4+R$11-1,INDEX(РВД!$D:$I,MATCH($C41,РВД!$A:$A,),),)),IF(R42="Я",INDEX('график 7,8'!$B$52:$AF$63,MONTH($AP$3),R$11),""))</f>
        <v>3.9</v>
      </c>
      <c r="S41" s="163">
        <f>IFERROR(INDEX(РВД!$D:$I,MATCH($C41,РВД!$A:$A,)+1,MATCH($N$4+S$11-1,INDEX(РВД!$D:$I,MATCH($C41,РВД!$A:$A,),),)),IF(S42="Я",INDEX('график 7,8'!$B$52:$AF$63,MONTH($AP$3),S$11),""))</f>
        <v>3.9</v>
      </c>
      <c r="T41" s="176">
        <f>SUMIF(E42:S42,"Я",E41:S41)</f>
        <v>42.899999999999991</v>
      </c>
      <c r="U41" s="163">
        <f>IFERROR(INDEX(РВД!$D:$I,MATCH($C41,РВД!$A:$A,)+1,MATCH($N$4+U$11-1,INDEX(РВД!$D:$I,MATCH($C41,РВД!$A:$A,),),)),IF(U42="Я",INDEX('график 7,8'!$B$52:$AF$63,MONTH($AP$3),U$11),""))</f>
        <v>3.9</v>
      </c>
      <c r="V41" s="167">
        <f>IFERROR(INDEX(РВД!$D:$I,MATCH($C41,РВД!$A:$A,)+1,MATCH($N$4+V$11-1,INDEX(РВД!$D:$I,MATCH($C41,РВД!$A:$A,),),)),IF(V42="Я",INDEX('график 7,8'!$B$52:$AF$63,MONTH($AP$3),V$11),""))</f>
        <v>3.9</v>
      </c>
      <c r="W41" s="167" t="str">
        <f>IFERROR(INDEX(РВД!$D:$I,MATCH($C41,РВД!$A:$A,)+1,MATCH($N$4+W$11-1,INDEX(РВД!$D:$I,MATCH($C41,РВД!$A:$A,),),)),IF(W42="Я",INDEX('график 7,8'!$B$52:$AF$63,MONTH($AP$3),W$11),""))</f>
        <v/>
      </c>
      <c r="X41" s="167" t="str">
        <f>IFERROR(INDEX(РВД!$D:$I,MATCH($C41,РВД!$A:$A,)+1,MATCH($N$4+X$11-1,INDEX(РВД!$D:$I,MATCH($C41,РВД!$A:$A,),),)),IF(X42="Я",INDEX('график 7,8'!$B$52:$AF$63,MONTH($AP$3),X$11),""))</f>
        <v/>
      </c>
      <c r="Y41" s="167">
        <f>IFERROR(INDEX(РВД!$D:$I,MATCH($C41,РВД!$A:$A,)+1,MATCH($N$4+Y$11-1,INDEX(РВД!$D:$I,MATCH($C41,РВД!$A:$A,),),)),IF(Y42="Я",INDEX('график 7,8'!$B$52:$AF$63,MONTH($AP$3),Y$11),""))</f>
        <v>3.9</v>
      </c>
      <c r="Z41" s="167">
        <f>IFERROR(INDEX(РВД!$D:$I,MATCH($C41,РВД!$A:$A,)+1,MATCH($N$4+Z$11-1,INDEX(РВД!$D:$I,MATCH($C41,РВД!$A:$A,),),)),IF(Z42="Я",INDEX('график 7,8'!$B$52:$AF$63,MONTH($AP$3),Z$11),""))</f>
        <v>3.9</v>
      </c>
      <c r="AA41" s="167">
        <f>IFERROR(INDEX(РВД!$D:$I,MATCH($C41,РВД!$A:$A,)+1,MATCH($N$4+AA$11-1,INDEX(РВД!$D:$I,MATCH($C41,РВД!$A:$A,),),)),IF(AA42="Я",INDEX('график 7,8'!$B$52:$AF$63,MONTH($AP$3),AA$11),""))</f>
        <v>3.9</v>
      </c>
      <c r="AB41" s="167">
        <f>IFERROR(INDEX(РВД!$D:$I,MATCH($C41,РВД!$A:$A,)+1,MATCH($N$4+AB$11-1,INDEX(РВД!$D:$I,MATCH($C41,РВД!$A:$A,),),)),IF(AB42="Я",INDEX('график 7,8'!$B$52:$AF$63,MONTH($AP$3),AB$11),""))</f>
        <v>3.9</v>
      </c>
      <c r="AC41" s="167">
        <f>IFERROR(INDEX(РВД!$D:$I,MATCH($C41,РВД!$A:$A,)+1,MATCH($N$4+AC$11-1,INDEX(РВД!$D:$I,MATCH($C41,РВД!$A:$A,),),)),IF(AC42="Я",INDEX('график 7,8'!$B$52:$AF$63,MONTH($AP$3),AC$11),""))</f>
        <v>3.9</v>
      </c>
      <c r="AD41" s="167" t="str">
        <f>IFERROR(INDEX(РВД!$D:$I,MATCH($C41,РВД!$A:$A,)+1,MATCH($N$4+AD$11-1,INDEX(РВД!$D:$I,MATCH($C41,РВД!$A:$A,),),)),IF(AD42="Я",INDEX('график 7,8'!$B$52:$AF$63,MONTH($AP$3),AD$11),""))</f>
        <v/>
      </c>
      <c r="AE41" s="167" t="str">
        <f>IFERROR(INDEX(РВД!$D:$I,MATCH($C41,РВД!$A:$A,)+1,MATCH($N$4+AE$11-1,INDEX(РВД!$D:$I,MATCH($C41,РВД!$A:$A,),),)),IF(AE42="Я",INDEX('график 7,8'!$B$52:$AF$63,MONTH($AP$3),AE$11),""))</f>
        <v/>
      </c>
      <c r="AF41" s="167">
        <f>IFERROR(INDEX(РВД!$D:$I,MATCH($C41,РВД!$A:$A,)+1,MATCH($N$4+AF$11-1,INDEX(РВД!$D:$I,MATCH($C41,РВД!$A:$A,),),)),IF(AF42="Я",INDEX('график 7,8'!$B$52:$AF$63,MONTH($AP$3),AF$11),""))</f>
        <v>3.9</v>
      </c>
      <c r="AG41" s="167">
        <f>IFERROR(INDEX(РВД!$D:$I,MATCH($C41,РВД!$A:$A,)+1,MATCH($N$4+AG$11-1,INDEX(РВД!$D:$I,MATCH($C41,РВД!$A:$A,),),)),IF(AG42="Я",INDEX('график 7,8'!$B$52:$AF$63,MONTH($AP$3),AG$11),""))</f>
        <v>3.9</v>
      </c>
      <c r="AH41" s="180">
        <f>IFERROR(INDEX(РВД!$D:$I,MATCH($C41,РВД!$A:$A,)+1,MATCH($N$4+AH$11-1,INDEX(РВД!$D:$I,MATCH($C41,РВД!$A:$A,),),)),IF(AH42="Я",INDEX('график 7,8'!$B$52:$AF$63,MONTH($AP$3),AH$11),""))</f>
        <v>3.9</v>
      </c>
      <c r="AI41" s="183">
        <f>IFERROR(INDEX(РВД!$D:$I,MATCH($C41,РВД!$A:$A,)+1,MATCH($N$4+AI$11-1,INDEX(РВД!$D:$I,MATCH($C41,РВД!$A:$A,),),)),IF(AI42="Я",INDEX('график 7,8'!$B$52:$AF$63,MONTH($AP$3),AI$11),""))</f>
        <v>2.9</v>
      </c>
      <c r="AJ41" s="183" t="str">
        <f>IFERROR(INDEX(РВД!$D:$I,MATCH($C41,РВД!$A:$A,)+1,MATCH($N$4+AJ$11-1,INDEX(РВД!$D:$I,MATCH($C41,РВД!$A:$A,),),)),IF(AJ42="Я",INDEX('график 7,8'!$B$52:$AF$63,MONTH($AP$3),AJ$11),""))</f>
        <v/>
      </c>
      <c r="AK41" s="185" t="str">
        <f>"Я/"&amp;SUMIF(E42:AJ42,"Я",E41:AJ41)</f>
        <v>Я/84,8</v>
      </c>
      <c r="AL41" s="164">
        <f>(SUMIF(E42:AJ42,"В",E41:AJ41)+SUMIF(E42:AJ42,"В.",E41:AJ41))*2</f>
        <v>0</v>
      </c>
      <c r="AM41" s="164">
        <f>COUNTIFS(E42:AJ42,"Я",E41:AJ41,"&lt;&gt;")</f>
        <v>22</v>
      </c>
      <c r="AN41" s="149" t="str">
        <f>IFERROR(VLOOKUP(C41,доплаты!$A$5:$S$118,19,0),"")</f>
        <v>28</v>
      </c>
    </row>
    <row r="42" spans="1:40" s="66" customFormat="1" ht="14.25" customHeight="1" x14ac:dyDescent="0.2">
      <c r="B42" s="294"/>
      <c r="C42" s="296"/>
      <c r="D42" s="302"/>
      <c r="E42" s="165" t="str">
        <f>TRIM(LEFT(TRIM(INDEX(отсутствия!$N:$AR,MATCH($C41,отсутствия!$A:$A,),E$11)&amp;" "&amp;TEXT(INDEX('график 7,8'!$B$52:$AF$63,MONTH($AP$3),E$11)&amp;"","Я")),2))</f>
        <v>Я</v>
      </c>
      <c r="F42" s="168" t="str">
        <f>TRIM(LEFT(TRIM(INDEX(отсутствия!$N:$AR,MATCH($C41,отсутствия!$A:$A,),F$11)&amp;" "&amp;TEXT(INDEX('график 7,8'!$B$52:$AF$63,MONTH($AP$3),F$11)&amp;"","Я")),2))</f>
        <v>Я</v>
      </c>
      <c r="G42" s="168" t="str">
        <f>TRIM(LEFT(TRIM(INDEX(отсутствия!$N:$AR,MATCH($C41,отсутствия!$A:$A,),G$11)&amp;" "&amp;TEXT(INDEX('график 7,8'!$B$52:$AF$63,MONTH($AP$3),G$11)&amp;"","Я")),2))</f>
        <v>Я</v>
      </c>
      <c r="H42" s="168" t="str">
        <f>TRIM(LEFT(TRIM(INDEX(отсутствия!$N:$AR,MATCH($C41,отсутствия!$A:$A,),H$11)&amp;" "&amp;TEXT(INDEX('график 7,8'!$B$52:$AF$63,MONTH($AP$3),H$11)&amp;"","Я")),2))</f>
        <v>В</v>
      </c>
      <c r="I42" s="168" t="str">
        <f>TRIM(LEFT(TRIM(INDEX(отсутствия!$N:$AR,MATCH($C41,отсутствия!$A:$A,),I$11)&amp;" "&amp;TEXT(INDEX('график 7,8'!$B$52:$AF$63,MONTH($AP$3),I$11)&amp;"","Я")),2))</f>
        <v>В</v>
      </c>
      <c r="J42" s="168" t="str">
        <f>TRIM(LEFT(TRIM(INDEX(отсутствия!$N:$AR,MATCH($C41,отсутствия!$A:$A,),J$11)&amp;" "&amp;TEXT(INDEX('график 7,8'!$B$52:$AF$63,MONTH($AP$3),J$11)&amp;"","Я")),2))</f>
        <v>Я</v>
      </c>
      <c r="K42" s="168" t="str">
        <f>TRIM(LEFT(TRIM(INDEX(отсутствия!$N:$AR,MATCH($C41,отсутствия!$A:$A,),K$11)&amp;" "&amp;TEXT(INDEX('график 7,8'!$B$52:$AF$63,MONTH($AP$3),K$11)&amp;"","Я")),2))</f>
        <v>Я</v>
      </c>
      <c r="L42" s="168" t="str">
        <f>TRIM(LEFT(TRIM(INDEX(отсутствия!$N:$AR,MATCH($C41,отсутствия!$A:$A,),L$11)&amp;" "&amp;TEXT(INDEX('график 7,8'!$B$52:$AF$63,MONTH($AP$3),L$11)&amp;"","Я")),2))</f>
        <v>Я</v>
      </c>
      <c r="M42" s="168" t="str">
        <f>TRIM(LEFT(TRIM(INDEX(отсутствия!$N:$AR,MATCH($C41,отсутствия!$A:$A,),M$11)&amp;" "&amp;TEXT(INDEX('график 7,8'!$B$52:$AF$63,MONTH($AP$3),M$11)&amp;"","Я")),2))</f>
        <v>Я</v>
      </c>
      <c r="N42" s="168" t="str">
        <f>TRIM(LEFT(TRIM(INDEX(отсутствия!$N:$AR,MATCH($C41,отсутствия!$A:$A,),N$11)&amp;" "&amp;TEXT(INDEX('график 7,8'!$B$52:$AF$63,MONTH($AP$3),N$11)&amp;"","Я")),2))</f>
        <v>Я</v>
      </c>
      <c r="O42" s="168" t="str">
        <f>TRIM(LEFT(TRIM(INDEX(отсутствия!$N:$AR,MATCH($C41,отсутствия!$A:$A,),O$11)&amp;" "&amp;TEXT(INDEX('график 7,8'!$B$52:$AF$63,MONTH($AP$3),O$11)&amp;"","Я")),2))</f>
        <v>В</v>
      </c>
      <c r="P42" s="168" t="str">
        <f>TRIM(LEFT(TRIM(INDEX(отсутствия!$N:$AR,MATCH($C41,отсутствия!$A:$A,),P$11)&amp;" "&amp;TEXT(INDEX('график 7,8'!$B$52:$AF$63,MONTH($AP$3),P$11)&amp;"","Я")),2))</f>
        <v>В</v>
      </c>
      <c r="Q42" s="168" t="str">
        <f>TRIM(LEFT(TRIM(INDEX(отсутствия!$N:$AR,MATCH($C41,отсутствия!$A:$A,),Q$11)&amp;" "&amp;TEXT(INDEX('график 7,8'!$B$52:$AF$63,MONTH($AP$3),Q$11)&amp;"","Я")),2))</f>
        <v>Я</v>
      </c>
      <c r="R42" s="168" t="str">
        <f>TRIM(LEFT(TRIM(INDEX(отсутствия!$N:$AR,MATCH($C41,отсутствия!$A:$A,),R$11)&amp;" "&amp;TEXT(INDEX('график 7,8'!$B$52:$AF$63,MONTH($AP$3),R$11)&amp;"","Я")),2))</f>
        <v>Я</v>
      </c>
      <c r="S42" s="168" t="str">
        <f>TRIM(LEFT(TRIM(INDEX(отсутствия!$N:$AR,MATCH($C41,отсутствия!$A:$A,),S$11)&amp;" "&amp;TEXT(INDEX('график 7,8'!$B$52:$AF$63,MONTH($AP$3),S$11)&amp;"","Я")),2))</f>
        <v>Я</v>
      </c>
      <c r="T42" s="177"/>
      <c r="U42" s="168" t="str">
        <f>TRIM(LEFT(TRIM(INDEX(отсутствия!$N:$AR,MATCH($C41,отсутствия!$A:$A,),U$11)&amp;" "&amp;TEXT(INDEX('график 7,8'!$B$52:$AF$63,MONTH($AP$3),U$11)&amp;"","Я")),2))</f>
        <v>Я</v>
      </c>
      <c r="V42" s="168" t="str">
        <f>TRIM(LEFT(TRIM(INDEX(отсутствия!$N:$AR,MATCH($C41,отсутствия!$A:$A,),V$11)&amp;" "&amp;TEXT(INDEX('график 7,8'!$B$52:$AF$63,MONTH($AP$3),V$11)&amp;"","Я")),2))</f>
        <v>Я</v>
      </c>
      <c r="W42" s="168" t="str">
        <f>TRIM(LEFT(TRIM(INDEX(отсутствия!$N:$AR,MATCH($C41,отсутствия!$A:$A,),W$11)&amp;" "&amp;TEXT(INDEX('график 7,8'!$B$52:$AF$63,MONTH($AP$3),W$11)&amp;"","Я")),2))</f>
        <v>В</v>
      </c>
      <c r="X42" s="168" t="str">
        <f>TRIM(LEFT(TRIM(INDEX(отсутствия!$N:$AR,MATCH($C41,отсутствия!$A:$A,),X$11)&amp;" "&amp;TEXT(INDEX('график 7,8'!$B$52:$AF$63,MONTH($AP$3),X$11)&amp;"","Я")),2))</f>
        <v>В</v>
      </c>
      <c r="Y42" s="168" t="str">
        <f>TRIM(LEFT(TRIM(INDEX(отсутствия!$N:$AR,MATCH($C41,отсутствия!$A:$A,),Y$11)&amp;" "&amp;TEXT(INDEX('график 7,8'!$B$52:$AF$63,MONTH($AP$3),Y$11)&amp;"","Я")),2))</f>
        <v>Я</v>
      </c>
      <c r="Z42" s="168" t="str">
        <f>TRIM(LEFT(TRIM(INDEX(отсутствия!$N:$AR,MATCH($C41,отсутствия!$A:$A,),Z$11)&amp;" "&amp;TEXT(INDEX('график 7,8'!$B$52:$AF$63,MONTH($AP$3),Z$11)&amp;"","Я")),2))</f>
        <v>Я</v>
      </c>
      <c r="AA42" s="168" t="str">
        <f>TRIM(LEFT(TRIM(INDEX(отсутствия!$N:$AR,MATCH($C41,отсутствия!$A:$A,),AA$11)&amp;" "&amp;TEXT(INDEX('график 7,8'!$B$52:$AF$63,MONTH($AP$3),AA$11)&amp;"","Я")),2))</f>
        <v>Я</v>
      </c>
      <c r="AB42" s="168" t="str">
        <f>TRIM(LEFT(TRIM(INDEX(отсутствия!$N:$AR,MATCH($C41,отсутствия!$A:$A,),AB$11)&amp;" "&amp;TEXT(INDEX('график 7,8'!$B$52:$AF$63,MONTH($AP$3),AB$11)&amp;"","Я")),2))</f>
        <v>Я</v>
      </c>
      <c r="AC42" s="168" t="str">
        <f>TRIM(LEFT(TRIM(INDEX(отсутствия!$N:$AR,MATCH($C41,отсутствия!$A:$A,),AC$11)&amp;" "&amp;TEXT(INDEX('график 7,8'!$B$52:$AF$63,MONTH($AP$3),AC$11)&amp;"","Я")),2))</f>
        <v>Я</v>
      </c>
      <c r="AD42" s="168" t="str">
        <f>TRIM(LEFT(TRIM(INDEX(отсутствия!$N:$AR,MATCH($C41,отсутствия!$A:$A,),AD$11)&amp;" "&amp;TEXT(INDEX('график 7,8'!$B$52:$AF$63,MONTH($AP$3),AD$11)&amp;"","Я")),2))</f>
        <v>В</v>
      </c>
      <c r="AE42" s="168" t="str">
        <f>TRIM(LEFT(TRIM(INDEX(отсутствия!$N:$AR,MATCH($C41,отсутствия!$A:$A,),AE$11)&amp;" "&amp;TEXT(INDEX('график 7,8'!$B$52:$AF$63,MONTH($AP$3),AE$11)&amp;"","Я")),2))</f>
        <v>В</v>
      </c>
      <c r="AF42" s="168" t="str">
        <f>TRIM(LEFT(TRIM(INDEX(отсутствия!$N:$AR,MATCH($C41,отсутствия!$A:$A,),AF$11)&amp;" "&amp;TEXT(INDEX('график 7,8'!$B$52:$AF$63,MONTH($AP$3),AF$11)&amp;"","Я")),2))</f>
        <v>Я</v>
      </c>
      <c r="AG42" s="168" t="str">
        <f>TRIM(LEFT(TRIM(INDEX(отсутствия!$N:$AR,MATCH($C41,отсутствия!$A:$A,),AG$11)&amp;" "&amp;TEXT(INDEX('график 7,8'!$B$52:$AF$63,MONTH($AP$3),AG$11)&amp;"","Я")),2))</f>
        <v>Я</v>
      </c>
      <c r="AH42" s="181" t="str">
        <f>TRIM(LEFT(TRIM(INDEX(отсутствия!$N:$AR,MATCH($C41,отсутствия!$A:$A,),AH$11)&amp;" "&amp;TEXT(INDEX('график 7,8'!$B$52:$AF$63,MONTH($AP$3),AH$11)&amp;"","Я")),2))</f>
        <v>Я</v>
      </c>
      <c r="AI42" s="181" t="str">
        <f>TRIM(LEFT(TRIM(INDEX(отсутствия!$N:$AR,MATCH($C41,отсутствия!$A:$A,),AI$11)&amp;" "&amp;TEXT(INDEX('график 7,8'!$B$52:$AF$63,MONTH($AP$3),AI$11)&amp;"","Я")),2))</f>
        <v>Я</v>
      </c>
      <c r="AJ42" s="181" t="str">
        <f>TRIM(LEFT(TRIM(INDEX(отсутствия!$N:$AR,MATCH($C41,отсутствия!$A:$A,),AJ$11)&amp;" "&amp;TEXT(INDEX('график 7,8'!$B$52:$AF$63,MONTH($AP$3),AJ$11)&amp;"","Я")),2))</f>
        <v/>
      </c>
      <c r="AK42" s="185"/>
      <c r="AL42" s="166"/>
      <c r="AM42" s="166"/>
      <c r="AN42" s="147"/>
    </row>
    <row r="43" spans="1:40" s="66" customFormat="1" ht="15" customHeight="1" x14ac:dyDescent="0.2">
      <c r="A43" s="66">
        <f t="shared" si="0"/>
        <v>4991</v>
      </c>
      <c r="B43" s="293" t="s">
        <v>115</v>
      </c>
      <c r="C43" s="295">
        <v>4991</v>
      </c>
      <c r="D43" s="301" t="s">
        <v>130</v>
      </c>
      <c r="E43" s="163">
        <f>IFERROR(INDEX(РВД!$D:$I,MATCH($C43,РВД!$A:$A,)+1,MATCH($N$4+E$11-1,INDEX(РВД!$D:$I,MATCH($C43,РВД!$A:$A,),),)),IF(E44="Я",INDEX('график 7,8'!$B$5:$AF$16,MONTH($AP$3),E$11),""))</f>
        <v>7.8</v>
      </c>
      <c r="F43" s="163">
        <f>IFERROR(INDEX(РВД!$D:$I,MATCH($C43,РВД!$A:$A,)+1,MATCH($N$4+F$11-1,INDEX(РВД!$D:$I,MATCH($C43,РВД!$A:$A,),),)),IF(F44="Я",INDEX('график 7,8'!$B$5:$AF$16,MONTH($AP$3),F$11),""))</f>
        <v>7.8</v>
      </c>
      <c r="G43" s="163">
        <f>IFERROR(INDEX(РВД!$D:$I,MATCH($C43,РВД!$A:$A,)+1,MATCH($N$4+G$11-1,INDEX(РВД!$D:$I,MATCH($C43,РВД!$A:$A,),),)),IF(G44="Я",INDEX('график 7,8'!$B$5:$AF$16,MONTH($AP$3),G$11),""))</f>
        <v>7.8</v>
      </c>
      <c r="H43" s="163" t="str">
        <f>IFERROR(INDEX(РВД!$D:$I,MATCH($C43,РВД!$A:$A,)+1,MATCH($N$4+H$11-1,INDEX(РВД!$D:$I,MATCH($C43,РВД!$A:$A,),),)),IF(H44="Я",INDEX('график 7,8'!$B$5:$AF$16,MONTH($AP$3),H$11),""))</f>
        <v/>
      </c>
      <c r="I43" s="163" t="str">
        <f>IFERROR(INDEX(РВД!$D:$I,MATCH($C43,РВД!$A:$A,)+1,MATCH($N$4+I$11-1,INDEX(РВД!$D:$I,MATCH($C43,РВД!$A:$A,),),)),IF(I44="Я",INDEX('график 7,8'!$B$5:$AF$16,MONTH($AP$3),I$11),""))</f>
        <v/>
      </c>
      <c r="J43" s="163">
        <f>IFERROR(INDEX(РВД!$D:$I,MATCH($C43,РВД!$A:$A,)+1,MATCH($N$4+J$11-1,INDEX(РВД!$D:$I,MATCH($C43,РВД!$A:$A,),),)),IF(J44="Я",INDEX('график 7,8'!$B$5:$AF$16,MONTH($AP$3),J$11),""))</f>
        <v>7.8</v>
      </c>
      <c r="K43" s="163">
        <f>IFERROR(INDEX(РВД!$D:$I,MATCH($C43,РВД!$A:$A,)+1,MATCH($N$4+K$11-1,INDEX(РВД!$D:$I,MATCH($C43,РВД!$A:$A,),),)),IF(K44="Я",INDEX('график 7,8'!$B$5:$AF$16,MONTH($AP$3),K$11),""))</f>
        <v>7.8</v>
      </c>
      <c r="L43" s="163">
        <f>IFERROR(INDEX(РВД!$D:$I,MATCH($C43,РВД!$A:$A,)+1,MATCH($N$4+L$11-1,INDEX(РВД!$D:$I,MATCH($C43,РВД!$A:$A,),),)),IF(L44="Я",INDEX('график 7,8'!$B$5:$AF$16,MONTH($AP$3),L$11),""))</f>
        <v>7.8</v>
      </c>
      <c r="M43" s="163">
        <f>IFERROR(INDEX(РВД!$D:$I,MATCH($C43,РВД!$A:$A,)+1,MATCH($N$4+M$11-1,INDEX(РВД!$D:$I,MATCH($C43,РВД!$A:$A,),),)),IF(M44="Я",INDEX('график 7,8'!$B$5:$AF$16,MONTH($AP$3),M$11),""))</f>
        <v>7.8</v>
      </c>
      <c r="N43" s="163">
        <f>IFERROR(INDEX(РВД!$D:$I,MATCH($C43,РВД!$A:$A,)+1,MATCH($N$4+N$11-1,INDEX(РВД!$D:$I,MATCH($C43,РВД!$A:$A,),),)),IF(N44="Я",INDEX('график 7,8'!$B$5:$AF$16,MONTH($AP$3),N$11),""))</f>
        <v>7.8</v>
      </c>
      <c r="O43" s="163" t="str">
        <f>IFERROR(INDEX(РВД!$D:$I,MATCH($C43,РВД!$A:$A,)+1,MATCH($N$4+O$11-1,INDEX(РВД!$D:$I,MATCH($C43,РВД!$A:$A,),),)),IF(O44="Я",INDEX('график 7,8'!$B$5:$AF$16,MONTH($AP$3),O$11),""))</f>
        <v/>
      </c>
      <c r="P43" s="163" t="str">
        <f>IFERROR(INDEX(РВД!$D:$I,MATCH($C43,РВД!$A:$A,)+1,MATCH($N$4+P$11-1,INDEX(РВД!$D:$I,MATCH($C43,РВД!$A:$A,),),)),IF(P44="Я",INDEX('график 7,8'!$B$5:$AF$16,MONTH($AP$3),P$11),""))</f>
        <v/>
      </c>
      <c r="Q43" s="163">
        <f>IFERROR(INDEX(РВД!$D:$I,MATCH($C43,РВД!$A:$A,)+1,MATCH($N$4+Q$11-1,INDEX(РВД!$D:$I,MATCH($C43,РВД!$A:$A,),),)),IF(Q44="Я",INDEX('график 7,8'!$B$5:$AF$16,MONTH($AP$3),Q$11),""))</f>
        <v>7.8</v>
      </c>
      <c r="R43" s="163">
        <f>IFERROR(INDEX(РВД!$D:$I,MATCH($C43,РВД!$A:$A,)+1,MATCH($N$4+R$11-1,INDEX(РВД!$D:$I,MATCH($C43,РВД!$A:$A,),),)),IF(R44="Я",INDEX('график 7,8'!$B$5:$AF$16,MONTH($AP$3),R$11),""))</f>
        <v>7.8</v>
      </c>
      <c r="S43" s="163">
        <f>IFERROR(INDEX(РВД!$D:$I,MATCH($C43,РВД!$A:$A,)+1,MATCH($N$4+S$11-1,INDEX(РВД!$D:$I,MATCH($C43,РВД!$A:$A,),),)),IF(S44="Я",INDEX('график 7,8'!$B$5:$AF$16,MONTH($AP$3),S$11),""))</f>
        <v>7.8</v>
      </c>
      <c r="T43" s="176">
        <f>SUMIF(E44:S44,"Я",E43:S43)</f>
        <v>85.799999999999983</v>
      </c>
      <c r="U43" s="163">
        <f>IFERROR(INDEX(РВД!$D:$I,MATCH($C43,РВД!$A:$A,)+1,MATCH($N$4+U$11-1,INDEX(РВД!$D:$I,MATCH($C43,РВД!$A:$A,),),)),IF(U44="Я",INDEX('график 7,8'!$B$5:$AF$16,MONTH($AP$3),U$11),""))</f>
        <v>7.8</v>
      </c>
      <c r="V43" s="167">
        <f>IFERROR(INDEX(РВД!$D:$I,MATCH($C43,РВД!$A:$A,)+1,MATCH($N$4+V$11-1,INDEX(РВД!$D:$I,MATCH($C43,РВД!$A:$A,),),)),IF(V44="Я",INDEX('график 7,8'!$B$5:$AF$16,MONTH($AP$3),V$11),""))</f>
        <v>7.8</v>
      </c>
      <c r="W43" s="167" t="str">
        <f>IFERROR(INDEX(РВД!$D:$I,MATCH($C43,РВД!$A:$A,)+1,MATCH($N$4+W$11-1,INDEX(РВД!$D:$I,MATCH($C43,РВД!$A:$A,),),)),IF(W44="Я",INDEX('график 7,8'!$B$5:$AF$16,MONTH($AP$3),W$11),""))</f>
        <v/>
      </c>
      <c r="X43" s="167" t="str">
        <f>IFERROR(INDEX(РВД!$D:$I,MATCH($C43,РВД!$A:$A,)+1,MATCH($N$4+X$11-1,INDEX(РВД!$D:$I,MATCH($C43,РВД!$A:$A,),),)),IF(X44="Я",INDEX('график 7,8'!$B$5:$AF$16,MONTH($AP$3),X$11),""))</f>
        <v/>
      </c>
      <c r="Y43" s="167">
        <f>IFERROR(INDEX(РВД!$D:$I,MATCH($C43,РВД!$A:$A,)+1,MATCH($N$4+Y$11-1,INDEX(РВД!$D:$I,MATCH($C43,РВД!$A:$A,),),)),IF(Y44="Я",INDEX('график 7,8'!$B$5:$AF$16,MONTH($AP$3),Y$11),""))</f>
        <v>7.8</v>
      </c>
      <c r="Z43" s="167">
        <f>IFERROR(INDEX(РВД!$D:$I,MATCH($C43,РВД!$A:$A,)+1,MATCH($N$4+Z$11-1,INDEX(РВД!$D:$I,MATCH($C43,РВД!$A:$A,),),)),IF(Z44="Я",INDEX('график 7,8'!$B$5:$AF$16,MONTH($AP$3),Z$11),""))</f>
        <v>7.8</v>
      </c>
      <c r="AA43" s="167">
        <f>IFERROR(INDEX(РВД!$D:$I,MATCH($C43,РВД!$A:$A,)+1,MATCH($N$4+AA$11-1,INDEX(РВД!$D:$I,MATCH($C43,РВД!$A:$A,),),)),IF(AA44="Я",INDEX('график 7,8'!$B$5:$AF$16,MONTH($AP$3),AA$11),""))</f>
        <v>7.8</v>
      </c>
      <c r="AB43" s="167">
        <f>IFERROR(INDEX(РВД!$D:$I,MATCH($C43,РВД!$A:$A,)+1,MATCH($N$4+AB$11-1,INDEX(РВД!$D:$I,MATCH($C43,РВД!$A:$A,),),)),IF(AB44="Я",INDEX('график 7,8'!$B$5:$AF$16,MONTH($AP$3),AB$11),""))</f>
        <v>7.8</v>
      </c>
      <c r="AC43" s="167">
        <f>IFERROR(INDEX(РВД!$D:$I,MATCH($C43,РВД!$A:$A,)+1,MATCH($N$4+AC$11-1,INDEX(РВД!$D:$I,MATCH($C43,РВД!$A:$A,),),)),IF(AC44="Я",INDEX('график 7,8'!$B$5:$AF$16,MONTH($AP$3),AC$11),""))</f>
        <v>7.8</v>
      </c>
      <c r="AD43" s="167" t="str">
        <f>IFERROR(INDEX(РВД!$D:$I,MATCH($C43,РВД!$A:$A,)+1,MATCH($N$4+AD$11-1,INDEX(РВД!$D:$I,MATCH($C43,РВД!$A:$A,),),)),IF(AD44="Я",INDEX('график 7,8'!$B$5:$AF$16,MONTH($AP$3),AD$11),""))</f>
        <v/>
      </c>
      <c r="AE43" s="167" t="str">
        <f>IFERROR(INDEX(РВД!$D:$I,MATCH($C43,РВД!$A:$A,)+1,MATCH($N$4+AE$11-1,INDEX(РВД!$D:$I,MATCH($C43,РВД!$A:$A,),),)),IF(AE44="Я",INDEX('график 7,8'!$B$5:$AF$16,MONTH($AP$3),AE$11),""))</f>
        <v/>
      </c>
      <c r="AF43" s="167">
        <f>IFERROR(INDEX(РВД!$D:$I,MATCH($C43,РВД!$A:$A,)+1,MATCH($N$4+AF$11-1,INDEX(РВД!$D:$I,MATCH($C43,РВД!$A:$A,),),)),IF(AF44="Я",INDEX('график 7,8'!$B$5:$AF$16,MONTH($AP$3),AF$11),""))</f>
        <v>7.8</v>
      </c>
      <c r="AG43" s="167">
        <f>IFERROR(INDEX(РВД!$D:$I,MATCH($C43,РВД!$A:$A,)+1,MATCH($N$4+AG$11-1,INDEX(РВД!$D:$I,MATCH($C43,РВД!$A:$A,),),)),IF(AG44="Я",INDEX('график 7,8'!$B$5:$AF$16,MONTH($AP$3),AG$11),""))</f>
        <v>7.8</v>
      </c>
      <c r="AH43" s="180">
        <f>IFERROR(INDEX(РВД!$D:$I,MATCH($C43,РВД!$A:$A,)+1,MATCH($N$4+AH$11-1,INDEX(РВД!$D:$I,MATCH($C43,РВД!$A:$A,),),)),IF(AH44="Я",INDEX('график 7,8'!$B$5:$AF$16,MONTH($AP$3),AH$11),""))</f>
        <v>7.8</v>
      </c>
      <c r="AI43" s="183">
        <f>IFERROR(INDEX(РВД!$D:$I,MATCH($C43,РВД!$A:$A,)+1,MATCH($N$4+AI$11-1,INDEX(РВД!$D:$I,MATCH($C43,РВД!$A:$A,),),)),IF(AI44="Я",INDEX('график 7,8'!$B$5:$AF$16,MONTH($AP$3),AI$11),""))</f>
        <v>6.8</v>
      </c>
      <c r="AJ43" s="183" t="str">
        <f>IFERROR(INDEX(РВД!$D:$I,MATCH($C43,РВД!$A:$A,)+1,MATCH($N$4+AJ$11-1,INDEX(РВД!$D:$I,MATCH($C43,РВД!$A:$A,),),)),IF(AJ44="Я",INDEX('график 7,8'!$B$5:$AF$16,MONTH($AP$3),AJ$11),""))</f>
        <v/>
      </c>
      <c r="AK43" s="185" t="str">
        <f>"Я/"&amp;SUMIF(E44:AJ44,"Я",E43:AJ43)</f>
        <v>Я/170,6</v>
      </c>
      <c r="AL43" s="164">
        <f>(SUMIF(E44:AJ44,"В",E43:AJ43)+SUMIF(E44:AJ44,"В.",E43:AJ43))*2</f>
        <v>0</v>
      </c>
      <c r="AM43" s="164">
        <f>COUNTIFS(E44:AJ44,"Я",E43:AJ43,"&lt;&gt;")</f>
        <v>22</v>
      </c>
      <c r="AN43" s="149" t="str">
        <f>IFERROR(VLOOKUP(C43,доплаты!$A$5:$S$118,19,0),"")</f>
        <v>24</v>
      </c>
    </row>
    <row r="44" spans="1:40" s="66" customFormat="1" ht="15" customHeight="1" x14ac:dyDescent="0.2">
      <c r="B44" s="294"/>
      <c r="C44" s="296"/>
      <c r="D44" s="302"/>
      <c r="E44" s="165" t="str">
        <f>TRIM(LEFT(TRIM(INDEX(отсутствия!$N:$AR,MATCH($C43,отсутствия!$A:$A,),E$11)&amp;" "&amp;TEXT(INDEX('график 7,8'!$B$5:$AF$16,MONTH($AP$3),E$11)&amp;"","Я")),2))</f>
        <v>Я</v>
      </c>
      <c r="F44" s="168" t="str">
        <f>TRIM(LEFT(TRIM(INDEX(отсутствия!$N:$AR,MATCH($C43,отсутствия!$A:$A,),F$11)&amp;" "&amp;TEXT(INDEX('график 7,8'!$B$5:$AF$16,MONTH($AP$3),F$11)&amp;"","Я")),2))</f>
        <v>Я</v>
      </c>
      <c r="G44" s="168" t="str">
        <f>TRIM(LEFT(TRIM(INDEX(отсутствия!$N:$AR,MATCH($C43,отсутствия!$A:$A,),G$11)&amp;" "&amp;TEXT(INDEX('график 7,8'!$B$5:$AF$16,MONTH($AP$3),G$11)&amp;"","Я")),2))</f>
        <v>Я</v>
      </c>
      <c r="H44" s="168" t="str">
        <f>TRIM(LEFT(TRIM(INDEX(отсутствия!$N:$AR,MATCH($C43,отсутствия!$A:$A,),H$11)&amp;" "&amp;TEXT(INDEX('график 7,8'!$B$5:$AF$16,MONTH($AP$3),H$11)&amp;"","Я")),2))</f>
        <v>В</v>
      </c>
      <c r="I44" s="168" t="str">
        <f>TRIM(LEFT(TRIM(INDEX(отсутствия!$N:$AR,MATCH($C43,отсутствия!$A:$A,),I$11)&amp;" "&amp;TEXT(INDEX('график 7,8'!$B$5:$AF$16,MONTH($AP$3),I$11)&amp;"","Я")),2))</f>
        <v>В</v>
      </c>
      <c r="J44" s="168" t="str">
        <f>TRIM(LEFT(TRIM(INDEX(отсутствия!$N:$AR,MATCH($C43,отсутствия!$A:$A,),J$11)&amp;" "&amp;TEXT(INDEX('график 7,8'!$B$5:$AF$16,MONTH($AP$3),J$11)&amp;"","Я")),2))</f>
        <v>Я</v>
      </c>
      <c r="K44" s="168" t="str">
        <f>TRIM(LEFT(TRIM(INDEX(отсутствия!$N:$AR,MATCH($C43,отсутствия!$A:$A,),K$11)&amp;" "&amp;TEXT(INDEX('график 7,8'!$B$5:$AF$16,MONTH($AP$3),K$11)&amp;"","Я")),2))</f>
        <v>Я</v>
      </c>
      <c r="L44" s="168" t="str">
        <f>TRIM(LEFT(TRIM(INDEX(отсутствия!$N:$AR,MATCH($C43,отсутствия!$A:$A,),L$11)&amp;" "&amp;TEXT(INDEX('график 7,8'!$B$5:$AF$16,MONTH($AP$3),L$11)&amp;"","Я")),2))</f>
        <v>Я</v>
      </c>
      <c r="M44" s="168" t="str">
        <f>TRIM(LEFT(TRIM(INDEX(отсутствия!$N:$AR,MATCH($C43,отсутствия!$A:$A,),M$11)&amp;" "&amp;TEXT(INDEX('график 7,8'!$B$5:$AF$16,MONTH($AP$3),M$11)&amp;"","Я")),2))</f>
        <v>Я</v>
      </c>
      <c r="N44" s="168" t="str">
        <f>TRIM(LEFT(TRIM(INDEX(отсутствия!$N:$AR,MATCH($C43,отсутствия!$A:$A,),N$11)&amp;" "&amp;TEXT(INDEX('график 7,8'!$B$5:$AF$16,MONTH($AP$3),N$11)&amp;"","Я")),2))</f>
        <v>Я</v>
      </c>
      <c r="O44" s="168" t="str">
        <f>TRIM(LEFT(TRIM(INDEX(отсутствия!$N:$AR,MATCH($C43,отсутствия!$A:$A,),O$11)&amp;" "&amp;TEXT(INDEX('график 7,8'!$B$5:$AF$16,MONTH($AP$3),O$11)&amp;"","Я")),2))</f>
        <v>В</v>
      </c>
      <c r="P44" s="168" t="str">
        <f>TRIM(LEFT(TRIM(INDEX(отсутствия!$N:$AR,MATCH($C43,отсутствия!$A:$A,),P$11)&amp;" "&amp;TEXT(INDEX('график 7,8'!$B$5:$AF$16,MONTH($AP$3),P$11)&amp;"","Я")),2))</f>
        <v>В</v>
      </c>
      <c r="Q44" s="168" t="str">
        <f>TRIM(LEFT(TRIM(INDEX(отсутствия!$N:$AR,MATCH($C43,отсутствия!$A:$A,),Q$11)&amp;" "&amp;TEXT(INDEX('график 7,8'!$B$5:$AF$16,MONTH($AP$3),Q$11)&amp;"","Я")),2))</f>
        <v>Я</v>
      </c>
      <c r="R44" s="168" t="str">
        <f>TRIM(LEFT(TRIM(INDEX(отсутствия!$N:$AR,MATCH($C43,отсутствия!$A:$A,),R$11)&amp;" "&amp;TEXT(INDEX('график 7,8'!$B$5:$AF$16,MONTH($AP$3),R$11)&amp;"","Я")),2))</f>
        <v>Я</v>
      </c>
      <c r="S44" s="168" t="str">
        <f>TRIM(LEFT(TRIM(INDEX(отсутствия!$N:$AR,MATCH($C43,отсутствия!$A:$A,),S$11)&amp;" "&amp;TEXT(INDEX('график 7,8'!$B$5:$AF$16,MONTH($AP$3),S$11)&amp;"","Я")),2))</f>
        <v>Я</v>
      </c>
      <c r="T44" s="177"/>
      <c r="U44" s="168" t="str">
        <f>TRIM(LEFT(TRIM(INDEX(отсутствия!$N:$AR,MATCH($C43,отсутствия!$A:$A,),U$11)&amp;" "&amp;TEXT(INDEX('график 7,8'!$B$5:$AF$16,MONTH($AP$3),U$11)&amp;"","Я")),2))</f>
        <v>Я</v>
      </c>
      <c r="V44" s="168" t="str">
        <f>TRIM(LEFT(TRIM(INDEX(отсутствия!$N:$AR,MATCH($C43,отсутствия!$A:$A,),V$11)&amp;" "&amp;TEXT(INDEX('график 7,8'!$B$5:$AF$16,MONTH($AP$3),V$11)&amp;"","Я")),2))</f>
        <v>Я</v>
      </c>
      <c r="W44" s="168" t="str">
        <f>TRIM(LEFT(TRIM(INDEX(отсутствия!$N:$AR,MATCH($C43,отсутствия!$A:$A,),W$11)&amp;" "&amp;TEXT(INDEX('график 7,8'!$B$5:$AF$16,MONTH($AP$3),W$11)&amp;"","Я")),2))</f>
        <v>В</v>
      </c>
      <c r="X44" s="168" t="str">
        <f>TRIM(LEFT(TRIM(INDEX(отсутствия!$N:$AR,MATCH($C43,отсутствия!$A:$A,),X$11)&amp;" "&amp;TEXT(INDEX('график 7,8'!$B$5:$AF$16,MONTH($AP$3),X$11)&amp;"","Я")),2))</f>
        <v>В</v>
      </c>
      <c r="Y44" s="168" t="str">
        <f>TRIM(LEFT(TRIM(INDEX(отсутствия!$N:$AR,MATCH($C43,отсутствия!$A:$A,),Y$11)&amp;" "&amp;TEXT(INDEX('график 7,8'!$B$5:$AF$16,MONTH($AP$3),Y$11)&amp;"","Я")),2))</f>
        <v>Я</v>
      </c>
      <c r="Z44" s="168" t="str">
        <f>TRIM(LEFT(TRIM(INDEX(отсутствия!$N:$AR,MATCH($C43,отсутствия!$A:$A,),Z$11)&amp;" "&amp;TEXT(INDEX('график 7,8'!$B$5:$AF$16,MONTH($AP$3),Z$11)&amp;"","Я")),2))</f>
        <v>Я</v>
      </c>
      <c r="AA44" s="168" t="str">
        <f>TRIM(LEFT(TRIM(INDEX(отсутствия!$N:$AR,MATCH($C43,отсутствия!$A:$A,),AA$11)&amp;" "&amp;TEXT(INDEX('график 7,8'!$B$5:$AF$16,MONTH($AP$3),AA$11)&amp;"","Я")),2))</f>
        <v>Я</v>
      </c>
      <c r="AB44" s="168" t="str">
        <f>TRIM(LEFT(TRIM(INDEX(отсутствия!$N:$AR,MATCH($C43,отсутствия!$A:$A,),AB$11)&amp;" "&amp;TEXT(INDEX('график 7,8'!$B$5:$AF$16,MONTH($AP$3),AB$11)&amp;"","Я")),2))</f>
        <v>Я</v>
      </c>
      <c r="AC44" s="168" t="str">
        <f>TRIM(LEFT(TRIM(INDEX(отсутствия!$N:$AR,MATCH($C43,отсутствия!$A:$A,),AC$11)&amp;" "&amp;TEXT(INDEX('график 7,8'!$B$5:$AF$16,MONTH($AP$3),AC$11)&amp;"","Я")),2))</f>
        <v>Я</v>
      </c>
      <c r="AD44" s="168" t="str">
        <f>TRIM(LEFT(TRIM(INDEX(отсутствия!$N:$AR,MATCH($C43,отсутствия!$A:$A,),AD$11)&amp;" "&amp;TEXT(INDEX('график 7,8'!$B$5:$AF$16,MONTH($AP$3),AD$11)&amp;"","Я")),2))</f>
        <v>В</v>
      </c>
      <c r="AE44" s="168" t="str">
        <f>TRIM(LEFT(TRIM(INDEX(отсутствия!$N:$AR,MATCH($C43,отсутствия!$A:$A,),AE$11)&amp;" "&amp;TEXT(INDEX('график 7,8'!$B$5:$AF$16,MONTH($AP$3),AE$11)&amp;"","Я")),2))</f>
        <v>В</v>
      </c>
      <c r="AF44" s="168" t="str">
        <f>TRIM(LEFT(TRIM(INDEX(отсутствия!$N:$AR,MATCH($C43,отсутствия!$A:$A,),AF$11)&amp;" "&amp;TEXT(INDEX('график 7,8'!$B$5:$AF$16,MONTH($AP$3),AF$11)&amp;"","Я")),2))</f>
        <v>Я</v>
      </c>
      <c r="AG44" s="168" t="str">
        <f>TRIM(LEFT(TRIM(INDEX(отсутствия!$N:$AR,MATCH($C43,отсутствия!$A:$A,),AG$11)&amp;" "&amp;TEXT(INDEX('график 7,8'!$B$5:$AF$16,MONTH($AP$3),AG$11)&amp;"","Я")),2))</f>
        <v>Я</v>
      </c>
      <c r="AH44" s="181" t="str">
        <f>TRIM(LEFT(TRIM(INDEX(отсутствия!$N:$AR,MATCH($C43,отсутствия!$A:$A,),AH$11)&amp;" "&amp;TEXT(INDEX('график 7,8'!$B$5:$AF$16,MONTH($AP$3),AH$11)&amp;"","Я")),2))</f>
        <v>Я</v>
      </c>
      <c r="AI44" s="181" t="str">
        <f>TRIM(LEFT(TRIM(INDEX(отсутствия!$N:$AR,MATCH($C43,отсутствия!$A:$A,),AI$11)&amp;" "&amp;TEXT(INDEX('график 7,8'!$B$5:$AF$16,MONTH($AP$3),AI$11)&amp;"","Я")),2))</f>
        <v>Я</v>
      </c>
      <c r="AJ44" s="181" t="str">
        <f>TRIM(LEFT(TRIM(INDEX(отсутствия!$N:$AR,MATCH($C43,отсутствия!$A:$A,),AJ$11)&amp;" "&amp;TEXT(INDEX('график 7,8'!$B$5:$AF$16,MONTH($AP$3),AJ$11)&amp;"","Я")),2))</f>
        <v/>
      </c>
      <c r="AK44" s="185"/>
      <c r="AL44" s="166"/>
      <c r="AM44" s="166"/>
      <c r="AN44" s="145"/>
    </row>
    <row r="45" spans="1:40" s="66" customFormat="1" ht="15" customHeight="1" x14ac:dyDescent="0.2">
      <c r="A45" s="66">
        <f t="shared" si="0"/>
        <v>4990</v>
      </c>
      <c r="B45" s="293" t="s">
        <v>116</v>
      </c>
      <c r="C45" s="295">
        <v>4990</v>
      </c>
      <c r="D45" s="301" t="s">
        <v>130</v>
      </c>
      <c r="E45" s="163">
        <f>IFERROR(INDEX(РВД!$D:$I,MATCH($C45,РВД!$A:$A,)+1,MATCH($N$4+E$11-1,INDEX(РВД!$D:$I,MATCH($C45,РВД!$A:$A,),),)),IF(E46="Я",INDEX('график 7,8'!$B$52:$AF$63,MONTH($AP$3),E$11),""))</f>
        <v>3.9</v>
      </c>
      <c r="F45" s="163">
        <f>IFERROR(INDEX(РВД!$D:$I,MATCH($C45,РВД!$A:$A,)+1,MATCH($N$4+F$11-1,INDEX(РВД!$D:$I,MATCH($C45,РВД!$A:$A,),),)),IF(F46="Я",INDEX('график 7,8'!$B$52:$AF$63,MONTH($AP$3),F$11),""))</f>
        <v>3.9</v>
      </c>
      <c r="G45" s="163">
        <f>IFERROR(INDEX(РВД!$D:$I,MATCH($C45,РВД!$A:$A,)+1,MATCH($N$4+G$11-1,INDEX(РВД!$D:$I,MATCH($C45,РВД!$A:$A,),),)),IF(G46="Я",INDEX('график 7,8'!$B$52:$AF$63,MONTH($AP$3),G$11),""))</f>
        <v>3.9</v>
      </c>
      <c r="H45" s="163" t="str">
        <f>IFERROR(INDEX(РВД!$D:$I,MATCH($C45,РВД!$A:$A,)+1,MATCH($N$4+H$11-1,INDEX(РВД!$D:$I,MATCH($C45,РВД!$A:$A,),),)),IF(H46="Я",INDEX('график 7,8'!$B$52:$AF$63,MONTH($AP$3),H$11),""))</f>
        <v/>
      </c>
      <c r="I45" s="163" t="str">
        <f>IFERROR(INDEX(РВД!$D:$I,MATCH($C45,РВД!$A:$A,)+1,MATCH($N$4+I$11-1,INDEX(РВД!$D:$I,MATCH($C45,РВД!$A:$A,),),)),IF(I46="Я",INDEX('график 7,8'!$B$52:$AF$63,MONTH($AP$3),I$11),""))</f>
        <v/>
      </c>
      <c r="J45" s="163">
        <f>IFERROR(INDEX(РВД!$D:$I,MATCH($C45,РВД!$A:$A,)+1,MATCH($N$4+J$11-1,INDEX(РВД!$D:$I,MATCH($C45,РВД!$A:$A,),),)),IF(J46="Я",INDEX('график 7,8'!$B$52:$AF$63,MONTH($AP$3),J$11),""))</f>
        <v>3.9</v>
      </c>
      <c r="K45" s="163">
        <f>IFERROR(INDEX(РВД!$D:$I,MATCH($C45,РВД!$A:$A,)+1,MATCH($N$4+K$11-1,INDEX(РВД!$D:$I,MATCH($C45,РВД!$A:$A,),),)),IF(K46="Я",INDEX('график 7,8'!$B$52:$AF$63,MONTH($AP$3),K$11),""))</f>
        <v>3.9</v>
      </c>
      <c r="L45" s="163">
        <f>IFERROR(INDEX(РВД!$D:$I,MATCH($C45,РВД!$A:$A,)+1,MATCH($N$4+L$11-1,INDEX(РВД!$D:$I,MATCH($C45,РВД!$A:$A,),),)),IF(L46="Я",INDEX('график 7,8'!$B$52:$AF$63,MONTH($AP$3),L$11),""))</f>
        <v>3.9</v>
      </c>
      <c r="M45" s="163">
        <f>IFERROR(INDEX(РВД!$D:$I,MATCH($C45,РВД!$A:$A,)+1,MATCH($N$4+M$11-1,INDEX(РВД!$D:$I,MATCH($C45,РВД!$A:$A,),),)),IF(M46="Я",INDEX('график 7,8'!$B$52:$AF$63,MONTH($AP$3),M$11),""))</f>
        <v>3.9</v>
      </c>
      <c r="N45" s="163">
        <f>IFERROR(INDEX(РВД!$D:$I,MATCH($C45,РВД!$A:$A,)+1,MATCH($N$4+N$11-1,INDEX(РВД!$D:$I,MATCH($C45,РВД!$A:$A,),),)),IF(N46="Я",INDEX('график 7,8'!$B$52:$AF$63,MONTH($AP$3),N$11),""))</f>
        <v>3.9</v>
      </c>
      <c r="O45" s="163" t="str">
        <f>IFERROR(INDEX(РВД!$D:$I,MATCH($C45,РВД!$A:$A,)+1,MATCH($N$4+O$11-1,INDEX(РВД!$D:$I,MATCH($C45,РВД!$A:$A,),),)),IF(O46="Я",INDEX('график 7,8'!$B$52:$AF$63,MONTH($AP$3),O$11),""))</f>
        <v/>
      </c>
      <c r="P45" s="163" t="str">
        <f>IFERROR(INDEX(РВД!$D:$I,MATCH($C45,РВД!$A:$A,)+1,MATCH($N$4+P$11-1,INDEX(РВД!$D:$I,MATCH($C45,РВД!$A:$A,),),)),IF(P46="Я",INDEX('график 7,8'!$B$52:$AF$63,MONTH($AP$3),P$11),""))</f>
        <v/>
      </c>
      <c r="Q45" s="163">
        <f>IFERROR(INDEX(РВД!$D:$I,MATCH($C45,РВД!$A:$A,)+1,MATCH($N$4+Q$11-1,INDEX(РВД!$D:$I,MATCH($C45,РВД!$A:$A,),),)),IF(Q46="Я",INDEX('график 7,8'!$B$52:$AF$63,MONTH($AP$3),Q$11),""))</f>
        <v>3.9</v>
      </c>
      <c r="R45" s="163">
        <f>IFERROR(INDEX(РВД!$D:$I,MATCH($C45,РВД!$A:$A,)+1,MATCH($N$4+R$11-1,INDEX(РВД!$D:$I,MATCH($C45,РВД!$A:$A,),),)),IF(R46="Я",INDEX('график 7,8'!$B$52:$AF$63,MONTH($AP$3),R$11),""))</f>
        <v>3.9</v>
      </c>
      <c r="S45" s="163">
        <f>IFERROR(INDEX(РВД!$D:$I,MATCH($C45,РВД!$A:$A,)+1,MATCH($N$4+S$11-1,INDEX(РВД!$D:$I,MATCH($C45,РВД!$A:$A,),),)),IF(S46="Я",INDEX('график 7,8'!$B$52:$AF$63,MONTH($AP$3),S$11),""))</f>
        <v>3.9</v>
      </c>
      <c r="T45" s="176">
        <f>SUMIF(E46:S46,"Я",E45:S45)</f>
        <v>42.899999999999991</v>
      </c>
      <c r="U45" s="163">
        <f>IFERROR(INDEX(РВД!$D:$I,MATCH($C45,РВД!$A:$A,)+1,MATCH($N$4+U$11-1,INDEX(РВД!$D:$I,MATCH($C45,РВД!$A:$A,),),)),IF(U46="Я",INDEX('график 7,8'!$B$52:$AF$63,MONTH($AP$3),U$11),""))</f>
        <v>3.9</v>
      </c>
      <c r="V45" s="167">
        <f>IFERROR(INDEX(РВД!$D:$I,MATCH($C45,РВД!$A:$A,)+1,MATCH($N$4+V$11-1,INDEX(РВД!$D:$I,MATCH($C45,РВД!$A:$A,),),)),IF(V46="Я",INDEX('график 7,8'!$B$52:$AF$63,MONTH($AP$3),V$11),""))</f>
        <v>3.9</v>
      </c>
      <c r="W45" s="167" t="str">
        <f>IFERROR(INDEX(РВД!$D:$I,MATCH($C45,РВД!$A:$A,)+1,MATCH($N$4+W$11-1,INDEX(РВД!$D:$I,MATCH($C45,РВД!$A:$A,),),)),IF(W46="Я",INDEX('график 7,8'!$B$52:$AF$63,MONTH($AP$3),W$11),""))</f>
        <v/>
      </c>
      <c r="X45" s="167" t="str">
        <f>IFERROR(INDEX(РВД!$D:$I,MATCH($C45,РВД!$A:$A,)+1,MATCH($N$4+X$11-1,INDEX(РВД!$D:$I,MATCH($C45,РВД!$A:$A,),),)),IF(X46="Я",INDEX('график 7,8'!$B$52:$AF$63,MONTH($AP$3),X$11),""))</f>
        <v/>
      </c>
      <c r="Y45" s="167">
        <f>IFERROR(INDEX(РВД!$D:$I,MATCH($C45,РВД!$A:$A,)+1,MATCH($N$4+Y$11-1,INDEX(РВД!$D:$I,MATCH($C45,РВД!$A:$A,),),)),IF(Y46="Я",INDEX('график 7,8'!$B$52:$AF$63,MONTH($AP$3),Y$11),""))</f>
        <v>3.9</v>
      </c>
      <c r="Z45" s="167">
        <f>IFERROR(INDEX(РВД!$D:$I,MATCH($C45,РВД!$A:$A,)+1,MATCH($N$4+Z$11-1,INDEX(РВД!$D:$I,MATCH($C45,РВД!$A:$A,),),)),IF(Z46="Я",INDEX('график 7,8'!$B$52:$AF$63,MONTH($AP$3),Z$11),""))</f>
        <v>3.9</v>
      </c>
      <c r="AA45" s="167">
        <f>IFERROR(INDEX(РВД!$D:$I,MATCH($C45,РВД!$A:$A,)+1,MATCH($N$4+AA$11-1,INDEX(РВД!$D:$I,MATCH($C45,РВД!$A:$A,),),)),IF(AA46="Я",INDEX('график 7,8'!$B$52:$AF$63,MONTH($AP$3),AA$11),""))</f>
        <v>3.9</v>
      </c>
      <c r="AB45" s="167">
        <f>IFERROR(INDEX(РВД!$D:$I,MATCH($C45,РВД!$A:$A,)+1,MATCH($N$4+AB$11-1,INDEX(РВД!$D:$I,MATCH($C45,РВД!$A:$A,),),)),IF(AB46="Я",INDEX('график 7,8'!$B$52:$AF$63,MONTH($AP$3),AB$11),""))</f>
        <v>3.9</v>
      </c>
      <c r="AC45" s="167">
        <f>IFERROR(INDEX(РВД!$D:$I,MATCH($C45,РВД!$A:$A,)+1,MATCH($N$4+AC$11-1,INDEX(РВД!$D:$I,MATCH($C45,РВД!$A:$A,),),)),IF(AC46="Я",INDEX('график 7,8'!$B$52:$AF$63,MONTH($AP$3),AC$11),""))</f>
        <v>3.9</v>
      </c>
      <c r="AD45" s="167" t="str">
        <f>IFERROR(INDEX(РВД!$D:$I,MATCH($C45,РВД!$A:$A,)+1,MATCH($N$4+AD$11-1,INDEX(РВД!$D:$I,MATCH($C45,РВД!$A:$A,),),)),IF(AD46="Я",INDEX('график 7,8'!$B$52:$AF$63,MONTH($AP$3),AD$11),""))</f>
        <v/>
      </c>
      <c r="AE45" s="167" t="str">
        <f>IFERROR(INDEX(РВД!$D:$I,MATCH($C45,РВД!$A:$A,)+1,MATCH($N$4+AE$11-1,INDEX(РВД!$D:$I,MATCH($C45,РВД!$A:$A,),),)),IF(AE46="Я",INDEX('график 7,8'!$B$52:$AF$63,MONTH($AP$3),AE$11),""))</f>
        <v/>
      </c>
      <c r="AF45" s="167">
        <f>IFERROR(INDEX(РВД!$D:$I,MATCH($C45,РВД!$A:$A,)+1,MATCH($N$4+AF$11-1,INDEX(РВД!$D:$I,MATCH($C45,РВД!$A:$A,),),)),IF(AF46="Я",INDEX('график 7,8'!$B$52:$AF$63,MONTH($AP$3),AF$11),""))</f>
        <v>3.9</v>
      </c>
      <c r="AG45" s="167">
        <f>IFERROR(INDEX(РВД!$D:$I,MATCH($C45,РВД!$A:$A,)+1,MATCH($N$4+AG$11-1,INDEX(РВД!$D:$I,MATCH($C45,РВД!$A:$A,),),)),IF(AG46="Я",INDEX('график 7,8'!$B$52:$AF$63,MONTH($AP$3),AG$11),""))</f>
        <v>3.9</v>
      </c>
      <c r="AH45" s="180">
        <f>IFERROR(INDEX(РВД!$D:$I,MATCH($C45,РВД!$A:$A,)+1,MATCH($N$4+AH$11-1,INDEX(РВД!$D:$I,MATCH($C45,РВД!$A:$A,),),)),IF(AH46="Я",INDEX('график 7,8'!$B$52:$AF$63,MONTH($AP$3),AH$11),""))</f>
        <v>3.9</v>
      </c>
      <c r="AI45" s="183">
        <f>IFERROR(INDEX(РВД!$D:$I,MATCH($C45,РВД!$A:$A,)+1,MATCH($N$4+AI$11-1,INDEX(РВД!$D:$I,MATCH($C45,РВД!$A:$A,),),)),IF(AI46="Я",INDEX('график 7,8'!$B$52:$AF$63,MONTH($AP$3),AI$11),""))</f>
        <v>2.9</v>
      </c>
      <c r="AJ45" s="183" t="str">
        <f>IFERROR(INDEX(РВД!$D:$I,MATCH($C45,РВД!$A:$A,)+1,MATCH($N$4+AJ$11-1,INDEX(РВД!$D:$I,MATCH($C45,РВД!$A:$A,),),)),IF(AJ46="Я",INDEX('график 7,8'!$B$52:$AF$63,MONTH($AP$3),AJ$11),""))</f>
        <v/>
      </c>
      <c r="AK45" s="185" t="str">
        <f>"Я/"&amp;SUMIF(E46:AJ46,"Я",E45:AJ45)</f>
        <v>Я/84,8</v>
      </c>
      <c r="AL45" s="164">
        <f>(SUMIF(E46:AJ46,"В",E45:AJ45)+SUMIF(E46:AJ46,"В.",E45:AJ45))*2</f>
        <v>0</v>
      </c>
      <c r="AM45" s="164">
        <f>COUNTIFS(E46:AJ46,"Я",E45:AJ45,"&lt;&gt;")</f>
        <v>22</v>
      </c>
      <c r="AN45" s="149" t="str">
        <f>IFERROR(VLOOKUP(C45,доплаты!$A$5:$S$118,19,0),"")</f>
        <v>28</v>
      </c>
    </row>
    <row r="46" spans="1:40" s="66" customFormat="1" ht="15" customHeight="1" x14ac:dyDescent="0.2">
      <c r="B46" s="294"/>
      <c r="C46" s="296"/>
      <c r="D46" s="302"/>
      <c r="E46" s="165" t="str">
        <f>TRIM(LEFT(TRIM(INDEX(отсутствия!$N:$AR,MATCH($C45,отсутствия!$A:$A,),E$11)&amp;" "&amp;TEXT(INDEX('график 7,8'!$B$52:$AF$63,MONTH($AP$3),E$11)&amp;"","Я")),2))</f>
        <v>Я</v>
      </c>
      <c r="F46" s="168" t="str">
        <f>TRIM(LEFT(TRIM(INDEX(отсутствия!$N:$AR,MATCH($C45,отсутствия!$A:$A,),F$11)&amp;" "&amp;TEXT(INDEX('график 7,8'!$B$52:$AF$63,MONTH($AP$3),F$11)&amp;"","Я")),2))</f>
        <v>Я</v>
      </c>
      <c r="G46" s="168" t="str">
        <f>TRIM(LEFT(TRIM(INDEX(отсутствия!$N:$AR,MATCH($C45,отсутствия!$A:$A,),G$11)&amp;" "&amp;TEXT(INDEX('график 7,8'!$B$52:$AF$63,MONTH($AP$3),G$11)&amp;"","Я")),2))</f>
        <v>Я</v>
      </c>
      <c r="H46" s="168" t="str">
        <f>TRIM(LEFT(TRIM(INDEX(отсутствия!$N:$AR,MATCH($C45,отсутствия!$A:$A,),H$11)&amp;" "&amp;TEXT(INDEX('график 7,8'!$B$52:$AF$63,MONTH($AP$3),H$11)&amp;"","Я")),2))</f>
        <v>В</v>
      </c>
      <c r="I46" s="168" t="str">
        <f>TRIM(LEFT(TRIM(INDEX(отсутствия!$N:$AR,MATCH($C45,отсутствия!$A:$A,),I$11)&amp;" "&amp;TEXT(INDEX('график 7,8'!$B$52:$AF$63,MONTH($AP$3),I$11)&amp;"","Я")),2))</f>
        <v>В</v>
      </c>
      <c r="J46" s="168" t="str">
        <f>TRIM(LEFT(TRIM(INDEX(отсутствия!$N:$AR,MATCH($C45,отсутствия!$A:$A,),J$11)&amp;" "&amp;TEXT(INDEX('график 7,8'!$B$52:$AF$63,MONTH($AP$3),J$11)&amp;"","Я")),2))</f>
        <v>Я</v>
      </c>
      <c r="K46" s="168" t="str">
        <f>TRIM(LEFT(TRIM(INDEX(отсутствия!$N:$AR,MATCH($C45,отсутствия!$A:$A,),K$11)&amp;" "&amp;TEXT(INDEX('график 7,8'!$B$52:$AF$63,MONTH($AP$3),K$11)&amp;"","Я")),2))</f>
        <v>Я</v>
      </c>
      <c r="L46" s="168" t="str">
        <f>TRIM(LEFT(TRIM(INDEX(отсутствия!$N:$AR,MATCH($C45,отсутствия!$A:$A,),L$11)&amp;" "&amp;TEXT(INDEX('график 7,8'!$B$52:$AF$63,MONTH($AP$3),L$11)&amp;"","Я")),2))</f>
        <v>Я</v>
      </c>
      <c r="M46" s="168" t="str">
        <f>TRIM(LEFT(TRIM(INDEX(отсутствия!$N:$AR,MATCH($C45,отсутствия!$A:$A,),M$11)&amp;" "&amp;TEXT(INDEX('график 7,8'!$B$52:$AF$63,MONTH($AP$3),M$11)&amp;"","Я")),2))</f>
        <v>Я</v>
      </c>
      <c r="N46" s="168" t="str">
        <f>TRIM(LEFT(TRIM(INDEX(отсутствия!$N:$AR,MATCH($C45,отсутствия!$A:$A,),N$11)&amp;" "&amp;TEXT(INDEX('график 7,8'!$B$52:$AF$63,MONTH($AP$3),N$11)&amp;"","Я")),2))</f>
        <v>Я</v>
      </c>
      <c r="O46" s="168" t="str">
        <f>TRIM(LEFT(TRIM(INDEX(отсутствия!$N:$AR,MATCH($C45,отсутствия!$A:$A,),O$11)&amp;" "&amp;TEXT(INDEX('график 7,8'!$B$52:$AF$63,MONTH($AP$3),O$11)&amp;"","Я")),2))</f>
        <v>В</v>
      </c>
      <c r="P46" s="168" t="str">
        <f>TRIM(LEFT(TRIM(INDEX(отсутствия!$N:$AR,MATCH($C45,отсутствия!$A:$A,),P$11)&amp;" "&amp;TEXT(INDEX('график 7,8'!$B$52:$AF$63,MONTH($AP$3),P$11)&amp;"","Я")),2))</f>
        <v>В</v>
      </c>
      <c r="Q46" s="168" t="str">
        <f>TRIM(LEFT(TRIM(INDEX(отсутствия!$N:$AR,MATCH($C45,отсутствия!$A:$A,),Q$11)&amp;" "&amp;TEXT(INDEX('график 7,8'!$B$52:$AF$63,MONTH($AP$3),Q$11)&amp;"","Я")),2))</f>
        <v>Я</v>
      </c>
      <c r="R46" s="168" t="str">
        <f>TRIM(LEFT(TRIM(INDEX(отсутствия!$N:$AR,MATCH($C45,отсутствия!$A:$A,),R$11)&amp;" "&amp;TEXT(INDEX('график 7,8'!$B$52:$AF$63,MONTH($AP$3),R$11)&amp;"","Я")),2))</f>
        <v>Я</v>
      </c>
      <c r="S46" s="168" t="str">
        <f>TRIM(LEFT(TRIM(INDEX(отсутствия!$N:$AR,MATCH($C45,отсутствия!$A:$A,),S$11)&amp;" "&amp;TEXT(INDEX('график 7,8'!$B$52:$AF$63,MONTH($AP$3),S$11)&amp;"","Я")),2))</f>
        <v>Я</v>
      </c>
      <c r="T46" s="177"/>
      <c r="U46" s="168" t="str">
        <f>TRIM(LEFT(TRIM(INDEX(отсутствия!$N:$AR,MATCH($C45,отсутствия!$A:$A,),U$11)&amp;" "&amp;TEXT(INDEX('график 7,8'!$B$52:$AF$63,MONTH($AP$3),U$11)&amp;"","Я")),2))</f>
        <v>Я</v>
      </c>
      <c r="V46" s="168" t="str">
        <f>TRIM(LEFT(TRIM(INDEX(отсутствия!$N:$AR,MATCH($C45,отсутствия!$A:$A,),V$11)&amp;" "&amp;TEXT(INDEX('график 7,8'!$B$52:$AF$63,MONTH($AP$3),V$11)&amp;"","Я")),2))</f>
        <v>Я</v>
      </c>
      <c r="W46" s="168" t="str">
        <f>TRIM(LEFT(TRIM(INDEX(отсутствия!$N:$AR,MATCH($C45,отсутствия!$A:$A,),W$11)&amp;" "&amp;TEXT(INDEX('график 7,8'!$B$52:$AF$63,MONTH($AP$3),W$11)&amp;"","Я")),2))</f>
        <v>В</v>
      </c>
      <c r="X46" s="168" t="str">
        <f>TRIM(LEFT(TRIM(INDEX(отсутствия!$N:$AR,MATCH($C45,отсутствия!$A:$A,),X$11)&amp;" "&amp;TEXT(INDEX('график 7,8'!$B$52:$AF$63,MONTH($AP$3),X$11)&amp;"","Я")),2))</f>
        <v>В</v>
      </c>
      <c r="Y46" s="168" t="str">
        <f>TRIM(LEFT(TRIM(INDEX(отсутствия!$N:$AR,MATCH($C45,отсутствия!$A:$A,),Y$11)&amp;" "&amp;TEXT(INDEX('график 7,8'!$B$52:$AF$63,MONTH($AP$3),Y$11)&amp;"","Я")),2))</f>
        <v>Я</v>
      </c>
      <c r="Z46" s="168" t="str">
        <f>TRIM(LEFT(TRIM(INDEX(отсутствия!$N:$AR,MATCH($C45,отсутствия!$A:$A,),Z$11)&amp;" "&amp;TEXT(INDEX('график 7,8'!$B$52:$AF$63,MONTH($AP$3),Z$11)&amp;"","Я")),2))</f>
        <v>Я</v>
      </c>
      <c r="AA46" s="168" t="str">
        <f>TRIM(LEFT(TRIM(INDEX(отсутствия!$N:$AR,MATCH($C45,отсутствия!$A:$A,),AA$11)&amp;" "&amp;TEXT(INDEX('график 7,8'!$B$52:$AF$63,MONTH($AP$3),AA$11)&amp;"","Я")),2))</f>
        <v>Я</v>
      </c>
      <c r="AB46" s="168" t="str">
        <f>TRIM(LEFT(TRIM(INDEX(отсутствия!$N:$AR,MATCH($C45,отсутствия!$A:$A,),AB$11)&amp;" "&amp;TEXT(INDEX('график 7,8'!$B$52:$AF$63,MONTH($AP$3),AB$11)&amp;"","Я")),2))</f>
        <v>Я</v>
      </c>
      <c r="AC46" s="168" t="str">
        <f>TRIM(LEFT(TRIM(INDEX(отсутствия!$N:$AR,MATCH($C45,отсутствия!$A:$A,),AC$11)&amp;" "&amp;TEXT(INDEX('график 7,8'!$B$52:$AF$63,MONTH($AP$3),AC$11)&amp;"","Я")),2))</f>
        <v>Я</v>
      </c>
      <c r="AD46" s="168" t="str">
        <f>TRIM(LEFT(TRIM(INDEX(отсутствия!$N:$AR,MATCH($C45,отсутствия!$A:$A,),AD$11)&amp;" "&amp;TEXT(INDEX('график 7,8'!$B$52:$AF$63,MONTH($AP$3),AD$11)&amp;"","Я")),2))</f>
        <v>В</v>
      </c>
      <c r="AE46" s="168" t="str">
        <f>TRIM(LEFT(TRIM(INDEX(отсутствия!$N:$AR,MATCH($C45,отсутствия!$A:$A,),AE$11)&amp;" "&amp;TEXT(INDEX('график 7,8'!$B$52:$AF$63,MONTH($AP$3),AE$11)&amp;"","Я")),2))</f>
        <v>В</v>
      </c>
      <c r="AF46" s="168" t="str">
        <f>TRIM(LEFT(TRIM(INDEX(отсутствия!$N:$AR,MATCH($C45,отсутствия!$A:$A,),AF$11)&amp;" "&amp;TEXT(INDEX('график 7,8'!$B$52:$AF$63,MONTH($AP$3),AF$11)&amp;"","Я")),2))</f>
        <v>Я</v>
      </c>
      <c r="AG46" s="168" t="str">
        <f>TRIM(LEFT(TRIM(INDEX(отсутствия!$N:$AR,MATCH($C45,отсутствия!$A:$A,),AG$11)&amp;" "&amp;TEXT(INDEX('график 7,8'!$B$52:$AF$63,MONTH($AP$3),AG$11)&amp;"","Я")),2))</f>
        <v>Я</v>
      </c>
      <c r="AH46" s="181" t="str">
        <f>TRIM(LEFT(TRIM(INDEX(отсутствия!$N:$AR,MATCH($C45,отсутствия!$A:$A,),AH$11)&amp;" "&amp;TEXT(INDEX('график 7,8'!$B$52:$AF$63,MONTH($AP$3),AH$11)&amp;"","Я")),2))</f>
        <v>Я</v>
      </c>
      <c r="AI46" s="181" t="str">
        <f>TRIM(LEFT(TRIM(INDEX(отсутствия!$N:$AR,MATCH($C45,отсутствия!$A:$A,),AI$11)&amp;" "&amp;TEXT(INDEX('график 7,8'!$B$52:$AF$63,MONTH($AP$3),AI$11)&amp;"","Я")),2))</f>
        <v>Я</v>
      </c>
      <c r="AJ46" s="181" t="str">
        <f>TRIM(LEFT(TRIM(INDEX(отсутствия!$N:$AR,MATCH($C45,отсутствия!$A:$A,),AJ$11)&amp;" "&amp;TEXT(INDEX('график 7,8'!$B$52:$AF$63,MONTH($AP$3),AJ$11)&amp;"","Я")),2))</f>
        <v/>
      </c>
      <c r="AK46" s="185"/>
      <c r="AL46" s="166"/>
      <c r="AM46" s="166"/>
      <c r="AN46" s="145"/>
    </row>
    <row r="47" spans="1:40" s="66" customFormat="1" ht="15" customHeight="1" x14ac:dyDescent="0.2">
      <c r="A47" s="66">
        <f t="shared" si="0"/>
        <v>5015</v>
      </c>
      <c r="B47" s="293" t="s">
        <v>117</v>
      </c>
      <c r="C47" s="295">
        <v>5015</v>
      </c>
      <c r="D47" s="301" t="s">
        <v>130</v>
      </c>
      <c r="E47" s="163">
        <f>IFERROR(INDEX(РВД!$D:$I,MATCH($C47,РВД!$A:$A,)+1,MATCH($N$4+E$11-1,INDEX(РВД!$D:$I,MATCH($C47,РВД!$A:$A,),),)),IF(E48="Я",INDEX('график 7,8'!$B$5:$AF$16,MONTH($AP$3),E$11),""))</f>
        <v>7.8</v>
      </c>
      <c r="F47" s="163">
        <f>IFERROR(INDEX(РВД!$D:$I,MATCH($C47,РВД!$A:$A,)+1,MATCH($N$4+F$11-1,INDEX(РВД!$D:$I,MATCH($C47,РВД!$A:$A,),),)),IF(F48="Я",INDEX('график 7,8'!$B$5:$AF$16,MONTH($AP$3),F$11),""))</f>
        <v>7.8</v>
      </c>
      <c r="G47" s="163">
        <f>IFERROR(INDEX(РВД!$D:$I,MATCH($C47,РВД!$A:$A,)+1,MATCH($N$4+G$11-1,INDEX(РВД!$D:$I,MATCH($C47,РВД!$A:$A,),),)),IF(G48="Я",INDEX('график 7,8'!$B$5:$AF$16,MONTH($AP$3),G$11),""))</f>
        <v>7.8</v>
      </c>
      <c r="H47" s="163" t="str">
        <f>IFERROR(INDEX(РВД!$D:$I,MATCH($C47,РВД!$A:$A,)+1,MATCH($N$4+H$11-1,INDEX(РВД!$D:$I,MATCH($C47,РВД!$A:$A,),),)),IF(H48="Я",INDEX('график 7,8'!$B$5:$AF$16,MONTH($AP$3),H$11),""))</f>
        <v/>
      </c>
      <c r="I47" s="163" t="str">
        <f>IFERROR(INDEX(РВД!$D:$I,MATCH($C47,РВД!$A:$A,)+1,MATCH($N$4+I$11-1,INDEX(РВД!$D:$I,MATCH($C47,РВД!$A:$A,),),)),IF(I48="Я",INDEX('график 7,8'!$B$5:$AF$16,MONTH($AP$3),I$11),""))</f>
        <v/>
      </c>
      <c r="J47" s="163">
        <f>IFERROR(INDEX(РВД!$D:$I,MATCH($C47,РВД!$A:$A,)+1,MATCH($N$4+J$11-1,INDEX(РВД!$D:$I,MATCH($C47,РВД!$A:$A,),),)),IF(J48="Я",INDEX('график 7,8'!$B$5:$AF$16,MONTH($AP$3),J$11),""))</f>
        <v>7.8</v>
      </c>
      <c r="K47" s="163">
        <f>IFERROR(INDEX(РВД!$D:$I,MATCH($C47,РВД!$A:$A,)+1,MATCH($N$4+K$11-1,INDEX(РВД!$D:$I,MATCH($C47,РВД!$A:$A,),),)),IF(K48="Я",INDEX('график 7,8'!$B$5:$AF$16,MONTH($AP$3),K$11),""))</f>
        <v>7.8</v>
      </c>
      <c r="L47" s="163">
        <f>IFERROR(INDEX(РВД!$D:$I,MATCH($C47,РВД!$A:$A,)+1,MATCH($N$4+L$11-1,INDEX(РВД!$D:$I,MATCH($C47,РВД!$A:$A,),),)),IF(L48="Я",INDEX('график 7,8'!$B$5:$AF$16,MONTH($AP$3),L$11),""))</f>
        <v>7.8</v>
      </c>
      <c r="M47" s="163">
        <f>IFERROR(INDEX(РВД!$D:$I,MATCH($C47,РВД!$A:$A,)+1,MATCH($N$4+M$11-1,INDEX(РВД!$D:$I,MATCH($C47,РВД!$A:$A,),),)),IF(M48="Я",INDEX('график 7,8'!$B$5:$AF$16,MONTH($AP$3),M$11),""))</f>
        <v>7.8</v>
      </c>
      <c r="N47" s="163">
        <f>IFERROR(INDEX(РВД!$D:$I,MATCH($C47,РВД!$A:$A,)+1,MATCH($N$4+N$11-1,INDEX(РВД!$D:$I,MATCH($C47,РВД!$A:$A,),),)),IF(N48="Я",INDEX('график 7,8'!$B$5:$AF$16,MONTH($AP$3),N$11),""))</f>
        <v>7.8</v>
      </c>
      <c r="O47" s="163" t="str">
        <f>IFERROR(INDEX(РВД!$D:$I,MATCH($C47,РВД!$A:$A,)+1,MATCH($N$4+O$11-1,INDEX(РВД!$D:$I,MATCH($C47,РВД!$A:$A,),),)),IF(O48="Я",INDEX('график 7,8'!$B$5:$AF$16,MONTH($AP$3),O$11),""))</f>
        <v/>
      </c>
      <c r="P47" s="163" t="str">
        <f>IFERROR(INDEX(РВД!$D:$I,MATCH($C47,РВД!$A:$A,)+1,MATCH($N$4+P$11-1,INDEX(РВД!$D:$I,MATCH($C47,РВД!$A:$A,),),)),IF(P48="Я",INDEX('график 7,8'!$B$5:$AF$16,MONTH($AP$3),P$11),""))</f>
        <v/>
      </c>
      <c r="Q47" s="163">
        <f>IFERROR(INDEX(РВД!$D:$I,MATCH($C47,РВД!$A:$A,)+1,MATCH($N$4+Q$11-1,INDEX(РВД!$D:$I,MATCH($C47,РВД!$A:$A,),),)),IF(Q48="Я",INDEX('график 7,8'!$B$5:$AF$16,MONTH($AP$3),Q$11),""))</f>
        <v>7.8</v>
      </c>
      <c r="R47" s="163">
        <f>IFERROR(INDEX(РВД!$D:$I,MATCH($C47,РВД!$A:$A,)+1,MATCH($N$4+R$11-1,INDEX(РВД!$D:$I,MATCH($C47,РВД!$A:$A,),),)),IF(R48="Я",INDEX('график 7,8'!$B$5:$AF$16,MONTH($AP$3),R$11),""))</f>
        <v>7.8</v>
      </c>
      <c r="S47" s="163">
        <f>IFERROR(INDEX(РВД!$D:$I,MATCH($C47,РВД!$A:$A,)+1,MATCH($N$4+S$11-1,INDEX(РВД!$D:$I,MATCH($C47,РВД!$A:$A,),),)),IF(S48="Я",INDEX('график 7,8'!$B$5:$AF$16,MONTH($AP$3),S$11),""))</f>
        <v>7.8</v>
      </c>
      <c r="T47" s="176">
        <f>SUMIF(E48:S48,"Я",E47:S47)</f>
        <v>85.799999999999983</v>
      </c>
      <c r="U47" s="163">
        <f>IFERROR(INDEX(РВД!$D:$I,MATCH($C47,РВД!$A:$A,)+1,MATCH($N$4+U$11-1,INDEX(РВД!$D:$I,MATCH($C47,РВД!$A:$A,),),)),IF(U48="Я",INDEX('график 7,8'!$B$5:$AF$16,MONTH($AP$3),U$11),""))</f>
        <v>7.8</v>
      </c>
      <c r="V47" s="167">
        <f>IFERROR(INDEX(РВД!$D:$I,MATCH($C47,РВД!$A:$A,)+1,MATCH($N$4+V$11-1,INDEX(РВД!$D:$I,MATCH($C47,РВД!$A:$A,),),)),IF(V48="Я",INDEX('график 7,8'!$B$5:$AF$16,MONTH($AP$3),V$11),""))</f>
        <v>7.8</v>
      </c>
      <c r="W47" s="167" t="str">
        <f>IFERROR(INDEX(РВД!$D:$I,MATCH($C47,РВД!$A:$A,)+1,MATCH($N$4+W$11-1,INDEX(РВД!$D:$I,MATCH($C47,РВД!$A:$A,),),)),IF(W48="Я",INDEX('график 7,8'!$B$5:$AF$16,MONTH($AP$3),W$11),""))</f>
        <v/>
      </c>
      <c r="X47" s="167" t="str">
        <f>IFERROR(INDEX(РВД!$D:$I,MATCH($C47,РВД!$A:$A,)+1,MATCH($N$4+X$11-1,INDEX(РВД!$D:$I,MATCH($C47,РВД!$A:$A,),),)),IF(X48="Я",INDEX('график 7,8'!$B$5:$AF$16,MONTH($AP$3),X$11),""))</f>
        <v/>
      </c>
      <c r="Y47" s="167">
        <f>IFERROR(INDEX(РВД!$D:$I,MATCH($C47,РВД!$A:$A,)+1,MATCH($N$4+Y$11-1,INDEX(РВД!$D:$I,MATCH($C47,РВД!$A:$A,),),)),IF(Y48="Я",INDEX('график 7,8'!$B$5:$AF$16,MONTH($AP$3),Y$11),""))</f>
        <v>7.8</v>
      </c>
      <c r="Z47" s="167">
        <f>IFERROR(INDEX(РВД!$D:$I,MATCH($C47,РВД!$A:$A,)+1,MATCH($N$4+Z$11-1,INDEX(РВД!$D:$I,MATCH($C47,РВД!$A:$A,),),)),IF(Z48="Я",INDEX('график 7,8'!$B$5:$AF$16,MONTH($AP$3),Z$11),""))</f>
        <v>7.8</v>
      </c>
      <c r="AA47" s="167">
        <f>IFERROR(INDEX(РВД!$D:$I,MATCH($C47,РВД!$A:$A,)+1,MATCH($N$4+AA$11-1,INDEX(РВД!$D:$I,MATCH($C47,РВД!$A:$A,),),)),IF(AA48="Я",INDEX('график 7,8'!$B$5:$AF$16,MONTH($AP$3),AA$11),""))</f>
        <v>7.8</v>
      </c>
      <c r="AB47" s="167">
        <f>IFERROR(INDEX(РВД!$D:$I,MATCH($C47,РВД!$A:$A,)+1,MATCH($N$4+AB$11-1,INDEX(РВД!$D:$I,MATCH($C47,РВД!$A:$A,),),)),IF(AB48="Я",INDEX('график 7,8'!$B$5:$AF$16,MONTH($AP$3),AB$11),""))</f>
        <v>7.8</v>
      </c>
      <c r="AC47" s="167">
        <f>IFERROR(INDEX(РВД!$D:$I,MATCH($C47,РВД!$A:$A,)+1,MATCH($N$4+AC$11-1,INDEX(РВД!$D:$I,MATCH($C47,РВД!$A:$A,),),)),IF(AC48="Я",INDEX('график 7,8'!$B$5:$AF$16,MONTH($AP$3),AC$11),""))</f>
        <v>7.8</v>
      </c>
      <c r="AD47" s="167" t="str">
        <f>IFERROR(INDEX(РВД!$D:$I,MATCH($C47,РВД!$A:$A,)+1,MATCH($N$4+AD$11-1,INDEX(РВД!$D:$I,MATCH($C47,РВД!$A:$A,),),)),IF(AD48="Я",INDEX('график 7,8'!$B$5:$AF$16,MONTH($AP$3),AD$11),""))</f>
        <v/>
      </c>
      <c r="AE47" s="167" t="str">
        <f>IFERROR(INDEX(РВД!$D:$I,MATCH($C47,РВД!$A:$A,)+1,MATCH($N$4+AE$11-1,INDEX(РВД!$D:$I,MATCH($C47,РВД!$A:$A,),),)),IF(AE48="Я",INDEX('график 7,8'!$B$5:$AF$16,MONTH($AP$3),AE$11),""))</f>
        <v/>
      </c>
      <c r="AF47" s="167">
        <f>IFERROR(INDEX(РВД!$D:$I,MATCH($C47,РВД!$A:$A,)+1,MATCH($N$4+AF$11-1,INDEX(РВД!$D:$I,MATCH($C47,РВД!$A:$A,),),)),IF(AF48="Я",INDEX('график 7,8'!$B$5:$AF$16,MONTH($AP$3),AF$11),""))</f>
        <v>7.8</v>
      </c>
      <c r="AG47" s="167">
        <f>IFERROR(INDEX(РВД!$D:$I,MATCH($C47,РВД!$A:$A,)+1,MATCH($N$4+AG$11-1,INDEX(РВД!$D:$I,MATCH($C47,РВД!$A:$A,),),)),IF(AG48="Я",INDEX('график 7,8'!$B$5:$AF$16,MONTH($AP$3),AG$11),""))</f>
        <v>7.8</v>
      </c>
      <c r="AH47" s="180">
        <f>IFERROR(INDEX(РВД!$D:$I,MATCH($C47,РВД!$A:$A,)+1,MATCH($N$4+AH$11-1,INDEX(РВД!$D:$I,MATCH($C47,РВД!$A:$A,),),)),IF(AH48="Я",INDEX('график 7,8'!$B$5:$AF$16,MONTH($AP$3),AH$11),""))</f>
        <v>7.8</v>
      </c>
      <c r="AI47" s="183">
        <f>IFERROR(INDEX(РВД!$D:$I,MATCH($C47,РВД!$A:$A,)+1,MATCH($N$4+AI$11-1,INDEX(РВД!$D:$I,MATCH($C47,РВД!$A:$A,),),)),IF(AI48="Я",INDEX('график 7,8'!$B$5:$AF$16,MONTH($AP$3),AI$11),""))</f>
        <v>6.8</v>
      </c>
      <c r="AJ47" s="183" t="str">
        <f>IFERROR(INDEX(РВД!$D:$I,MATCH($C47,РВД!$A:$A,)+1,MATCH($N$4+AJ$11-1,INDEX(РВД!$D:$I,MATCH($C47,РВД!$A:$A,),),)),IF(AJ48="Я",INDEX('график 7,8'!$B$5:$AF$16,MONTH($AP$3),AJ$11),""))</f>
        <v/>
      </c>
      <c r="AK47" s="185" t="str">
        <f>"Я/"&amp;SUMIF(E48:AJ48,"Я",E47:AJ47)</f>
        <v>Я/170,6</v>
      </c>
      <c r="AL47" s="164">
        <f>(SUMIF(E48:AJ48,"В",E47:AJ47)+SUMIF(E48:AJ48,"В.",E47:AJ47))*2</f>
        <v>0</v>
      </c>
      <c r="AM47" s="164">
        <f>COUNTIFS(E48:AJ48,"Я",E47:AJ47,"&lt;&gt;")</f>
        <v>22</v>
      </c>
      <c r="AN47" s="149" t="str">
        <f>IFERROR(VLOOKUP(C47,доплаты!$A$5:$S$118,19,0),"")</f>
        <v>20,100</v>
      </c>
    </row>
    <row r="48" spans="1:40" s="66" customFormat="1" ht="15" customHeight="1" x14ac:dyDescent="0.2">
      <c r="B48" s="294"/>
      <c r="C48" s="296"/>
      <c r="D48" s="302"/>
      <c r="E48" s="165" t="str">
        <f>TRIM(LEFT(TRIM(INDEX(отсутствия!$N:$AR,MATCH($C47,отсутствия!$A:$A,),E$11)&amp;" "&amp;TEXT(INDEX('график 7,8'!$B$5:$AF$16,MONTH($AP$3),E$11)&amp;"","Я")),2))</f>
        <v>Я</v>
      </c>
      <c r="F48" s="168" t="str">
        <f>TRIM(LEFT(TRIM(INDEX(отсутствия!$N:$AR,MATCH($C47,отсутствия!$A:$A,),F$11)&amp;" "&amp;TEXT(INDEX('график 7,8'!$B$5:$AF$16,MONTH($AP$3),F$11)&amp;"","Я")),2))</f>
        <v>Я</v>
      </c>
      <c r="G48" s="168" t="str">
        <f>TRIM(LEFT(TRIM(INDEX(отсутствия!$N:$AR,MATCH($C47,отсутствия!$A:$A,),G$11)&amp;" "&amp;TEXT(INDEX('график 7,8'!$B$5:$AF$16,MONTH($AP$3),G$11)&amp;"","Я")),2))</f>
        <v>Я</v>
      </c>
      <c r="H48" s="168" t="str">
        <f>TRIM(LEFT(TRIM(INDEX(отсутствия!$N:$AR,MATCH($C47,отсутствия!$A:$A,),H$11)&amp;" "&amp;TEXT(INDEX('график 7,8'!$B$5:$AF$16,MONTH($AP$3),H$11)&amp;"","Я")),2))</f>
        <v>В</v>
      </c>
      <c r="I48" s="168" t="str">
        <f>TRIM(LEFT(TRIM(INDEX(отсутствия!$N:$AR,MATCH($C47,отсутствия!$A:$A,),I$11)&amp;" "&amp;TEXT(INDEX('график 7,8'!$B$5:$AF$16,MONTH($AP$3),I$11)&amp;"","Я")),2))</f>
        <v>В</v>
      </c>
      <c r="J48" s="168" t="str">
        <f>TRIM(LEFT(TRIM(INDEX(отсутствия!$N:$AR,MATCH($C47,отсутствия!$A:$A,),J$11)&amp;" "&amp;TEXT(INDEX('график 7,8'!$B$5:$AF$16,MONTH($AP$3),J$11)&amp;"","Я")),2))</f>
        <v>Я</v>
      </c>
      <c r="K48" s="168" t="str">
        <f>TRIM(LEFT(TRIM(INDEX(отсутствия!$N:$AR,MATCH($C47,отсутствия!$A:$A,),K$11)&amp;" "&amp;TEXT(INDEX('график 7,8'!$B$5:$AF$16,MONTH($AP$3),K$11)&amp;"","Я")),2))</f>
        <v>Я</v>
      </c>
      <c r="L48" s="168" t="str">
        <f>TRIM(LEFT(TRIM(INDEX(отсутствия!$N:$AR,MATCH($C47,отсутствия!$A:$A,),L$11)&amp;" "&amp;TEXT(INDEX('график 7,8'!$B$5:$AF$16,MONTH($AP$3),L$11)&amp;"","Я")),2))</f>
        <v>Я</v>
      </c>
      <c r="M48" s="168" t="str">
        <f>TRIM(LEFT(TRIM(INDEX(отсутствия!$N:$AR,MATCH($C47,отсутствия!$A:$A,),M$11)&amp;" "&amp;TEXT(INDEX('график 7,8'!$B$5:$AF$16,MONTH($AP$3),M$11)&amp;"","Я")),2))</f>
        <v>Я</v>
      </c>
      <c r="N48" s="168" t="str">
        <f>TRIM(LEFT(TRIM(INDEX(отсутствия!$N:$AR,MATCH($C47,отсутствия!$A:$A,),N$11)&amp;" "&amp;TEXT(INDEX('график 7,8'!$B$5:$AF$16,MONTH($AP$3),N$11)&amp;"","Я")),2))</f>
        <v>Я</v>
      </c>
      <c r="O48" s="168" t="str">
        <f>TRIM(LEFT(TRIM(INDEX(отсутствия!$N:$AR,MATCH($C47,отсутствия!$A:$A,),O$11)&amp;" "&amp;TEXT(INDEX('график 7,8'!$B$5:$AF$16,MONTH($AP$3),O$11)&amp;"","Я")),2))</f>
        <v>В</v>
      </c>
      <c r="P48" s="168" t="str">
        <f>TRIM(LEFT(TRIM(INDEX(отсутствия!$N:$AR,MATCH($C47,отсутствия!$A:$A,),P$11)&amp;" "&amp;TEXT(INDEX('график 7,8'!$B$5:$AF$16,MONTH($AP$3),P$11)&amp;"","Я")),2))</f>
        <v>В</v>
      </c>
      <c r="Q48" s="168" t="str">
        <f>TRIM(LEFT(TRIM(INDEX(отсутствия!$N:$AR,MATCH($C47,отсутствия!$A:$A,),Q$11)&amp;" "&amp;TEXT(INDEX('график 7,8'!$B$5:$AF$16,MONTH($AP$3),Q$11)&amp;"","Я")),2))</f>
        <v>Я</v>
      </c>
      <c r="R48" s="168" t="str">
        <f>TRIM(LEFT(TRIM(INDEX(отсутствия!$N:$AR,MATCH($C47,отсутствия!$A:$A,),R$11)&amp;" "&amp;TEXT(INDEX('график 7,8'!$B$5:$AF$16,MONTH($AP$3),R$11)&amp;"","Я")),2))</f>
        <v>Я</v>
      </c>
      <c r="S48" s="168" t="str">
        <f>TRIM(LEFT(TRIM(INDEX(отсутствия!$N:$AR,MATCH($C47,отсутствия!$A:$A,),S$11)&amp;" "&amp;TEXT(INDEX('график 7,8'!$B$5:$AF$16,MONTH($AP$3),S$11)&amp;"","Я")),2))</f>
        <v>Я</v>
      </c>
      <c r="T48" s="177"/>
      <c r="U48" s="168" t="str">
        <f>TRIM(LEFT(TRIM(INDEX(отсутствия!$N:$AR,MATCH($C47,отсутствия!$A:$A,),U$11)&amp;" "&amp;TEXT(INDEX('график 7,8'!$B$5:$AF$16,MONTH($AP$3),U$11)&amp;"","Я")),2))</f>
        <v>Я</v>
      </c>
      <c r="V48" s="168" t="str">
        <f>TRIM(LEFT(TRIM(INDEX(отсутствия!$N:$AR,MATCH($C47,отсутствия!$A:$A,),V$11)&amp;" "&amp;TEXT(INDEX('график 7,8'!$B$5:$AF$16,MONTH($AP$3),V$11)&amp;"","Я")),2))</f>
        <v>Я</v>
      </c>
      <c r="W48" s="168" t="str">
        <f>TRIM(LEFT(TRIM(INDEX(отсутствия!$N:$AR,MATCH($C47,отсутствия!$A:$A,),W$11)&amp;" "&amp;TEXT(INDEX('график 7,8'!$B$5:$AF$16,MONTH($AP$3),W$11)&amp;"","Я")),2))</f>
        <v>В</v>
      </c>
      <c r="X48" s="168" t="str">
        <f>TRIM(LEFT(TRIM(INDEX(отсутствия!$N:$AR,MATCH($C47,отсутствия!$A:$A,),X$11)&amp;" "&amp;TEXT(INDEX('график 7,8'!$B$5:$AF$16,MONTH($AP$3),X$11)&amp;"","Я")),2))</f>
        <v>В</v>
      </c>
      <c r="Y48" s="168" t="str">
        <f>TRIM(LEFT(TRIM(INDEX(отсутствия!$N:$AR,MATCH($C47,отсутствия!$A:$A,),Y$11)&amp;" "&amp;TEXT(INDEX('график 7,8'!$B$5:$AF$16,MONTH($AP$3),Y$11)&amp;"","Я")),2))</f>
        <v>Я</v>
      </c>
      <c r="Z48" s="168" t="str">
        <f>TRIM(LEFT(TRIM(INDEX(отсутствия!$N:$AR,MATCH($C47,отсутствия!$A:$A,),Z$11)&amp;" "&amp;TEXT(INDEX('график 7,8'!$B$5:$AF$16,MONTH($AP$3),Z$11)&amp;"","Я")),2))</f>
        <v>Я</v>
      </c>
      <c r="AA48" s="168" t="str">
        <f>TRIM(LEFT(TRIM(INDEX(отсутствия!$N:$AR,MATCH($C47,отсутствия!$A:$A,),AA$11)&amp;" "&amp;TEXT(INDEX('график 7,8'!$B$5:$AF$16,MONTH($AP$3),AA$11)&amp;"","Я")),2))</f>
        <v>Я</v>
      </c>
      <c r="AB48" s="168" t="str">
        <f>TRIM(LEFT(TRIM(INDEX(отсутствия!$N:$AR,MATCH($C47,отсутствия!$A:$A,),AB$11)&amp;" "&amp;TEXT(INDEX('график 7,8'!$B$5:$AF$16,MONTH($AP$3),AB$11)&amp;"","Я")),2))</f>
        <v>Я</v>
      </c>
      <c r="AC48" s="168" t="str">
        <f>TRIM(LEFT(TRIM(INDEX(отсутствия!$N:$AR,MATCH($C47,отсутствия!$A:$A,),AC$11)&amp;" "&amp;TEXT(INDEX('график 7,8'!$B$5:$AF$16,MONTH($AP$3),AC$11)&amp;"","Я")),2))</f>
        <v>Я</v>
      </c>
      <c r="AD48" s="168" t="str">
        <f>TRIM(LEFT(TRIM(INDEX(отсутствия!$N:$AR,MATCH($C47,отсутствия!$A:$A,),AD$11)&amp;" "&amp;TEXT(INDEX('график 7,8'!$B$5:$AF$16,MONTH($AP$3),AD$11)&amp;"","Я")),2))</f>
        <v>В</v>
      </c>
      <c r="AE48" s="168" t="str">
        <f>TRIM(LEFT(TRIM(INDEX(отсутствия!$N:$AR,MATCH($C47,отсутствия!$A:$A,),AE$11)&amp;" "&amp;TEXT(INDEX('график 7,8'!$B$5:$AF$16,MONTH($AP$3),AE$11)&amp;"","Я")),2))</f>
        <v>В</v>
      </c>
      <c r="AF48" s="168" t="str">
        <f>TRIM(LEFT(TRIM(INDEX(отсутствия!$N:$AR,MATCH($C47,отсутствия!$A:$A,),AF$11)&amp;" "&amp;TEXT(INDEX('график 7,8'!$B$5:$AF$16,MONTH($AP$3),AF$11)&amp;"","Я")),2))</f>
        <v>Я</v>
      </c>
      <c r="AG48" s="168" t="str">
        <f>TRIM(LEFT(TRIM(INDEX(отсутствия!$N:$AR,MATCH($C47,отсутствия!$A:$A,),AG$11)&amp;" "&amp;TEXT(INDEX('график 7,8'!$B$5:$AF$16,MONTH($AP$3),AG$11)&amp;"","Я")),2))</f>
        <v>Я</v>
      </c>
      <c r="AH48" s="181" t="str">
        <f>TRIM(LEFT(TRIM(INDEX(отсутствия!$N:$AR,MATCH($C47,отсутствия!$A:$A,),AH$11)&amp;" "&amp;TEXT(INDEX('график 7,8'!$B$5:$AF$16,MONTH($AP$3),AH$11)&amp;"","Я")),2))</f>
        <v>Я</v>
      </c>
      <c r="AI48" s="181" t="str">
        <f>TRIM(LEFT(TRIM(INDEX(отсутствия!$N:$AR,MATCH($C47,отсутствия!$A:$A,),AI$11)&amp;" "&amp;TEXT(INDEX('график 7,8'!$B$5:$AF$16,MONTH($AP$3),AI$11)&amp;"","Я")),2))</f>
        <v>Я</v>
      </c>
      <c r="AJ48" s="181" t="str">
        <f>TRIM(LEFT(TRIM(INDEX(отсутствия!$N:$AR,MATCH($C47,отсутствия!$A:$A,),AJ$11)&amp;" "&amp;TEXT(INDEX('график 7,8'!$B$5:$AF$16,MONTH($AP$3),AJ$11)&amp;"","Я")),2))</f>
        <v/>
      </c>
      <c r="AK48" s="185"/>
      <c r="AL48" s="166"/>
      <c r="AM48" s="166"/>
      <c r="AN48" s="145"/>
    </row>
    <row r="49" spans="1:40" s="66" customFormat="1" ht="15" customHeight="1" x14ac:dyDescent="0.2">
      <c r="A49" s="66">
        <f t="shared" si="0"/>
        <v>5021</v>
      </c>
      <c r="B49" s="293" t="s">
        <v>118</v>
      </c>
      <c r="C49" s="295">
        <v>5021</v>
      </c>
      <c r="D49" s="301" t="s">
        <v>130</v>
      </c>
      <c r="E49" s="163">
        <f>IFERROR(INDEX(РВД!$D:$I,MATCH($C49,РВД!$A:$A,)+1,MATCH($N$4+E$11-1,INDEX(РВД!$D:$I,MATCH($C49,РВД!$A:$A,),),)),IF(E50="Я",INDEX('график 7,8'!$B$5:$AF$16,MONTH($AP$3),E$11),""))</f>
        <v>7.8</v>
      </c>
      <c r="F49" s="163">
        <f>IFERROR(INDEX(РВД!$D:$I,MATCH($C49,РВД!$A:$A,)+1,MATCH($N$4+F$11-1,INDEX(РВД!$D:$I,MATCH($C49,РВД!$A:$A,),),)),IF(F50="Я",INDEX('график 7,8'!$B$5:$AF$16,MONTH($AP$3),F$11),""))</f>
        <v>7.8</v>
      </c>
      <c r="G49" s="163">
        <f>IFERROR(INDEX(РВД!$D:$I,MATCH($C49,РВД!$A:$A,)+1,MATCH($N$4+G$11-1,INDEX(РВД!$D:$I,MATCH($C49,РВД!$A:$A,),),)),IF(G50="Я",INDEX('график 7,8'!$B$5:$AF$16,MONTH($AP$3),G$11),""))</f>
        <v>7.8</v>
      </c>
      <c r="H49" s="163" t="str">
        <f>IFERROR(INDEX(РВД!$D:$I,MATCH($C49,РВД!$A:$A,)+1,MATCH($N$4+H$11-1,INDEX(РВД!$D:$I,MATCH($C49,РВД!$A:$A,),),)),IF(H50="Я",INDEX('график 7,8'!$B$5:$AF$16,MONTH($AP$3),H$11),""))</f>
        <v/>
      </c>
      <c r="I49" s="163" t="str">
        <f>IFERROR(INDEX(РВД!$D:$I,MATCH($C49,РВД!$A:$A,)+1,MATCH($N$4+I$11-1,INDEX(РВД!$D:$I,MATCH($C49,РВД!$A:$A,),),)),IF(I50="Я",INDEX('график 7,8'!$B$5:$AF$16,MONTH($AP$3),I$11),""))</f>
        <v/>
      </c>
      <c r="J49" s="163">
        <f>IFERROR(INDEX(РВД!$D:$I,MATCH($C49,РВД!$A:$A,)+1,MATCH($N$4+J$11-1,INDEX(РВД!$D:$I,MATCH($C49,РВД!$A:$A,),),)),IF(J50="Я",INDEX('график 7,8'!$B$5:$AF$16,MONTH($AP$3),J$11),""))</f>
        <v>7.8</v>
      </c>
      <c r="K49" s="163">
        <f>IFERROR(INDEX(РВД!$D:$I,MATCH($C49,РВД!$A:$A,)+1,MATCH($N$4+K$11-1,INDEX(РВД!$D:$I,MATCH($C49,РВД!$A:$A,),),)),IF(K50="Я",INDEX('график 7,8'!$B$5:$AF$16,MONTH($AP$3),K$11),""))</f>
        <v>7.8</v>
      </c>
      <c r="L49" s="163">
        <f>IFERROR(INDEX(РВД!$D:$I,MATCH($C49,РВД!$A:$A,)+1,MATCH($N$4+L$11-1,INDEX(РВД!$D:$I,MATCH($C49,РВД!$A:$A,),),)),IF(L50="Я",INDEX('график 7,8'!$B$5:$AF$16,MONTH($AP$3),L$11),""))</f>
        <v>7.8</v>
      </c>
      <c r="M49" s="163">
        <f>IFERROR(INDEX(РВД!$D:$I,MATCH($C49,РВД!$A:$A,)+1,MATCH($N$4+M$11-1,INDEX(РВД!$D:$I,MATCH($C49,РВД!$A:$A,),),)),IF(M50="Я",INDEX('график 7,8'!$B$5:$AF$16,MONTH($AP$3),M$11),""))</f>
        <v>7.8</v>
      </c>
      <c r="N49" s="163">
        <f>IFERROR(INDEX(РВД!$D:$I,MATCH($C49,РВД!$A:$A,)+1,MATCH($N$4+N$11-1,INDEX(РВД!$D:$I,MATCH($C49,РВД!$A:$A,),),)),IF(N50="Я",INDEX('график 7,8'!$B$5:$AF$16,MONTH($AP$3),N$11),""))</f>
        <v>7.8</v>
      </c>
      <c r="O49" s="163" t="str">
        <f>IFERROR(INDEX(РВД!$D:$I,MATCH($C49,РВД!$A:$A,)+1,MATCH($N$4+O$11-1,INDEX(РВД!$D:$I,MATCH($C49,РВД!$A:$A,),),)),IF(O50="Я",INDEX('график 7,8'!$B$5:$AF$16,MONTH($AP$3),O$11),""))</f>
        <v/>
      </c>
      <c r="P49" s="163" t="str">
        <f>IFERROR(INDEX(РВД!$D:$I,MATCH($C49,РВД!$A:$A,)+1,MATCH($N$4+P$11-1,INDEX(РВД!$D:$I,MATCH($C49,РВД!$A:$A,),),)),IF(P50="Я",INDEX('график 7,8'!$B$5:$AF$16,MONTH($AP$3),P$11),""))</f>
        <v/>
      </c>
      <c r="Q49" s="163">
        <f>IFERROR(INDEX(РВД!$D:$I,MATCH($C49,РВД!$A:$A,)+1,MATCH($N$4+Q$11-1,INDEX(РВД!$D:$I,MATCH($C49,РВД!$A:$A,),),)),IF(Q50="Я",INDEX('график 7,8'!$B$5:$AF$16,MONTH($AP$3),Q$11),""))</f>
        <v>7.8</v>
      </c>
      <c r="R49" s="163">
        <f>IFERROR(INDEX(РВД!$D:$I,MATCH($C49,РВД!$A:$A,)+1,MATCH($N$4+R$11-1,INDEX(РВД!$D:$I,MATCH($C49,РВД!$A:$A,),),)),IF(R50="Я",INDEX('график 7,8'!$B$5:$AF$16,MONTH($AP$3),R$11),""))</f>
        <v>7.8</v>
      </c>
      <c r="S49" s="163">
        <f>IFERROR(INDEX(РВД!$D:$I,MATCH($C49,РВД!$A:$A,)+1,MATCH($N$4+S$11-1,INDEX(РВД!$D:$I,MATCH($C49,РВД!$A:$A,),),)),IF(S50="Я",INDEX('график 7,8'!$B$5:$AF$16,MONTH($AP$3),S$11),""))</f>
        <v>7.8</v>
      </c>
      <c r="T49" s="176">
        <f>SUMIF(E50:S50,"Я",E49:S49)</f>
        <v>85.799999999999983</v>
      </c>
      <c r="U49" s="163">
        <f>IFERROR(INDEX(РВД!$D:$I,MATCH($C49,РВД!$A:$A,)+1,MATCH($N$4+U$11-1,INDEX(РВД!$D:$I,MATCH($C49,РВД!$A:$A,),),)),IF(U50="Я",INDEX('график 7,8'!$B$5:$AF$16,MONTH($AP$3),U$11),""))</f>
        <v>7.8</v>
      </c>
      <c r="V49" s="167">
        <f>IFERROR(INDEX(РВД!$D:$I,MATCH($C49,РВД!$A:$A,)+1,MATCH($N$4+V$11-1,INDEX(РВД!$D:$I,MATCH($C49,РВД!$A:$A,),),)),IF(V50="Я",INDEX('график 7,8'!$B$5:$AF$16,MONTH($AP$3),V$11),""))</f>
        <v>7.8</v>
      </c>
      <c r="W49" s="167" t="str">
        <f>IFERROR(INDEX(РВД!$D:$I,MATCH($C49,РВД!$A:$A,)+1,MATCH($N$4+W$11-1,INDEX(РВД!$D:$I,MATCH($C49,РВД!$A:$A,),),)),IF(W50="Я",INDEX('график 7,8'!$B$5:$AF$16,MONTH($AP$3),W$11),""))</f>
        <v/>
      </c>
      <c r="X49" s="167" t="str">
        <f>IFERROR(INDEX(РВД!$D:$I,MATCH($C49,РВД!$A:$A,)+1,MATCH($N$4+X$11-1,INDEX(РВД!$D:$I,MATCH($C49,РВД!$A:$A,),),)),IF(X50="Я",INDEX('график 7,8'!$B$5:$AF$16,MONTH($AP$3),X$11),""))</f>
        <v/>
      </c>
      <c r="Y49" s="167">
        <f>IFERROR(INDEX(РВД!$D:$I,MATCH($C49,РВД!$A:$A,)+1,MATCH($N$4+Y$11-1,INDEX(РВД!$D:$I,MATCH($C49,РВД!$A:$A,),),)),IF(Y50="Я",INDEX('график 7,8'!$B$5:$AF$16,MONTH($AP$3),Y$11),""))</f>
        <v>7.8</v>
      </c>
      <c r="Z49" s="167">
        <f>IFERROR(INDEX(РВД!$D:$I,MATCH($C49,РВД!$A:$A,)+1,MATCH($N$4+Z$11-1,INDEX(РВД!$D:$I,MATCH($C49,РВД!$A:$A,),),)),IF(Z50="Я",INDEX('график 7,8'!$B$5:$AF$16,MONTH($AP$3),Z$11),""))</f>
        <v>7.8</v>
      </c>
      <c r="AA49" s="167">
        <f>IFERROR(INDEX(РВД!$D:$I,MATCH($C49,РВД!$A:$A,)+1,MATCH($N$4+AA$11-1,INDEX(РВД!$D:$I,MATCH($C49,РВД!$A:$A,),),)),IF(AA50="Я",INDEX('график 7,8'!$B$5:$AF$16,MONTH($AP$3),AA$11),""))</f>
        <v>7.8</v>
      </c>
      <c r="AB49" s="167">
        <f>IFERROR(INDEX(РВД!$D:$I,MATCH($C49,РВД!$A:$A,)+1,MATCH($N$4+AB$11-1,INDEX(РВД!$D:$I,MATCH($C49,РВД!$A:$A,),),)),IF(AB50="Я",INDEX('график 7,8'!$B$5:$AF$16,MONTH($AP$3),AB$11),""))</f>
        <v>7.8</v>
      </c>
      <c r="AC49" s="167">
        <f>IFERROR(INDEX(РВД!$D:$I,MATCH($C49,РВД!$A:$A,)+1,MATCH($N$4+AC$11-1,INDEX(РВД!$D:$I,MATCH($C49,РВД!$A:$A,),),)),IF(AC50="Я",INDEX('график 7,8'!$B$5:$AF$16,MONTH($AP$3),AC$11),""))</f>
        <v>7.8</v>
      </c>
      <c r="AD49" s="167" t="str">
        <f>IFERROR(INDEX(РВД!$D:$I,MATCH($C49,РВД!$A:$A,)+1,MATCH($N$4+AD$11-1,INDEX(РВД!$D:$I,MATCH($C49,РВД!$A:$A,),),)),IF(AD50="Я",INDEX('график 7,8'!$B$5:$AF$16,MONTH($AP$3),AD$11),""))</f>
        <v/>
      </c>
      <c r="AE49" s="167" t="str">
        <f>IFERROR(INDEX(РВД!$D:$I,MATCH($C49,РВД!$A:$A,)+1,MATCH($N$4+AE$11-1,INDEX(РВД!$D:$I,MATCH($C49,РВД!$A:$A,),),)),IF(AE50="Я",INDEX('график 7,8'!$B$5:$AF$16,MONTH($AP$3),AE$11),""))</f>
        <v/>
      </c>
      <c r="AF49" s="167">
        <f>IFERROR(INDEX(РВД!$D:$I,MATCH($C49,РВД!$A:$A,)+1,MATCH($N$4+AF$11-1,INDEX(РВД!$D:$I,MATCH($C49,РВД!$A:$A,),),)),IF(AF50="Я",INDEX('график 7,8'!$B$5:$AF$16,MONTH($AP$3),AF$11),""))</f>
        <v>7.8</v>
      </c>
      <c r="AG49" s="167">
        <f>IFERROR(INDEX(РВД!$D:$I,MATCH($C49,РВД!$A:$A,)+1,MATCH($N$4+AG$11-1,INDEX(РВД!$D:$I,MATCH($C49,РВД!$A:$A,),),)),IF(AG50="Я",INDEX('график 7,8'!$B$5:$AF$16,MONTH($AP$3),AG$11),""))</f>
        <v>7.8</v>
      </c>
      <c r="AH49" s="180">
        <f>IFERROR(INDEX(РВД!$D:$I,MATCH($C49,РВД!$A:$A,)+1,MATCH($N$4+AH$11-1,INDEX(РВД!$D:$I,MATCH($C49,РВД!$A:$A,),),)),IF(AH50="Я",INDEX('график 7,8'!$B$5:$AF$16,MONTH($AP$3),AH$11),""))</f>
        <v>7.8</v>
      </c>
      <c r="AI49" s="183">
        <f>IFERROR(INDEX(РВД!$D:$I,MATCH($C49,РВД!$A:$A,)+1,MATCH($N$4+AI$11-1,INDEX(РВД!$D:$I,MATCH($C49,РВД!$A:$A,),),)),IF(AI50="Я",INDEX('график 7,8'!$B$5:$AF$16,MONTH($AP$3),AI$11),""))</f>
        <v>6.8</v>
      </c>
      <c r="AJ49" s="183" t="str">
        <f>IFERROR(INDEX(РВД!$D:$I,MATCH($C49,РВД!$A:$A,)+1,MATCH($N$4+AJ$11-1,INDEX(РВД!$D:$I,MATCH($C49,РВД!$A:$A,),),)),IF(AJ50="Я",INDEX('график 7,8'!$B$5:$AF$16,MONTH($AP$3),AJ$11),""))</f>
        <v/>
      </c>
      <c r="AK49" s="185" t="str">
        <f>"Я/"&amp;SUMIF(E50:AJ50,"Я",E49:AJ49)</f>
        <v>Я/170,6</v>
      </c>
      <c r="AL49" s="164">
        <f>(SUMIF(E50:AJ50,"В",E49:AJ49)+SUMIF(E50:AJ50,"В.",E49:AJ49))*2</f>
        <v>0</v>
      </c>
      <c r="AM49" s="164">
        <f>COUNTIFS(E50:AJ50,"Я",E49:AJ49,"&lt;&gt;")</f>
        <v>22</v>
      </c>
      <c r="AN49" s="149" t="str">
        <f>IFERROR(VLOOKUP(C49,доплаты!$A$5:$S$118,19,0),"")</f>
        <v>17</v>
      </c>
    </row>
    <row r="50" spans="1:40" s="66" customFormat="1" ht="15" customHeight="1" x14ac:dyDescent="0.2">
      <c r="B50" s="294"/>
      <c r="C50" s="296"/>
      <c r="D50" s="302"/>
      <c r="E50" s="165" t="str">
        <f>TRIM(LEFT(TRIM(INDEX(отсутствия!$N:$AR,MATCH($C49,отсутствия!$A:$A,),E$11)&amp;" "&amp;TEXT(INDEX('график 7,8'!$B$5:$AF$16,MONTH($AP$3),E$11)&amp;"","Я")),2))</f>
        <v>Я</v>
      </c>
      <c r="F50" s="168" t="str">
        <f>TRIM(LEFT(TRIM(INDEX(отсутствия!$N:$AR,MATCH($C49,отсутствия!$A:$A,),F$11)&amp;" "&amp;TEXT(INDEX('график 7,8'!$B$5:$AF$16,MONTH($AP$3),F$11)&amp;"","Я")),2))</f>
        <v>Я</v>
      </c>
      <c r="G50" s="168" t="str">
        <f>TRIM(LEFT(TRIM(INDEX(отсутствия!$N:$AR,MATCH($C49,отсутствия!$A:$A,),G$11)&amp;" "&amp;TEXT(INDEX('график 7,8'!$B$5:$AF$16,MONTH($AP$3),G$11)&amp;"","Я")),2))</f>
        <v>Я</v>
      </c>
      <c r="H50" s="168" t="str">
        <f>TRIM(LEFT(TRIM(INDEX(отсутствия!$N:$AR,MATCH($C49,отсутствия!$A:$A,),H$11)&amp;" "&amp;TEXT(INDEX('график 7,8'!$B$5:$AF$16,MONTH($AP$3),H$11)&amp;"","Я")),2))</f>
        <v>В</v>
      </c>
      <c r="I50" s="168" t="str">
        <f>TRIM(LEFT(TRIM(INDEX(отсутствия!$N:$AR,MATCH($C49,отсутствия!$A:$A,),I$11)&amp;" "&amp;TEXT(INDEX('график 7,8'!$B$5:$AF$16,MONTH($AP$3),I$11)&amp;"","Я")),2))</f>
        <v>В</v>
      </c>
      <c r="J50" s="168" t="str">
        <f>TRIM(LEFT(TRIM(INDEX(отсутствия!$N:$AR,MATCH($C49,отсутствия!$A:$A,),J$11)&amp;" "&amp;TEXT(INDEX('график 7,8'!$B$5:$AF$16,MONTH($AP$3),J$11)&amp;"","Я")),2))</f>
        <v>Я</v>
      </c>
      <c r="K50" s="168" t="str">
        <f>TRIM(LEFT(TRIM(INDEX(отсутствия!$N:$AR,MATCH($C49,отсутствия!$A:$A,),K$11)&amp;" "&amp;TEXT(INDEX('график 7,8'!$B$5:$AF$16,MONTH($AP$3),K$11)&amp;"","Я")),2))</f>
        <v>Я</v>
      </c>
      <c r="L50" s="168" t="str">
        <f>TRIM(LEFT(TRIM(INDEX(отсутствия!$N:$AR,MATCH($C49,отсутствия!$A:$A,),L$11)&amp;" "&amp;TEXT(INDEX('график 7,8'!$B$5:$AF$16,MONTH($AP$3),L$11)&amp;"","Я")),2))</f>
        <v>Я</v>
      </c>
      <c r="M50" s="168" t="str">
        <f>TRIM(LEFT(TRIM(INDEX(отсутствия!$N:$AR,MATCH($C49,отсутствия!$A:$A,),M$11)&amp;" "&amp;TEXT(INDEX('график 7,8'!$B$5:$AF$16,MONTH($AP$3),M$11)&amp;"","Я")),2))</f>
        <v>Я</v>
      </c>
      <c r="N50" s="168" t="str">
        <f>TRIM(LEFT(TRIM(INDEX(отсутствия!$N:$AR,MATCH($C49,отсутствия!$A:$A,),N$11)&amp;" "&amp;TEXT(INDEX('график 7,8'!$B$5:$AF$16,MONTH($AP$3),N$11)&amp;"","Я")),2))</f>
        <v>Я</v>
      </c>
      <c r="O50" s="168" t="str">
        <f>TRIM(LEFT(TRIM(INDEX(отсутствия!$N:$AR,MATCH($C49,отсутствия!$A:$A,),O$11)&amp;" "&amp;TEXT(INDEX('график 7,8'!$B$5:$AF$16,MONTH($AP$3),O$11)&amp;"","Я")),2))</f>
        <v>В</v>
      </c>
      <c r="P50" s="168" t="str">
        <f>TRIM(LEFT(TRIM(INDEX(отсутствия!$N:$AR,MATCH($C49,отсутствия!$A:$A,),P$11)&amp;" "&amp;TEXT(INDEX('график 7,8'!$B$5:$AF$16,MONTH($AP$3),P$11)&amp;"","Я")),2))</f>
        <v>В</v>
      </c>
      <c r="Q50" s="168" t="str">
        <f>TRIM(LEFT(TRIM(INDEX(отсутствия!$N:$AR,MATCH($C49,отсутствия!$A:$A,),Q$11)&amp;" "&amp;TEXT(INDEX('график 7,8'!$B$5:$AF$16,MONTH($AP$3),Q$11)&amp;"","Я")),2))</f>
        <v>Я</v>
      </c>
      <c r="R50" s="168" t="str">
        <f>TRIM(LEFT(TRIM(INDEX(отсутствия!$N:$AR,MATCH($C49,отсутствия!$A:$A,),R$11)&amp;" "&amp;TEXT(INDEX('график 7,8'!$B$5:$AF$16,MONTH($AP$3),R$11)&amp;"","Я")),2))</f>
        <v>Я</v>
      </c>
      <c r="S50" s="168" t="str">
        <f>TRIM(LEFT(TRIM(INDEX(отсутствия!$N:$AR,MATCH($C49,отсутствия!$A:$A,),S$11)&amp;" "&amp;TEXT(INDEX('график 7,8'!$B$5:$AF$16,MONTH($AP$3),S$11)&amp;"","Я")),2))</f>
        <v>Я</v>
      </c>
      <c r="T50" s="177"/>
      <c r="U50" s="168" t="str">
        <f>TRIM(LEFT(TRIM(INDEX(отсутствия!$N:$AR,MATCH($C49,отсутствия!$A:$A,),U$11)&amp;" "&amp;TEXT(INDEX('график 7,8'!$B$5:$AF$16,MONTH($AP$3),U$11)&amp;"","Я")),2))</f>
        <v>Я</v>
      </c>
      <c r="V50" s="168" t="str">
        <f>TRIM(LEFT(TRIM(INDEX(отсутствия!$N:$AR,MATCH($C49,отсутствия!$A:$A,),V$11)&amp;" "&amp;TEXT(INDEX('график 7,8'!$B$5:$AF$16,MONTH($AP$3),V$11)&amp;"","Я")),2))</f>
        <v>Я</v>
      </c>
      <c r="W50" s="168" t="str">
        <f>TRIM(LEFT(TRIM(INDEX(отсутствия!$N:$AR,MATCH($C49,отсутствия!$A:$A,),W$11)&amp;" "&amp;TEXT(INDEX('график 7,8'!$B$5:$AF$16,MONTH($AP$3),W$11)&amp;"","Я")),2))</f>
        <v>В</v>
      </c>
      <c r="X50" s="168" t="str">
        <f>TRIM(LEFT(TRIM(INDEX(отсутствия!$N:$AR,MATCH($C49,отсутствия!$A:$A,),X$11)&amp;" "&amp;TEXT(INDEX('график 7,8'!$B$5:$AF$16,MONTH($AP$3),X$11)&amp;"","Я")),2))</f>
        <v>В</v>
      </c>
      <c r="Y50" s="168" t="str">
        <f>TRIM(LEFT(TRIM(INDEX(отсутствия!$N:$AR,MATCH($C49,отсутствия!$A:$A,),Y$11)&amp;" "&amp;TEXT(INDEX('график 7,8'!$B$5:$AF$16,MONTH($AP$3),Y$11)&amp;"","Я")),2))</f>
        <v>Я</v>
      </c>
      <c r="Z50" s="168" t="str">
        <f>TRIM(LEFT(TRIM(INDEX(отсутствия!$N:$AR,MATCH($C49,отсутствия!$A:$A,),Z$11)&amp;" "&amp;TEXT(INDEX('график 7,8'!$B$5:$AF$16,MONTH($AP$3),Z$11)&amp;"","Я")),2))</f>
        <v>Я</v>
      </c>
      <c r="AA50" s="168" t="str">
        <f>TRIM(LEFT(TRIM(INDEX(отсутствия!$N:$AR,MATCH($C49,отсутствия!$A:$A,),AA$11)&amp;" "&amp;TEXT(INDEX('график 7,8'!$B$5:$AF$16,MONTH($AP$3),AA$11)&amp;"","Я")),2))</f>
        <v>Я</v>
      </c>
      <c r="AB50" s="168" t="str">
        <f>TRIM(LEFT(TRIM(INDEX(отсутствия!$N:$AR,MATCH($C49,отсутствия!$A:$A,),AB$11)&amp;" "&amp;TEXT(INDEX('график 7,8'!$B$5:$AF$16,MONTH($AP$3),AB$11)&amp;"","Я")),2))</f>
        <v>Я</v>
      </c>
      <c r="AC50" s="168" t="str">
        <f>TRIM(LEFT(TRIM(INDEX(отсутствия!$N:$AR,MATCH($C49,отсутствия!$A:$A,),AC$11)&amp;" "&amp;TEXT(INDEX('график 7,8'!$B$5:$AF$16,MONTH($AP$3),AC$11)&amp;"","Я")),2))</f>
        <v>Я</v>
      </c>
      <c r="AD50" s="168" t="str">
        <f>TRIM(LEFT(TRIM(INDEX(отсутствия!$N:$AR,MATCH($C49,отсутствия!$A:$A,),AD$11)&amp;" "&amp;TEXT(INDEX('график 7,8'!$B$5:$AF$16,MONTH($AP$3),AD$11)&amp;"","Я")),2))</f>
        <v>В</v>
      </c>
      <c r="AE50" s="168" t="str">
        <f>TRIM(LEFT(TRIM(INDEX(отсутствия!$N:$AR,MATCH($C49,отсутствия!$A:$A,),AE$11)&amp;" "&amp;TEXT(INDEX('график 7,8'!$B$5:$AF$16,MONTH($AP$3),AE$11)&amp;"","Я")),2))</f>
        <v>В</v>
      </c>
      <c r="AF50" s="168" t="str">
        <f>TRIM(LEFT(TRIM(INDEX(отсутствия!$N:$AR,MATCH($C49,отсутствия!$A:$A,),AF$11)&amp;" "&amp;TEXT(INDEX('график 7,8'!$B$5:$AF$16,MONTH($AP$3),AF$11)&amp;"","Я")),2))</f>
        <v>Я</v>
      </c>
      <c r="AG50" s="168" t="str">
        <f>TRIM(LEFT(TRIM(INDEX(отсутствия!$N:$AR,MATCH($C49,отсутствия!$A:$A,),AG$11)&amp;" "&amp;TEXT(INDEX('график 7,8'!$B$5:$AF$16,MONTH($AP$3),AG$11)&amp;"","Я")),2))</f>
        <v>Я</v>
      </c>
      <c r="AH50" s="181" t="str">
        <f>TRIM(LEFT(TRIM(INDEX(отсутствия!$N:$AR,MATCH($C49,отсутствия!$A:$A,),AH$11)&amp;" "&amp;TEXT(INDEX('график 7,8'!$B$5:$AF$16,MONTH($AP$3),AH$11)&amp;"","Я")),2))</f>
        <v>Я</v>
      </c>
      <c r="AI50" s="181" t="str">
        <f>TRIM(LEFT(TRIM(INDEX(отсутствия!$N:$AR,MATCH($C49,отсутствия!$A:$A,),AI$11)&amp;" "&amp;TEXT(INDEX('график 7,8'!$B$5:$AF$16,MONTH($AP$3),AI$11)&amp;"","Я")),2))</f>
        <v>Я</v>
      </c>
      <c r="AJ50" s="181" t="str">
        <f>TRIM(LEFT(TRIM(INDEX(отсутствия!$N:$AR,MATCH($C49,отсутствия!$A:$A,),AJ$11)&amp;" "&amp;TEXT(INDEX('график 7,8'!$B$5:$AF$16,MONTH($AP$3),AJ$11)&amp;"","Я")),2))</f>
        <v/>
      </c>
      <c r="AK50" s="185"/>
      <c r="AL50" s="166"/>
      <c r="AM50" s="166"/>
      <c r="AN50" s="145"/>
    </row>
    <row r="51" spans="1:40" s="66" customFormat="1" ht="15" customHeight="1" x14ac:dyDescent="0.2">
      <c r="A51" s="66">
        <f t="shared" si="0"/>
        <v>5035</v>
      </c>
      <c r="B51" s="293" t="s">
        <v>119</v>
      </c>
      <c r="C51" s="295">
        <v>5035</v>
      </c>
      <c r="D51" s="301" t="s">
        <v>130</v>
      </c>
      <c r="E51" s="163">
        <f>IFERROR(INDEX(РВД!$D:$I,MATCH($C51,РВД!$A:$A,)+1,MATCH($N$4+E$11-1,INDEX(РВД!$D:$I,MATCH($C51,РВД!$A:$A,),),)),IF(E52="Я",INDEX('график 7,8'!$B$5:$AF$16,MONTH($AP$3),E$11),""))</f>
        <v>7.8</v>
      </c>
      <c r="F51" s="163">
        <f>IFERROR(INDEX(РВД!$D:$I,MATCH($C51,РВД!$A:$A,)+1,MATCH($N$4+F$11-1,INDEX(РВД!$D:$I,MATCH($C51,РВД!$A:$A,),),)),IF(F52="Я",INDEX('график 7,8'!$B$5:$AF$16,MONTH($AP$3),F$11),""))</f>
        <v>7.8</v>
      </c>
      <c r="G51" s="163">
        <f>IFERROR(INDEX(РВД!$D:$I,MATCH($C51,РВД!$A:$A,)+1,MATCH($N$4+G$11-1,INDEX(РВД!$D:$I,MATCH($C51,РВД!$A:$A,),),)),IF(G52="Я",INDEX('график 7,8'!$B$5:$AF$16,MONTH($AP$3),G$11),""))</f>
        <v>7.8</v>
      </c>
      <c r="H51" s="163" t="str">
        <f>IFERROR(INDEX(РВД!$D:$I,MATCH($C51,РВД!$A:$A,)+1,MATCH($N$4+H$11-1,INDEX(РВД!$D:$I,MATCH($C51,РВД!$A:$A,),),)),IF(H52="Я",INDEX('график 7,8'!$B$5:$AF$16,MONTH($AP$3),H$11),""))</f>
        <v/>
      </c>
      <c r="I51" s="163" t="str">
        <f>IFERROR(INDEX(РВД!$D:$I,MATCH($C51,РВД!$A:$A,)+1,MATCH($N$4+I$11-1,INDEX(РВД!$D:$I,MATCH($C51,РВД!$A:$A,),),)),IF(I52="Я",INDEX('график 7,8'!$B$5:$AF$16,MONTH($AP$3),I$11),""))</f>
        <v/>
      </c>
      <c r="J51" s="163">
        <f>IFERROR(INDEX(РВД!$D:$I,MATCH($C51,РВД!$A:$A,)+1,MATCH($N$4+J$11-1,INDEX(РВД!$D:$I,MATCH($C51,РВД!$A:$A,),),)),IF(J52="Я",INDEX('график 7,8'!$B$5:$AF$16,MONTH($AP$3),J$11),""))</f>
        <v>7.8</v>
      </c>
      <c r="K51" s="163">
        <f>IFERROR(INDEX(РВД!$D:$I,MATCH($C51,РВД!$A:$A,)+1,MATCH($N$4+K$11-1,INDEX(РВД!$D:$I,MATCH($C51,РВД!$A:$A,),),)),IF(K52="Я",INDEX('график 7,8'!$B$5:$AF$16,MONTH($AP$3),K$11),""))</f>
        <v>7.8</v>
      </c>
      <c r="L51" s="163">
        <f>IFERROR(INDEX(РВД!$D:$I,MATCH($C51,РВД!$A:$A,)+1,MATCH($N$4+L$11-1,INDEX(РВД!$D:$I,MATCH($C51,РВД!$A:$A,),),)),IF(L52="Я",INDEX('график 7,8'!$B$5:$AF$16,MONTH($AP$3),L$11),""))</f>
        <v>7.8</v>
      </c>
      <c r="M51" s="163">
        <f>IFERROR(INDEX(РВД!$D:$I,MATCH($C51,РВД!$A:$A,)+1,MATCH($N$4+M$11-1,INDEX(РВД!$D:$I,MATCH($C51,РВД!$A:$A,),),)),IF(M52="Я",INDEX('график 7,8'!$B$5:$AF$16,MONTH($AP$3),M$11),""))</f>
        <v>7.8</v>
      </c>
      <c r="N51" s="163">
        <f>IFERROR(INDEX(РВД!$D:$I,MATCH($C51,РВД!$A:$A,)+1,MATCH($N$4+N$11-1,INDEX(РВД!$D:$I,MATCH($C51,РВД!$A:$A,),),)),IF(N52="Я",INDEX('график 7,8'!$B$5:$AF$16,MONTH($AP$3),N$11),""))</f>
        <v>7.8</v>
      </c>
      <c r="O51" s="163" t="str">
        <f>IFERROR(INDEX(РВД!$D:$I,MATCH($C51,РВД!$A:$A,)+1,MATCH($N$4+O$11-1,INDEX(РВД!$D:$I,MATCH($C51,РВД!$A:$A,),),)),IF(O52="Я",INDEX('график 7,8'!$B$5:$AF$16,MONTH($AP$3),O$11),""))</f>
        <v/>
      </c>
      <c r="P51" s="163" t="str">
        <f>IFERROR(INDEX(РВД!$D:$I,MATCH($C51,РВД!$A:$A,)+1,MATCH($N$4+P$11-1,INDEX(РВД!$D:$I,MATCH($C51,РВД!$A:$A,),),)),IF(P52="Я",INDEX('график 7,8'!$B$5:$AF$16,MONTH($AP$3),P$11),""))</f>
        <v/>
      </c>
      <c r="Q51" s="163">
        <f>IFERROR(INDEX(РВД!$D:$I,MATCH($C51,РВД!$A:$A,)+1,MATCH($N$4+Q$11-1,INDEX(РВД!$D:$I,MATCH($C51,РВД!$A:$A,),),)),IF(Q52="Я",INDEX('график 7,8'!$B$5:$AF$16,MONTH($AP$3),Q$11),""))</f>
        <v>7.8</v>
      </c>
      <c r="R51" s="163">
        <f>IFERROR(INDEX(РВД!$D:$I,MATCH($C51,РВД!$A:$A,)+1,MATCH($N$4+R$11-1,INDEX(РВД!$D:$I,MATCH($C51,РВД!$A:$A,),),)),IF(R52="Я",INDEX('график 7,8'!$B$5:$AF$16,MONTH($AP$3),R$11),""))</f>
        <v>7.8</v>
      </c>
      <c r="S51" s="163">
        <f>IFERROR(INDEX(РВД!$D:$I,MATCH($C51,РВД!$A:$A,)+1,MATCH($N$4+S$11-1,INDEX(РВД!$D:$I,MATCH($C51,РВД!$A:$A,),),)),IF(S52="Я",INDEX('график 7,8'!$B$5:$AF$16,MONTH($AP$3),S$11),""))</f>
        <v>7.8</v>
      </c>
      <c r="T51" s="176">
        <f>SUMIF(E52:S52,"Я",E51:S51)</f>
        <v>85.799999999999983</v>
      </c>
      <c r="U51" s="163">
        <f>IFERROR(INDEX(РВД!$D:$I,MATCH($C51,РВД!$A:$A,)+1,MATCH($N$4+U$11-1,INDEX(РВД!$D:$I,MATCH($C51,РВД!$A:$A,),),)),IF(U52="Я",INDEX('график 7,8'!$B$5:$AF$16,MONTH($AP$3),U$11),""))</f>
        <v>7.8</v>
      </c>
      <c r="V51" s="167">
        <f>IFERROR(INDEX(РВД!$D:$I,MATCH($C51,РВД!$A:$A,)+1,MATCH($N$4+V$11-1,INDEX(РВД!$D:$I,MATCH($C51,РВД!$A:$A,),),)),IF(V52="Я",INDEX('график 7,8'!$B$5:$AF$16,MONTH($AP$3),V$11),""))</f>
        <v>7.8</v>
      </c>
      <c r="W51" s="167" t="str">
        <f>IFERROR(INDEX(РВД!$D:$I,MATCH($C51,РВД!$A:$A,)+1,MATCH($N$4+W$11-1,INDEX(РВД!$D:$I,MATCH($C51,РВД!$A:$A,),),)),IF(W52="Я",INDEX('график 7,8'!$B$5:$AF$16,MONTH($AP$3),W$11),""))</f>
        <v/>
      </c>
      <c r="X51" s="167" t="str">
        <f>IFERROR(INDEX(РВД!$D:$I,MATCH($C51,РВД!$A:$A,)+1,MATCH($N$4+X$11-1,INDEX(РВД!$D:$I,MATCH($C51,РВД!$A:$A,),),)),IF(X52="Я",INDEX('график 7,8'!$B$5:$AF$16,MONTH($AP$3),X$11),""))</f>
        <v/>
      </c>
      <c r="Y51" s="167">
        <f>IFERROR(INDEX(РВД!$D:$I,MATCH($C51,РВД!$A:$A,)+1,MATCH($N$4+Y$11-1,INDEX(РВД!$D:$I,MATCH($C51,РВД!$A:$A,),),)),IF(Y52="Я",INDEX('график 7,8'!$B$5:$AF$16,MONTH($AP$3),Y$11),""))</f>
        <v>7.8</v>
      </c>
      <c r="Z51" s="167">
        <f>IFERROR(INDEX(РВД!$D:$I,MATCH($C51,РВД!$A:$A,)+1,MATCH($N$4+Z$11-1,INDEX(РВД!$D:$I,MATCH($C51,РВД!$A:$A,),),)),IF(Z52="Я",INDEX('график 7,8'!$B$5:$AF$16,MONTH($AP$3),Z$11),""))</f>
        <v>7.8</v>
      </c>
      <c r="AA51" s="167">
        <f>IFERROR(INDEX(РВД!$D:$I,MATCH($C51,РВД!$A:$A,)+1,MATCH($N$4+AA$11-1,INDEX(РВД!$D:$I,MATCH($C51,РВД!$A:$A,),),)),IF(AA52="Я",INDEX('график 7,8'!$B$5:$AF$16,MONTH($AP$3),AA$11),""))</f>
        <v>7.8</v>
      </c>
      <c r="AB51" s="167">
        <f>IFERROR(INDEX(РВД!$D:$I,MATCH($C51,РВД!$A:$A,)+1,MATCH($N$4+AB$11-1,INDEX(РВД!$D:$I,MATCH($C51,РВД!$A:$A,),),)),IF(AB52="Я",INDEX('график 7,8'!$B$5:$AF$16,MONTH($AP$3),AB$11),""))</f>
        <v>7.8</v>
      </c>
      <c r="AC51" s="167">
        <f>IFERROR(INDEX(РВД!$D:$I,MATCH($C51,РВД!$A:$A,)+1,MATCH($N$4+AC$11-1,INDEX(РВД!$D:$I,MATCH($C51,РВД!$A:$A,),),)),IF(AC52="Я",INDEX('график 7,8'!$B$5:$AF$16,MONTH($AP$3),AC$11),""))</f>
        <v>7.8</v>
      </c>
      <c r="AD51" s="167" t="str">
        <f>IFERROR(INDEX(РВД!$D:$I,MATCH($C51,РВД!$A:$A,)+1,MATCH($N$4+AD$11-1,INDEX(РВД!$D:$I,MATCH($C51,РВД!$A:$A,),),)),IF(AD52="Я",INDEX('график 7,8'!$B$5:$AF$16,MONTH($AP$3),AD$11),""))</f>
        <v/>
      </c>
      <c r="AE51" s="167" t="str">
        <f>IFERROR(INDEX(РВД!$D:$I,MATCH($C51,РВД!$A:$A,)+1,MATCH($N$4+AE$11-1,INDEX(РВД!$D:$I,MATCH($C51,РВД!$A:$A,),),)),IF(AE52="Я",INDEX('график 7,8'!$B$5:$AF$16,MONTH($AP$3),AE$11),""))</f>
        <v/>
      </c>
      <c r="AF51" s="167">
        <f>IFERROR(INDEX(РВД!$D:$I,MATCH($C51,РВД!$A:$A,)+1,MATCH($N$4+AF$11-1,INDEX(РВД!$D:$I,MATCH($C51,РВД!$A:$A,),),)),IF(AF52="Я",INDEX('график 7,8'!$B$5:$AF$16,MONTH($AP$3),AF$11),""))</f>
        <v>7.8</v>
      </c>
      <c r="AG51" s="167">
        <f>IFERROR(INDEX(РВД!$D:$I,MATCH($C51,РВД!$A:$A,)+1,MATCH($N$4+AG$11-1,INDEX(РВД!$D:$I,MATCH($C51,РВД!$A:$A,),),)),IF(AG52="Я",INDEX('график 7,8'!$B$5:$AF$16,MONTH($AP$3),AG$11),""))</f>
        <v>7.8</v>
      </c>
      <c r="AH51" s="180">
        <f>IFERROR(INDEX(РВД!$D:$I,MATCH($C51,РВД!$A:$A,)+1,MATCH($N$4+AH$11-1,INDEX(РВД!$D:$I,MATCH($C51,РВД!$A:$A,),),)),IF(AH52="Я",INDEX('график 7,8'!$B$5:$AF$16,MONTH($AP$3),AH$11),""))</f>
        <v>7.8</v>
      </c>
      <c r="AI51" s="183">
        <f>IFERROR(INDEX(РВД!$D:$I,MATCH($C51,РВД!$A:$A,)+1,MATCH($N$4+AI$11-1,INDEX(РВД!$D:$I,MATCH($C51,РВД!$A:$A,),),)),IF(AI52="Я",INDEX('график 7,8'!$B$5:$AF$16,MONTH($AP$3),AI$11),""))</f>
        <v>6.8</v>
      </c>
      <c r="AJ51" s="183" t="str">
        <f>IFERROR(INDEX(РВД!$D:$I,MATCH($C51,РВД!$A:$A,)+1,MATCH($N$4+AJ$11-1,INDEX(РВД!$D:$I,MATCH($C51,РВД!$A:$A,),),)),IF(AJ52="Я",INDEX('график 7,8'!$B$5:$AF$16,MONTH($AP$3),AJ$11),""))</f>
        <v/>
      </c>
      <c r="AK51" s="185" t="str">
        <f>"Я/"&amp;SUMIF(E52:AJ52,"Я",E51:AJ51)</f>
        <v>Я/170,6</v>
      </c>
      <c r="AL51" s="164">
        <f>(SUMIF(E52:AJ52,"В",E51:AJ51)+SUMIF(E52:AJ52,"В.",E51:AJ51))*2</f>
        <v>0</v>
      </c>
      <c r="AM51" s="164">
        <f>COUNTIFS(E52:AJ52,"Я",E51:AJ51,"&lt;&gt;")</f>
        <v>22</v>
      </c>
      <c r="AN51" s="149" t="str">
        <f>IFERROR(VLOOKUP(C51,доплаты!$A$5:$S$118,19,0),"")</f>
        <v>17,30</v>
      </c>
    </row>
    <row r="52" spans="1:40" s="66" customFormat="1" ht="15" customHeight="1" x14ac:dyDescent="0.2">
      <c r="B52" s="294"/>
      <c r="C52" s="296"/>
      <c r="D52" s="302"/>
      <c r="E52" s="165" t="str">
        <f>TRIM(LEFT(TRIM(INDEX(отсутствия!$N:$AR,MATCH($C51,отсутствия!$A:$A,),E$11)&amp;" "&amp;TEXT(INDEX('график 7,8'!$B$5:$AF$16,MONTH($AP$3),E$11)&amp;"","Я")),2))</f>
        <v>Я</v>
      </c>
      <c r="F52" s="168" t="str">
        <f>TRIM(LEFT(TRIM(INDEX(отсутствия!$N:$AR,MATCH($C51,отсутствия!$A:$A,),F$11)&amp;" "&amp;TEXT(INDEX('график 7,8'!$B$5:$AF$16,MONTH($AP$3),F$11)&amp;"","Я")),2))</f>
        <v>Я</v>
      </c>
      <c r="G52" s="168" t="str">
        <f>TRIM(LEFT(TRIM(INDEX(отсутствия!$N:$AR,MATCH($C51,отсутствия!$A:$A,),G$11)&amp;" "&amp;TEXT(INDEX('график 7,8'!$B$5:$AF$16,MONTH($AP$3),G$11)&amp;"","Я")),2))</f>
        <v>Я</v>
      </c>
      <c r="H52" s="168" t="str">
        <f>TRIM(LEFT(TRIM(INDEX(отсутствия!$N:$AR,MATCH($C51,отсутствия!$A:$A,),H$11)&amp;" "&amp;TEXT(INDEX('график 7,8'!$B$5:$AF$16,MONTH($AP$3),H$11)&amp;"","Я")),2))</f>
        <v>В</v>
      </c>
      <c r="I52" s="168" t="str">
        <f>TRIM(LEFT(TRIM(INDEX(отсутствия!$N:$AR,MATCH($C51,отсутствия!$A:$A,),I$11)&amp;" "&amp;TEXT(INDEX('график 7,8'!$B$5:$AF$16,MONTH($AP$3),I$11)&amp;"","Я")),2))</f>
        <v>В</v>
      </c>
      <c r="J52" s="168" t="str">
        <f>TRIM(LEFT(TRIM(INDEX(отсутствия!$N:$AR,MATCH($C51,отсутствия!$A:$A,),J$11)&amp;" "&amp;TEXT(INDEX('график 7,8'!$B$5:$AF$16,MONTH($AP$3),J$11)&amp;"","Я")),2))</f>
        <v>Я</v>
      </c>
      <c r="K52" s="168" t="str">
        <f>TRIM(LEFT(TRIM(INDEX(отсутствия!$N:$AR,MATCH($C51,отсутствия!$A:$A,),K$11)&amp;" "&amp;TEXT(INDEX('график 7,8'!$B$5:$AF$16,MONTH($AP$3),K$11)&amp;"","Я")),2))</f>
        <v>Я</v>
      </c>
      <c r="L52" s="168" t="str">
        <f>TRIM(LEFT(TRIM(INDEX(отсутствия!$N:$AR,MATCH($C51,отсутствия!$A:$A,),L$11)&amp;" "&amp;TEXT(INDEX('график 7,8'!$B$5:$AF$16,MONTH($AP$3),L$11)&amp;"","Я")),2))</f>
        <v>Я</v>
      </c>
      <c r="M52" s="168" t="str">
        <f>TRIM(LEFT(TRIM(INDEX(отсутствия!$N:$AR,MATCH($C51,отсутствия!$A:$A,),M$11)&amp;" "&amp;TEXT(INDEX('график 7,8'!$B$5:$AF$16,MONTH($AP$3),M$11)&amp;"","Я")),2))</f>
        <v>Я</v>
      </c>
      <c r="N52" s="168" t="str">
        <f>TRIM(LEFT(TRIM(INDEX(отсутствия!$N:$AR,MATCH($C51,отсутствия!$A:$A,),N$11)&amp;" "&amp;TEXT(INDEX('график 7,8'!$B$5:$AF$16,MONTH($AP$3),N$11)&amp;"","Я")),2))</f>
        <v>Я</v>
      </c>
      <c r="O52" s="168" t="str">
        <f>TRIM(LEFT(TRIM(INDEX(отсутствия!$N:$AR,MATCH($C51,отсутствия!$A:$A,),O$11)&amp;" "&amp;TEXT(INDEX('график 7,8'!$B$5:$AF$16,MONTH($AP$3),O$11)&amp;"","Я")),2))</f>
        <v>В</v>
      </c>
      <c r="P52" s="168" t="str">
        <f>TRIM(LEFT(TRIM(INDEX(отсутствия!$N:$AR,MATCH($C51,отсутствия!$A:$A,),P$11)&amp;" "&amp;TEXT(INDEX('график 7,8'!$B$5:$AF$16,MONTH($AP$3),P$11)&amp;"","Я")),2))</f>
        <v>В</v>
      </c>
      <c r="Q52" s="168" t="str">
        <f>TRIM(LEFT(TRIM(INDEX(отсутствия!$N:$AR,MATCH($C51,отсутствия!$A:$A,),Q$11)&amp;" "&amp;TEXT(INDEX('график 7,8'!$B$5:$AF$16,MONTH($AP$3),Q$11)&amp;"","Я")),2))</f>
        <v>Я</v>
      </c>
      <c r="R52" s="168" t="str">
        <f>TRIM(LEFT(TRIM(INDEX(отсутствия!$N:$AR,MATCH($C51,отсутствия!$A:$A,),R$11)&amp;" "&amp;TEXT(INDEX('график 7,8'!$B$5:$AF$16,MONTH($AP$3),R$11)&amp;"","Я")),2))</f>
        <v>Я</v>
      </c>
      <c r="S52" s="168" t="str">
        <f>TRIM(LEFT(TRIM(INDEX(отсутствия!$N:$AR,MATCH($C51,отсутствия!$A:$A,),S$11)&amp;" "&amp;TEXT(INDEX('график 7,8'!$B$5:$AF$16,MONTH($AP$3),S$11)&amp;"","Я")),2))</f>
        <v>Я</v>
      </c>
      <c r="T52" s="177"/>
      <c r="U52" s="168" t="str">
        <f>TRIM(LEFT(TRIM(INDEX(отсутствия!$N:$AR,MATCH($C51,отсутствия!$A:$A,),U$11)&amp;" "&amp;TEXT(INDEX('график 7,8'!$B$5:$AF$16,MONTH($AP$3),U$11)&amp;"","Я")),2))</f>
        <v>Я</v>
      </c>
      <c r="V52" s="168" t="str">
        <f>TRIM(LEFT(TRIM(INDEX(отсутствия!$N:$AR,MATCH($C51,отсутствия!$A:$A,),V$11)&amp;" "&amp;TEXT(INDEX('график 7,8'!$B$5:$AF$16,MONTH($AP$3),V$11)&amp;"","Я")),2))</f>
        <v>Я</v>
      </c>
      <c r="W52" s="168" t="str">
        <f>TRIM(LEFT(TRIM(INDEX(отсутствия!$N:$AR,MATCH($C51,отсутствия!$A:$A,),W$11)&amp;" "&amp;TEXT(INDEX('график 7,8'!$B$5:$AF$16,MONTH($AP$3),W$11)&amp;"","Я")),2))</f>
        <v>В</v>
      </c>
      <c r="X52" s="168" t="str">
        <f>TRIM(LEFT(TRIM(INDEX(отсутствия!$N:$AR,MATCH($C51,отсутствия!$A:$A,),X$11)&amp;" "&amp;TEXT(INDEX('график 7,8'!$B$5:$AF$16,MONTH($AP$3),X$11)&amp;"","Я")),2))</f>
        <v>В</v>
      </c>
      <c r="Y52" s="168" t="str">
        <f>TRIM(LEFT(TRIM(INDEX(отсутствия!$N:$AR,MATCH($C51,отсутствия!$A:$A,),Y$11)&amp;" "&amp;TEXT(INDEX('график 7,8'!$B$5:$AF$16,MONTH($AP$3),Y$11)&amp;"","Я")),2))</f>
        <v>Я</v>
      </c>
      <c r="Z52" s="168" t="str">
        <f>TRIM(LEFT(TRIM(INDEX(отсутствия!$N:$AR,MATCH($C51,отсутствия!$A:$A,),Z$11)&amp;" "&amp;TEXT(INDEX('график 7,8'!$B$5:$AF$16,MONTH($AP$3),Z$11)&amp;"","Я")),2))</f>
        <v>Я</v>
      </c>
      <c r="AA52" s="168" t="str">
        <f>TRIM(LEFT(TRIM(INDEX(отсутствия!$N:$AR,MATCH($C51,отсутствия!$A:$A,),AA$11)&amp;" "&amp;TEXT(INDEX('график 7,8'!$B$5:$AF$16,MONTH($AP$3),AA$11)&amp;"","Я")),2))</f>
        <v>Я</v>
      </c>
      <c r="AB52" s="168" t="str">
        <f>TRIM(LEFT(TRIM(INDEX(отсутствия!$N:$AR,MATCH($C51,отсутствия!$A:$A,),AB$11)&amp;" "&amp;TEXT(INDEX('график 7,8'!$B$5:$AF$16,MONTH($AP$3),AB$11)&amp;"","Я")),2))</f>
        <v>Я</v>
      </c>
      <c r="AC52" s="168" t="str">
        <f>TRIM(LEFT(TRIM(INDEX(отсутствия!$N:$AR,MATCH($C51,отсутствия!$A:$A,),AC$11)&amp;" "&amp;TEXT(INDEX('график 7,8'!$B$5:$AF$16,MONTH($AP$3),AC$11)&amp;"","Я")),2))</f>
        <v>Я</v>
      </c>
      <c r="AD52" s="168" t="str">
        <f>TRIM(LEFT(TRIM(INDEX(отсутствия!$N:$AR,MATCH($C51,отсутствия!$A:$A,),AD$11)&amp;" "&amp;TEXT(INDEX('график 7,8'!$B$5:$AF$16,MONTH($AP$3),AD$11)&amp;"","Я")),2))</f>
        <v>В</v>
      </c>
      <c r="AE52" s="168" t="str">
        <f>TRIM(LEFT(TRIM(INDEX(отсутствия!$N:$AR,MATCH($C51,отсутствия!$A:$A,),AE$11)&amp;" "&amp;TEXT(INDEX('график 7,8'!$B$5:$AF$16,MONTH($AP$3),AE$11)&amp;"","Я")),2))</f>
        <v>В</v>
      </c>
      <c r="AF52" s="168" t="str">
        <f>TRIM(LEFT(TRIM(INDEX(отсутствия!$N:$AR,MATCH($C51,отсутствия!$A:$A,),AF$11)&amp;" "&amp;TEXT(INDEX('график 7,8'!$B$5:$AF$16,MONTH($AP$3),AF$11)&amp;"","Я")),2))</f>
        <v>Я</v>
      </c>
      <c r="AG52" s="168" t="str">
        <f>TRIM(LEFT(TRIM(INDEX(отсутствия!$N:$AR,MATCH($C51,отсутствия!$A:$A,),AG$11)&amp;" "&amp;TEXT(INDEX('график 7,8'!$B$5:$AF$16,MONTH($AP$3),AG$11)&amp;"","Я")),2))</f>
        <v>Я</v>
      </c>
      <c r="AH52" s="181" t="str">
        <f>TRIM(LEFT(TRIM(INDEX(отсутствия!$N:$AR,MATCH($C51,отсутствия!$A:$A,),AH$11)&amp;" "&amp;TEXT(INDEX('график 7,8'!$B$5:$AF$16,MONTH($AP$3),AH$11)&amp;"","Я")),2))</f>
        <v>Я</v>
      </c>
      <c r="AI52" s="181" t="str">
        <f>TRIM(LEFT(TRIM(INDEX(отсутствия!$N:$AR,MATCH($C51,отсутствия!$A:$A,),AI$11)&amp;" "&amp;TEXT(INDEX('график 7,8'!$B$5:$AF$16,MONTH($AP$3),AI$11)&amp;"","Я")),2))</f>
        <v>Я</v>
      </c>
      <c r="AJ52" s="181" t="str">
        <f>TRIM(LEFT(TRIM(INDEX(отсутствия!$N:$AR,MATCH($C51,отсутствия!$A:$A,),AJ$11)&amp;" "&amp;TEXT(INDEX('график 7,8'!$B$5:$AF$16,MONTH($AP$3),AJ$11)&amp;"","Я")),2))</f>
        <v/>
      </c>
      <c r="AK52" s="185"/>
      <c r="AL52" s="166"/>
      <c r="AM52" s="166"/>
      <c r="AN52" s="145"/>
    </row>
    <row r="53" spans="1:40" s="66" customFormat="1" ht="20.25" customHeight="1" x14ac:dyDescent="0.2">
      <c r="A53" s="66">
        <f t="shared" si="0"/>
        <v>5119</v>
      </c>
      <c r="B53" s="293" t="s">
        <v>120</v>
      </c>
      <c r="C53" s="295">
        <v>5119</v>
      </c>
      <c r="D53" s="301" t="s">
        <v>130</v>
      </c>
      <c r="E53" s="163">
        <f>IFERROR(INDEX(РВД!$D:$I,MATCH($C53,РВД!$A:$A,)+1,MATCH($N$4+E$11-1,INDEX(РВД!$D:$I,MATCH($C53,РВД!$A:$A,),),)),IF(E54="Я",INDEX('график 7,8'!$B$52:$AF$63,MONTH($AP$3),E$11),""))</f>
        <v>3.9</v>
      </c>
      <c r="F53" s="163">
        <f>IFERROR(INDEX(РВД!$D:$I,MATCH($C53,РВД!$A:$A,)+1,MATCH($N$4+F$11-1,INDEX(РВД!$D:$I,MATCH($C53,РВД!$A:$A,),),)),IF(F54="Я",INDEX('график 7,8'!$B$52:$AF$63,MONTH($AP$3),F$11),""))</f>
        <v>3.9</v>
      </c>
      <c r="G53" s="163">
        <f>IFERROR(INDEX(РВД!$D:$I,MATCH($C53,РВД!$A:$A,)+1,MATCH($N$4+G$11-1,INDEX(РВД!$D:$I,MATCH($C53,РВД!$A:$A,),),)),IF(G54="Я",INDEX('график 7,8'!$B$52:$AF$63,MONTH($AP$3),G$11),""))</f>
        <v>3.9</v>
      </c>
      <c r="H53" s="163" t="str">
        <f>IFERROR(INDEX(РВД!$D:$I,MATCH($C53,РВД!$A:$A,)+1,MATCH($N$4+H$11-1,INDEX(РВД!$D:$I,MATCH($C53,РВД!$A:$A,),),)),IF(H54="Я",INDEX('график 7,8'!$B$52:$AF$63,MONTH($AP$3),H$11),""))</f>
        <v/>
      </c>
      <c r="I53" s="163" t="str">
        <f>IFERROR(INDEX(РВД!$D:$I,MATCH($C53,РВД!$A:$A,)+1,MATCH($N$4+I$11-1,INDEX(РВД!$D:$I,MATCH($C53,РВД!$A:$A,),),)),IF(I54="Я",INDEX('график 7,8'!$B$52:$AF$63,MONTH($AP$3),I$11),""))</f>
        <v/>
      </c>
      <c r="J53" s="163">
        <f>IFERROR(INDEX(РВД!$D:$I,MATCH($C53,РВД!$A:$A,)+1,MATCH($N$4+J$11-1,INDEX(РВД!$D:$I,MATCH($C53,РВД!$A:$A,),),)),IF(J54="Я",INDEX('график 7,8'!$B$52:$AF$63,MONTH($AP$3),J$11),""))</f>
        <v>3.9</v>
      </c>
      <c r="K53" s="163">
        <f>IFERROR(INDEX(РВД!$D:$I,MATCH($C53,РВД!$A:$A,)+1,MATCH($N$4+K$11-1,INDEX(РВД!$D:$I,MATCH($C53,РВД!$A:$A,),),)),IF(K54="Я",INDEX('график 7,8'!$B$52:$AF$63,MONTH($AP$3),K$11),""))</f>
        <v>3.9</v>
      </c>
      <c r="L53" s="163">
        <f>IFERROR(INDEX(РВД!$D:$I,MATCH($C53,РВД!$A:$A,)+1,MATCH($N$4+L$11-1,INDEX(РВД!$D:$I,MATCH($C53,РВД!$A:$A,),),)),IF(L54="Я",INDEX('график 7,8'!$B$52:$AF$63,MONTH($AP$3),L$11),""))</f>
        <v>3.9</v>
      </c>
      <c r="M53" s="163">
        <f>IFERROR(INDEX(РВД!$D:$I,MATCH($C53,РВД!$A:$A,)+1,MATCH($N$4+M$11-1,INDEX(РВД!$D:$I,MATCH($C53,РВД!$A:$A,),),)),IF(M54="Я",INDEX('график 7,8'!$B$52:$AF$63,MONTH($AP$3),M$11),""))</f>
        <v>3.9</v>
      </c>
      <c r="N53" s="163">
        <f>IFERROR(INDEX(РВД!$D:$I,MATCH($C53,РВД!$A:$A,)+1,MATCH($N$4+N$11-1,INDEX(РВД!$D:$I,MATCH($C53,РВД!$A:$A,),),)),IF(N54="Я",INDEX('график 7,8'!$B$52:$AF$63,MONTH($AP$3),N$11),""))</f>
        <v>3.9</v>
      </c>
      <c r="O53" s="163" t="str">
        <f>IFERROR(INDEX(РВД!$D:$I,MATCH($C53,РВД!$A:$A,)+1,MATCH($N$4+O$11-1,INDEX(РВД!$D:$I,MATCH($C53,РВД!$A:$A,),),)),IF(O54="Я",INDEX('график 7,8'!$B$52:$AF$63,MONTH($AP$3),O$11),""))</f>
        <v/>
      </c>
      <c r="P53" s="163" t="str">
        <f>IFERROR(INDEX(РВД!$D:$I,MATCH($C53,РВД!$A:$A,)+1,MATCH($N$4+P$11-1,INDEX(РВД!$D:$I,MATCH($C53,РВД!$A:$A,),),)),IF(P54="Я",INDEX('график 7,8'!$B$52:$AF$63,MONTH($AP$3),P$11),""))</f>
        <v/>
      </c>
      <c r="Q53" s="163">
        <f>IFERROR(INDEX(РВД!$D:$I,MATCH($C53,РВД!$A:$A,)+1,MATCH($N$4+Q$11-1,INDEX(РВД!$D:$I,MATCH($C53,РВД!$A:$A,),),)),IF(Q54="Я",INDEX('график 7,8'!$B$52:$AF$63,MONTH($AP$3),Q$11),""))</f>
        <v>3.9</v>
      </c>
      <c r="R53" s="163">
        <f>IFERROR(INDEX(РВД!$D:$I,MATCH($C53,РВД!$A:$A,)+1,MATCH($N$4+R$11-1,INDEX(РВД!$D:$I,MATCH($C53,РВД!$A:$A,),),)),IF(R54="Я",INDEX('график 7,8'!$B$52:$AF$63,MONTH($AP$3),R$11),""))</f>
        <v>3.9</v>
      </c>
      <c r="S53" s="163">
        <f>IFERROR(INDEX(РВД!$D:$I,MATCH($C53,РВД!$A:$A,)+1,MATCH($N$4+S$11-1,INDEX(РВД!$D:$I,MATCH($C53,РВД!$A:$A,),),)),IF(S54="Я",INDEX('график 7,8'!$B$52:$AF$63,MONTH($AP$3),S$11),""))</f>
        <v>3.9</v>
      </c>
      <c r="T53" s="176">
        <f>SUMIF(E54:S54,"Я",E53:S53)</f>
        <v>42.899999999999991</v>
      </c>
      <c r="U53" s="163">
        <f>IFERROR(INDEX(РВД!$D:$I,MATCH($C53,РВД!$A:$A,)+1,MATCH($N$4+U$11-1,INDEX(РВД!$D:$I,MATCH($C53,РВД!$A:$A,),),)),IF(U54="Я",INDEX('график 7,8'!$B$52:$AF$63,MONTH($AP$3),U$11),""))</f>
        <v>3.9</v>
      </c>
      <c r="V53" s="167">
        <f>IFERROR(INDEX(РВД!$D:$I,MATCH($C53,РВД!$A:$A,)+1,MATCH($N$4+V$11-1,INDEX(РВД!$D:$I,MATCH($C53,РВД!$A:$A,),),)),IF(V54="Я",INDEX('график 7,8'!$B$52:$AF$63,MONTH($AP$3),V$11),""))</f>
        <v>3.9</v>
      </c>
      <c r="W53" s="167" t="str">
        <f>IFERROR(INDEX(РВД!$D:$I,MATCH($C53,РВД!$A:$A,)+1,MATCH($N$4+W$11-1,INDEX(РВД!$D:$I,MATCH($C53,РВД!$A:$A,),),)),IF(W54="Я",INDEX('график 7,8'!$B$52:$AF$63,MONTH($AP$3),W$11),""))</f>
        <v/>
      </c>
      <c r="X53" s="167" t="str">
        <f>IFERROR(INDEX(РВД!$D:$I,MATCH($C53,РВД!$A:$A,)+1,MATCH($N$4+X$11-1,INDEX(РВД!$D:$I,MATCH($C53,РВД!$A:$A,),),)),IF(X54="Я",INDEX('график 7,8'!$B$52:$AF$63,MONTH($AP$3),X$11),""))</f>
        <v/>
      </c>
      <c r="Y53" s="167">
        <f>IFERROR(INDEX(РВД!$D:$I,MATCH($C53,РВД!$A:$A,)+1,MATCH($N$4+Y$11-1,INDEX(РВД!$D:$I,MATCH($C53,РВД!$A:$A,),),)),IF(Y54="Я",INDEX('график 7,8'!$B$52:$AF$63,MONTH($AP$3),Y$11),""))</f>
        <v>3.9</v>
      </c>
      <c r="Z53" s="167">
        <f>IFERROR(INDEX(РВД!$D:$I,MATCH($C53,РВД!$A:$A,)+1,MATCH($N$4+Z$11-1,INDEX(РВД!$D:$I,MATCH($C53,РВД!$A:$A,),),)),IF(Z54="Я",INDEX('график 7,8'!$B$52:$AF$63,MONTH($AP$3),Z$11),""))</f>
        <v>3.9</v>
      </c>
      <c r="AA53" s="167">
        <f>IFERROR(INDEX(РВД!$D:$I,MATCH($C53,РВД!$A:$A,)+1,MATCH($N$4+AA$11-1,INDEX(РВД!$D:$I,MATCH($C53,РВД!$A:$A,),),)),IF(AA54="Я",INDEX('график 7,8'!$B$52:$AF$63,MONTH($AP$3),AA$11),""))</f>
        <v>3.9</v>
      </c>
      <c r="AB53" s="167">
        <f>IFERROR(INDEX(РВД!$D:$I,MATCH($C53,РВД!$A:$A,)+1,MATCH($N$4+AB$11-1,INDEX(РВД!$D:$I,MATCH($C53,РВД!$A:$A,),),)),IF(AB54="Я",INDEX('график 7,8'!$B$52:$AF$63,MONTH($AP$3),AB$11),""))</f>
        <v>3.9</v>
      </c>
      <c r="AC53" s="167">
        <f>IFERROR(INDEX(РВД!$D:$I,MATCH($C53,РВД!$A:$A,)+1,MATCH($N$4+AC$11-1,INDEX(РВД!$D:$I,MATCH($C53,РВД!$A:$A,),),)),IF(AC54="Я",INDEX('график 7,8'!$B$52:$AF$63,MONTH($AP$3),AC$11),""))</f>
        <v>3.9</v>
      </c>
      <c r="AD53" s="167" t="str">
        <f>IFERROR(INDEX(РВД!$D:$I,MATCH($C53,РВД!$A:$A,)+1,MATCH($N$4+AD$11-1,INDEX(РВД!$D:$I,MATCH($C53,РВД!$A:$A,),),)),IF(AD54="Я",INDEX('график 7,8'!$B$52:$AF$63,MONTH($AP$3),AD$11),""))</f>
        <v/>
      </c>
      <c r="AE53" s="167" t="str">
        <f>IFERROR(INDEX(РВД!$D:$I,MATCH($C53,РВД!$A:$A,)+1,MATCH($N$4+AE$11-1,INDEX(РВД!$D:$I,MATCH($C53,РВД!$A:$A,),),)),IF(AE54="Я",INDEX('график 7,8'!$B$52:$AF$63,MONTH($AP$3),AE$11),""))</f>
        <v/>
      </c>
      <c r="AF53" s="167">
        <f>IFERROR(INDEX(РВД!$D:$I,MATCH($C53,РВД!$A:$A,)+1,MATCH($N$4+AF$11-1,INDEX(РВД!$D:$I,MATCH($C53,РВД!$A:$A,),),)),IF(AF54="Я",INDEX('график 7,8'!$B$52:$AF$63,MONTH($AP$3),AF$11),""))</f>
        <v>3.9</v>
      </c>
      <c r="AG53" s="167">
        <f>IFERROR(INDEX(РВД!$D:$I,MATCH($C53,РВД!$A:$A,)+1,MATCH($N$4+AG$11-1,INDEX(РВД!$D:$I,MATCH($C53,РВД!$A:$A,),),)),IF(AG54="Я",INDEX('график 7,8'!$B$52:$AF$63,MONTH($AP$3),AG$11),""))</f>
        <v>3.9</v>
      </c>
      <c r="AH53" s="180">
        <f>IFERROR(INDEX(РВД!$D:$I,MATCH($C53,РВД!$A:$A,)+1,MATCH($N$4+AH$11-1,INDEX(РВД!$D:$I,MATCH($C53,РВД!$A:$A,),),)),IF(AH54="Я",INDEX('график 7,8'!$B$52:$AF$63,MONTH($AP$3),AH$11),""))</f>
        <v>3.9</v>
      </c>
      <c r="AI53" s="183">
        <f>IFERROR(INDEX(РВД!$D:$I,MATCH($C53,РВД!$A:$A,)+1,MATCH($N$4+AI$11-1,INDEX(РВД!$D:$I,MATCH($C53,РВД!$A:$A,),),)),IF(AI54="Я",INDEX('график 7,8'!$B$52:$AF$63,MONTH($AP$3),AI$11),""))</f>
        <v>2.9</v>
      </c>
      <c r="AJ53" s="183" t="str">
        <f>IFERROR(INDEX(РВД!$D:$I,MATCH($C53,РВД!$A:$A,)+1,MATCH($N$4+AJ$11-1,INDEX(РВД!$D:$I,MATCH($C53,РВД!$A:$A,),),)),IF(AJ54="Я",INDEX('график 7,8'!$B$52:$AF$63,MONTH($AP$3),AJ$11),""))</f>
        <v/>
      </c>
      <c r="AK53" s="185" t="str">
        <f>"Я/"&amp;SUMIF(E54:AJ54,"Я",E53:AJ53)</f>
        <v>Я/84,8</v>
      </c>
      <c r="AL53" s="164">
        <f>(SUMIF(E54:AJ54,"В",E53:AJ53)+SUMIF(E54:AJ54,"В.",E53:AJ53))*2</f>
        <v>0</v>
      </c>
      <c r="AM53" s="164">
        <f>COUNTIFS(E54:AJ54,"Я",E53:AJ53,"&lt;&gt;")</f>
        <v>22</v>
      </c>
      <c r="AN53" s="149" t="str">
        <f>IFERROR(VLOOKUP(C53,доплаты!$A$5:$S$118,19,0),"")</f>
        <v>100</v>
      </c>
    </row>
    <row r="54" spans="1:40" s="66" customFormat="1" ht="15.75" customHeight="1" x14ac:dyDescent="0.2">
      <c r="B54" s="294"/>
      <c r="C54" s="296"/>
      <c r="D54" s="302"/>
      <c r="E54" s="165" t="str">
        <f>TRIM(LEFT(TRIM(INDEX(отсутствия!$N:$AR,MATCH($C53,отсутствия!$A:$A,),E$11)&amp;" "&amp;TEXT(INDEX('график 7,8'!$B$52:$AF$63,MONTH($AP$3),E$11)&amp;"","Я")),2))</f>
        <v>Я</v>
      </c>
      <c r="F54" s="168" t="str">
        <f>TRIM(LEFT(TRIM(INDEX(отсутствия!$N:$AR,MATCH($C53,отсутствия!$A:$A,),F$11)&amp;" "&amp;TEXT(INDEX('график 7,8'!$B$52:$AF$63,MONTH($AP$3),F$11)&amp;"","Я")),2))</f>
        <v>Я</v>
      </c>
      <c r="G54" s="168" t="str">
        <f>TRIM(LEFT(TRIM(INDEX(отсутствия!$N:$AR,MATCH($C53,отсутствия!$A:$A,),G$11)&amp;" "&amp;TEXT(INDEX('график 7,8'!$B$52:$AF$63,MONTH($AP$3),G$11)&amp;"","Я")),2))</f>
        <v>Я</v>
      </c>
      <c r="H54" s="168" t="str">
        <f>TRIM(LEFT(TRIM(INDEX(отсутствия!$N:$AR,MATCH($C53,отсутствия!$A:$A,),H$11)&amp;" "&amp;TEXT(INDEX('график 7,8'!$B$52:$AF$63,MONTH($AP$3),H$11)&amp;"","Я")),2))</f>
        <v>В</v>
      </c>
      <c r="I54" s="168" t="str">
        <f>TRIM(LEFT(TRIM(INDEX(отсутствия!$N:$AR,MATCH($C53,отсутствия!$A:$A,),I$11)&amp;" "&amp;TEXT(INDEX('график 7,8'!$B$52:$AF$63,MONTH($AP$3),I$11)&amp;"","Я")),2))</f>
        <v>В</v>
      </c>
      <c r="J54" s="168" t="str">
        <f>TRIM(LEFT(TRIM(INDEX(отсутствия!$N:$AR,MATCH($C53,отсутствия!$A:$A,),J$11)&amp;" "&amp;TEXT(INDEX('график 7,8'!$B$52:$AF$63,MONTH($AP$3),J$11)&amp;"","Я")),2))</f>
        <v>Я</v>
      </c>
      <c r="K54" s="168" t="str">
        <f>TRIM(LEFT(TRIM(INDEX(отсутствия!$N:$AR,MATCH($C53,отсутствия!$A:$A,),K$11)&amp;" "&amp;TEXT(INDEX('график 7,8'!$B$52:$AF$63,MONTH($AP$3),K$11)&amp;"","Я")),2))</f>
        <v>Я</v>
      </c>
      <c r="L54" s="168" t="str">
        <f>TRIM(LEFT(TRIM(INDEX(отсутствия!$N:$AR,MATCH($C53,отсутствия!$A:$A,),L$11)&amp;" "&amp;TEXT(INDEX('график 7,8'!$B$52:$AF$63,MONTH($AP$3),L$11)&amp;"","Я")),2))</f>
        <v>Я</v>
      </c>
      <c r="M54" s="168" t="str">
        <f>TRIM(LEFT(TRIM(INDEX(отсутствия!$N:$AR,MATCH($C53,отсутствия!$A:$A,),M$11)&amp;" "&amp;TEXT(INDEX('график 7,8'!$B$52:$AF$63,MONTH($AP$3),M$11)&amp;"","Я")),2))</f>
        <v>Я</v>
      </c>
      <c r="N54" s="168" t="str">
        <f>TRIM(LEFT(TRIM(INDEX(отсутствия!$N:$AR,MATCH($C53,отсутствия!$A:$A,),N$11)&amp;" "&amp;TEXT(INDEX('график 7,8'!$B$52:$AF$63,MONTH($AP$3),N$11)&amp;"","Я")),2))</f>
        <v>Я</v>
      </c>
      <c r="O54" s="168" t="str">
        <f>TRIM(LEFT(TRIM(INDEX(отсутствия!$N:$AR,MATCH($C53,отсутствия!$A:$A,),O$11)&amp;" "&amp;TEXT(INDEX('график 7,8'!$B$52:$AF$63,MONTH($AP$3),O$11)&amp;"","Я")),2))</f>
        <v>В</v>
      </c>
      <c r="P54" s="168" t="str">
        <f>TRIM(LEFT(TRIM(INDEX(отсутствия!$N:$AR,MATCH($C53,отсутствия!$A:$A,),P$11)&amp;" "&amp;TEXT(INDEX('график 7,8'!$B$52:$AF$63,MONTH($AP$3),P$11)&amp;"","Я")),2))</f>
        <v>В</v>
      </c>
      <c r="Q54" s="168" t="str">
        <f>TRIM(LEFT(TRIM(INDEX(отсутствия!$N:$AR,MATCH($C53,отсутствия!$A:$A,),Q$11)&amp;" "&amp;TEXT(INDEX('график 7,8'!$B$52:$AF$63,MONTH($AP$3),Q$11)&amp;"","Я")),2))</f>
        <v>Я</v>
      </c>
      <c r="R54" s="168" t="str">
        <f>TRIM(LEFT(TRIM(INDEX(отсутствия!$N:$AR,MATCH($C53,отсутствия!$A:$A,),R$11)&amp;" "&amp;TEXT(INDEX('график 7,8'!$B$52:$AF$63,MONTH($AP$3),R$11)&amp;"","Я")),2))</f>
        <v>Я</v>
      </c>
      <c r="S54" s="168" t="str">
        <f>TRIM(LEFT(TRIM(INDEX(отсутствия!$N:$AR,MATCH($C53,отсутствия!$A:$A,),S$11)&amp;" "&amp;TEXT(INDEX('график 7,8'!$B$52:$AF$63,MONTH($AP$3),S$11)&amp;"","Я")),2))</f>
        <v>Я</v>
      </c>
      <c r="T54" s="177"/>
      <c r="U54" s="168" t="str">
        <f>TRIM(LEFT(TRIM(INDEX(отсутствия!$N:$AR,MATCH($C53,отсутствия!$A:$A,),U$11)&amp;" "&amp;TEXT(INDEX('график 7,8'!$B$52:$AF$63,MONTH($AP$3),U$11)&amp;"","Я")),2))</f>
        <v>Я</v>
      </c>
      <c r="V54" s="168" t="str">
        <f>TRIM(LEFT(TRIM(INDEX(отсутствия!$N:$AR,MATCH($C53,отсутствия!$A:$A,),V$11)&amp;" "&amp;TEXT(INDEX('график 7,8'!$B$52:$AF$63,MONTH($AP$3),V$11)&amp;"","Я")),2))</f>
        <v>Я</v>
      </c>
      <c r="W54" s="168" t="str">
        <f>TRIM(LEFT(TRIM(INDEX(отсутствия!$N:$AR,MATCH($C53,отсутствия!$A:$A,),W$11)&amp;" "&amp;TEXT(INDEX('график 7,8'!$B$52:$AF$63,MONTH($AP$3),W$11)&amp;"","Я")),2))</f>
        <v>В</v>
      </c>
      <c r="X54" s="168" t="str">
        <f>TRIM(LEFT(TRIM(INDEX(отсутствия!$N:$AR,MATCH($C53,отсутствия!$A:$A,),X$11)&amp;" "&amp;TEXT(INDEX('график 7,8'!$B$52:$AF$63,MONTH($AP$3),X$11)&amp;"","Я")),2))</f>
        <v>В</v>
      </c>
      <c r="Y54" s="168" t="str">
        <f>TRIM(LEFT(TRIM(INDEX(отсутствия!$N:$AR,MATCH($C53,отсутствия!$A:$A,),Y$11)&amp;" "&amp;TEXT(INDEX('график 7,8'!$B$52:$AF$63,MONTH($AP$3),Y$11)&amp;"","Я")),2))</f>
        <v>Я</v>
      </c>
      <c r="Z54" s="168" t="str">
        <f>TRIM(LEFT(TRIM(INDEX(отсутствия!$N:$AR,MATCH($C53,отсутствия!$A:$A,),Z$11)&amp;" "&amp;TEXT(INDEX('график 7,8'!$B$52:$AF$63,MONTH($AP$3),Z$11)&amp;"","Я")),2))</f>
        <v>Я</v>
      </c>
      <c r="AA54" s="168" t="str">
        <f>TRIM(LEFT(TRIM(INDEX(отсутствия!$N:$AR,MATCH($C53,отсутствия!$A:$A,),AA$11)&amp;" "&amp;TEXT(INDEX('график 7,8'!$B$52:$AF$63,MONTH($AP$3),AA$11)&amp;"","Я")),2))</f>
        <v>Я</v>
      </c>
      <c r="AB54" s="168" t="str">
        <f>TRIM(LEFT(TRIM(INDEX(отсутствия!$N:$AR,MATCH($C53,отсутствия!$A:$A,),AB$11)&amp;" "&amp;TEXT(INDEX('график 7,8'!$B$52:$AF$63,MONTH($AP$3),AB$11)&amp;"","Я")),2))</f>
        <v>Я</v>
      </c>
      <c r="AC54" s="168" t="str">
        <f>TRIM(LEFT(TRIM(INDEX(отсутствия!$N:$AR,MATCH($C53,отсутствия!$A:$A,),AC$11)&amp;" "&amp;TEXT(INDEX('график 7,8'!$B$52:$AF$63,MONTH($AP$3),AC$11)&amp;"","Я")),2))</f>
        <v>Я</v>
      </c>
      <c r="AD54" s="168" t="str">
        <f>TRIM(LEFT(TRIM(INDEX(отсутствия!$N:$AR,MATCH($C53,отсутствия!$A:$A,),AD$11)&amp;" "&amp;TEXT(INDEX('график 7,8'!$B$52:$AF$63,MONTH($AP$3),AD$11)&amp;"","Я")),2))</f>
        <v>В</v>
      </c>
      <c r="AE54" s="168" t="str">
        <f>TRIM(LEFT(TRIM(INDEX(отсутствия!$N:$AR,MATCH($C53,отсутствия!$A:$A,),AE$11)&amp;" "&amp;TEXT(INDEX('график 7,8'!$B$52:$AF$63,MONTH($AP$3),AE$11)&amp;"","Я")),2))</f>
        <v>В</v>
      </c>
      <c r="AF54" s="168" t="str">
        <f>TRIM(LEFT(TRIM(INDEX(отсутствия!$N:$AR,MATCH($C53,отсутствия!$A:$A,),AF$11)&amp;" "&amp;TEXT(INDEX('график 7,8'!$B$52:$AF$63,MONTH($AP$3),AF$11)&amp;"","Я")),2))</f>
        <v>Я</v>
      </c>
      <c r="AG54" s="168" t="str">
        <f>TRIM(LEFT(TRIM(INDEX(отсутствия!$N:$AR,MATCH($C53,отсутствия!$A:$A,),AG$11)&amp;" "&amp;TEXT(INDEX('график 7,8'!$B$52:$AF$63,MONTH($AP$3),AG$11)&amp;"","Я")),2))</f>
        <v>Я</v>
      </c>
      <c r="AH54" s="181" t="str">
        <f>TRIM(LEFT(TRIM(INDEX(отсутствия!$N:$AR,MATCH($C53,отсутствия!$A:$A,),AH$11)&amp;" "&amp;TEXT(INDEX('график 7,8'!$B$52:$AF$63,MONTH($AP$3),AH$11)&amp;"","Я")),2))</f>
        <v>Я</v>
      </c>
      <c r="AI54" s="181" t="str">
        <f>TRIM(LEFT(TRIM(INDEX(отсутствия!$N:$AR,MATCH($C53,отсутствия!$A:$A,),AI$11)&amp;" "&amp;TEXT(INDEX('график 7,8'!$B$52:$AF$63,MONTH($AP$3),AI$11)&amp;"","Я")),2))</f>
        <v>Я</v>
      </c>
      <c r="AJ54" s="181" t="str">
        <f>TRIM(LEFT(TRIM(INDEX(отсутствия!$N:$AR,MATCH($C53,отсутствия!$A:$A,),AJ$11)&amp;" "&amp;TEXT(INDEX('график 7,8'!$B$52:$AF$63,MONTH($AP$3),AJ$11)&amp;"","Я")),2))</f>
        <v/>
      </c>
      <c r="AK54" s="185"/>
      <c r="AL54" s="166"/>
      <c r="AM54" s="166"/>
      <c r="AN54" s="145"/>
    </row>
    <row r="55" spans="1:40" s="66" customFormat="1" ht="15" customHeight="1" x14ac:dyDescent="0.2">
      <c r="A55" s="66">
        <f t="shared" si="0"/>
        <v>5140</v>
      </c>
      <c r="B55" s="293" t="s">
        <v>121</v>
      </c>
      <c r="C55" s="295">
        <v>5140</v>
      </c>
      <c r="D55" s="301" t="s">
        <v>130</v>
      </c>
      <c r="E55" s="163">
        <f>IFERROR(INDEX(РВД!$D:$I,MATCH($C55,РВД!$A:$A,)+1,MATCH($N$4+E$11-1,INDEX(РВД!$D:$I,MATCH($C55,РВД!$A:$A,),),)),IF(E56="Я",INDEX('график 7,8'!$B$52:$AF$63,MONTH($AP$3),E$11),""))</f>
        <v>3.9</v>
      </c>
      <c r="F55" s="163">
        <f>IFERROR(INDEX(РВД!$D:$I,MATCH($C55,РВД!$A:$A,)+1,MATCH($N$4+F$11-1,INDEX(РВД!$D:$I,MATCH($C55,РВД!$A:$A,),),)),IF(F56="Я",INDEX('график 7,8'!$B$52:$AF$63,MONTH($AP$3),F$11),""))</f>
        <v>3.9</v>
      </c>
      <c r="G55" s="163">
        <f>IFERROR(INDEX(РВД!$D:$I,MATCH($C55,РВД!$A:$A,)+1,MATCH($N$4+G$11-1,INDEX(РВД!$D:$I,MATCH($C55,РВД!$A:$A,),),)),IF(G56="Я",INDEX('график 7,8'!$B$52:$AF$63,MONTH($AP$3),G$11),""))</f>
        <v>3.9</v>
      </c>
      <c r="H55" s="163" t="str">
        <f>IFERROR(INDEX(РВД!$D:$I,MATCH($C55,РВД!$A:$A,)+1,MATCH($N$4+H$11-1,INDEX(РВД!$D:$I,MATCH($C55,РВД!$A:$A,),),)),IF(H56="Я",INDEX('график 7,8'!$B$52:$AF$63,MONTH($AP$3),H$11),""))</f>
        <v/>
      </c>
      <c r="I55" s="163" t="str">
        <f>IFERROR(INDEX(РВД!$D:$I,MATCH($C55,РВД!$A:$A,)+1,MATCH($N$4+I$11-1,INDEX(РВД!$D:$I,MATCH($C55,РВД!$A:$A,),),)),IF(I56="Я",INDEX('график 7,8'!$B$52:$AF$63,MONTH($AP$3),I$11),""))</f>
        <v/>
      </c>
      <c r="J55" s="163">
        <f>IFERROR(INDEX(РВД!$D:$I,MATCH($C55,РВД!$A:$A,)+1,MATCH($N$4+J$11-1,INDEX(РВД!$D:$I,MATCH($C55,РВД!$A:$A,),),)),IF(J56="Я",INDEX('график 7,8'!$B$52:$AF$63,MONTH($AP$3),J$11),""))</f>
        <v>3.9</v>
      </c>
      <c r="K55" s="163">
        <f>IFERROR(INDEX(РВД!$D:$I,MATCH($C55,РВД!$A:$A,)+1,MATCH($N$4+K$11-1,INDEX(РВД!$D:$I,MATCH($C55,РВД!$A:$A,),),)),IF(K56="Я",INDEX('график 7,8'!$B$52:$AF$63,MONTH($AP$3),K$11),""))</f>
        <v>3.9</v>
      </c>
      <c r="L55" s="163">
        <f>IFERROR(INDEX(РВД!$D:$I,MATCH($C55,РВД!$A:$A,)+1,MATCH($N$4+L$11-1,INDEX(РВД!$D:$I,MATCH($C55,РВД!$A:$A,),),)),IF(L56="Я",INDEX('график 7,8'!$B$52:$AF$63,MONTH($AP$3),L$11),""))</f>
        <v>3.9</v>
      </c>
      <c r="M55" s="163">
        <f>IFERROR(INDEX(РВД!$D:$I,MATCH($C55,РВД!$A:$A,)+1,MATCH($N$4+M$11-1,INDEX(РВД!$D:$I,MATCH($C55,РВД!$A:$A,),),)),IF(M56="Я",INDEX('график 7,8'!$B$52:$AF$63,MONTH($AP$3),M$11),""))</f>
        <v>3.9</v>
      </c>
      <c r="N55" s="163">
        <f>IFERROR(INDEX(РВД!$D:$I,MATCH($C55,РВД!$A:$A,)+1,MATCH($N$4+N$11-1,INDEX(РВД!$D:$I,MATCH($C55,РВД!$A:$A,),),)),IF(N56="Я",INDEX('график 7,8'!$B$52:$AF$63,MONTH($AP$3),N$11),""))</f>
        <v>3.9</v>
      </c>
      <c r="O55" s="163" t="str">
        <f>IFERROR(INDEX(РВД!$D:$I,MATCH($C55,РВД!$A:$A,)+1,MATCH($N$4+O$11-1,INDEX(РВД!$D:$I,MATCH($C55,РВД!$A:$A,),),)),IF(O56="Я",INDEX('график 7,8'!$B$52:$AF$63,MONTH($AP$3),O$11),""))</f>
        <v/>
      </c>
      <c r="P55" s="163" t="str">
        <f>IFERROR(INDEX(РВД!$D:$I,MATCH($C55,РВД!$A:$A,)+1,MATCH($N$4+P$11-1,INDEX(РВД!$D:$I,MATCH($C55,РВД!$A:$A,),),)),IF(P56="Я",INDEX('график 7,8'!$B$52:$AF$63,MONTH($AP$3),P$11),""))</f>
        <v/>
      </c>
      <c r="Q55" s="163">
        <f>IFERROR(INDEX(РВД!$D:$I,MATCH($C55,РВД!$A:$A,)+1,MATCH($N$4+Q$11-1,INDEX(РВД!$D:$I,MATCH($C55,РВД!$A:$A,),),)),IF(Q56="Я",INDEX('график 7,8'!$B$52:$AF$63,MONTH($AP$3),Q$11),""))</f>
        <v>3.9</v>
      </c>
      <c r="R55" s="163">
        <f>IFERROR(INDEX(РВД!$D:$I,MATCH($C55,РВД!$A:$A,)+1,MATCH($N$4+R$11-1,INDEX(РВД!$D:$I,MATCH($C55,РВД!$A:$A,),),)),IF(R56="Я",INDEX('график 7,8'!$B$52:$AF$63,MONTH($AP$3),R$11),""))</f>
        <v>3.9</v>
      </c>
      <c r="S55" s="163">
        <f>IFERROR(INDEX(РВД!$D:$I,MATCH($C55,РВД!$A:$A,)+1,MATCH($N$4+S$11-1,INDEX(РВД!$D:$I,MATCH($C55,РВД!$A:$A,),),)),IF(S56="Я",INDEX('график 7,8'!$B$52:$AF$63,MONTH($AP$3),S$11),""))</f>
        <v>3.9</v>
      </c>
      <c r="T55" s="176">
        <f>SUMIF(E56:S56,"Я",E55:S55)</f>
        <v>42.899999999999991</v>
      </c>
      <c r="U55" s="163">
        <f>IFERROR(INDEX(РВД!$D:$I,MATCH($C55,РВД!$A:$A,)+1,MATCH($N$4+U$11-1,INDEX(РВД!$D:$I,MATCH($C55,РВД!$A:$A,),),)),IF(U56="Я",INDEX('график 7,8'!$B$52:$AF$63,MONTH($AP$3),U$11),""))</f>
        <v>3.9</v>
      </c>
      <c r="V55" s="167">
        <f>IFERROR(INDEX(РВД!$D:$I,MATCH($C55,РВД!$A:$A,)+1,MATCH($N$4+V$11-1,INDEX(РВД!$D:$I,MATCH($C55,РВД!$A:$A,),),)),IF(V56="Я",INDEX('график 7,8'!$B$52:$AF$63,MONTH($AP$3),V$11),""))</f>
        <v>3.9</v>
      </c>
      <c r="W55" s="167" t="str">
        <f>IFERROR(INDEX(РВД!$D:$I,MATCH($C55,РВД!$A:$A,)+1,MATCH($N$4+W$11-1,INDEX(РВД!$D:$I,MATCH($C55,РВД!$A:$A,),),)),IF(W56="Я",INDEX('график 7,8'!$B$52:$AF$63,MONTH($AP$3),W$11),""))</f>
        <v/>
      </c>
      <c r="X55" s="167" t="str">
        <f>IFERROR(INDEX(РВД!$D:$I,MATCH($C55,РВД!$A:$A,)+1,MATCH($N$4+X$11-1,INDEX(РВД!$D:$I,MATCH($C55,РВД!$A:$A,),),)),IF(X56="Я",INDEX('график 7,8'!$B$52:$AF$63,MONTH($AP$3),X$11),""))</f>
        <v/>
      </c>
      <c r="Y55" s="167">
        <f>IFERROR(INDEX(РВД!$D:$I,MATCH($C55,РВД!$A:$A,)+1,MATCH($N$4+Y$11-1,INDEX(РВД!$D:$I,MATCH($C55,РВД!$A:$A,),),)),IF(Y56="Я",INDEX('график 7,8'!$B$52:$AF$63,MONTH($AP$3),Y$11),""))</f>
        <v>3.9</v>
      </c>
      <c r="Z55" s="167">
        <f>IFERROR(INDEX(РВД!$D:$I,MATCH($C55,РВД!$A:$A,)+1,MATCH($N$4+Z$11-1,INDEX(РВД!$D:$I,MATCH($C55,РВД!$A:$A,),),)),IF(Z56="Я",INDEX('график 7,8'!$B$52:$AF$63,MONTH($AP$3),Z$11),""))</f>
        <v>3.9</v>
      </c>
      <c r="AA55" s="167">
        <f>IFERROR(INDEX(РВД!$D:$I,MATCH($C55,РВД!$A:$A,)+1,MATCH($N$4+AA$11-1,INDEX(РВД!$D:$I,MATCH($C55,РВД!$A:$A,),),)),IF(AA56="Я",INDEX('график 7,8'!$B$52:$AF$63,MONTH($AP$3),AA$11),""))</f>
        <v>3.9</v>
      </c>
      <c r="AB55" s="167">
        <f>IFERROR(INDEX(РВД!$D:$I,MATCH($C55,РВД!$A:$A,)+1,MATCH($N$4+AB$11-1,INDEX(РВД!$D:$I,MATCH($C55,РВД!$A:$A,),),)),IF(AB56="Я",INDEX('график 7,8'!$B$52:$AF$63,MONTH($AP$3),AB$11),""))</f>
        <v>3.9</v>
      </c>
      <c r="AC55" s="167">
        <f>IFERROR(INDEX(РВД!$D:$I,MATCH($C55,РВД!$A:$A,)+1,MATCH($N$4+AC$11-1,INDEX(РВД!$D:$I,MATCH($C55,РВД!$A:$A,),),)),IF(AC56="Я",INDEX('график 7,8'!$B$52:$AF$63,MONTH($AP$3),AC$11),""))</f>
        <v>3.9</v>
      </c>
      <c r="AD55" s="167" t="str">
        <f>IFERROR(INDEX(РВД!$D:$I,MATCH($C55,РВД!$A:$A,)+1,MATCH($N$4+AD$11-1,INDEX(РВД!$D:$I,MATCH($C55,РВД!$A:$A,),),)),IF(AD56="Я",INDEX('график 7,8'!$B$52:$AF$63,MONTH($AP$3),AD$11),""))</f>
        <v/>
      </c>
      <c r="AE55" s="167" t="str">
        <f>IFERROR(INDEX(РВД!$D:$I,MATCH($C55,РВД!$A:$A,)+1,MATCH($N$4+AE$11-1,INDEX(РВД!$D:$I,MATCH($C55,РВД!$A:$A,),),)),IF(AE56="Я",INDEX('график 7,8'!$B$52:$AF$63,MONTH($AP$3),AE$11),""))</f>
        <v/>
      </c>
      <c r="AF55" s="167">
        <f>IFERROR(INDEX(РВД!$D:$I,MATCH($C55,РВД!$A:$A,)+1,MATCH($N$4+AF$11-1,INDEX(РВД!$D:$I,MATCH($C55,РВД!$A:$A,),),)),IF(AF56="Я",INDEX('график 7,8'!$B$52:$AF$63,MONTH($AP$3),AF$11),""))</f>
        <v>3.9</v>
      </c>
      <c r="AG55" s="167">
        <f>IFERROR(INDEX(РВД!$D:$I,MATCH($C55,РВД!$A:$A,)+1,MATCH($N$4+AG$11-1,INDEX(РВД!$D:$I,MATCH($C55,РВД!$A:$A,),),)),IF(AG56="Я",INDEX('график 7,8'!$B$52:$AF$63,MONTH($AP$3),AG$11),""))</f>
        <v>3.9</v>
      </c>
      <c r="AH55" s="180">
        <f>IFERROR(INDEX(РВД!$D:$I,MATCH($C55,РВД!$A:$A,)+1,MATCH($N$4+AH$11-1,INDEX(РВД!$D:$I,MATCH($C55,РВД!$A:$A,),),)),IF(AH56="Я",INDEX('график 7,8'!$B$52:$AF$63,MONTH($AP$3),AH$11),""))</f>
        <v>3.9</v>
      </c>
      <c r="AI55" s="183">
        <f>IFERROR(INDEX(РВД!$D:$I,MATCH($C55,РВД!$A:$A,)+1,MATCH($N$4+AI$11-1,INDEX(РВД!$D:$I,MATCH($C55,РВД!$A:$A,),),)),IF(AI56="Я",INDEX('график 7,8'!$B$52:$AF$63,MONTH($AP$3),AI$11),""))</f>
        <v>2.9</v>
      </c>
      <c r="AJ55" s="183" t="str">
        <f>IFERROR(INDEX(РВД!$D:$I,MATCH($C55,РВД!$A:$A,)+1,MATCH($N$4+AJ$11-1,INDEX(РВД!$D:$I,MATCH($C55,РВД!$A:$A,),),)),IF(AJ56="Я",INDEX('график 7,8'!$B$52:$AF$63,MONTH($AP$3),AJ$11),""))</f>
        <v/>
      </c>
      <c r="AK55" s="185" t="str">
        <f>"Я/"&amp;SUMIF(E56:AJ56,"Я",E55:AJ55)</f>
        <v>Я/84,8</v>
      </c>
      <c r="AL55" s="164">
        <f>(SUMIF(E56:AJ56,"В",E55:AJ55)+SUMIF(E56:AJ56,"В.",E55:AJ55))*2</f>
        <v>0</v>
      </c>
      <c r="AM55" s="164">
        <f>COUNTIFS(E56:AJ56,"Я",E55:AJ55,"&lt;&gt;")</f>
        <v>22</v>
      </c>
      <c r="AN55" s="149" t="str">
        <f>IFERROR(VLOOKUP(C55,доплаты!$A$5:$S$118,19,0),"")</f>
        <v>28</v>
      </c>
    </row>
    <row r="56" spans="1:40" s="66" customFormat="1" ht="15" customHeight="1" x14ac:dyDescent="0.2">
      <c r="B56" s="294"/>
      <c r="C56" s="296"/>
      <c r="D56" s="302"/>
      <c r="E56" s="165" t="str">
        <f>TRIM(LEFT(TRIM(INDEX(отсутствия!$N:$AR,MATCH($C55,отсутствия!$A:$A,),E$11)&amp;" "&amp;TEXT(INDEX('график 7,8'!$B$52:$AF$63,MONTH($AP$3),E$11)&amp;"","Я")),2))</f>
        <v>Я</v>
      </c>
      <c r="F56" s="168" t="str">
        <f>TRIM(LEFT(TRIM(INDEX(отсутствия!$N:$AR,MATCH($C55,отсутствия!$A:$A,),F$11)&amp;" "&amp;TEXT(INDEX('график 7,8'!$B$52:$AF$63,MONTH($AP$3),F$11)&amp;"","Я")),2))</f>
        <v>Я</v>
      </c>
      <c r="G56" s="168" t="str">
        <f>TRIM(LEFT(TRIM(INDEX(отсутствия!$N:$AR,MATCH($C55,отсутствия!$A:$A,),G$11)&amp;" "&amp;TEXT(INDEX('график 7,8'!$B$52:$AF$63,MONTH($AP$3),G$11)&amp;"","Я")),2))</f>
        <v>Я</v>
      </c>
      <c r="H56" s="168" t="str">
        <f>TRIM(LEFT(TRIM(INDEX(отсутствия!$N:$AR,MATCH($C55,отсутствия!$A:$A,),H$11)&amp;" "&amp;TEXT(INDEX('график 7,8'!$B$52:$AF$63,MONTH($AP$3),H$11)&amp;"","Я")),2))</f>
        <v>В</v>
      </c>
      <c r="I56" s="168" t="str">
        <f>TRIM(LEFT(TRIM(INDEX(отсутствия!$N:$AR,MATCH($C55,отсутствия!$A:$A,),I$11)&amp;" "&amp;TEXT(INDEX('график 7,8'!$B$52:$AF$63,MONTH($AP$3),I$11)&amp;"","Я")),2))</f>
        <v>В</v>
      </c>
      <c r="J56" s="168" t="str">
        <f>TRIM(LEFT(TRIM(INDEX(отсутствия!$N:$AR,MATCH($C55,отсутствия!$A:$A,),J$11)&amp;" "&amp;TEXT(INDEX('график 7,8'!$B$52:$AF$63,MONTH($AP$3),J$11)&amp;"","Я")),2))</f>
        <v>Я</v>
      </c>
      <c r="K56" s="168" t="str">
        <f>TRIM(LEFT(TRIM(INDEX(отсутствия!$N:$AR,MATCH($C55,отсутствия!$A:$A,),K$11)&amp;" "&amp;TEXT(INDEX('график 7,8'!$B$52:$AF$63,MONTH($AP$3),K$11)&amp;"","Я")),2))</f>
        <v>Я</v>
      </c>
      <c r="L56" s="168" t="str">
        <f>TRIM(LEFT(TRIM(INDEX(отсутствия!$N:$AR,MATCH($C55,отсутствия!$A:$A,),L$11)&amp;" "&amp;TEXT(INDEX('график 7,8'!$B$52:$AF$63,MONTH($AP$3),L$11)&amp;"","Я")),2))</f>
        <v>Я</v>
      </c>
      <c r="M56" s="168" t="str">
        <f>TRIM(LEFT(TRIM(INDEX(отсутствия!$N:$AR,MATCH($C55,отсутствия!$A:$A,),M$11)&amp;" "&amp;TEXT(INDEX('график 7,8'!$B$52:$AF$63,MONTH($AP$3),M$11)&amp;"","Я")),2))</f>
        <v>Я</v>
      </c>
      <c r="N56" s="168" t="str">
        <f>TRIM(LEFT(TRIM(INDEX(отсутствия!$N:$AR,MATCH($C55,отсутствия!$A:$A,),N$11)&amp;" "&amp;TEXT(INDEX('график 7,8'!$B$52:$AF$63,MONTH($AP$3),N$11)&amp;"","Я")),2))</f>
        <v>Я</v>
      </c>
      <c r="O56" s="168" t="str">
        <f>TRIM(LEFT(TRIM(INDEX(отсутствия!$N:$AR,MATCH($C55,отсутствия!$A:$A,),O$11)&amp;" "&amp;TEXT(INDEX('график 7,8'!$B$52:$AF$63,MONTH($AP$3),O$11)&amp;"","Я")),2))</f>
        <v>В</v>
      </c>
      <c r="P56" s="168" t="str">
        <f>TRIM(LEFT(TRIM(INDEX(отсутствия!$N:$AR,MATCH($C55,отсутствия!$A:$A,),P$11)&amp;" "&amp;TEXT(INDEX('график 7,8'!$B$52:$AF$63,MONTH($AP$3),P$11)&amp;"","Я")),2))</f>
        <v>В</v>
      </c>
      <c r="Q56" s="168" t="str">
        <f>TRIM(LEFT(TRIM(INDEX(отсутствия!$N:$AR,MATCH($C55,отсутствия!$A:$A,),Q$11)&amp;" "&amp;TEXT(INDEX('график 7,8'!$B$52:$AF$63,MONTH($AP$3),Q$11)&amp;"","Я")),2))</f>
        <v>Я</v>
      </c>
      <c r="R56" s="168" t="str">
        <f>TRIM(LEFT(TRIM(INDEX(отсутствия!$N:$AR,MATCH($C55,отсутствия!$A:$A,),R$11)&amp;" "&amp;TEXT(INDEX('график 7,8'!$B$52:$AF$63,MONTH($AP$3),R$11)&amp;"","Я")),2))</f>
        <v>Я</v>
      </c>
      <c r="S56" s="168" t="str">
        <f>TRIM(LEFT(TRIM(INDEX(отсутствия!$N:$AR,MATCH($C55,отсутствия!$A:$A,),S$11)&amp;" "&amp;TEXT(INDEX('график 7,8'!$B$52:$AF$63,MONTH($AP$3),S$11)&amp;"","Я")),2))</f>
        <v>Я</v>
      </c>
      <c r="T56" s="177"/>
      <c r="U56" s="168" t="str">
        <f>TRIM(LEFT(TRIM(INDEX(отсутствия!$N:$AR,MATCH($C55,отсутствия!$A:$A,),U$11)&amp;" "&amp;TEXT(INDEX('график 7,8'!$B$52:$AF$63,MONTH($AP$3),U$11)&amp;"","Я")),2))</f>
        <v>Я</v>
      </c>
      <c r="V56" s="168" t="str">
        <f>TRIM(LEFT(TRIM(INDEX(отсутствия!$N:$AR,MATCH($C55,отсутствия!$A:$A,),V$11)&amp;" "&amp;TEXT(INDEX('график 7,8'!$B$52:$AF$63,MONTH($AP$3),V$11)&amp;"","Я")),2))</f>
        <v>Я</v>
      </c>
      <c r="W56" s="168" t="str">
        <f>TRIM(LEFT(TRIM(INDEX(отсутствия!$N:$AR,MATCH($C55,отсутствия!$A:$A,),W$11)&amp;" "&amp;TEXT(INDEX('график 7,8'!$B$52:$AF$63,MONTH($AP$3),W$11)&amp;"","Я")),2))</f>
        <v>В</v>
      </c>
      <c r="X56" s="168" t="str">
        <f>TRIM(LEFT(TRIM(INDEX(отсутствия!$N:$AR,MATCH($C55,отсутствия!$A:$A,),X$11)&amp;" "&amp;TEXT(INDEX('график 7,8'!$B$52:$AF$63,MONTH($AP$3),X$11)&amp;"","Я")),2))</f>
        <v>В</v>
      </c>
      <c r="Y56" s="168" t="str">
        <f>TRIM(LEFT(TRIM(INDEX(отсутствия!$N:$AR,MATCH($C55,отсутствия!$A:$A,),Y$11)&amp;" "&amp;TEXT(INDEX('график 7,8'!$B$52:$AF$63,MONTH($AP$3),Y$11)&amp;"","Я")),2))</f>
        <v>Я</v>
      </c>
      <c r="Z56" s="168" t="str">
        <f>TRIM(LEFT(TRIM(INDEX(отсутствия!$N:$AR,MATCH($C55,отсутствия!$A:$A,),Z$11)&amp;" "&amp;TEXT(INDEX('график 7,8'!$B$52:$AF$63,MONTH($AP$3),Z$11)&amp;"","Я")),2))</f>
        <v>Я</v>
      </c>
      <c r="AA56" s="168" t="str">
        <f>TRIM(LEFT(TRIM(INDEX(отсутствия!$N:$AR,MATCH($C55,отсутствия!$A:$A,),AA$11)&amp;" "&amp;TEXT(INDEX('график 7,8'!$B$52:$AF$63,MONTH($AP$3),AA$11)&amp;"","Я")),2))</f>
        <v>Я</v>
      </c>
      <c r="AB56" s="168" t="str">
        <f>TRIM(LEFT(TRIM(INDEX(отсутствия!$N:$AR,MATCH($C55,отсутствия!$A:$A,),AB$11)&amp;" "&amp;TEXT(INDEX('график 7,8'!$B$52:$AF$63,MONTH($AP$3),AB$11)&amp;"","Я")),2))</f>
        <v>Я</v>
      </c>
      <c r="AC56" s="168" t="str">
        <f>TRIM(LEFT(TRIM(INDEX(отсутствия!$N:$AR,MATCH($C55,отсутствия!$A:$A,),AC$11)&amp;" "&amp;TEXT(INDEX('график 7,8'!$B$52:$AF$63,MONTH($AP$3),AC$11)&amp;"","Я")),2))</f>
        <v>Я</v>
      </c>
      <c r="AD56" s="168" t="str">
        <f>TRIM(LEFT(TRIM(INDEX(отсутствия!$N:$AR,MATCH($C55,отсутствия!$A:$A,),AD$11)&amp;" "&amp;TEXT(INDEX('график 7,8'!$B$52:$AF$63,MONTH($AP$3),AD$11)&amp;"","Я")),2))</f>
        <v>В</v>
      </c>
      <c r="AE56" s="168" t="str">
        <f>TRIM(LEFT(TRIM(INDEX(отсутствия!$N:$AR,MATCH($C55,отсутствия!$A:$A,),AE$11)&amp;" "&amp;TEXT(INDEX('график 7,8'!$B$52:$AF$63,MONTH($AP$3),AE$11)&amp;"","Я")),2))</f>
        <v>В</v>
      </c>
      <c r="AF56" s="168" t="str">
        <f>TRIM(LEFT(TRIM(INDEX(отсутствия!$N:$AR,MATCH($C55,отсутствия!$A:$A,),AF$11)&amp;" "&amp;TEXT(INDEX('график 7,8'!$B$52:$AF$63,MONTH($AP$3),AF$11)&amp;"","Я")),2))</f>
        <v>Я</v>
      </c>
      <c r="AG56" s="168" t="str">
        <f>TRIM(LEFT(TRIM(INDEX(отсутствия!$N:$AR,MATCH($C55,отсутствия!$A:$A,),AG$11)&amp;" "&amp;TEXT(INDEX('график 7,8'!$B$52:$AF$63,MONTH($AP$3),AG$11)&amp;"","Я")),2))</f>
        <v>Я</v>
      </c>
      <c r="AH56" s="181" t="str">
        <f>TRIM(LEFT(TRIM(INDEX(отсутствия!$N:$AR,MATCH($C55,отсутствия!$A:$A,),AH$11)&amp;" "&amp;TEXT(INDEX('график 7,8'!$B$52:$AF$63,MONTH($AP$3),AH$11)&amp;"","Я")),2))</f>
        <v>Я</v>
      </c>
      <c r="AI56" s="181" t="str">
        <f>TRIM(LEFT(TRIM(INDEX(отсутствия!$N:$AR,MATCH($C55,отсутствия!$A:$A,),AI$11)&amp;" "&amp;TEXT(INDEX('график 7,8'!$B$52:$AF$63,MONTH($AP$3),AI$11)&amp;"","Я")),2))</f>
        <v>Я</v>
      </c>
      <c r="AJ56" s="181" t="str">
        <f>TRIM(LEFT(TRIM(INDEX(отсутствия!$N:$AR,MATCH($C55,отсутствия!$A:$A,),AJ$11)&amp;" "&amp;TEXT(INDEX('график 7,8'!$B$52:$AF$63,MONTH($AP$3),AJ$11)&amp;"","Я")),2))</f>
        <v/>
      </c>
      <c r="AK56" s="185"/>
      <c r="AL56" s="166"/>
      <c r="AM56" s="166"/>
      <c r="AN56" s="145"/>
    </row>
    <row r="57" spans="1:40" s="66" customFormat="1" ht="15" customHeight="1" x14ac:dyDescent="0.2">
      <c r="A57" s="66">
        <f t="shared" si="0"/>
        <v>5241</v>
      </c>
      <c r="B57" s="293" t="s">
        <v>122</v>
      </c>
      <c r="C57" s="299">
        <v>5241</v>
      </c>
      <c r="D57" s="301" t="s">
        <v>130</v>
      </c>
      <c r="E57" s="163">
        <f>IFERROR(INDEX(РВД!$D:$I,MATCH($C57,РВД!$A:$A,)+1,MATCH($N$4+E$11-1,INDEX(РВД!$D:$I,MATCH($C57,РВД!$A:$A,),),)),IF(E58="Я",INDEX('график 7,8'!$B$52:$AF$63,MONTH($AP$3),E$11),""))</f>
        <v>3.9</v>
      </c>
      <c r="F57" s="163">
        <f>IFERROR(INDEX(РВД!$D:$I,MATCH($C57,РВД!$A:$A,)+1,MATCH($N$4+F$11-1,INDEX(РВД!$D:$I,MATCH($C57,РВД!$A:$A,),),)),IF(F58="Я",INDEX('график 7,8'!$B$52:$AF$63,MONTH($AP$3),F$11),""))</f>
        <v>3.9</v>
      </c>
      <c r="G57" s="163">
        <f>IFERROR(INDEX(РВД!$D:$I,MATCH($C57,РВД!$A:$A,)+1,MATCH($N$4+G$11-1,INDEX(РВД!$D:$I,MATCH($C57,РВД!$A:$A,),),)),IF(G58="Я",INDEX('график 7,8'!$B$52:$AF$63,MONTH($AP$3),G$11),""))</f>
        <v>3.9</v>
      </c>
      <c r="H57" s="163" t="str">
        <f>IFERROR(INDEX(РВД!$D:$I,MATCH($C57,РВД!$A:$A,)+1,MATCH($N$4+H$11-1,INDEX(РВД!$D:$I,MATCH($C57,РВД!$A:$A,),),)),IF(H58="Я",INDEX('график 7,8'!$B$52:$AF$63,MONTH($AP$3),H$11),""))</f>
        <v/>
      </c>
      <c r="I57" s="163" t="str">
        <f>IFERROR(INDEX(РВД!$D:$I,MATCH($C57,РВД!$A:$A,)+1,MATCH($N$4+I$11-1,INDEX(РВД!$D:$I,MATCH($C57,РВД!$A:$A,),),)),IF(I58="Я",INDEX('график 7,8'!$B$52:$AF$63,MONTH($AP$3),I$11),""))</f>
        <v/>
      </c>
      <c r="J57" s="163">
        <f>IFERROR(INDEX(РВД!$D:$I,MATCH($C57,РВД!$A:$A,)+1,MATCH($N$4+J$11-1,INDEX(РВД!$D:$I,MATCH($C57,РВД!$A:$A,),),)),IF(J58="Я",INDEX('график 7,8'!$B$52:$AF$63,MONTH($AP$3),J$11),""))</f>
        <v>3.9</v>
      </c>
      <c r="K57" s="163">
        <f>IFERROR(INDEX(РВД!$D:$I,MATCH($C57,РВД!$A:$A,)+1,MATCH($N$4+K$11-1,INDEX(РВД!$D:$I,MATCH($C57,РВД!$A:$A,),),)),IF(K58="Я",INDEX('график 7,8'!$B$52:$AF$63,MONTH($AP$3),K$11),""))</f>
        <v>3.9</v>
      </c>
      <c r="L57" s="163">
        <f>IFERROR(INDEX(РВД!$D:$I,MATCH($C57,РВД!$A:$A,)+1,MATCH($N$4+L$11-1,INDEX(РВД!$D:$I,MATCH($C57,РВД!$A:$A,),),)),IF(L58="Я",INDEX('график 7,8'!$B$52:$AF$63,MONTH($AP$3),L$11),""))</f>
        <v>3.9</v>
      </c>
      <c r="M57" s="163">
        <f>IFERROR(INDEX(РВД!$D:$I,MATCH($C57,РВД!$A:$A,)+1,MATCH($N$4+M$11-1,INDEX(РВД!$D:$I,MATCH($C57,РВД!$A:$A,),),)),IF(M58="Я",INDEX('график 7,8'!$B$52:$AF$63,MONTH($AP$3),M$11),""))</f>
        <v>3.9</v>
      </c>
      <c r="N57" s="163">
        <f>IFERROR(INDEX(РВД!$D:$I,MATCH($C57,РВД!$A:$A,)+1,MATCH($N$4+N$11-1,INDEX(РВД!$D:$I,MATCH($C57,РВД!$A:$A,),),)),IF(N58="Я",INDEX('график 7,8'!$B$52:$AF$63,MONTH($AP$3),N$11),""))</f>
        <v>3.9</v>
      </c>
      <c r="O57" s="163" t="str">
        <f>IFERROR(INDEX(РВД!$D:$I,MATCH($C57,РВД!$A:$A,)+1,MATCH($N$4+O$11-1,INDEX(РВД!$D:$I,MATCH($C57,РВД!$A:$A,),),)),IF(O58="Я",INDEX('график 7,8'!$B$52:$AF$63,MONTH($AP$3),O$11),""))</f>
        <v/>
      </c>
      <c r="P57" s="163" t="str">
        <f>IFERROR(INDEX(РВД!$D:$I,MATCH($C57,РВД!$A:$A,)+1,MATCH($N$4+P$11-1,INDEX(РВД!$D:$I,MATCH($C57,РВД!$A:$A,),),)),IF(P58="Я",INDEX('график 7,8'!$B$52:$AF$63,MONTH($AP$3),P$11),""))</f>
        <v/>
      </c>
      <c r="Q57" s="163">
        <f>IFERROR(INDEX(РВД!$D:$I,MATCH($C57,РВД!$A:$A,)+1,MATCH($N$4+Q$11-1,INDEX(РВД!$D:$I,MATCH($C57,РВД!$A:$A,),),)),IF(Q58="Я",INDEX('график 7,8'!$B$52:$AF$63,MONTH($AP$3),Q$11),""))</f>
        <v>3.9</v>
      </c>
      <c r="R57" s="163">
        <f>IFERROR(INDEX(РВД!$D:$I,MATCH($C57,РВД!$A:$A,)+1,MATCH($N$4+R$11-1,INDEX(РВД!$D:$I,MATCH($C57,РВД!$A:$A,),),)),IF(R58="Я",INDEX('график 7,8'!$B$52:$AF$63,MONTH($AP$3),R$11),""))</f>
        <v>3.9</v>
      </c>
      <c r="S57" s="163">
        <f>IFERROR(INDEX(РВД!$D:$I,MATCH($C57,РВД!$A:$A,)+1,MATCH($N$4+S$11-1,INDEX(РВД!$D:$I,MATCH($C57,РВД!$A:$A,),),)),IF(S58="Я",INDEX('график 7,8'!$B$52:$AF$63,MONTH($AP$3),S$11),""))</f>
        <v>3.9</v>
      </c>
      <c r="T57" s="176">
        <f>SUMIF(E58:S58,"Я",E57:S57)</f>
        <v>42.899999999999991</v>
      </c>
      <c r="U57" s="163">
        <f>IFERROR(INDEX(РВД!$D:$I,MATCH($C57,РВД!$A:$A,)+1,MATCH($N$4+U$11-1,INDEX(РВД!$D:$I,MATCH($C57,РВД!$A:$A,),),)),IF(U58="Я",INDEX('график 7,8'!$B$52:$AF$63,MONTH($AP$3),U$11),""))</f>
        <v>3.9</v>
      </c>
      <c r="V57" s="167">
        <f>IFERROR(INDEX(РВД!$D:$I,MATCH($C57,РВД!$A:$A,)+1,MATCH($N$4+V$11-1,INDEX(РВД!$D:$I,MATCH($C57,РВД!$A:$A,),),)),IF(V58="Я",INDEX('график 7,8'!$B$52:$AF$63,MONTH($AP$3),V$11),""))</f>
        <v>3.9</v>
      </c>
      <c r="W57" s="167" t="str">
        <f>IFERROR(INDEX(РВД!$D:$I,MATCH($C57,РВД!$A:$A,)+1,MATCH($N$4+W$11-1,INDEX(РВД!$D:$I,MATCH($C57,РВД!$A:$A,),),)),IF(W58="Я",INDEX('график 7,8'!$B$52:$AF$63,MONTH($AP$3),W$11),""))</f>
        <v/>
      </c>
      <c r="X57" s="167" t="str">
        <f>IFERROR(INDEX(РВД!$D:$I,MATCH($C57,РВД!$A:$A,)+1,MATCH($N$4+X$11-1,INDEX(РВД!$D:$I,MATCH($C57,РВД!$A:$A,),),)),IF(X58="Я",INDEX('график 7,8'!$B$52:$AF$63,MONTH($AP$3),X$11),""))</f>
        <v/>
      </c>
      <c r="Y57" s="167">
        <f>IFERROR(INDEX(РВД!$D:$I,MATCH($C57,РВД!$A:$A,)+1,MATCH($N$4+Y$11-1,INDEX(РВД!$D:$I,MATCH($C57,РВД!$A:$A,),),)),IF(Y58="Я",INDEX('график 7,8'!$B$52:$AF$63,MONTH($AP$3),Y$11),""))</f>
        <v>3.9</v>
      </c>
      <c r="Z57" s="167">
        <f>IFERROR(INDEX(РВД!$D:$I,MATCH($C57,РВД!$A:$A,)+1,MATCH($N$4+Z$11-1,INDEX(РВД!$D:$I,MATCH($C57,РВД!$A:$A,),),)),IF(Z58="Я",INDEX('график 7,8'!$B$52:$AF$63,MONTH($AP$3),Z$11),""))</f>
        <v>3.9</v>
      </c>
      <c r="AA57" s="167">
        <f>IFERROR(INDEX(РВД!$D:$I,MATCH($C57,РВД!$A:$A,)+1,MATCH($N$4+AA$11-1,INDEX(РВД!$D:$I,MATCH($C57,РВД!$A:$A,),),)),IF(AA58="Я",INDEX('график 7,8'!$B$52:$AF$63,MONTH($AP$3),AA$11),""))</f>
        <v>3.9</v>
      </c>
      <c r="AB57" s="167">
        <f>IFERROR(INDEX(РВД!$D:$I,MATCH($C57,РВД!$A:$A,)+1,MATCH($N$4+AB$11-1,INDEX(РВД!$D:$I,MATCH($C57,РВД!$A:$A,),),)),IF(AB58="Я",INDEX('график 7,8'!$B$52:$AF$63,MONTH($AP$3),AB$11),""))</f>
        <v>3.9</v>
      </c>
      <c r="AC57" s="167">
        <f>IFERROR(INDEX(РВД!$D:$I,MATCH($C57,РВД!$A:$A,)+1,MATCH($N$4+AC$11-1,INDEX(РВД!$D:$I,MATCH($C57,РВД!$A:$A,),),)),IF(AC58="Я",INDEX('график 7,8'!$B$52:$AF$63,MONTH($AP$3),AC$11),""))</f>
        <v>3.9</v>
      </c>
      <c r="AD57" s="167" t="str">
        <f>IFERROR(INDEX(РВД!$D:$I,MATCH($C57,РВД!$A:$A,)+1,MATCH($N$4+AD$11-1,INDEX(РВД!$D:$I,MATCH($C57,РВД!$A:$A,),),)),IF(AD58="Я",INDEX('график 7,8'!$B$52:$AF$63,MONTH($AP$3),AD$11),""))</f>
        <v/>
      </c>
      <c r="AE57" s="167" t="str">
        <f>IFERROR(INDEX(РВД!$D:$I,MATCH($C57,РВД!$A:$A,)+1,MATCH($N$4+AE$11-1,INDEX(РВД!$D:$I,MATCH($C57,РВД!$A:$A,),),)),IF(AE58="Я",INDEX('график 7,8'!$B$52:$AF$63,MONTH($AP$3),AE$11),""))</f>
        <v/>
      </c>
      <c r="AF57" s="167">
        <f>IFERROR(INDEX(РВД!$D:$I,MATCH($C57,РВД!$A:$A,)+1,MATCH($N$4+AF$11-1,INDEX(РВД!$D:$I,MATCH($C57,РВД!$A:$A,),),)),IF(AF58="Я",INDEX('график 7,8'!$B$52:$AF$63,MONTH($AP$3),AF$11),""))</f>
        <v>3.9</v>
      </c>
      <c r="AG57" s="167">
        <f>IFERROR(INDEX(РВД!$D:$I,MATCH($C57,РВД!$A:$A,)+1,MATCH($N$4+AG$11-1,INDEX(РВД!$D:$I,MATCH($C57,РВД!$A:$A,),),)),IF(AG58="Я",INDEX('график 7,8'!$B$52:$AF$63,MONTH($AP$3),AG$11),""))</f>
        <v>3.9</v>
      </c>
      <c r="AH57" s="180">
        <f>IFERROR(INDEX(РВД!$D:$I,MATCH($C57,РВД!$A:$A,)+1,MATCH($N$4+AH$11-1,INDEX(РВД!$D:$I,MATCH($C57,РВД!$A:$A,),),)),IF(AH58="Я",INDEX('график 7,8'!$B$52:$AF$63,MONTH($AP$3),AH$11),""))</f>
        <v>3.9</v>
      </c>
      <c r="AI57" s="183">
        <f>IFERROR(INDEX(РВД!$D:$I,MATCH($C57,РВД!$A:$A,)+1,MATCH($N$4+AI$11-1,INDEX(РВД!$D:$I,MATCH($C57,РВД!$A:$A,),),)),IF(AI58="Я",INDEX('график 7,8'!$B$52:$AF$63,MONTH($AP$3),AI$11),""))</f>
        <v>2.9</v>
      </c>
      <c r="AJ57" s="183" t="str">
        <f>IFERROR(INDEX(РВД!$D:$I,MATCH($C57,РВД!$A:$A,)+1,MATCH($N$4+AJ$11-1,INDEX(РВД!$D:$I,MATCH($C57,РВД!$A:$A,),),)),IF(AJ58="Я",INDEX('график 7,8'!$B$52:$AF$63,MONTH($AP$3),AJ$11),""))</f>
        <v/>
      </c>
      <c r="AK57" s="185" t="str">
        <f>"Я/"&amp;SUMIF(E58:AJ58,"Я",E57:AJ57)</f>
        <v>Я/84,8</v>
      </c>
      <c r="AL57" s="164">
        <f>(SUMIF(E58:AJ58,"В",E57:AJ57)+SUMIF(E58:AJ58,"В.",E57:AJ57))*2</f>
        <v>0</v>
      </c>
      <c r="AM57" s="169"/>
      <c r="AN57" s="149" t="str">
        <f>IFERROR(VLOOKUP(C57,доплаты!$A$5:$S$118,19,0),"")</f>
        <v>125,100</v>
      </c>
    </row>
    <row r="58" spans="1:40" s="66" customFormat="1" ht="15" customHeight="1" x14ac:dyDescent="0.2">
      <c r="B58" s="294"/>
      <c r="C58" s="300"/>
      <c r="D58" s="302"/>
      <c r="E58" s="165" t="str">
        <f>TRIM(LEFT(TRIM(INDEX(отсутствия!$N:$AR,MATCH($C57,отсутствия!$A:$A,),E$11)&amp;" "&amp;TEXT(INDEX('график 7,8'!$B$52:$AF$63,MONTH($AP$3),E$11)&amp;"","Я")),2))</f>
        <v>Я</v>
      </c>
      <c r="F58" s="168" t="str">
        <f>TRIM(LEFT(TRIM(INDEX(отсутствия!$N:$AR,MATCH($C57,отсутствия!$A:$A,),F$11)&amp;" "&amp;TEXT(INDEX('график 7,8'!$B$52:$AF$63,MONTH($AP$3),F$11)&amp;"","Я")),2))</f>
        <v>Я</v>
      </c>
      <c r="G58" s="168" t="str">
        <f>TRIM(LEFT(TRIM(INDEX(отсутствия!$N:$AR,MATCH($C57,отсутствия!$A:$A,),G$11)&amp;" "&amp;TEXT(INDEX('график 7,8'!$B$52:$AF$63,MONTH($AP$3),G$11)&amp;"","Я")),2))</f>
        <v>Я</v>
      </c>
      <c r="H58" s="168" t="str">
        <f>TRIM(LEFT(TRIM(INDEX(отсутствия!$N:$AR,MATCH($C57,отсутствия!$A:$A,),H$11)&amp;" "&amp;TEXT(INDEX('график 7,8'!$B$52:$AF$63,MONTH($AP$3),H$11)&amp;"","Я")),2))</f>
        <v>В</v>
      </c>
      <c r="I58" s="168" t="str">
        <f>TRIM(LEFT(TRIM(INDEX(отсутствия!$N:$AR,MATCH($C57,отсутствия!$A:$A,),I$11)&amp;" "&amp;TEXT(INDEX('график 7,8'!$B$52:$AF$63,MONTH($AP$3),I$11)&amp;"","Я")),2))</f>
        <v>В</v>
      </c>
      <c r="J58" s="168" t="str">
        <f>TRIM(LEFT(TRIM(INDEX(отсутствия!$N:$AR,MATCH($C57,отсутствия!$A:$A,),J$11)&amp;" "&amp;TEXT(INDEX('график 7,8'!$B$52:$AF$63,MONTH($AP$3),J$11)&amp;"","Я")),2))</f>
        <v>Я</v>
      </c>
      <c r="K58" s="168" t="str">
        <f>TRIM(LEFT(TRIM(INDEX(отсутствия!$N:$AR,MATCH($C57,отсутствия!$A:$A,),K$11)&amp;" "&amp;TEXT(INDEX('график 7,8'!$B$52:$AF$63,MONTH($AP$3),K$11)&amp;"","Я")),2))</f>
        <v>Я</v>
      </c>
      <c r="L58" s="168" t="str">
        <f>TRIM(LEFT(TRIM(INDEX(отсутствия!$N:$AR,MATCH($C57,отсутствия!$A:$A,),L$11)&amp;" "&amp;TEXT(INDEX('график 7,8'!$B$52:$AF$63,MONTH($AP$3),L$11)&amp;"","Я")),2))</f>
        <v>Я</v>
      </c>
      <c r="M58" s="168" t="str">
        <f>TRIM(LEFT(TRIM(INDEX(отсутствия!$N:$AR,MATCH($C57,отсутствия!$A:$A,),M$11)&amp;" "&amp;TEXT(INDEX('график 7,8'!$B$52:$AF$63,MONTH($AP$3),M$11)&amp;"","Я")),2))</f>
        <v>Я</v>
      </c>
      <c r="N58" s="168" t="str">
        <f>TRIM(LEFT(TRIM(INDEX(отсутствия!$N:$AR,MATCH($C57,отсутствия!$A:$A,),N$11)&amp;" "&amp;TEXT(INDEX('график 7,8'!$B$52:$AF$63,MONTH($AP$3),N$11)&amp;"","Я")),2))</f>
        <v>Я</v>
      </c>
      <c r="O58" s="168" t="str">
        <f>TRIM(LEFT(TRIM(INDEX(отсутствия!$N:$AR,MATCH($C57,отсутствия!$A:$A,),O$11)&amp;" "&amp;TEXT(INDEX('график 7,8'!$B$52:$AF$63,MONTH($AP$3),O$11)&amp;"","Я")),2))</f>
        <v>В</v>
      </c>
      <c r="P58" s="168" t="str">
        <f>TRIM(LEFT(TRIM(INDEX(отсутствия!$N:$AR,MATCH($C57,отсутствия!$A:$A,),P$11)&amp;" "&amp;TEXT(INDEX('график 7,8'!$B$52:$AF$63,MONTH($AP$3),P$11)&amp;"","Я")),2))</f>
        <v>В</v>
      </c>
      <c r="Q58" s="168" t="str">
        <f>TRIM(LEFT(TRIM(INDEX(отсутствия!$N:$AR,MATCH($C57,отсутствия!$A:$A,),Q$11)&amp;" "&amp;TEXT(INDEX('график 7,8'!$B$52:$AF$63,MONTH($AP$3),Q$11)&amp;"","Я")),2))</f>
        <v>Я</v>
      </c>
      <c r="R58" s="168" t="str">
        <f>TRIM(LEFT(TRIM(INDEX(отсутствия!$N:$AR,MATCH($C57,отсутствия!$A:$A,),R$11)&amp;" "&amp;TEXT(INDEX('график 7,8'!$B$52:$AF$63,MONTH($AP$3),R$11)&amp;"","Я")),2))</f>
        <v>Я</v>
      </c>
      <c r="S58" s="168" t="str">
        <f>TRIM(LEFT(TRIM(INDEX(отсутствия!$N:$AR,MATCH($C57,отсутствия!$A:$A,),S$11)&amp;" "&amp;TEXT(INDEX('график 7,8'!$B$52:$AF$63,MONTH($AP$3),S$11)&amp;"","Я")),2))</f>
        <v>Я</v>
      </c>
      <c r="T58" s="177"/>
      <c r="U58" s="168" t="str">
        <f>TRIM(LEFT(TRIM(INDEX(отсутствия!$N:$AR,MATCH($C57,отсутствия!$A:$A,),U$11)&amp;" "&amp;TEXT(INDEX('график 7,8'!$B$52:$AF$63,MONTH($AP$3),U$11)&amp;"","Я")),2))</f>
        <v>Я</v>
      </c>
      <c r="V58" s="168" t="str">
        <f>TRIM(LEFT(TRIM(INDEX(отсутствия!$N:$AR,MATCH($C57,отсутствия!$A:$A,),V$11)&amp;" "&amp;TEXT(INDEX('график 7,8'!$B$52:$AF$63,MONTH($AP$3),V$11)&amp;"","Я")),2))</f>
        <v>Я</v>
      </c>
      <c r="W58" s="168" t="str">
        <f>TRIM(LEFT(TRIM(INDEX(отсутствия!$N:$AR,MATCH($C57,отсутствия!$A:$A,),W$11)&amp;" "&amp;TEXT(INDEX('график 7,8'!$B$52:$AF$63,MONTH($AP$3),W$11)&amp;"","Я")),2))</f>
        <v>В</v>
      </c>
      <c r="X58" s="168" t="str">
        <f>TRIM(LEFT(TRIM(INDEX(отсутствия!$N:$AR,MATCH($C57,отсутствия!$A:$A,),X$11)&amp;" "&amp;TEXT(INDEX('график 7,8'!$B$52:$AF$63,MONTH($AP$3),X$11)&amp;"","Я")),2))</f>
        <v>В</v>
      </c>
      <c r="Y58" s="168" t="str">
        <f>TRIM(LEFT(TRIM(INDEX(отсутствия!$N:$AR,MATCH($C57,отсутствия!$A:$A,),Y$11)&amp;" "&amp;TEXT(INDEX('график 7,8'!$B$52:$AF$63,MONTH($AP$3),Y$11)&amp;"","Я")),2))</f>
        <v>Я</v>
      </c>
      <c r="Z58" s="168" t="str">
        <f>TRIM(LEFT(TRIM(INDEX(отсутствия!$N:$AR,MATCH($C57,отсутствия!$A:$A,),Z$11)&amp;" "&amp;TEXT(INDEX('график 7,8'!$B$52:$AF$63,MONTH($AP$3),Z$11)&amp;"","Я")),2))</f>
        <v>Я</v>
      </c>
      <c r="AA58" s="168" t="str">
        <f>TRIM(LEFT(TRIM(INDEX(отсутствия!$N:$AR,MATCH($C57,отсутствия!$A:$A,),AA$11)&amp;" "&amp;TEXT(INDEX('график 7,8'!$B$52:$AF$63,MONTH($AP$3),AA$11)&amp;"","Я")),2))</f>
        <v>Я</v>
      </c>
      <c r="AB58" s="168" t="str">
        <f>TRIM(LEFT(TRIM(INDEX(отсутствия!$N:$AR,MATCH($C57,отсутствия!$A:$A,),AB$11)&amp;" "&amp;TEXT(INDEX('график 7,8'!$B$52:$AF$63,MONTH($AP$3),AB$11)&amp;"","Я")),2))</f>
        <v>Я</v>
      </c>
      <c r="AC58" s="168" t="str">
        <f>TRIM(LEFT(TRIM(INDEX(отсутствия!$N:$AR,MATCH($C57,отсутствия!$A:$A,),AC$11)&amp;" "&amp;TEXT(INDEX('график 7,8'!$B$52:$AF$63,MONTH($AP$3),AC$11)&amp;"","Я")),2))</f>
        <v>Я</v>
      </c>
      <c r="AD58" s="168" t="str">
        <f>TRIM(LEFT(TRIM(INDEX(отсутствия!$N:$AR,MATCH($C57,отсутствия!$A:$A,),AD$11)&amp;" "&amp;TEXT(INDEX('график 7,8'!$B$52:$AF$63,MONTH($AP$3),AD$11)&amp;"","Я")),2))</f>
        <v>В</v>
      </c>
      <c r="AE58" s="168" t="str">
        <f>TRIM(LEFT(TRIM(INDEX(отсутствия!$N:$AR,MATCH($C57,отсутствия!$A:$A,),AE$11)&amp;" "&amp;TEXT(INDEX('график 7,8'!$B$52:$AF$63,MONTH($AP$3),AE$11)&amp;"","Я")),2))</f>
        <v>В</v>
      </c>
      <c r="AF58" s="168" t="str">
        <f>TRIM(LEFT(TRIM(INDEX(отсутствия!$N:$AR,MATCH($C57,отсутствия!$A:$A,),AF$11)&amp;" "&amp;TEXT(INDEX('график 7,8'!$B$52:$AF$63,MONTH($AP$3),AF$11)&amp;"","Я")),2))</f>
        <v>Я</v>
      </c>
      <c r="AG58" s="168" t="str">
        <f>TRIM(LEFT(TRIM(INDEX(отсутствия!$N:$AR,MATCH($C57,отсутствия!$A:$A,),AG$11)&amp;" "&amp;TEXT(INDEX('график 7,8'!$B$52:$AF$63,MONTH($AP$3),AG$11)&amp;"","Я")),2))</f>
        <v>Я</v>
      </c>
      <c r="AH58" s="181" t="str">
        <f>TRIM(LEFT(TRIM(INDEX(отсутствия!$N:$AR,MATCH($C57,отсутствия!$A:$A,),AH$11)&amp;" "&amp;TEXT(INDEX('график 7,8'!$B$52:$AF$63,MONTH($AP$3),AH$11)&amp;"","Я")),2))</f>
        <v>Я</v>
      </c>
      <c r="AI58" s="181" t="str">
        <f>TRIM(LEFT(TRIM(INDEX(отсутствия!$N:$AR,MATCH($C57,отсутствия!$A:$A,),AI$11)&amp;" "&amp;TEXT(INDEX('график 7,8'!$B$52:$AF$63,MONTH($AP$3),AI$11)&amp;"","Я")),2))</f>
        <v>Я</v>
      </c>
      <c r="AJ58" s="181" t="str">
        <f>TRIM(LEFT(TRIM(INDEX(отсутствия!$N:$AR,MATCH($C57,отсутствия!$A:$A,),AJ$11)&amp;" "&amp;TEXT(INDEX('график 7,8'!$B$52:$AF$63,MONTH($AP$3),AJ$11)&amp;"","Я")),2))</f>
        <v/>
      </c>
      <c r="AK58" s="185"/>
      <c r="AL58" s="166"/>
      <c r="AM58" s="166"/>
      <c r="AN58" s="145"/>
    </row>
    <row r="59" spans="1:40" s="66" customFormat="1" ht="15" customHeight="1" x14ac:dyDescent="0.2">
      <c r="A59" s="66">
        <f t="shared" si="0"/>
        <v>5144</v>
      </c>
      <c r="B59" s="293" t="s">
        <v>123</v>
      </c>
      <c r="C59" s="295">
        <v>5144</v>
      </c>
      <c r="D59" s="301" t="s">
        <v>130</v>
      </c>
      <c r="E59" s="163">
        <f>IFERROR(INDEX(РВД!$D:$I,MATCH($C59,РВД!$A:$A,)+1,MATCH($N$4+E$11-1,INDEX(РВД!$D:$I,MATCH($C59,РВД!$A:$A,),),)),IF(E60="Я",INDEX('график 7,8'!$B$52:$AF$63,MONTH($AP$3),E$11),""))</f>
        <v>3.9</v>
      </c>
      <c r="F59" s="163">
        <f>IFERROR(INDEX(РВД!$D:$I,MATCH($C59,РВД!$A:$A,)+1,MATCH($N$4+F$11-1,INDEX(РВД!$D:$I,MATCH($C59,РВД!$A:$A,),),)),IF(F60="Я",INDEX('график 7,8'!$B$52:$AF$63,MONTH($AP$3),F$11),""))</f>
        <v>3.9</v>
      </c>
      <c r="G59" s="163">
        <f>IFERROR(INDEX(РВД!$D:$I,MATCH($C59,РВД!$A:$A,)+1,MATCH($N$4+G$11-1,INDEX(РВД!$D:$I,MATCH($C59,РВД!$A:$A,),),)),IF(G60="Я",INDEX('график 7,8'!$B$52:$AF$63,MONTH($AP$3),G$11),""))</f>
        <v>3.9</v>
      </c>
      <c r="H59" s="163" t="str">
        <f>IFERROR(INDEX(РВД!$D:$I,MATCH($C59,РВД!$A:$A,)+1,MATCH($N$4+H$11-1,INDEX(РВД!$D:$I,MATCH($C59,РВД!$A:$A,),),)),IF(H60="Я",INDEX('график 7,8'!$B$52:$AF$63,MONTH($AP$3),H$11),""))</f>
        <v/>
      </c>
      <c r="I59" s="163" t="str">
        <f>IFERROR(INDEX(РВД!$D:$I,MATCH($C59,РВД!$A:$A,)+1,MATCH($N$4+I$11-1,INDEX(РВД!$D:$I,MATCH($C59,РВД!$A:$A,),),)),IF(I60="Я",INDEX('график 7,8'!$B$52:$AF$63,MONTH($AP$3),I$11),""))</f>
        <v/>
      </c>
      <c r="J59" s="163">
        <f>IFERROR(INDEX(РВД!$D:$I,MATCH($C59,РВД!$A:$A,)+1,MATCH($N$4+J$11-1,INDEX(РВД!$D:$I,MATCH($C59,РВД!$A:$A,),),)),IF(J60="Я",INDEX('график 7,8'!$B$52:$AF$63,MONTH($AP$3),J$11),""))</f>
        <v>3.9</v>
      </c>
      <c r="K59" s="163">
        <f>IFERROR(INDEX(РВД!$D:$I,MATCH($C59,РВД!$A:$A,)+1,MATCH($N$4+K$11-1,INDEX(РВД!$D:$I,MATCH($C59,РВД!$A:$A,),),)),IF(K60="Я",INDEX('график 7,8'!$B$52:$AF$63,MONTH($AP$3),K$11),""))</f>
        <v>3.9</v>
      </c>
      <c r="L59" s="163">
        <f>IFERROR(INDEX(РВД!$D:$I,MATCH($C59,РВД!$A:$A,)+1,MATCH($N$4+L$11-1,INDEX(РВД!$D:$I,MATCH($C59,РВД!$A:$A,),),)),IF(L60="Я",INDEX('график 7,8'!$B$52:$AF$63,MONTH($AP$3),L$11),""))</f>
        <v>3.9</v>
      </c>
      <c r="M59" s="163">
        <f>IFERROR(INDEX(РВД!$D:$I,MATCH($C59,РВД!$A:$A,)+1,MATCH($N$4+M$11-1,INDEX(РВД!$D:$I,MATCH($C59,РВД!$A:$A,),),)),IF(M60="Я",INDEX('график 7,8'!$B$52:$AF$63,MONTH($AP$3),M$11),""))</f>
        <v>3.9</v>
      </c>
      <c r="N59" s="163">
        <f>IFERROR(INDEX(РВД!$D:$I,MATCH($C59,РВД!$A:$A,)+1,MATCH($N$4+N$11-1,INDEX(РВД!$D:$I,MATCH($C59,РВД!$A:$A,),),)),IF(N60="Я",INDEX('график 7,8'!$B$52:$AF$63,MONTH($AP$3),N$11),""))</f>
        <v>3.9</v>
      </c>
      <c r="O59" s="163" t="str">
        <f>IFERROR(INDEX(РВД!$D:$I,MATCH($C59,РВД!$A:$A,)+1,MATCH($N$4+O$11-1,INDEX(РВД!$D:$I,MATCH($C59,РВД!$A:$A,),),)),IF(O60="Я",INDEX('график 7,8'!$B$52:$AF$63,MONTH($AP$3),O$11),""))</f>
        <v/>
      </c>
      <c r="P59" s="163" t="str">
        <f>IFERROR(INDEX(РВД!$D:$I,MATCH($C59,РВД!$A:$A,)+1,MATCH($N$4+P$11-1,INDEX(РВД!$D:$I,MATCH($C59,РВД!$A:$A,),),)),IF(P60="Я",INDEX('график 7,8'!$B$52:$AF$63,MONTH($AP$3),P$11),""))</f>
        <v/>
      </c>
      <c r="Q59" s="163">
        <f>IFERROR(INDEX(РВД!$D:$I,MATCH($C59,РВД!$A:$A,)+1,MATCH($N$4+Q$11-1,INDEX(РВД!$D:$I,MATCH($C59,РВД!$A:$A,),),)),IF(Q60="Я",INDEX('график 7,8'!$B$52:$AF$63,MONTH($AP$3),Q$11),""))</f>
        <v>3.9</v>
      </c>
      <c r="R59" s="163">
        <f>IFERROR(INDEX(РВД!$D:$I,MATCH($C59,РВД!$A:$A,)+1,MATCH($N$4+R$11-1,INDEX(РВД!$D:$I,MATCH($C59,РВД!$A:$A,),),)),IF(R60="Я",INDEX('график 7,8'!$B$52:$AF$63,MONTH($AP$3),R$11),""))</f>
        <v>3.9</v>
      </c>
      <c r="S59" s="163">
        <f>IFERROR(INDEX(РВД!$D:$I,MATCH($C59,РВД!$A:$A,)+1,MATCH($N$4+S$11-1,INDEX(РВД!$D:$I,MATCH($C59,РВД!$A:$A,),),)),IF(S60="Я",INDEX('график 7,8'!$B$52:$AF$63,MONTH($AP$3),S$11),""))</f>
        <v>3.9</v>
      </c>
      <c r="T59" s="176">
        <f>SUMIF(E60:S60,"Я",E59:S59)</f>
        <v>42.899999999999991</v>
      </c>
      <c r="U59" s="163">
        <f>IFERROR(INDEX(РВД!$D:$I,MATCH($C59,РВД!$A:$A,)+1,MATCH($N$4+U$11-1,INDEX(РВД!$D:$I,MATCH($C59,РВД!$A:$A,),),)),IF(U60="Я",INDEX('график 7,8'!$B$52:$AF$63,MONTH($AP$3),U$11),""))</f>
        <v>3.9</v>
      </c>
      <c r="V59" s="167">
        <f>IFERROR(INDEX(РВД!$D:$I,MATCH($C59,РВД!$A:$A,)+1,MATCH($N$4+V$11-1,INDEX(РВД!$D:$I,MATCH($C59,РВД!$A:$A,),),)),IF(V60="Я",INDEX('график 7,8'!$B$52:$AF$63,MONTH($AP$3),V$11),""))</f>
        <v>3.9</v>
      </c>
      <c r="W59" s="167" t="str">
        <f>IFERROR(INDEX(РВД!$D:$I,MATCH($C59,РВД!$A:$A,)+1,MATCH($N$4+W$11-1,INDEX(РВД!$D:$I,MATCH($C59,РВД!$A:$A,),),)),IF(W60="Я",INDEX('график 7,8'!$B$52:$AF$63,MONTH($AP$3),W$11),""))</f>
        <v/>
      </c>
      <c r="X59" s="167" t="str">
        <f>IFERROR(INDEX(РВД!$D:$I,MATCH($C59,РВД!$A:$A,)+1,MATCH($N$4+X$11-1,INDEX(РВД!$D:$I,MATCH($C59,РВД!$A:$A,),),)),IF(X60="Я",INDEX('график 7,8'!$B$52:$AF$63,MONTH($AP$3),X$11),""))</f>
        <v/>
      </c>
      <c r="Y59" s="167">
        <f>IFERROR(INDEX(РВД!$D:$I,MATCH($C59,РВД!$A:$A,)+1,MATCH($N$4+Y$11-1,INDEX(РВД!$D:$I,MATCH($C59,РВД!$A:$A,),),)),IF(Y60="Я",INDEX('график 7,8'!$B$52:$AF$63,MONTH($AP$3),Y$11),""))</f>
        <v>3.9</v>
      </c>
      <c r="Z59" s="167">
        <f>IFERROR(INDEX(РВД!$D:$I,MATCH($C59,РВД!$A:$A,)+1,MATCH($N$4+Z$11-1,INDEX(РВД!$D:$I,MATCH($C59,РВД!$A:$A,),),)),IF(Z60="Я",INDEX('график 7,8'!$B$52:$AF$63,MONTH($AP$3),Z$11),""))</f>
        <v>3.9</v>
      </c>
      <c r="AA59" s="167">
        <f>IFERROR(INDEX(РВД!$D:$I,MATCH($C59,РВД!$A:$A,)+1,MATCH($N$4+AA$11-1,INDEX(РВД!$D:$I,MATCH($C59,РВД!$A:$A,),),)),IF(AA60="Я",INDEX('график 7,8'!$B$52:$AF$63,MONTH($AP$3),AA$11),""))</f>
        <v>3.9</v>
      </c>
      <c r="AB59" s="167">
        <f>IFERROR(INDEX(РВД!$D:$I,MATCH($C59,РВД!$A:$A,)+1,MATCH($N$4+AB$11-1,INDEX(РВД!$D:$I,MATCH($C59,РВД!$A:$A,),),)),IF(AB60="Я",INDEX('график 7,8'!$B$52:$AF$63,MONTH($AP$3),AB$11),""))</f>
        <v>3.9</v>
      </c>
      <c r="AC59" s="167">
        <f>IFERROR(INDEX(РВД!$D:$I,MATCH($C59,РВД!$A:$A,)+1,MATCH($N$4+AC$11-1,INDEX(РВД!$D:$I,MATCH($C59,РВД!$A:$A,),),)),IF(AC60="Я",INDEX('график 7,8'!$B$52:$AF$63,MONTH($AP$3),AC$11),""))</f>
        <v>3.9</v>
      </c>
      <c r="AD59" s="167" t="str">
        <f>IFERROR(INDEX(РВД!$D:$I,MATCH($C59,РВД!$A:$A,)+1,MATCH($N$4+AD$11-1,INDEX(РВД!$D:$I,MATCH($C59,РВД!$A:$A,),),)),IF(AD60="Я",INDEX('график 7,8'!$B$52:$AF$63,MONTH($AP$3),AD$11),""))</f>
        <v/>
      </c>
      <c r="AE59" s="167" t="str">
        <f>IFERROR(INDEX(РВД!$D:$I,MATCH($C59,РВД!$A:$A,)+1,MATCH($N$4+AE$11-1,INDEX(РВД!$D:$I,MATCH($C59,РВД!$A:$A,),),)),IF(AE60="Я",INDEX('график 7,8'!$B$52:$AF$63,MONTH($AP$3),AE$11),""))</f>
        <v/>
      </c>
      <c r="AF59" s="167">
        <f>IFERROR(INDEX(РВД!$D:$I,MATCH($C59,РВД!$A:$A,)+1,MATCH($N$4+AF$11-1,INDEX(РВД!$D:$I,MATCH($C59,РВД!$A:$A,),),)),IF(AF60="Я",INDEX('график 7,8'!$B$52:$AF$63,MONTH($AP$3),AF$11),""))</f>
        <v>3.9</v>
      </c>
      <c r="AG59" s="167">
        <f>IFERROR(INDEX(РВД!$D:$I,MATCH($C59,РВД!$A:$A,)+1,MATCH($N$4+AG$11-1,INDEX(РВД!$D:$I,MATCH($C59,РВД!$A:$A,),),)),IF(AG60="Я",INDEX('график 7,8'!$B$52:$AF$63,MONTH($AP$3),AG$11),""))</f>
        <v>3.9</v>
      </c>
      <c r="AH59" s="180">
        <f>IFERROR(INDEX(РВД!$D:$I,MATCH($C59,РВД!$A:$A,)+1,MATCH($N$4+AH$11-1,INDEX(РВД!$D:$I,MATCH($C59,РВД!$A:$A,),),)),IF(AH60="Я",INDEX('график 7,8'!$B$52:$AF$63,MONTH($AP$3),AH$11),""))</f>
        <v>3.9</v>
      </c>
      <c r="AI59" s="183">
        <f>IFERROR(INDEX(РВД!$D:$I,MATCH($C59,РВД!$A:$A,)+1,MATCH($N$4+AI$11-1,INDEX(РВД!$D:$I,MATCH($C59,РВД!$A:$A,),),)),IF(AI60="Я",INDEX('график 7,8'!$B$52:$AF$63,MONTH($AP$3),AI$11),""))</f>
        <v>2.9</v>
      </c>
      <c r="AJ59" s="183" t="str">
        <f>IFERROR(INDEX(РВД!$D:$I,MATCH($C59,РВД!$A:$A,)+1,MATCH($N$4+AJ$11-1,INDEX(РВД!$D:$I,MATCH($C59,РВД!$A:$A,),),)),IF(AJ60="Я",INDEX('график 7,8'!$B$52:$AF$63,MONTH($AP$3),AJ$11),""))</f>
        <v/>
      </c>
      <c r="AK59" s="185" t="str">
        <f>"Я/"&amp;SUMIF(E60:AJ60,"Я",E59:AJ59)</f>
        <v>Я/84,8</v>
      </c>
      <c r="AL59" s="164">
        <f>(SUMIF(E60:AJ60,"В",E59:AJ59)+SUMIF(E60:AJ60,"В.",E59:AJ59))*2</f>
        <v>0</v>
      </c>
      <c r="AM59" s="164">
        <f>COUNTIFS(E60:AJ60,"Я",E59:AJ59,"&lt;&gt;")</f>
        <v>22</v>
      </c>
      <c r="AN59" s="149" t="str">
        <f>IFERROR(VLOOKUP(C59,доплаты!$A$5:$S$118,19,0),"")</f>
        <v>28</v>
      </c>
    </row>
    <row r="60" spans="1:40" s="66" customFormat="1" ht="15" customHeight="1" x14ac:dyDescent="0.2">
      <c r="B60" s="294"/>
      <c r="C60" s="296"/>
      <c r="D60" s="302"/>
      <c r="E60" s="165" t="str">
        <f>TRIM(LEFT(TRIM(INDEX(отсутствия!$N:$AR,MATCH($C59,отсутствия!$A:$A,),E$11)&amp;" "&amp;TEXT(INDEX('график 7,8'!$B$52:$AF$63,MONTH($AP$3),E$11)&amp;"","Я")),2))</f>
        <v>Я</v>
      </c>
      <c r="F60" s="168" t="str">
        <f>TRIM(LEFT(TRIM(INDEX(отсутствия!$N:$AR,MATCH($C59,отсутствия!$A:$A,),F$11)&amp;" "&amp;TEXT(INDEX('график 7,8'!$B$52:$AF$63,MONTH($AP$3),F$11)&amp;"","Я")),2))</f>
        <v>Я</v>
      </c>
      <c r="G60" s="168" t="str">
        <f>TRIM(LEFT(TRIM(INDEX(отсутствия!$N:$AR,MATCH($C59,отсутствия!$A:$A,),G$11)&amp;" "&amp;TEXT(INDEX('график 7,8'!$B$52:$AF$63,MONTH($AP$3),G$11)&amp;"","Я")),2))</f>
        <v>Я</v>
      </c>
      <c r="H60" s="168" t="str">
        <f>TRIM(LEFT(TRIM(INDEX(отсутствия!$N:$AR,MATCH($C59,отсутствия!$A:$A,),H$11)&amp;" "&amp;TEXT(INDEX('график 7,8'!$B$52:$AF$63,MONTH($AP$3),H$11)&amp;"","Я")),2))</f>
        <v>В</v>
      </c>
      <c r="I60" s="168" t="str">
        <f>TRIM(LEFT(TRIM(INDEX(отсутствия!$N:$AR,MATCH($C59,отсутствия!$A:$A,),I$11)&amp;" "&amp;TEXT(INDEX('график 7,8'!$B$52:$AF$63,MONTH($AP$3),I$11)&amp;"","Я")),2))</f>
        <v>В</v>
      </c>
      <c r="J60" s="168" t="str">
        <f>TRIM(LEFT(TRIM(INDEX(отсутствия!$N:$AR,MATCH($C59,отсутствия!$A:$A,),J$11)&amp;" "&amp;TEXT(INDEX('график 7,8'!$B$52:$AF$63,MONTH($AP$3),J$11)&amp;"","Я")),2))</f>
        <v>Я</v>
      </c>
      <c r="K60" s="168" t="str">
        <f>TRIM(LEFT(TRIM(INDEX(отсутствия!$N:$AR,MATCH($C59,отсутствия!$A:$A,),K$11)&amp;" "&amp;TEXT(INDEX('график 7,8'!$B$52:$AF$63,MONTH($AP$3),K$11)&amp;"","Я")),2))</f>
        <v>Я</v>
      </c>
      <c r="L60" s="168" t="str">
        <f>TRIM(LEFT(TRIM(INDEX(отсутствия!$N:$AR,MATCH($C59,отсутствия!$A:$A,),L$11)&amp;" "&amp;TEXT(INDEX('график 7,8'!$B$52:$AF$63,MONTH($AP$3),L$11)&amp;"","Я")),2))</f>
        <v>Я</v>
      </c>
      <c r="M60" s="168" t="str">
        <f>TRIM(LEFT(TRIM(INDEX(отсутствия!$N:$AR,MATCH($C59,отсутствия!$A:$A,),M$11)&amp;" "&amp;TEXT(INDEX('график 7,8'!$B$52:$AF$63,MONTH($AP$3),M$11)&amp;"","Я")),2))</f>
        <v>Я</v>
      </c>
      <c r="N60" s="168" t="str">
        <f>TRIM(LEFT(TRIM(INDEX(отсутствия!$N:$AR,MATCH($C59,отсутствия!$A:$A,),N$11)&amp;" "&amp;TEXT(INDEX('график 7,8'!$B$52:$AF$63,MONTH($AP$3),N$11)&amp;"","Я")),2))</f>
        <v>Я</v>
      </c>
      <c r="O60" s="168" t="str">
        <f>TRIM(LEFT(TRIM(INDEX(отсутствия!$N:$AR,MATCH($C59,отсутствия!$A:$A,),O$11)&amp;" "&amp;TEXT(INDEX('график 7,8'!$B$52:$AF$63,MONTH($AP$3),O$11)&amp;"","Я")),2))</f>
        <v>В</v>
      </c>
      <c r="P60" s="168" t="str">
        <f>TRIM(LEFT(TRIM(INDEX(отсутствия!$N:$AR,MATCH($C59,отсутствия!$A:$A,),P$11)&amp;" "&amp;TEXT(INDEX('график 7,8'!$B$52:$AF$63,MONTH($AP$3),P$11)&amp;"","Я")),2))</f>
        <v>В</v>
      </c>
      <c r="Q60" s="168" t="str">
        <f>TRIM(LEFT(TRIM(INDEX(отсутствия!$N:$AR,MATCH($C59,отсутствия!$A:$A,),Q$11)&amp;" "&amp;TEXT(INDEX('график 7,8'!$B$52:$AF$63,MONTH($AP$3),Q$11)&amp;"","Я")),2))</f>
        <v>Я</v>
      </c>
      <c r="R60" s="168" t="str">
        <f>TRIM(LEFT(TRIM(INDEX(отсутствия!$N:$AR,MATCH($C59,отсутствия!$A:$A,),R$11)&amp;" "&amp;TEXT(INDEX('график 7,8'!$B$52:$AF$63,MONTH($AP$3),R$11)&amp;"","Я")),2))</f>
        <v>Я</v>
      </c>
      <c r="S60" s="168" t="str">
        <f>TRIM(LEFT(TRIM(INDEX(отсутствия!$N:$AR,MATCH($C59,отсутствия!$A:$A,),S$11)&amp;" "&amp;TEXT(INDEX('график 7,8'!$B$52:$AF$63,MONTH($AP$3),S$11)&amp;"","Я")),2))</f>
        <v>Я</v>
      </c>
      <c r="T60" s="177"/>
      <c r="U60" s="168" t="str">
        <f>TRIM(LEFT(TRIM(INDEX(отсутствия!$N:$AR,MATCH($C59,отсутствия!$A:$A,),U$11)&amp;" "&amp;TEXT(INDEX('график 7,8'!$B$52:$AF$63,MONTH($AP$3),U$11)&amp;"","Я")),2))</f>
        <v>Я</v>
      </c>
      <c r="V60" s="168" t="str">
        <f>TRIM(LEFT(TRIM(INDEX(отсутствия!$N:$AR,MATCH($C59,отсутствия!$A:$A,),V$11)&amp;" "&amp;TEXT(INDEX('график 7,8'!$B$52:$AF$63,MONTH($AP$3),V$11)&amp;"","Я")),2))</f>
        <v>Я</v>
      </c>
      <c r="W60" s="168" t="str">
        <f>TRIM(LEFT(TRIM(INDEX(отсутствия!$N:$AR,MATCH($C59,отсутствия!$A:$A,),W$11)&amp;" "&amp;TEXT(INDEX('график 7,8'!$B$52:$AF$63,MONTH($AP$3),W$11)&amp;"","Я")),2))</f>
        <v>В</v>
      </c>
      <c r="X60" s="168" t="str">
        <f>TRIM(LEFT(TRIM(INDEX(отсутствия!$N:$AR,MATCH($C59,отсутствия!$A:$A,),X$11)&amp;" "&amp;TEXT(INDEX('график 7,8'!$B$52:$AF$63,MONTH($AP$3),X$11)&amp;"","Я")),2))</f>
        <v>В</v>
      </c>
      <c r="Y60" s="168" t="str">
        <f>TRIM(LEFT(TRIM(INDEX(отсутствия!$N:$AR,MATCH($C59,отсутствия!$A:$A,),Y$11)&amp;" "&amp;TEXT(INDEX('график 7,8'!$B$52:$AF$63,MONTH($AP$3),Y$11)&amp;"","Я")),2))</f>
        <v>Я</v>
      </c>
      <c r="Z60" s="168" t="str">
        <f>TRIM(LEFT(TRIM(INDEX(отсутствия!$N:$AR,MATCH($C59,отсутствия!$A:$A,),Z$11)&amp;" "&amp;TEXT(INDEX('график 7,8'!$B$52:$AF$63,MONTH($AP$3),Z$11)&amp;"","Я")),2))</f>
        <v>Я</v>
      </c>
      <c r="AA60" s="168" t="str">
        <f>TRIM(LEFT(TRIM(INDEX(отсутствия!$N:$AR,MATCH($C59,отсутствия!$A:$A,),AA$11)&amp;" "&amp;TEXT(INDEX('график 7,8'!$B$52:$AF$63,MONTH($AP$3),AA$11)&amp;"","Я")),2))</f>
        <v>Я</v>
      </c>
      <c r="AB60" s="168" t="str">
        <f>TRIM(LEFT(TRIM(INDEX(отсутствия!$N:$AR,MATCH($C59,отсутствия!$A:$A,),AB$11)&amp;" "&amp;TEXT(INDEX('график 7,8'!$B$52:$AF$63,MONTH($AP$3),AB$11)&amp;"","Я")),2))</f>
        <v>Я</v>
      </c>
      <c r="AC60" s="168" t="str">
        <f>TRIM(LEFT(TRIM(INDEX(отсутствия!$N:$AR,MATCH($C59,отсутствия!$A:$A,),AC$11)&amp;" "&amp;TEXT(INDEX('график 7,8'!$B$52:$AF$63,MONTH($AP$3),AC$11)&amp;"","Я")),2))</f>
        <v>Я</v>
      </c>
      <c r="AD60" s="168" t="str">
        <f>TRIM(LEFT(TRIM(INDEX(отсутствия!$N:$AR,MATCH($C59,отсутствия!$A:$A,),AD$11)&amp;" "&amp;TEXT(INDEX('график 7,8'!$B$52:$AF$63,MONTH($AP$3),AD$11)&amp;"","Я")),2))</f>
        <v>В</v>
      </c>
      <c r="AE60" s="168" t="str">
        <f>TRIM(LEFT(TRIM(INDEX(отсутствия!$N:$AR,MATCH($C59,отсутствия!$A:$A,),AE$11)&amp;" "&amp;TEXT(INDEX('график 7,8'!$B$52:$AF$63,MONTH($AP$3),AE$11)&amp;"","Я")),2))</f>
        <v>В</v>
      </c>
      <c r="AF60" s="168" t="str">
        <f>TRIM(LEFT(TRIM(INDEX(отсутствия!$N:$AR,MATCH($C59,отсутствия!$A:$A,),AF$11)&amp;" "&amp;TEXT(INDEX('график 7,8'!$B$52:$AF$63,MONTH($AP$3),AF$11)&amp;"","Я")),2))</f>
        <v>Я</v>
      </c>
      <c r="AG60" s="168" t="str">
        <f>TRIM(LEFT(TRIM(INDEX(отсутствия!$N:$AR,MATCH($C59,отсутствия!$A:$A,),AG$11)&amp;" "&amp;TEXT(INDEX('график 7,8'!$B$52:$AF$63,MONTH($AP$3),AG$11)&amp;"","Я")),2))</f>
        <v>Я</v>
      </c>
      <c r="AH60" s="181" t="str">
        <f>TRIM(LEFT(TRIM(INDEX(отсутствия!$N:$AR,MATCH($C59,отсутствия!$A:$A,),AH$11)&amp;" "&amp;TEXT(INDEX('график 7,8'!$B$52:$AF$63,MONTH($AP$3),AH$11)&amp;"","Я")),2))</f>
        <v>Я</v>
      </c>
      <c r="AI60" s="181" t="str">
        <f>TRIM(LEFT(TRIM(INDEX(отсутствия!$N:$AR,MATCH($C59,отсутствия!$A:$A,),AI$11)&amp;" "&amp;TEXT(INDEX('график 7,8'!$B$52:$AF$63,MONTH($AP$3),AI$11)&amp;"","Я")),2))</f>
        <v>Я</v>
      </c>
      <c r="AJ60" s="181" t="str">
        <f>TRIM(LEFT(TRIM(INDEX(отсутствия!$N:$AR,MATCH($C59,отсутствия!$A:$A,),AJ$11)&amp;" "&amp;TEXT(INDEX('график 7,8'!$B$52:$AF$63,MONTH($AP$3),AJ$11)&amp;"","Я")),2))</f>
        <v/>
      </c>
      <c r="AK60" s="185"/>
      <c r="AL60" s="166"/>
      <c r="AM60" s="166"/>
      <c r="AN60" s="145"/>
    </row>
    <row r="61" spans="1:40" s="66" customFormat="1" ht="15" customHeight="1" x14ac:dyDescent="0.2">
      <c r="A61" s="66">
        <f t="shared" si="0"/>
        <v>5147</v>
      </c>
      <c r="B61" s="293" t="s">
        <v>124</v>
      </c>
      <c r="C61" s="295">
        <v>5147</v>
      </c>
      <c r="D61" s="301" t="s">
        <v>130</v>
      </c>
      <c r="E61" s="163">
        <f>IFERROR(INDEX(РВД!$D:$I,MATCH($C61,РВД!$A:$A,)+1,MATCH($N$4+E$11-1,INDEX(РВД!$D:$I,MATCH($C61,РВД!$A:$A,),),)),IF(E62="Я",INDEX('график 7,8'!$B$52:$AF$63,MONTH($AP$3),E$11),""))</f>
        <v>3.9</v>
      </c>
      <c r="F61" s="163">
        <f>IFERROR(INDEX(РВД!$D:$I,MATCH($C61,РВД!$A:$A,)+1,MATCH($N$4+F$11-1,INDEX(РВД!$D:$I,MATCH($C61,РВД!$A:$A,),),)),IF(F62="Я",INDEX('график 7,8'!$B$52:$AF$63,MONTH($AP$3),F$11),""))</f>
        <v>3.9</v>
      </c>
      <c r="G61" s="163">
        <f>IFERROR(INDEX(РВД!$D:$I,MATCH($C61,РВД!$A:$A,)+1,MATCH($N$4+G$11-1,INDEX(РВД!$D:$I,MATCH($C61,РВД!$A:$A,),),)),IF(G62="Я",INDEX('график 7,8'!$B$52:$AF$63,MONTH($AP$3),G$11),""))</f>
        <v>3.9</v>
      </c>
      <c r="H61" s="163" t="str">
        <f>IFERROR(INDEX(РВД!$D:$I,MATCH($C61,РВД!$A:$A,)+1,MATCH($N$4+H$11-1,INDEX(РВД!$D:$I,MATCH($C61,РВД!$A:$A,),),)),IF(H62="Я",INDEX('график 7,8'!$B$52:$AF$63,MONTH($AP$3),H$11),""))</f>
        <v/>
      </c>
      <c r="I61" s="163" t="str">
        <f>IFERROR(INDEX(РВД!$D:$I,MATCH($C61,РВД!$A:$A,)+1,MATCH($N$4+I$11-1,INDEX(РВД!$D:$I,MATCH($C61,РВД!$A:$A,),),)),IF(I62="Я",INDEX('график 7,8'!$B$52:$AF$63,MONTH($AP$3),I$11),""))</f>
        <v/>
      </c>
      <c r="J61" s="163">
        <f>IFERROR(INDEX(РВД!$D:$I,MATCH($C61,РВД!$A:$A,)+1,MATCH($N$4+J$11-1,INDEX(РВД!$D:$I,MATCH($C61,РВД!$A:$A,),),)),IF(J62="Я",INDEX('график 7,8'!$B$52:$AF$63,MONTH($AP$3),J$11),""))</f>
        <v>3.9</v>
      </c>
      <c r="K61" s="163">
        <f>IFERROR(INDEX(РВД!$D:$I,MATCH($C61,РВД!$A:$A,)+1,MATCH($N$4+K$11-1,INDEX(РВД!$D:$I,MATCH($C61,РВД!$A:$A,),),)),IF(K62="Я",INDEX('график 7,8'!$B$52:$AF$63,MONTH($AP$3),K$11),""))</f>
        <v>3.9</v>
      </c>
      <c r="L61" s="163">
        <f>IFERROR(INDEX(РВД!$D:$I,MATCH($C61,РВД!$A:$A,)+1,MATCH($N$4+L$11-1,INDEX(РВД!$D:$I,MATCH($C61,РВД!$A:$A,),),)),IF(L62="Я",INDEX('график 7,8'!$B$52:$AF$63,MONTH($AP$3),L$11),""))</f>
        <v>3.9</v>
      </c>
      <c r="M61" s="163">
        <f>IFERROR(INDEX(РВД!$D:$I,MATCH($C61,РВД!$A:$A,)+1,MATCH($N$4+M$11-1,INDEX(РВД!$D:$I,MATCH($C61,РВД!$A:$A,),),)),IF(M62="Я",INDEX('график 7,8'!$B$52:$AF$63,MONTH($AP$3),M$11),""))</f>
        <v>3.9</v>
      </c>
      <c r="N61" s="163">
        <f>IFERROR(INDEX(РВД!$D:$I,MATCH($C61,РВД!$A:$A,)+1,MATCH($N$4+N$11-1,INDEX(РВД!$D:$I,MATCH($C61,РВД!$A:$A,),),)),IF(N62="Я",INDEX('график 7,8'!$B$52:$AF$63,MONTH($AP$3),N$11),""))</f>
        <v>3.9</v>
      </c>
      <c r="O61" s="163" t="str">
        <f>IFERROR(INDEX(РВД!$D:$I,MATCH($C61,РВД!$A:$A,)+1,MATCH($N$4+O$11-1,INDEX(РВД!$D:$I,MATCH($C61,РВД!$A:$A,),),)),IF(O62="Я",INDEX('график 7,8'!$B$52:$AF$63,MONTH($AP$3),O$11),""))</f>
        <v/>
      </c>
      <c r="P61" s="163" t="str">
        <f>IFERROR(INDEX(РВД!$D:$I,MATCH($C61,РВД!$A:$A,)+1,MATCH($N$4+P$11-1,INDEX(РВД!$D:$I,MATCH($C61,РВД!$A:$A,),),)),IF(P62="Я",INDEX('график 7,8'!$B$52:$AF$63,MONTH($AP$3),P$11),""))</f>
        <v/>
      </c>
      <c r="Q61" s="163">
        <f>IFERROR(INDEX(РВД!$D:$I,MATCH($C61,РВД!$A:$A,)+1,MATCH($N$4+Q$11-1,INDEX(РВД!$D:$I,MATCH($C61,РВД!$A:$A,),),)),IF(Q62="Я",INDEX('график 7,8'!$B$52:$AF$63,MONTH($AP$3),Q$11),""))</f>
        <v>3.9</v>
      </c>
      <c r="R61" s="163">
        <f>IFERROR(INDEX(РВД!$D:$I,MATCH($C61,РВД!$A:$A,)+1,MATCH($N$4+R$11-1,INDEX(РВД!$D:$I,MATCH($C61,РВД!$A:$A,),),)),IF(R62="Я",INDEX('график 7,8'!$B$52:$AF$63,MONTH($AP$3),R$11),""))</f>
        <v>3.9</v>
      </c>
      <c r="S61" s="163">
        <f>IFERROR(INDEX(РВД!$D:$I,MATCH($C61,РВД!$A:$A,)+1,MATCH($N$4+S$11-1,INDEX(РВД!$D:$I,MATCH($C61,РВД!$A:$A,),),)),IF(S62="Я",INDEX('график 7,8'!$B$52:$AF$63,MONTH($AP$3),S$11),""))</f>
        <v>3.9</v>
      </c>
      <c r="T61" s="176">
        <f>SUMIF(E62:S62,"Я",E61:S61)</f>
        <v>42.899999999999991</v>
      </c>
      <c r="U61" s="163">
        <f>IFERROR(INDEX(РВД!$D:$I,MATCH($C61,РВД!$A:$A,)+1,MATCH($N$4+U$11-1,INDEX(РВД!$D:$I,MATCH($C61,РВД!$A:$A,),),)),IF(U62="Я",INDEX('график 7,8'!$B$52:$AF$63,MONTH($AP$3),U$11),""))</f>
        <v>3.9</v>
      </c>
      <c r="V61" s="167">
        <f>IFERROR(INDEX(РВД!$D:$I,MATCH($C61,РВД!$A:$A,)+1,MATCH($N$4+V$11-1,INDEX(РВД!$D:$I,MATCH($C61,РВД!$A:$A,),),)),IF(V62="Я",INDEX('график 7,8'!$B$52:$AF$63,MONTH($AP$3),V$11),""))</f>
        <v>3.9</v>
      </c>
      <c r="W61" s="167" t="str">
        <f>IFERROR(INDEX(РВД!$D:$I,MATCH($C61,РВД!$A:$A,)+1,MATCH($N$4+W$11-1,INDEX(РВД!$D:$I,MATCH($C61,РВД!$A:$A,),),)),IF(W62="Я",INDEX('график 7,8'!$B$52:$AF$63,MONTH($AP$3),W$11),""))</f>
        <v/>
      </c>
      <c r="X61" s="167" t="str">
        <f>IFERROR(INDEX(РВД!$D:$I,MATCH($C61,РВД!$A:$A,)+1,MATCH($N$4+X$11-1,INDEX(РВД!$D:$I,MATCH($C61,РВД!$A:$A,),),)),IF(X62="Я",INDEX('график 7,8'!$B$52:$AF$63,MONTH($AP$3),X$11),""))</f>
        <v/>
      </c>
      <c r="Y61" s="167">
        <f>IFERROR(INDEX(РВД!$D:$I,MATCH($C61,РВД!$A:$A,)+1,MATCH($N$4+Y$11-1,INDEX(РВД!$D:$I,MATCH($C61,РВД!$A:$A,),),)),IF(Y62="Я",INDEX('график 7,8'!$B$52:$AF$63,MONTH($AP$3),Y$11),""))</f>
        <v>3.9</v>
      </c>
      <c r="Z61" s="167">
        <f>IFERROR(INDEX(РВД!$D:$I,MATCH($C61,РВД!$A:$A,)+1,MATCH($N$4+Z$11-1,INDEX(РВД!$D:$I,MATCH($C61,РВД!$A:$A,),),)),IF(Z62="Я",INDEX('график 7,8'!$B$52:$AF$63,MONTH($AP$3),Z$11),""))</f>
        <v>3.9</v>
      </c>
      <c r="AA61" s="167">
        <f>IFERROR(INDEX(РВД!$D:$I,MATCH($C61,РВД!$A:$A,)+1,MATCH($N$4+AA$11-1,INDEX(РВД!$D:$I,MATCH($C61,РВД!$A:$A,),),)),IF(AA62="Я",INDEX('график 7,8'!$B$52:$AF$63,MONTH($AP$3),AA$11),""))</f>
        <v>3.9</v>
      </c>
      <c r="AB61" s="167">
        <f>IFERROR(INDEX(РВД!$D:$I,MATCH($C61,РВД!$A:$A,)+1,MATCH($N$4+AB$11-1,INDEX(РВД!$D:$I,MATCH($C61,РВД!$A:$A,),),)),IF(AB62="Я",INDEX('график 7,8'!$B$52:$AF$63,MONTH($AP$3),AB$11),""))</f>
        <v>3.9</v>
      </c>
      <c r="AC61" s="167">
        <f>IFERROR(INDEX(РВД!$D:$I,MATCH($C61,РВД!$A:$A,)+1,MATCH($N$4+AC$11-1,INDEX(РВД!$D:$I,MATCH($C61,РВД!$A:$A,),),)),IF(AC62="Я",INDEX('график 7,8'!$B$52:$AF$63,MONTH($AP$3),AC$11),""))</f>
        <v>3.9</v>
      </c>
      <c r="AD61" s="167" t="str">
        <f>IFERROR(INDEX(РВД!$D:$I,MATCH($C61,РВД!$A:$A,)+1,MATCH($N$4+AD$11-1,INDEX(РВД!$D:$I,MATCH($C61,РВД!$A:$A,),),)),IF(AD62="Я",INDEX('график 7,8'!$B$52:$AF$63,MONTH($AP$3),AD$11),""))</f>
        <v/>
      </c>
      <c r="AE61" s="167" t="str">
        <f>IFERROR(INDEX(РВД!$D:$I,MATCH($C61,РВД!$A:$A,)+1,MATCH($N$4+AE$11-1,INDEX(РВД!$D:$I,MATCH($C61,РВД!$A:$A,),),)),IF(AE62="Я",INDEX('график 7,8'!$B$52:$AF$63,MONTH($AP$3),AE$11),""))</f>
        <v/>
      </c>
      <c r="AF61" s="167">
        <f>IFERROR(INDEX(РВД!$D:$I,MATCH($C61,РВД!$A:$A,)+1,MATCH($N$4+AF$11-1,INDEX(РВД!$D:$I,MATCH($C61,РВД!$A:$A,),),)),IF(AF62="Я",INDEX('график 7,8'!$B$52:$AF$63,MONTH($AP$3),AF$11),""))</f>
        <v>3.9</v>
      </c>
      <c r="AG61" s="167">
        <f>IFERROR(INDEX(РВД!$D:$I,MATCH($C61,РВД!$A:$A,)+1,MATCH($N$4+AG$11-1,INDEX(РВД!$D:$I,MATCH($C61,РВД!$A:$A,),),)),IF(AG62="Я",INDEX('график 7,8'!$B$52:$AF$63,MONTH($AP$3),AG$11),""))</f>
        <v>3.9</v>
      </c>
      <c r="AH61" s="180">
        <f>IFERROR(INDEX(РВД!$D:$I,MATCH($C61,РВД!$A:$A,)+1,MATCH($N$4+AH$11-1,INDEX(РВД!$D:$I,MATCH($C61,РВД!$A:$A,),),)),IF(AH62="Я",INDEX('график 7,8'!$B$52:$AF$63,MONTH($AP$3),AH$11),""))</f>
        <v>3.9</v>
      </c>
      <c r="AI61" s="183">
        <f>IFERROR(INDEX(РВД!$D:$I,MATCH($C61,РВД!$A:$A,)+1,MATCH($N$4+AI$11-1,INDEX(РВД!$D:$I,MATCH($C61,РВД!$A:$A,),),)),IF(AI62="Я",INDEX('график 7,8'!$B$52:$AF$63,MONTH($AP$3),AI$11),""))</f>
        <v>2.9</v>
      </c>
      <c r="AJ61" s="183" t="str">
        <f>IFERROR(INDEX(РВД!$D:$I,MATCH($C61,РВД!$A:$A,)+1,MATCH($N$4+AJ$11-1,INDEX(РВД!$D:$I,MATCH($C61,РВД!$A:$A,),),)),IF(AJ62="Я",INDEX('график 7,8'!$B$52:$AF$63,MONTH($AP$3),AJ$11),""))</f>
        <v/>
      </c>
      <c r="AK61" s="185" t="str">
        <f>"Я/"&amp;SUMIF(E62:AJ62,"Я",E61:AJ61)</f>
        <v>Я/84,8</v>
      </c>
      <c r="AL61" s="164">
        <f>(SUMIF(E62:AJ62,"В",E61:AJ61)+SUMIF(E62:AJ62,"В.",E61:AJ61))*2</f>
        <v>0</v>
      </c>
      <c r="AM61" s="164">
        <f>COUNTIFS(E62:AJ62,"Я",E61:AJ61,"&lt;&gt;")</f>
        <v>22</v>
      </c>
      <c r="AN61" s="149" t="str">
        <f>IFERROR(VLOOKUP(C61,доплаты!$A$5:$S$118,19,0),"")</f>
        <v>100</v>
      </c>
    </row>
    <row r="62" spans="1:40" s="66" customFormat="1" ht="15" customHeight="1" x14ac:dyDescent="0.2">
      <c r="B62" s="294"/>
      <c r="C62" s="296"/>
      <c r="D62" s="302"/>
      <c r="E62" s="165" t="str">
        <f>TRIM(LEFT(TRIM(INDEX(отсутствия!$N:$AR,MATCH($C61,отсутствия!$A:$A,),E$11)&amp;" "&amp;TEXT(INDEX('график 7,8'!$B$52:$AF$63,MONTH($AP$3),E$11)&amp;"","Я")),2))</f>
        <v>Я</v>
      </c>
      <c r="F62" s="168" t="str">
        <f>TRIM(LEFT(TRIM(INDEX(отсутствия!$N:$AR,MATCH($C61,отсутствия!$A:$A,),F$11)&amp;" "&amp;TEXT(INDEX('график 7,8'!$B$52:$AF$63,MONTH($AP$3),F$11)&amp;"","Я")),2))</f>
        <v>Я</v>
      </c>
      <c r="G62" s="168" t="str">
        <f>TRIM(LEFT(TRIM(INDEX(отсутствия!$N:$AR,MATCH($C61,отсутствия!$A:$A,),G$11)&amp;" "&amp;TEXT(INDEX('график 7,8'!$B$52:$AF$63,MONTH($AP$3),G$11)&amp;"","Я")),2))</f>
        <v>Я</v>
      </c>
      <c r="H62" s="168" t="str">
        <f>TRIM(LEFT(TRIM(INDEX(отсутствия!$N:$AR,MATCH($C61,отсутствия!$A:$A,),H$11)&amp;" "&amp;TEXT(INDEX('график 7,8'!$B$52:$AF$63,MONTH($AP$3),H$11)&amp;"","Я")),2))</f>
        <v>В</v>
      </c>
      <c r="I62" s="168" t="str">
        <f>TRIM(LEFT(TRIM(INDEX(отсутствия!$N:$AR,MATCH($C61,отсутствия!$A:$A,),I$11)&amp;" "&amp;TEXT(INDEX('график 7,8'!$B$52:$AF$63,MONTH($AP$3),I$11)&amp;"","Я")),2))</f>
        <v>В</v>
      </c>
      <c r="J62" s="168" t="str">
        <f>TRIM(LEFT(TRIM(INDEX(отсутствия!$N:$AR,MATCH($C61,отсутствия!$A:$A,),J$11)&amp;" "&amp;TEXT(INDEX('график 7,8'!$B$52:$AF$63,MONTH($AP$3),J$11)&amp;"","Я")),2))</f>
        <v>Я</v>
      </c>
      <c r="K62" s="168" t="str">
        <f>TRIM(LEFT(TRIM(INDEX(отсутствия!$N:$AR,MATCH($C61,отсутствия!$A:$A,),K$11)&amp;" "&amp;TEXT(INDEX('график 7,8'!$B$52:$AF$63,MONTH($AP$3),K$11)&amp;"","Я")),2))</f>
        <v>Я</v>
      </c>
      <c r="L62" s="168" t="str">
        <f>TRIM(LEFT(TRIM(INDEX(отсутствия!$N:$AR,MATCH($C61,отсутствия!$A:$A,),L$11)&amp;" "&amp;TEXT(INDEX('график 7,8'!$B$52:$AF$63,MONTH($AP$3),L$11)&amp;"","Я")),2))</f>
        <v>Я</v>
      </c>
      <c r="M62" s="168" t="str">
        <f>TRIM(LEFT(TRIM(INDEX(отсутствия!$N:$AR,MATCH($C61,отсутствия!$A:$A,),M$11)&amp;" "&amp;TEXT(INDEX('график 7,8'!$B$52:$AF$63,MONTH($AP$3),M$11)&amp;"","Я")),2))</f>
        <v>Я</v>
      </c>
      <c r="N62" s="168" t="str">
        <f>TRIM(LEFT(TRIM(INDEX(отсутствия!$N:$AR,MATCH($C61,отсутствия!$A:$A,),N$11)&amp;" "&amp;TEXT(INDEX('график 7,8'!$B$52:$AF$63,MONTH($AP$3),N$11)&amp;"","Я")),2))</f>
        <v>Я</v>
      </c>
      <c r="O62" s="168" t="str">
        <f>TRIM(LEFT(TRIM(INDEX(отсутствия!$N:$AR,MATCH($C61,отсутствия!$A:$A,),O$11)&amp;" "&amp;TEXT(INDEX('график 7,8'!$B$52:$AF$63,MONTH($AP$3),O$11)&amp;"","Я")),2))</f>
        <v>В</v>
      </c>
      <c r="P62" s="168" t="str">
        <f>TRIM(LEFT(TRIM(INDEX(отсутствия!$N:$AR,MATCH($C61,отсутствия!$A:$A,),P$11)&amp;" "&amp;TEXT(INDEX('график 7,8'!$B$52:$AF$63,MONTH($AP$3),P$11)&amp;"","Я")),2))</f>
        <v>В</v>
      </c>
      <c r="Q62" s="168" t="str">
        <f>TRIM(LEFT(TRIM(INDEX(отсутствия!$N:$AR,MATCH($C61,отсутствия!$A:$A,),Q$11)&amp;" "&amp;TEXT(INDEX('график 7,8'!$B$52:$AF$63,MONTH($AP$3),Q$11)&amp;"","Я")),2))</f>
        <v>Я</v>
      </c>
      <c r="R62" s="168" t="str">
        <f>TRIM(LEFT(TRIM(INDEX(отсутствия!$N:$AR,MATCH($C61,отсутствия!$A:$A,),R$11)&amp;" "&amp;TEXT(INDEX('график 7,8'!$B$52:$AF$63,MONTH($AP$3),R$11)&amp;"","Я")),2))</f>
        <v>Я</v>
      </c>
      <c r="S62" s="168" t="str">
        <f>TRIM(LEFT(TRIM(INDEX(отсутствия!$N:$AR,MATCH($C61,отсутствия!$A:$A,),S$11)&amp;" "&amp;TEXT(INDEX('график 7,8'!$B$52:$AF$63,MONTH($AP$3),S$11)&amp;"","Я")),2))</f>
        <v>Я</v>
      </c>
      <c r="T62" s="177"/>
      <c r="U62" s="168" t="str">
        <f>TRIM(LEFT(TRIM(INDEX(отсутствия!$N:$AR,MATCH($C61,отсутствия!$A:$A,),U$11)&amp;" "&amp;TEXT(INDEX('график 7,8'!$B$52:$AF$63,MONTH($AP$3),U$11)&amp;"","Я")),2))</f>
        <v>Я</v>
      </c>
      <c r="V62" s="168" t="str">
        <f>TRIM(LEFT(TRIM(INDEX(отсутствия!$N:$AR,MATCH($C61,отсутствия!$A:$A,),V$11)&amp;" "&amp;TEXT(INDEX('график 7,8'!$B$52:$AF$63,MONTH($AP$3),V$11)&amp;"","Я")),2))</f>
        <v>Я</v>
      </c>
      <c r="W62" s="168" t="str">
        <f>TRIM(LEFT(TRIM(INDEX(отсутствия!$N:$AR,MATCH($C61,отсутствия!$A:$A,),W$11)&amp;" "&amp;TEXT(INDEX('график 7,8'!$B$52:$AF$63,MONTH($AP$3),W$11)&amp;"","Я")),2))</f>
        <v>В</v>
      </c>
      <c r="X62" s="168" t="str">
        <f>TRIM(LEFT(TRIM(INDEX(отсутствия!$N:$AR,MATCH($C61,отсутствия!$A:$A,),X$11)&amp;" "&amp;TEXT(INDEX('график 7,8'!$B$52:$AF$63,MONTH($AP$3),X$11)&amp;"","Я")),2))</f>
        <v>В</v>
      </c>
      <c r="Y62" s="168" t="str">
        <f>TRIM(LEFT(TRIM(INDEX(отсутствия!$N:$AR,MATCH($C61,отсутствия!$A:$A,),Y$11)&amp;" "&amp;TEXT(INDEX('график 7,8'!$B$52:$AF$63,MONTH($AP$3),Y$11)&amp;"","Я")),2))</f>
        <v>Я</v>
      </c>
      <c r="Z62" s="168" t="str">
        <f>TRIM(LEFT(TRIM(INDEX(отсутствия!$N:$AR,MATCH($C61,отсутствия!$A:$A,),Z$11)&amp;" "&amp;TEXT(INDEX('график 7,8'!$B$52:$AF$63,MONTH($AP$3),Z$11)&amp;"","Я")),2))</f>
        <v>Я</v>
      </c>
      <c r="AA62" s="168" t="str">
        <f>TRIM(LEFT(TRIM(INDEX(отсутствия!$N:$AR,MATCH($C61,отсутствия!$A:$A,),AA$11)&amp;" "&amp;TEXT(INDEX('график 7,8'!$B$52:$AF$63,MONTH($AP$3),AA$11)&amp;"","Я")),2))</f>
        <v>Я</v>
      </c>
      <c r="AB62" s="168" t="str">
        <f>TRIM(LEFT(TRIM(INDEX(отсутствия!$N:$AR,MATCH($C61,отсутствия!$A:$A,),AB$11)&amp;" "&amp;TEXT(INDEX('график 7,8'!$B$52:$AF$63,MONTH($AP$3),AB$11)&amp;"","Я")),2))</f>
        <v>Я</v>
      </c>
      <c r="AC62" s="168" t="str">
        <f>TRIM(LEFT(TRIM(INDEX(отсутствия!$N:$AR,MATCH($C61,отсутствия!$A:$A,),AC$11)&amp;" "&amp;TEXT(INDEX('график 7,8'!$B$52:$AF$63,MONTH($AP$3),AC$11)&amp;"","Я")),2))</f>
        <v>Я</v>
      </c>
      <c r="AD62" s="168" t="str">
        <f>TRIM(LEFT(TRIM(INDEX(отсутствия!$N:$AR,MATCH($C61,отсутствия!$A:$A,),AD$11)&amp;" "&amp;TEXT(INDEX('график 7,8'!$B$52:$AF$63,MONTH($AP$3),AD$11)&amp;"","Я")),2))</f>
        <v>В</v>
      </c>
      <c r="AE62" s="168" t="str">
        <f>TRIM(LEFT(TRIM(INDEX(отсутствия!$N:$AR,MATCH($C61,отсутствия!$A:$A,),AE$11)&amp;" "&amp;TEXT(INDEX('график 7,8'!$B$52:$AF$63,MONTH($AP$3),AE$11)&amp;"","Я")),2))</f>
        <v>В</v>
      </c>
      <c r="AF62" s="168" t="str">
        <f>TRIM(LEFT(TRIM(INDEX(отсутствия!$N:$AR,MATCH($C61,отсутствия!$A:$A,),AF$11)&amp;" "&amp;TEXT(INDEX('график 7,8'!$B$52:$AF$63,MONTH($AP$3),AF$11)&amp;"","Я")),2))</f>
        <v>Я</v>
      </c>
      <c r="AG62" s="168" t="str">
        <f>TRIM(LEFT(TRIM(INDEX(отсутствия!$N:$AR,MATCH($C61,отсутствия!$A:$A,),AG$11)&amp;" "&amp;TEXT(INDEX('график 7,8'!$B$52:$AF$63,MONTH($AP$3),AG$11)&amp;"","Я")),2))</f>
        <v>Я</v>
      </c>
      <c r="AH62" s="181" t="str">
        <f>TRIM(LEFT(TRIM(INDEX(отсутствия!$N:$AR,MATCH($C61,отсутствия!$A:$A,),AH$11)&amp;" "&amp;TEXT(INDEX('график 7,8'!$B$52:$AF$63,MONTH($AP$3),AH$11)&amp;"","Я")),2))</f>
        <v>Я</v>
      </c>
      <c r="AI62" s="181" t="str">
        <f>TRIM(LEFT(TRIM(INDEX(отсутствия!$N:$AR,MATCH($C61,отсутствия!$A:$A,),AI$11)&amp;" "&amp;TEXT(INDEX('график 7,8'!$B$52:$AF$63,MONTH($AP$3),AI$11)&amp;"","Я")),2))</f>
        <v>Я</v>
      </c>
      <c r="AJ62" s="181" t="str">
        <f>TRIM(LEFT(TRIM(INDEX(отсутствия!$N:$AR,MATCH($C61,отсутствия!$A:$A,),AJ$11)&amp;" "&amp;TEXT(INDEX('график 7,8'!$B$52:$AF$63,MONTH($AP$3),AJ$11)&amp;"","Я")),2))</f>
        <v/>
      </c>
      <c r="AK62" s="185"/>
      <c r="AL62" s="166"/>
      <c r="AM62" s="166"/>
      <c r="AN62" s="145"/>
    </row>
    <row r="63" spans="1:40" s="66" customFormat="1" ht="15" customHeight="1" x14ac:dyDescent="0.2">
      <c r="A63" s="66">
        <f t="shared" si="0"/>
        <v>5055</v>
      </c>
      <c r="B63" s="293" t="s">
        <v>125</v>
      </c>
      <c r="C63" s="295">
        <v>5055</v>
      </c>
      <c r="D63" s="301" t="s">
        <v>130</v>
      </c>
      <c r="E63" s="163">
        <f>IFERROR(INDEX(РВД!$D:$I,MATCH($C63,РВД!$A:$A,)+1,MATCH($N$4+E$11-1,INDEX(РВД!$D:$I,MATCH($C63,РВД!$A:$A,),),)),IF(E64="Я",INDEX('график 7,8'!$B$52:$AF$63,MONTH($AP$3),E$11),""))</f>
        <v>3.9</v>
      </c>
      <c r="F63" s="163">
        <f>IFERROR(INDEX(РВД!$D:$I,MATCH($C63,РВД!$A:$A,)+1,MATCH($N$4+F$11-1,INDEX(РВД!$D:$I,MATCH($C63,РВД!$A:$A,),),)),IF(F64="Я",INDEX('график 7,8'!$B$52:$AF$63,MONTH($AP$3),F$11),""))</f>
        <v>3.9</v>
      </c>
      <c r="G63" s="163">
        <f>IFERROR(INDEX(РВД!$D:$I,MATCH($C63,РВД!$A:$A,)+1,MATCH($N$4+G$11-1,INDEX(РВД!$D:$I,MATCH($C63,РВД!$A:$A,),),)),IF(G64="Я",INDEX('график 7,8'!$B$52:$AF$63,MONTH($AP$3),G$11),""))</f>
        <v>3.9</v>
      </c>
      <c r="H63" s="163" t="str">
        <f>IFERROR(INDEX(РВД!$D:$I,MATCH($C63,РВД!$A:$A,)+1,MATCH($N$4+H$11-1,INDEX(РВД!$D:$I,MATCH($C63,РВД!$A:$A,),),)),IF(H64="Я",INDEX('график 7,8'!$B$52:$AF$63,MONTH($AP$3),H$11),""))</f>
        <v/>
      </c>
      <c r="I63" s="163" t="str">
        <f>IFERROR(INDEX(РВД!$D:$I,MATCH($C63,РВД!$A:$A,)+1,MATCH($N$4+I$11-1,INDEX(РВД!$D:$I,MATCH($C63,РВД!$A:$A,),),)),IF(I64="Я",INDEX('график 7,8'!$B$52:$AF$63,MONTH($AP$3),I$11),""))</f>
        <v/>
      </c>
      <c r="J63" s="163">
        <f>IFERROR(INDEX(РВД!$D:$I,MATCH($C63,РВД!$A:$A,)+1,MATCH($N$4+J$11-1,INDEX(РВД!$D:$I,MATCH($C63,РВД!$A:$A,),),)),IF(J64="Я",INDEX('график 7,8'!$B$52:$AF$63,MONTH($AP$3),J$11),""))</f>
        <v>3.9</v>
      </c>
      <c r="K63" s="163">
        <f>IFERROR(INDEX(РВД!$D:$I,MATCH($C63,РВД!$A:$A,)+1,MATCH($N$4+K$11-1,INDEX(РВД!$D:$I,MATCH($C63,РВД!$A:$A,),),)),IF(K64="Я",INDEX('график 7,8'!$B$52:$AF$63,MONTH($AP$3),K$11),""))</f>
        <v>3.9</v>
      </c>
      <c r="L63" s="163">
        <f>IFERROR(INDEX(РВД!$D:$I,MATCH($C63,РВД!$A:$A,)+1,MATCH($N$4+L$11-1,INDEX(РВД!$D:$I,MATCH($C63,РВД!$A:$A,),),)),IF(L64="Я",INDEX('график 7,8'!$B$52:$AF$63,MONTH($AP$3),L$11),""))</f>
        <v>3.9</v>
      </c>
      <c r="M63" s="163">
        <f>IFERROR(INDEX(РВД!$D:$I,MATCH($C63,РВД!$A:$A,)+1,MATCH($N$4+M$11-1,INDEX(РВД!$D:$I,MATCH($C63,РВД!$A:$A,),),)),IF(M64="Я",INDEX('график 7,8'!$B$52:$AF$63,MONTH($AP$3),M$11),""))</f>
        <v>3.9</v>
      </c>
      <c r="N63" s="163">
        <f>IFERROR(INDEX(РВД!$D:$I,MATCH($C63,РВД!$A:$A,)+1,MATCH($N$4+N$11-1,INDEX(РВД!$D:$I,MATCH($C63,РВД!$A:$A,),),)),IF(N64="Я",INDEX('график 7,8'!$B$52:$AF$63,MONTH($AP$3),N$11),""))</f>
        <v>3.9</v>
      </c>
      <c r="O63" s="163" t="str">
        <f>IFERROR(INDEX(РВД!$D:$I,MATCH($C63,РВД!$A:$A,)+1,MATCH($N$4+O$11-1,INDEX(РВД!$D:$I,MATCH($C63,РВД!$A:$A,),),)),IF(O64="Я",INDEX('график 7,8'!$B$52:$AF$63,MONTH($AP$3),O$11),""))</f>
        <v/>
      </c>
      <c r="P63" s="163" t="str">
        <f>IFERROR(INDEX(РВД!$D:$I,MATCH($C63,РВД!$A:$A,)+1,MATCH($N$4+P$11-1,INDEX(РВД!$D:$I,MATCH($C63,РВД!$A:$A,),),)),IF(P64="Я",INDEX('график 7,8'!$B$52:$AF$63,MONTH($AP$3),P$11),""))</f>
        <v/>
      </c>
      <c r="Q63" s="163">
        <f>IFERROR(INDEX(РВД!$D:$I,MATCH($C63,РВД!$A:$A,)+1,MATCH($N$4+Q$11-1,INDEX(РВД!$D:$I,MATCH($C63,РВД!$A:$A,),),)),IF(Q64="Я",INDEX('график 7,8'!$B$52:$AF$63,MONTH($AP$3),Q$11),""))</f>
        <v>3.9</v>
      </c>
      <c r="R63" s="163">
        <f>IFERROR(INDEX(РВД!$D:$I,MATCH($C63,РВД!$A:$A,)+1,MATCH($N$4+R$11-1,INDEX(РВД!$D:$I,MATCH($C63,РВД!$A:$A,),),)),IF(R64="Я",INDEX('график 7,8'!$B$52:$AF$63,MONTH($AP$3),R$11),""))</f>
        <v>3.9</v>
      </c>
      <c r="S63" s="163">
        <f>IFERROR(INDEX(РВД!$D:$I,MATCH($C63,РВД!$A:$A,)+1,MATCH($N$4+S$11-1,INDEX(РВД!$D:$I,MATCH($C63,РВД!$A:$A,),),)),IF(S64="Я",INDEX('график 7,8'!$B$52:$AF$63,MONTH($AP$3),S$11),""))</f>
        <v>3.9</v>
      </c>
      <c r="T63" s="176">
        <f>SUMIF(E64:S64,"Я",E63:S63)</f>
        <v>42.899999999999991</v>
      </c>
      <c r="U63" s="163">
        <f>IFERROR(INDEX(РВД!$D:$I,MATCH($C63,РВД!$A:$A,)+1,MATCH($N$4+U$11-1,INDEX(РВД!$D:$I,MATCH($C63,РВД!$A:$A,),),)),IF(U64="Я",INDEX('график 7,8'!$B$52:$AF$63,MONTH($AP$3),U$11),""))</f>
        <v>3.9</v>
      </c>
      <c r="V63" s="167">
        <f>IFERROR(INDEX(РВД!$D:$I,MATCH($C63,РВД!$A:$A,)+1,MATCH($N$4+V$11-1,INDEX(РВД!$D:$I,MATCH($C63,РВД!$A:$A,),),)),IF(V64="Я",INDEX('график 7,8'!$B$52:$AF$63,MONTH($AP$3),V$11),""))</f>
        <v>3.9</v>
      </c>
      <c r="W63" s="167" t="str">
        <f>IFERROR(INDEX(РВД!$D:$I,MATCH($C63,РВД!$A:$A,)+1,MATCH($N$4+W$11-1,INDEX(РВД!$D:$I,MATCH($C63,РВД!$A:$A,),),)),IF(W64="Я",INDEX('график 7,8'!$B$52:$AF$63,MONTH($AP$3),W$11),""))</f>
        <v/>
      </c>
      <c r="X63" s="167" t="str">
        <f>IFERROR(INDEX(РВД!$D:$I,MATCH($C63,РВД!$A:$A,)+1,MATCH($N$4+X$11-1,INDEX(РВД!$D:$I,MATCH($C63,РВД!$A:$A,),),)),IF(X64="Я",INDEX('график 7,8'!$B$52:$AF$63,MONTH($AP$3),X$11),""))</f>
        <v/>
      </c>
      <c r="Y63" s="167">
        <f>IFERROR(INDEX(РВД!$D:$I,MATCH($C63,РВД!$A:$A,)+1,MATCH($N$4+Y$11-1,INDEX(РВД!$D:$I,MATCH($C63,РВД!$A:$A,),),)),IF(Y64="Я",INDEX('график 7,8'!$B$52:$AF$63,MONTH($AP$3),Y$11),""))</f>
        <v>3.9</v>
      </c>
      <c r="Z63" s="167">
        <f>IFERROR(INDEX(РВД!$D:$I,MATCH($C63,РВД!$A:$A,)+1,MATCH($N$4+Z$11-1,INDEX(РВД!$D:$I,MATCH($C63,РВД!$A:$A,),),)),IF(Z64="Я",INDEX('график 7,8'!$B$52:$AF$63,MONTH($AP$3),Z$11),""))</f>
        <v>3.9</v>
      </c>
      <c r="AA63" s="167">
        <f>IFERROR(INDEX(РВД!$D:$I,MATCH($C63,РВД!$A:$A,)+1,MATCH($N$4+AA$11-1,INDEX(РВД!$D:$I,MATCH($C63,РВД!$A:$A,),),)),IF(AA64="Я",INDEX('график 7,8'!$B$52:$AF$63,MONTH($AP$3),AA$11),""))</f>
        <v>3.9</v>
      </c>
      <c r="AB63" s="167">
        <f>IFERROR(INDEX(РВД!$D:$I,MATCH($C63,РВД!$A:$A,)+1,MATCH($N$4+AB$11-1,INDEX(РВД!$D:$I,MATCH($C63,РВД!$A:$A,),),)),IF(AB64="Я",INDEX('график 7,8'!$B$52:$AF$63,MONTH($AP$3),AB$11),""))</f>
        <v>3.9</v>
      </c>
      <c r="AC63" s="167">
        <f>IFERROR(INDEX(РВД!$D:$I,MATCH($C63,РВД!$A:$A,)+1,MATCH($N$4+AC$11-1,INDEX(РВД!$D:$I,MATCH($C63,РВД!$A:$A,),),)),IF(AC64="Я",INDEX('график 7,8'!$B$52:$AF$63,MONTH($AP$3),AC$11),""))</f>
        <v>3.9</v>
      </c>
      <c r="AD63" s="167" t="str">
        <f>IFERROR(INDEX(РВД!$D:$I,MATCH($C63,РВД!$A:$A,)+1,MATCH($N$4+AD$11-1,INDEX(РВД!$D:$I,MATCH($C63,РВД!$A:$A,),),)),IF(AD64="Я",INDEX('график 7,8'!$B$52:$AF$63,MONTH($AP$3),AD$11),""))</f>
        <v/>
      </c>
      <c r="AE63" s="167" t="str">
        <f>IFERROR(INDEX(РВД!$D:$I,MATCH($C63,РВД!$A:$A,)+1,MATCH($N$4+AE$11-1,INDEX(РВД!$D:$I,MATCH($C63,РВД!$A:$A,),),)),IF(AE64="Я",INDEX('график 7,8'!$B$52:$AF$63,MONTH($AP$3),AE$11),""))</f>
        <v/>
      </c>
      <c r="AF63" s="167">
        <f>IFERROR(INDEX(РВД!$D:$I,MATCH($C63,РВД!$A:$A,)+1,MATCH($N$4+AF$11-1,INDEX(РВД!$D:$I,MATCH($C63,РВД!$A:$A,),),)),IF(AF64="Я",INDEX('график 7,8'!$B$52:$AF$63,MONTH($AP$3),AF$11),""))</f>
        <v>3.9</v>
      </c>
      <c r="AG63" s="167">
        <f>IFERROR(INDEX(РВД!$D:$I,MATCH($C63,РВД!$A:$A,)+1,MATCH($N$4+AG$11-1,INDEX(РВД!$D:$I,MATCH($C63,РВД!$A:$A,),),)),IF(AG64="Я",INDEX('график 7,8'!$B$52:$AF$63,MONTH($AP$3),AG$11),""))</f>
        <v>3.9</v>
      </c>
      <c r="AH63" s="180">
        <f>IFERROR(INDEX(РВД!$D:$I,MATCH($C63,РВД!$A:$A,)+1,MATCH($N$4+AH$11-1,INDEX(РВД!$D:$I,MATCH($C63,РВД!$A:$A,),),)),IF(AH64="Я",INDEX('график 7,8'!$B$52:$AF$63,MONTH($AP$3),AH$11),""))</f>
        <v>3.9</v>
      </c>
      <c r="AI63" s="183">
        <f>IFERROR(INDEX(РВД!$D:$I,MATCH($C63,РВД!$A:$A,)+1,MATCH($N$4+AI$11-1,INDEX(РВД!$D:$I,MATCH($C63,РВД!$A:$A,),),)),IF(AI64="Я",INDEX('график 7,8'!$B$52:$AF$63,MONTH($AP$3),AI$11),""))</f>
        <v>2.9</v>
      </c>
      <c r="AJ63" s="183" t="str">
        <f>IFERROR(INDEX(РВД!$D:$I,MATCH($C63,РВД!$A:$A,)+1,MATCH($N$4+AJ$11-1,INDEX(РВД!$D:$I,MATCH($C63,РВД!$A:$A,),),)),IF(AJ64="Я",INDEX('график 7,8'!$B$52:$AF$63,MONTH($AP$3),AJ$11),""))</f>
        <v/>
      </c>
      <c r="AK63" s="185" t="str">
        <f>"Я/"&amp;SUMIF(E64:AJ64,"Я",E63:AJ63)</f>
        <v>Я/84,8</v>
      </c>
      <c r="AL63" s="164">
        <f>(SUMIF(E64:AJ64,"В",E63:AJ63)+SUMIF(E64:AJ64,"В.",E63:AJ63))*2</f>
        <v>0</v>
      </c>
      <c r="AM63" s="169"/>
      <c r="AN63" s="149" t="str">
        <f>IFERROR(VLOOKUP(C63,доплаты!$A$5:$S$118,19,0),"")</f>
        <v>100</v>
      </c>
    </row>
    <row r="64" spans="1:40" s="66" customFormat="1" ht="15" customHeight="1" x14ac:dyDescent="0.2">
      <c r="B64" s="294"/>
      <c r="C64" s="296"/>
      <c r="D64" s="302"/>
      <c r="E64" s="165" t="str">
        <f>TRIM(LEFT(TRIM(INDEX(отсутствия!$N:$AR,MATCH($C63,отсутствия!$A:$A,),E$11)&amp;" "&amp;TEXT(INDEX('график 7,8'!$B$52:$AF$63,MONTH($AP$3),E$11)&amp;"","Я")),2))</f>
        <v>Я</v>
      </c>
      <c r="F64" s="168" t="str">
        <f>TRIM(LEFT(TRIM(INDEX(отсутствия!$N:$AR,MATCH($C63,отсутствия!$A:$A,),F$11)&amp;" "&amp;TEXT(INDEX('график 7,8'!$B$52:$AF$63,MONTH($AP$3),F$11)&amp;"","Я")),2))</f>
        <v>Я</v>
      </c>
      <c r="G64" s="168" t="str">
        <f>TRIM(LEFT(TRIM(INDEX(отсутствия!$N:$AR,MATCH($C63,отсутствия!$A:$A,),G$11)&amp;" "&amp;TEXT(INDEX('график 7,8'!$B$52:$AF$63,MONTH($AP$3),G$11)&amp;"","Я")),2))</f>
        <v>Я</v>
      </c>
      <c r="H64" s="168" t="str">
        <f>TRIM(LEFT(TRIM(INDEX(отсутствия!$N:$AR,MATCH($C63,отсутствия!$A:$A,),H$11)&amp;" "&amp;TEXT(INDEX('график 7,8'!$B$52:$AF$63,MONTH($AP$3),H$11)&amp;"","Я")),2))</f>
        <v>В</v>
      </c>
      <c r="I64" s="168" t="str">
        <f>TRIM(LEFT(TRIM(INDEX(отсутствия!$N:$AR,MATCH($C63,отсутствия!$A:$A,),I$11)&amp;" "&amp;TEXT(INDEX('график 7,8'!$B$52:$AF$63,MONTH($AP$3),I$11)&amp;"","Я")),2))</f>
        <v>В</v>
      </c>
      <c r="J64" s="168" t="str">
        <f>TRIM(LEFT(TRIM(INDEX(отсутствия!$N:$AR,MATCH($C63,отсутствия!$A:$A,),J$11)&amp;" "&amp;TEXT(INDEX('график 7,8'!$B$52:$AF$63,MONTH($AP$3),J$11)&amp;"","Я")),2))</f>
        <v>Я</v>
      </c>
      <c r="K64" s="168" t="str">
        <f>TRIM(LEFT(TRIM(INDEX(отсутствия!$N:$AR,MATCH($C63,отсутствия!$A:$A,),K$11)&amp;" "&amp;TEXT(INDEX('график 7,8'!$B$52:$AF$63,MONTH($AP$3),K$11)&amp;"","Я")),2))</f>
        <v>Я</v>
      </c>
      <c r="L64" s="168" t="str">
        <f>TRIM(LEFT(TRIM(INDEX(отсутствия!$N:$AR,MATCH($C63,отсутствия!$A:$A,),L$11)&amp;" "&amp;TEXT(INDEX('график 7,8'!$B$52:$AF$63,MONTH($AP$3),L$11)&amp;"","Я")),2))</f>
        <v>Я</v>
      </c>
      <c r="M64" s="168" t="str">
        <f>TRIM(LEFT(TRIM(INDEX(отсутствия!$N:$AR,MATCH($C63,отсутствия!$A:$A,),M$11)&amp;" "&amp;TEXT(INDEX('график 7,8'!$B$52:$AF$63,MONTH($AP$3),M$11)&amp;"","Я")),2))</f>
        <v>Я</v>
      </c>
      <c r="N64" s="168" t="str">
        <f>TRIM(LEFT(TRIM(INDEX(отсутствия!$N:$AR,MATCH($C63,отсутствия!$A:$A,),N$11)&amp;" "&amp;TEXT(INDEX('график 7,8'!$B$52:$AF$63,MONTH($AP$3),N$11)&amp;"","Я")),2))</f>
        <v>Я</v>
      </c>
      <c r="O64" s="168" t="str">
        <f>TRIM(LEFT(TRIM(INDEX(отсутствия!$N:$AR,MATCH($C63,отсутствия!$A:$A,),O$11)&amp;" "&amp;TEXT(INDEX('график 7,8'!$B$52:$AF$63,MONTH($AP$3),O$11)&amp;"","Я")),2))</f>
        <v>В</v>
      </c>
      <c r="P64" s="168" t="str">
        <f>TRIM(LEFT(TRIM(INDEX(отсутствия!$N:$AR,MATCH($C63,отсутствия!$A:$A,),P$11)&amp;" "&amp;TEXT(INDEX('график 7,8'!$B$52:$AF$63,MONTH($AP$3),P$11)&amp;"","Я")),2))</f>
        <v>В</v>
      </c>
      <c r="Q64" s="168" t="str">
        <f>TRIM(LEFT(TRIM(INDEX(отсутствия!$N:$AR,MATCH($C63,отсутствия!$A:$A,),Q$11)&amp;" "&amp;TEXT(INDEX('график 7,8'!$B$52:$AF$63,MONTH($AP$3),Q$11)&amp;"","Я")),2))</f>
        <v>Я</v>
      </c>
      <c r="R64" s="168" t="str">
        <f>TRIM(LEFT(TRIM(INDEX(отсутствия!$N:$AR,MATCH($C63,отсутствия!$A:$A,),R$11)&amp;" "&amp;TEXT(INDEX('график 7,8'!$B$52:$AF$63,MONTH($AP$3),R$11)&amp;"","Я")),2))</f>
        <v>Я</v>
      </c>
      <c r="S64" s="168" t="str">
        <f>TRIM(LEFT(TRIM(INDEX(отсутствия!$N:$AR,MATCH($C63,отсутствия!$A:$A,),S$11)&amp;" "&amp;TEXT(INDEX('график 7,8'!$B$52:$AF$63,MONTH($AP$3),S$11)&amp;"","Я")),2))</f>
        <v>Я</v>
      </c>
      <c r="T64" s="177"/>
      <c r="U64" s="168" t="str">
        <f>TRIM(LEFT(TRIM(INDEX(отсутствия!$N:$AR,MATCH($C63,отсутствия!$A:$A,),U$11)&amp;" "&amp;TEXT(INDEX('график 7,8'!$B$52:$AF$63,MONTH($AP$3),U$11)&amp;"","Я")),2))</f>
        <v>Я</v>
      </c>
      <c r="V64" s="168" t="str">
        <f>TRIM(LEFT(TRIM(INDEX(отсутствия!$N:$AR,MATCH($C63,отсутствия!$A:$A,),V$11)&amp;" "&amp;TEXT(INDEX('график 7,8'!$B$52:$AF$63,MONTH($AP$3),V$11)&amp;"","Я")),2))</f>
        <v>Я</v>
      </c>
      <c r="W64" s="168" t="str">
        <f>TRIM(LEFT(TRIM(INDEX(отсутствия!$N:$AR,MATCH($C63,отсутствия!$A:$A,),W$11)&amp;" "&amp;TEXT(INDEX('график 7,8'!$B$52:$AF$63,MONTH($AP$3),W$11)&amp;"","Я")),2))</f>
        <v>В</v>
      </c>
      <c r="X64" s="168" t="str">
        <f>TRIM(LEFT(TRIM(INDEX(отсутствия!$N:$AR,MATCH($C63,отсутствия!$A:$A,),X$11)&amp;" "&amp;TEXT(INDEX('график 7,8'!$B$52:$AF$63,MONTH($AP$3),X$11)&amp;"","Я")),2))</f>
        <v>В</v>
      </c>
      <c r="Y64" s="168" t="str">
        <f>TRIM(LEFT(TRIM(INDEX(отсутствия!$N:$AR,MATCH($C63,отсутствия!$A:$A,),Y$11)&amp;" "&amp;TEXT(INDEX('график 7,8'!$B$52:$AF$63,MONTH($AP$3),Y$11)&amp;"","Я")),2))</f>
        <v>Я</v>
      </c>
      <c r="Z64" s="168" t="str">
        <f>TRIM(LEFT(TRIM(INDEX(отсутствия!$N:$AR,MATCH($C63,отсутствия!$A:$A,),Z$11)&amp;" "&amp;TEXT(INDEX('график 7,8'!$B$52:$AF$63,MONTH($AP$3),Z$11)&amp;"","Я")),2))</f>
        <v>Я</v>
      </c>
      <c r="AA64" s="168" t="str">
        <f>TRIM(LEFT(TRIM(INDEX(отсутствия!$N:$AR,MATCH($C63,отсутствия!$A:$A,),AA$11)&amp;" "&amp;TEXT(INDEX('график 7,8'!$B$52:$AF$63,MONTH($AP$3),AA$11)&amp;"","Я")),2))</f>
        <v>Я</v>
      </c>
      <c r="AB64" s="168" t="str">
        <f>TRIM(LEFT(TRIM(INDEX(отсутствия!$N:$AR,MATCH($C63,отсутствия!$A:$A,),AB$11)&amp;" "&amp;TEXT(INDEX('график 7,8'!$B$52:$AF$63,MONTH($AP$3),AB$11)&amp;"","Я")),2))</f>
        <v>Я</v>
      </c>
      <c r="AC64" s="168" t="str">
        <f>TRIM(LEFT(TRIM(INDEX(отсутствия!$N:$AR,MATCH($C63,отсутствия!$A:$A,),AC$11)&amp;" "&amp;TEXT(INDEX('график 7,8'!$B$52:$AF$63,MONTH($AP$3),AC$11)&amp;"","Я")),2))</f>
        <v>Я</v>
      </c>
      <c r="AD64" s="168" t="str">
        <f>TRIM(LEFT(TRIM(INDEX(отсутствия!$N:$AR,MATCH($C63,отсутствия!$A:$A,),AD$11)&amp;" "&amp;TEXT(INDEX('график 7,8'!$B$52:$AF$63,MONTH($AP$3),AD$11)&amp;"","Я")),2))</f>
        <v>В</v>
      </c>
      <c r="AE64" s="168" t="str">
        <f>TRIM(LEFT(TRIM(INDEX(отсутствия!$N:$AR,MATCH($C63,отсутствия!$A:$A,),AE$11)&amp;" "&amp;TEXT(INDEX('график 7,8'!$B$52:$AF$63,MONTH($AP$3),AE$11)&amp;"","Я")),2))</f>
        <v>В</v>
      </c>
      <c r="AF64" s="168" t="str">
        <f>TRIM(LEFT(TRIM(INDEX(отсутствия!$N:$AR,MATCH($C63,отсутствия!$A:$A,),AF$11)&amp;" "&amp;TEXT(INDEX('график 7,8'!$B$52:$AF$63,MONTH($AP$3),AF$11)&amp;"","Я")),2))</f>
        <v>Я</v>
      </c>
      <c r="AG64" s="168" t="str">
        <f>TRIM(LEFT(TRIM(INDEX(отсутствия!$N:$AR,MATCH($C63,отсутствия!$A:$A,),AG$11)&amp;" "&amp;TEXT(INDEX('график 7,8'!$B$52:$AF$63,MONTH($AP$3),AG$11)&amp;"","Я")),2))</f>
        <v>Я</v>
      </c>
      <c r="AH64" s="181" t="str">
        <f>TRIM(LEFT(TRIM(INDEX(отсутствия!$N:$AR,MATCH($C63,отсутствия!$A:$A,),AH$11)&amp;" "&amp;TEXT(INDEX('график 7,8'!$B$52:$AF$63,MONTH($AP$3),AH$11)&amp;"","Я")),2))</f>
        <v>Я</v>
      </c>
      <c r="AI64" s="181" t="str">
        <f>TRIM(LEFT(TRIM(INDEX(отсутствия!$N:$AR,MATCH($C63,отсутствия!$A:$A,),AI$11)&amp;" "&amp;TEXT(INDEX('график 7,8'!$B$52:$AF$63,MONTH($AP$3),AI$11)&amp;"","Я")),2))</f>
        <v>Я</v>
      </c>
      <c r="AJ64" s="181" t="str">
        <f>TRIM(LEFT(TRIM(INDEX(отсутствия!$N:$AR,MATCH($C63,отсутствия!$A:$A,),AJ$11)&amp;" "&amp;TEXT(INDEX('график 7,8'!$B$52:$AF$63,MONTH($AP$3),AJ$11)&amp;"","Я")),2))</f>
        <v/>
      </c>
      <c r="AK64" s="185"/>
      <c r="AL64" s="166"/>
      <c r="AM64" s="166"/>
      <c r="AN64" s="145"/>
    </row>
    <row r="65" spans="1:40" s="66" customFormat="1" ht="15" customHeight="1" x14ac:dyDescent="0.2">
      <c r="A65" s="66">
        <f t="shared" si="0"/>
        <v>5155</v>
      </c>
      <c r="B65" s="293" t="s">
        <v>126</v>
      </c>
      <c r="C65" s="299">
        <v>5155</v>
      </c>
      <c r="D65" s="301" t="s">
        <v>130</v>
      </c>
      <c r="E65" s="163">
        <f>IFERROR(INDEX(РВД!$D:$I,MATCH($C65,РВД!$A:$A,)+1,MATCH($N$4+E$11-1,INDEX(РВД!$D:$I,MATCH($C65,РВД!$A:$A,),),)),IF(E66="Я",INDEX('график 7,8'!$B$52:$AF$63,MONTH($AP$3),E$11),""))</f>
        <v>3.9</v>
      </c>
      <c r="F65" s="163">
        <f>IFERROR(INDEX(РВД!$D:$I,MATCH($C65,РВД!$A:$A,)+1,MATCH($N$4+F$11-1,INDEX(РВД!$D:$I,MATCH($C65,РВД!$A:$A,),),)),IF(F66="Я",INDEX('график 7,8'!$B$52:$AF$63,MONTH($AP$3),F$11),""))</f>
        <v>3.9</v>
      </c>
      <c r="G65" s="163">
        <f>IFERROR(INDEX(РВД!$D:$I,MATCH($C65,РВД!$A:$A,)+1,MATCH($N$4+G$11-1,INDEX(РВД!$D:$I,MATCH($C65,РВД!$A:$A,),),)),IF(G66="Я",INDEX('график 7,8'!$B$52:$AF$63,MONTH($AP$3),G$11),""))</f>
        <v>3.9</v>
      </c>
      <c r="H65" s="163" t="str">
        <f>IFERROR(INDEX(РВД!$D:$I,MATCH($C65,РВД!$A:$A,)+1,MATCH($N$4+H$11-1,INDEX(РВД!$D:$I,MATCH($C65,РВД!$A:$A,),),)),IF(H66="Я",INDEX('график 7,8'!$B$52:$AF$63,MONTH($AP$3),H$11),""))</f>
        <v/>
      </c>
      <c r="I65" s="163" t="str">
        <f>IFERROR(INDEX(РВД!$D:$I,MATCH($C65,РВД!$A:$A,)+1,MATCH($N$4+I$11-1,INDEX(РВД!$D:$I,MATCH($C65,РВД!$A:$A,),),)),IF(I66="Я",INDEX('график 7,8'!$B$52:$AF$63,MONTH($AP$3),I$11),""))</f>
        <v/>
      </c>
      <c r="J65" s="163">
        <f>IFERROR(INDEX(РВД!$D:$I,MATCH($C65,РВД!$A:$A,)+1,MATCH($N$4+J$11-1,INDEX(РВД!$D:$I,MATCH($C65,РВД!$A:$A,),),)),IF(J66="Я",INDEX('график 7,8'!$B$52:$AF$63,MONTH($AP$3),J$11),""))</f>
        <v>3.9</v>
      </c>
      <c r="K65" s="163">
        <f>IFERROR(INDEX(РВД!$D:$I,MATCH($C65,РВД!$A:$A,)+1,MATCH($N$4+K$11-1,INDEX(РВД!$D:$I,MATCH($C65,РВД!$A:$A,),),)),IF(K66="Я",INDEX('график 7,8'!$B$52:$AF$63,MONTH($AP$3),K$11),""))</f>
        <v>3.9</v>
      </c>
      <c r="L65" s="163">
        <f>IFERROR(INDEX(РВД!$D:$I,MATCH($C65,РВД!$A:$A,)+1,MATCH($N$4+L$11-1,INDEX(РВД!$D:$I,MATCH($C65,РВД!$A:$A,),),)),IF(L66="Я",INDEX('график 7,8'!$B$52:$AF$63,MONTH($AP$3),L$11),""))</f>
        <v>3.9</v>
      </c>
      <c r="M65" s="163">
        <f>IFERROR(INDEX(РВД!$D:$I,MATCH($C65,РВД!$A:$A,)+1,MATCH($N$4+M$11-1,INDEX(РВД!$D:$I,MATCH($C65,РВД!$A:$A,),),)),IF(M66="Я",INDEX('график 7,8'!$B$52:$AF$63,MONTH($AP$3),M$11),""))</f>
        <v>3.9</v>
      </c>
      <c r="N65" s="163">
        <f>IFERROR(INDEX(РВД!$D:$I,MATCH($C65,РВД!$A:$A,)+1,MATCH($N$4+N$11-1,INDEX(РВД!$D:$I,MATCH($C65,РВД!$A:$A,),),)),IF(N66="Я",INDEX('график 7,8'!$B$52:$AF$63,MONTH($AP$3),N$11),""))</f>
        <v>3.9</v>
      </c>
      <c r="O65" s="163" t="str">
        <f>IFERROR(INDEX(РВД!$D:$I,MATCH($C65,РВД!$A:$A,)+1,MATCH($N$4+O$11-1,INDEX(РВД!$D:$I,MATCH($C65,РВД!$A:$A,),),)),IF(O66="Я",INDEX('график 7,8'!$B$52:$AF$63,MONTH($AP$3),O$11),""))</f>
        <v/>
      </c>
      <c r="P65" s="163" t="str">
        <f>IFERROR(INDEX(РВД!$D:$I,MATCH($C65,РВД!$A:$A,)+1,MATCH($N$4+P$11-1,INDEX(РВД!$D:$I,MATCH($C65,РВД!$A:$A,),),)),IF(P66="Я",INDEX('график 7,8'!$B$52:$AF$63,MONTH($AP$3),P$11),""))</f>
        <v/>
      </c>
      <c r="Q65" s="163">
        <f>IFERROR(INDEX(РВД!$D:$I,MATCH($C65,РВД!$A:$A,)+1,MATCH($N$4+Q$11-1,INDEX(РВД!$D:$I,MATCH($C65,РВД!$A:$A,),),)),IF(Q66="Я",INDEX('график 7,8'!$B$52:$AF$63,MONTH($AP$3),Q$11),""))</f>
        <v>3.9</v>
      </c>
      <c r="R65" s="163">
        <f>IFERROR(INDEX(РВД!$D:$I,MATCH($C65,РВД!$A:$A,)+1,MATCH($N$4+R$11-1,INDEX(РВД!$D:$I,MATCH($C65,РВД!$A:$A,),),)),IF(R66="Я",INDEX('график 7,8'!$B$52:$AF$63,MONTH($AP$3),R$11),""))</f>
        <v>3.9</v>
      </c>
      <c r="S65" s="163">
        <f>IFERROR(INDEX(РВД!$D:$I,MATCH($C65,РВД!$A:$A,)+1,MATCH($N$4+S$11-1,INDEX(РВД!$D:$I,MATCH($C65,РВД!$A:$A,),),)),IF(S66="Я",INDEX('график 7,8'!$B$52:$AF$63,MONTH($AP$3),S$11),""))</f>
        <v>3.9</v>
      </c>
      <c r="T65" s="176">
        <f>SUMIF(E66:S66,"Я",E65:S65)</f>
        <v>42.899999999999991</v>
      </c>
      <c r="U65" s="163">
        <f>IFERROR(INDEX(РВД!$D:$I,MATCH($C65,РВД!$A:$A,)+1,MATCH($N$4+U$11-1,INDEX(РВД!$D:$I,MATCH($C65,РВД!$A:$A,),),)),IF(U66="Я",INDEX('график 7,8'!$B$52:$AF$63,MONTH($AP$3),U$11),""))</f>
        <v>3.9</v>
      </c>
      <c r="V65" s="167">
        <f>IFERROR(INDEX(РВД!$D:$I,MATCH($C65,РВД!$A:$A,)+1,MATCH($N$4+V$11-1,INDEX(РВД!$D:$I,MATCH($C65,РВД!$A:$A,),),)),IF(V66="Я",INDEX('график 7,8'!$B$52:$AF$63,MONTH($AP$3),V$11),""))</f>
        <v>3.9</v>
      </c>
      <c r="W65" s="167" t="str">
        <f>IFERROR(INDEX(РВД!$D:$I,MATCH($C65,РВД!$A:$A,)+1,MATCH($N$4+W$11-1,INDEX(РВД!$D:$I,MATCH($C65,РВД!$A:$A,),),)),IF(W66="Я",INDEX('график 7,8'!$B$52:$AF$63,MONTH($AP$3),W$11),""))</f>
        <v/>
      </c>
      <c r="X65" s="167" t="str">
        <f>IFERROR(INDEX(РВД!$D:$I,MATCH($C65,РВД!$A:$A,)+1,MATCH($N$4+X$11-1,INDEX(РВД!$D:$I,MATCH($C65,РВД!$A:$A,),),)),IF(X66="Я",INDEX('график 7,8'!$B$52:$AF$63,MONTH($AP$3),X$11),""))</f>
        <v/>
      </c>
      <c r="Y65" s="167">
        <f>IFERROR(INDEX(РВД!$D:$I,MATCH($C65,РВД!$A:$A,)+1,MATCH($N$4+Y$11-1,INDEX(РВД!$D:$I,MATCH($C65,РВД!$A:$A,),),)),IF(Y66="Я",INDEX('график 7,8'!$B$52:$AF$63,MONTH($AP$3),Y$11),""))</f>
        <v>3.9</v>
      </c>
      <c r="Z65" s="167">
        <f>IFERROR(INDEX(РВД!$D:$I,MATCH($C65,РВД!$A:$A,)+1,MATCH($N$4+Z$11-1,INDEX(РВД!$D:$I,MATCH($C65,РВД!$A:$A,),),)),IF(Z66="Я",INDEX('график 7,8'!$B$52:$AF$63,MONTH($AP$3),Z$11),""))</f>
        <v>3.9</v>
      </c>
      <c r="AA65" s="167">
        <f>IFERROR(INDEX(РВД!$D:$I,MATCH($C65,РВД!$A:$A,)+1,MATCH($N$4+AA$11-1,INDEX(РВД!$D:$I,MATCH($C65,РВД!$A:$A,),),)),IF(AA66="Я",INDEX('график 7,8'!$B$52:$AF$63,MONTH($AP$3),AA$11),""))</f>
        <v>3.9</v>
      </c>
      <c r="AB65" s="167">
        <f>IFERROR(INDEX(РВД!$D:$I,MATCH($C65,РВД!$A:$A,)+1,MATCH($N$4+AB$11-1,INDEX(РВД!$D:$I,MATCH($C65,РВД!$A:$A,),),)),IF(AB66="Я",INDEX('график 7,8'!$B$52:$AF$63,MONTH($AP$3),AB$11),""))</f>
        <v>3.9</v>
      </c>
      <c r="AC65" s="167">
        <f>IFERROR(INDEX(РВД!$D:$I,MATCH($C65,РВД!$A:$A,)+1,MATCH($N$4+AC$11-1,INDEX(РВД!$D:$I,MATCH($C65,РВД!$A:$A,),),)),IF(AC66="Я",INDEX('график 7,8'!$B$52:$AF$63,MONTH($AP$3),AC$11),""))</f>
        <v>3.9</v>
      </c>
      <c r="AD65" s="167" t="str">
        <f>IFERROR(INDEX(РВД!$D:$I,MATCH($C65,РВД!$A:$A,)+1,MATCH($N$4+AD$11-1,INDEX(РВД!$D:$I,MATCH($C65,РВД!$A:$A,),),)),IF(AD66="Я",INDEX('график 7,8'!$B$52:$AF$63,MONTH($AP$3),AD$11),""))</f>
        <v/>
      </c>
      <c r="AE65" s="167" t="str">
        <f>IFERROR(INDEX(РВД!$D:$I,MATCH($C65,РВД!$A:$A,)+1,MATCH($N$4+AE$11-1,INDEX(РВД!$D:$I,MATCH($C65,РВД!$A:$A,),),)),IF(AE66="Я",INDEX('график 7,8'!$B$52:$AF$63,MONTH($AP$3),AE$11),""))</f>
        <v/>
      </c>
      <c r="AF65" s="167">
        <f>IFERROR(INDEX(РВД!$D:$I,MATCH($C65,РВД!$A:$A,)+1,MATCH($N$4+AF$11-1,INDEX(РВД!$D:$I,MATCH($C65,РВД!$A:$A,),),)),IF(AF66="Я",INDEX('график 7,8'!$B$52:$AF$63,MONTH($AP$3),AF$11),""))</f>
        <v>3.9</v>
      </c>
      <c r="AG65" s="167">
        <f>IFERROR(INDEX(РВД!$D:$I,MATCH($C65,РВД!$A:$A,)+1,MATCH($N$4+AG$11-1,INDEX(РВД!$D:$I,MATCH($C65,РВД!$A:$A,),),)),IF(AG66="Я",INDEX('график 7,8'!$B$52:$AF$63,MONTH($AP$3),AG$11),""))</f>
        <v>3.9</v>
      </c>
      <c r="AH65" s="180">
        <f>IFERROR(INDEX(РВД!$D:$I,MATCH($C65,РВД!$A:$A,)+1,MATCH($N$4+AH$11-1,INDEX(РВД!$D:$I,MATCH($C65,РВД!$A:$A,),),)),IF(AH66="Я",INDEX('график 7,8'!$B$52:$AF$63,MONTH($AP$3),AH$11),""))</f>
        <v>3.9</v>
      </c>
      <c r="AI65" s="183">
        <f>IFERROR(INDEX(РВД!$D:$I,MATCH($C65,РВД!$A:$A,)+1,MATCH($N$4+AI$11-1,INDEX(РВД!$D:$I,MATCH($C65,РВД!$A:$A,),),)),IF(AI66="Я",INDEX('график 7,8'!$B$52:$AF$63,MONTH($AP$3),AI$11),""))</f>
        <v>2.9</v>
      </c>
      <c r="AJ65" s="183" t="str">
        <f>IFERROR(INDEX(РВД!$D:$I,MATCH($C65,РВД!$A:$A,)+1,MATCH($N$4+AJ$11-1,INDEX(РВД!$D:$I,MATCH($C65,РВД!$A:$A,),),)),IF(AJ66="Я",INDEX('график 7,8'!$B$52:$AF$63,MONTH($AP$3),AJ$11),""))</f>
        <v/>
      </c>
      <c r="AK65" s="185" t="str">
        <f>"Я/"&amp;SUMIF(E66:AJ66,"Я",E65:AJ65)</f>
        <v>Я/84,8</v>
      </c>
      <c r="AL65" s="164">
        <f>(SUMIF(E66:AJ66,"В",E65:AJ65)+SUMIF(E66:AJ66,"В.",E65:AJ65))*2</f>
        <v>0</v>
      </c>
      <c r="AM65" s="170">
        <f>COUNTIFS(E66:AJ66,"Я",E65:AJ65,"&lt;&gt;")</f>
        <v>22</v>
      </c>
      <c r="AN65" s="149" t="str">
        <f>IFERROR(VLOOKUP(C65,доплаты!$A$5:$S$118,19,0),"")</f>
        <v/>
      </c>
    </row>
    <row r="66" spans="1:40" s="66" customFormat="1" ht="15" customHeight="1" x14ac:dyDescent="0.2">
      <c r="B66" s="294"/>
      <c r="C66" s="300"/>
      <c r="D66" s="302"/>
      <c r="E66" s="165" t="str">
        <f>TRIM(LEFT(TRIM(INDEX(отсутствия!$N:$AR,MATCH($C65,отсутствия!$A:$A,),E$11)&amp;" "&amp;TEXT(INDEX('график 7,8'!$B$52:$AF$63,MONTH($AP$3),E$11)&amp;"","Я")),2))</f>
        <v>Я</v>
      </c>
      <c r="F66" s="168" t="str">
        <f>TRIM(LEFT(TRIM(INDEX(отсутствия!$N:$AR,MATCH($C65,отсутствия!$A:$A,),F$11)&amp;" "&amp;TEXT(INDEX('график 7,8'!$B$52:$AF$63,MONTH($AP$3),F$11)&amp;"","Я")),2))</f>
        <v>Я</v>
      </c>
      <c r="G66" s="168" t="str">
        <f>TRIM(LEFT(TRIM(INDEX(отсутствия!$N:$AR,MATCH($C65,отсутствия!$A:$A,),G$11)&amp;" "&amp;TEXT(INDEX('график 7,8'!$B$52:$AF$63,MONTH($AP$3),G$11)&amp;"","Я")),2))</f>
        <v>Я</v>
      </c>
      <c r="H66" s="168" t="str">
        <f>TRIM(LEFT(TRIM(INDEX(отсутствия!$N:$AR,MATCH($C65,отсутствия!$A:$A,),H$11)&amp;" "&amp;TEXT(INDEX('график 7,8'!$B$52:$AF$63,MONTH($AP$3),H$11)&amp;"","Я")),2))</f>
        <v>В</v>
      </c>
      <c r="I66" s="168" t="str">
        <f>TRIM(LEFT(TRIM(INDEX(отсутствия!$N:$AR,MATCH($C65,отсутствия!$A:$A,),I$11)&amp;" "&amp;TEXT(INDEX('график 7,8'!$B$52:$AF$63,MONTH($AP$3),I$11)&amp;"","Я")),2))</f>
        <v>В</v>
      </c>
      <c r="J66" s="168" t="str">
        <f>TRIM(LEFT(TRIM(INDEX(отсутствия!$N:$AR,MATCH($C65,отсутствия!$A:$A,),J$11)&amp;" "&amp;TEXT(INDEX('график 7,8'!$B$52:$AF$63,MONTH($AP$3),J$11)&amp;"","Я")),2))</f>
        <v>Я</v>
      </c>
      <c r="K66" s="168" t="str">
        <f>TRIM(LEFT(TRIM(INDEX(отсутствия!$N:$AR,MATCH($C65,отсутствия!$A:$A,),K$11)&amp;" "&amp;TEXT(INDEX('график 7,8'!$B$52:$AF$63,MONTH($AP$3),K$11)&amp;"","Я")),2))</f>
        <v>Я</v>
      </c>
      <c r="L66" s="168" t="str">
        <f>TRIM(LEFT(TRIM(INDEX(отсутствия!$N:$AR,MATCH($C65,отсутствия!$A:$A,),L$11)&amp;" "&amp;TEXT(INDEX('график 7,8'!$B$52:$AF$63,MONTH($AP$3),L$11)&amp;"","Я")),2))</f>
        <v>Я</v>
      </c>
      <c r="M66" s="168" t="str">
        <f>TRIM(LEFT(TRIM(INDEX(отсутствия!$N:$AR,MATCH($C65,отсутствия!$A:$A,),M$11)&amp;" "&amp;TEXT(INDEX('график 7,8'!$B$52:$AF$63,MONTH($AP$3),M$11)&amp;"","Я")),2))</f>
        <v>Я</v>
      </c>
      <c r="N66" s="168" t="str">
        <f>TRIM(LEFT(TRIM(INDEX(отсутствия!$N:$AR,MATCH($C65,отсутствия!$A:$A,),N$11)&amp;" "&amp;TEXT(INDEX('график 7,8'!$B$52:$AF$63,MONTH($AP$3),N$11)&amp;"","Я")),2))</f>
        <v>Я</v>
      </c>
      <c r="O66" s="168" t="str">
        <f>TRIM(LEFT(TRIM(INDEX(отсутствия!$N:$AR,MATCH($C65,отсутствия!$A:$A,),O$11)&amp;" "&amp;TEXT(INDEX('график 7,8'!$B$52:$AF$63,MONTH($AP$3),O$11)&amp;"","Я")),2))</f>
        <v>В</v>
      </c>
      <c r="P66" s="168" t="str">
        <f>TRIM(LEFT(TRIM(INDEX(отсутствия!$N:$AR,MATCH($C65,отсутствия!$A:$A,),P$11)&amp;" "&amp;TEXT(INDEX('график 7,8'!$B$52:$AF$63,MONTH($AP$3),P$11)&amp;"","Я")),2))</f>
        <v>В</v>
      </c>
      <c r="Q66" s="168" t="str">
        <f>TRIM(LEFT(TRIM(INDEX(отсутствия!$N:$AR,MATCH($C65,отсутствия!$A:$A,),Q$11)&amp;" "&amp;TEXT(INDEX('график 7,8'!$B$52:$AF$63,MONTH($AP$3),Q$11)&amp;"","Я")),2))</f>
        <v>Я</v>
      </c>
      <c r="R66" s="168" t="str">
        <f>TRIM(LEFT(TRIM(INDEX(отсутствия!$N:$AR,MATCH($C65,отсутствия!$A:$A,),R$11)&amp;" "&amp;TEXT(INDEX('график 7,8'!$B$52:$AF$63,MONTH($AP$3),R$11)&amp;"","Я")),2))</f>
        <v>Я</v>
      </c>
      <c r="S66" s="168" t="str">
        <f>TRIM(LEFT(TRIM(INDEX(отсутствия!$N:$AR,MATCH($C65,отсутствия!$A:$A,),S$11)&amp;" "&amp;TEXT(INDEX('график 7,8'!$B$52:$AF$63,MONTH($AP$3),S$11)&amp;"","Я")),2))</f>
        <v>Я</v>
      </c>
      <c r="T66" s="177"/>
      <c r="U66" s="168" t="str">
        <f>TRIM(LEFT(TRIM(INDEX(отсутствия!$N:$AR,MATCH($C65,отсутствия!$A:$A,),U$11)&amp;" "&amp;TEXT(INDEX('график 7,8'!$B$52:$AF$63,MONTH($AP$3),U$11)&amp;"","Я")),2))</f>
        <v>Я</v>
      </c>
      <c r="V66" s="168" t="str">
        <f>TRIM(LEFT(TRIM(INDEX(отсутствия!$N:$AR,MATCH($C65,отсутствия!$A:$A,),V$11)&amp;" "&amp;TEXT(INDEX('график 7,8'!$B$52:$AF$63,MONTH($AP$3),V$11)&amp;"","Я")),2))</f>
        <v>Я</v>
      </c>
      <c r="W66" s="168" t="str">
        <f>TRIM(LEFT(TRIM(INDEX(отсутствия!$N:$AR,MATCH($C65,отсутствия!$A:$A,),W$11)&amp;" "&amp;TEXT(INDEX('график 7,8'!$B$52:$AF$63,MONTH($AP$3),W$11)&amp;"","Я")),2))</f>
        <v>В</v>
      </c>
      <c r="X66" s="168" t="str">
        <f>TRIM(LEFT(TRIM(INDEX(отсутствия!$N:$AR,MATCH($C65,отсутствия!$A:$A,),X$11)&amp;" "&amp;TEXT(INDEX('график 7,8'!$B$52:$AF$63,MONTH($AP$3),X$11)&amp;"","Я")),2))</f>
        <v>В</v>
      </c>
      <c r="Y66" s="168" t="str">
        <f>TRIM(LEFT(TRIM(INDEX(отсутствия!$N:$AR,MATCH($C65,отсутствия!$A:$A,),Y$11)&amp;" "&amp;TEXT(INDEX('график 7,8'!$B$52:$AF$63,MONTH($AP$3),Y$11)&amp;"","Я")),2))</f>
        <v>Я</v>
      </c>
      <c r="Z66" s="168" t="str">
        <f>TRIM(LEFT(TRIM(INDEX(отсутствия!$N:$AR,MATCH($C65,отсутствия!$A:$A,),Z$11)&amp;" "&amp;TEXT(INDEX('график 7,8'!$B$52:$AF$63,MONTH($AP$3),Z$11)&amp;"","Я")),2))</f>
        <v>Я</v>
      </c>
      <c r="AA66" s="168" t="str">
        <f>TRIM(LEFT(TRIM(INDEX(отсутствия!$N:$AR,MATCH($C65,отсутствия!$A:$A,),AA$11)&amp;" "&amp;TEXT(INDEX('график 7,8'!$B$52:$AF$63,MONTH($AP$3),AA$11)&amp;"","Я")),2))</f>
        <v>Я</v>
      </c>
      <c r="AB66" s="168" t="str">
        <f>TRIM(LEFT(TRIM(INDEX(отсутствия!$N:$AR,MATCH($C65,отсутствия!$A:$A,),AB$11)&amp;" "&amp;TEXT(INDEX('график 7,8'!$B$52:$AF$63,MONTH($AP$3),AB$11)&amp;"","Я")),2))</f>
        <v>Я</v>
      </c>
      <c r="AC66" s="168" t="str">
        <f>TRIM(LEFT(TRIM(INDEX(отсутствия!$N:$AR,MATCH($C65,отсутствия!$A:$A,),AC$11)&amp;" "&amp;TEXT(INDEX('график 7,8'!$B$52:$AF$63,MONTH($AP$3),AC$11)&amp;"","Я")),2))</f>
        <v>Я</v>
      </c>
      <c r="AD66" s="168" t="str">
        <f>TRIM(LEFT(TRIM(INDEX(отсутствия!$N:$AR,MATCH($C65,отсутствия!$A:$A,),AD$11)&amp;" "&amp;TEXT(INDEX('график 7,8'!$B$52:$AF$63,MONTH($AP$3),AD$11)&amp;"","Я")),2))</f>
        <v>В</v>
      </c>
      <c r="AE66" s="168" t="str">
        <f>TRIM(LEFT(TRIM(INDEX(отсутствия!$N:$AR,MATCH($C65,отсутствия!$A:$A,),AE$11)&amp;" "&amp;TEXT(INDEX('график 7,8'!$B$52:$AF$63,MONTH($AP$3),AE$11)&amp;"","Я")),2))</f>
        <v>В</v>
      </c>
      <c r="AF66" s="168" t="str">
        <f>TRIM(LEFT(TRIM(INDEX(отсутствия!$N:$AR,MATCH($C65,отсутствия!$A:$A,),AF$11)&amp;" "&amp;TEXT(INDEX('график 7,8'!$B$52:$AF$63,MONTH($AP$3),AF$11)&amp;"","Я")),2))</f>
        <v>Я</v>
      </c>
      <c r="AG66" s="168" t="str">
        <f>TRIM(LEFT(TRIM(INDEX(отсутствия!$N:$AR,MATCH($C65,отсутствия!$A:$A,),AG$11)&amp;" "&amp;TEXT(INDEX('график 7,8'!$B$52:$AF$63,MONTH($AP$3),AG$11)&amp;"","Я")),2))</f>
        <v>Я</v>
      </c>
      <c r="AH66" s="181" t="str">
        <f>TRIM(LEFT(TRIM(INDEX(отсутствия!$N:$AR,MATCH($C65,отсутствия!$A:$A,),AH$11)&amp;" "&amp;TEXT(INDEX('график 7,8'!$B$52:$AF$63,MONTH($AP$3),AH$11)&amp;"","Я")),2))</f>
        <v>Я</v>
      </c>
      <c r="AI66" s="181" t="str">
        <f>TRIM(LEFT(TRIM(INDEX(отсутствия!$N:$AR,MATCH($C65,отсутствия!$A:$A,),AI$11)&amp;" "&amp;TEXT(INDEX('график 7,8'!$B$52:$AF$63,MONTH($AP$3),AI$11)&amp;"","Я")),2))</f>
        <v>Я</v>
      </c>
      <c r="AJ66" s="181" t="str">
        <f>TRIM(LEFT(TRIM(INDEX(отсутствия!$N:$AR,MATCH($C65,отсутствия!$A:$A,),AJ$11)&amp;" "&amp;TEXT(INDEX('график 7,8'!$B$52:$AF$63,MONTH($AP$3),AJ$11)&amp;"","Я")),2))</f>
        <v/>
      </c>
      <c r="AK66" s="185"/>
      <c r="AL66" s="166"/>
      <c r="AM66" s="166"/>
      <c r="AN66" s="145"/>
    </row>
    <row r="67" spans="1:40" s="66" customFormat="1" ht="15" customHeight="1" x14ac:dyDescent="0.2">
      <c r="A67" s="66">
        <f t="shared" si="0"/>
        <v>5141</v>
      </c>
      <c r="B67" s="293" t="s">
        <v>127</v>
      </c>
      <c r="C67" s="295">
        <v>5141</v>
      </c>
      <c r="D67" s="301" t="s">
        <v>130</v>
      </c>
      <c r="E67" s="163">
        <f>IFERROR(INDEX(РВД!$D:$I,MATCH($C67,РВД!$A:$A,)+1,MATCH($N$4+E$11-1,INDEX(РВД!$D:$I,MATCH($C67,РВД!$A:$A,),),)),IF(E68="Я",INDEX('график 7,8'!$B$28:$AF$39,MONTH($AP$3),E$11),""))</f>
        <v>5.85</v>
      </c>
      <c r="F67" s="163">
        <f>IFERROR(INDEX(РВД!$D:$I,MATCH($C67,РВД!$A:$A,)+1,MATCH($N$4+F$11-1,INDEX(РВД!$D:$I,MATCH($C67,РВД!$A:$A,),),)),IF(F68="Я",INDEX('график 7,8'!$B$28:$AF$39,MONTH($AP$3),F$11),""))</f>
        <v>5.85</v>
      </c>
      <c r="G67" s="163">
        <f>IFERROR(INDEX(РВД!$D:$I,MATCH($C67,РВД!$A:$A,)+1,MATCH($N$4+G$11-1,INDEX(РВД!$D:$I,MATCH($C67,РВД!$A:$A,),),)),IF(G68="Я",INDEX('график 7,8'!$B$28:$AF$39,MONTH($AP$3),G$11),""))</f>
        <v>5.85</v>
      </c>
      <c r="H67" s="163" t="str">
        <f>IFERROR(INDEX(РВД!$D:$I,MATCH($C67,РВД!$A:$A,)+1,MATCH($N$4+H$11-1,INDEX(РВД!$D:$I,MATCH($C67,РВД!$A:$A,),),)),IF(H68="Я",INDEX('график 7,8'!$B$28:$AF$39,MONTH($AP$3),H$11),""))</f>
        <v/>
      </c>
      <c r="I67" s="163" t="str">
        <f>IFERROR(INDEX(РВД!$D:$I,MATCH($C67,РВД!$A:$A,)+1,MATCH($N$4+I$11-1,INDEX(РВД!$D:$I,MATCH($C67,РВД!$A:$A,),),)),IF(I68="Я",INDEX('график 7,8'!$B$28:$AF$39,MONTH($AP$3),I$11),""))</f>
        <v/>
      </c>
      <c r="J67" s="163">
        <f>IFERROR(INDEX(РВД!$D:$I,MATCH($C67,РВД!$A:$A,)+1,MATCH($N$4+J$11-1,INDEX(РВД!$D:$I,MATCH($C67,РВД!$A:$A,),),)),IF(J68="Я",INDEX('график 7,8'!$B$28:$AF$39,MONTH($AP$3),J$11),""))</f>
        <v>5.85</v>
      </c>
      <c r="K67" s="163">
        <f>IFERROR(INDEX(РВД!$D:$I,MATCH($C67,РВД!$A:$A,)+1,MATCH($N$4+K$11-1,INDEX(РВД!$D:$I,MATCH($C67,РВД!$A:$A,),),)),IF(K68="Я",INDEX('график 7,8'!$B$28:$AF$39,MONTH($AP$3),K$11),""))</f>
        <v>5.85</v>
      </c>
      <c r="L67" s="163">
        <f>IFERROR(INDEX(РВД!$D:$I,MATCH($C67,РВД!$A:$A,)+1,MATCH($N$4+L$11-1,INDEX(РВД!$D:$I,MATCH($C67,РВД!$A:$A,),),)),IF(L68="Я",INDEX('график 7,8'!$B$28:$AF$39,MONTH($AP$3),L$11),""))</f>
        <v>5.85</v>
      </c>
      <c r="M67" s="163">
        <f>IFERROR(INDEX(РВД!$D:$I,MATCH($C67,РВД!$A:$A,)+1,MATCH($N$4+M$11-1,INDEX(РВД!$D:$I,MATCH($C67,РВД!$A:$A,),),)),IF(M68="Я",INDEX('график 7,8'!$B$28:$AF$39,MONTH($AP$3),M$11),""))</f>
        <v>5.85</v>
      </c>
      <c r="N67" s="163">
        <f>IFERROR(INDEX(РВД!$D:$I,MATCH($C67,РВД!$A:$A,)+1,MATCH($N$4+N$11-1,INDEX(РВД!$D:$I,MATCH($C67,РВД!$A:$A,),),)),IF(N68="Я",INDEX('график 7,8'!$B$28:$AF$39,MONTH($AP$3),N$11),""))</f>
        <v>5.85</v>
      </c>
      <c r="O67" s="163" t="str">
        <f>IFERROR(INDEX(РВД!$D:$I,MATCH($C67,РВД!$A:$A,)+1,MATCH($N$4+O$11-1,INDEX(РВД!$D:$I,MATCH($C67,РВД!$A:$A,),),)),IF(O68="Я",INDEX('график 7,8'!$B$28:$AF$39,MONTH($AP$3),O$11),""))</f>
        <v/>
      </c>
      <c r="P67" s="163" t="str">
        <f>IFERROR(INDEX(РВД!$D:$I,MATCH($C67,РВД!$A:$A,)+1,MATCH($N$4+P$11-1,INDEX(РВД!$D:$I,MATCH($C67,РВД!$A:$A,),),)),IF(P68="Я",INDEX('график 7,8'!$B$28:$AF$39,MONTH($AP$3),P$11),""))</f>
        <v/>
      </c>
      <c r="Q67" s="163">
        <f>IFERROR(INDEX(РВД!$D:$I,MATCH($C67,РВД!$A:$A,)+1,MATCH($N$4+Q$11-1,INDEX(РВД!$D:$I,MATCH($C67,РВД!$A:$A,),),)),IF(Q68="Я",INDEX('график 7,8'!$B$28:$AF$39,MONTH($AP$3),Q$11),""))</f>
        <v>5.85</v>
      </c>
      <c r="R67" s="163">
        <f>IFERROR(INDEX(РВД!$D:$I,MATCH($C67,РВД!$A:$A,)+1,MATCH($N$4+R$11-1,INDEX(РВД!$D:$I,MATCH($C67,РВД!$A:$A,),),)),IF(R68="Я",INDEX('график 7,8'!$B$28:$AF$39,MONTH($AP$3),R$11),""))</f>
        <v>5.85</v>
      </c>
      <c r="S67" s="163">
        <f>IFERROR(INDEX(РВД!$D:$I,MATCH($C67,РВД!$A:$A,)+1,MATCH($N$4+S$11-1,INDEX(РВД!$D:$I,MATCH($C67,РВД!$A:$A,),),)),IF(S68="Я",INDEX('график 7,8'!$B$28:$AF$39,MONTH($AP$3),S$11),""))</f>
        <v>5.85</v>
      </c>
      <c r="T67" s="176">
        <f>SUMIF(E68:S68,"Я",E67:S67)</f>
        <v>64.350000000000009</v>
      </c>
      <c r="U67" s="163">
        <f>IFERROR(INDEX(РВД!$D:$I,MATCH($C67,РВД!$A:$A,)+1,MATCH($N$4+U$11-1,INDEX(РВД!$D:$I,MATCH($C67,РВД!$A:$A,),),)),IF(U68="Я",INDEX('график 7,8'!$B$28:$AF$39,MONTH($AP$3),U$11),""))</f>
        <v>5.85</v>
      </c>
      <c r="V67" s="167">
        <f>IFERROR(INDEX(РВД!$D:$I,MATCH($C67,РВД!$A:$A,)+1,MATCH($N$4+V$11-1,INDEX(РВД!$D:$I,MATCH($C67,РВД!$A:$A,),),)),IF(V68="Я",INDEX('график 7,8'!$B$28:$AF$39,MONTH($AP$3),V$11),""))</f>
        <v>5.85</v>
      </c>
      <c r="W67" s="167" t="str">
        <f>IFERROR(INDEX(РВД!$D:$I,MATCH($C67,РВД!$A:$A,)+1,MATCH($N$4+W$11-1,INDEX(РВД!$D:$I,MATCH($C67,РВД!$A:$A,),),)),IF(W68="Я",INDEX('график 7,8'!$B$28:$AF$39,MONTH($AP$3),W$11),""))</f>
        <v/>
      </c>
      <c r="X67" s="167" t="str">
        <f>IFERROR(INDEX(РВД!$D:$I,MATCH($C67,РВД!$A:$A,)+1,MATCH($N$4+X$11-1,INDEX(РВД!$D:$I,MATCH($C67,РВД!$A:$A,),),)),IF(X68="Я",INDEX('график 7,8'!$B$28:$AF$39,MONTH($AP$3),X$11),""))</f>
        <v/>
      </c>
      <c r="Y67" s="167">
        <f>IFERROR(INDEX(РВД!$D:$I,MATCH($C67,РВД!$A:$A,)+1,MATCH($N$4+Y$11-1,INDEX(РВД!$D:$I,MATCH($C67,РВД!$A:$A,),),)),IF(Y68="Я",INDEX('график 7,8'!$B$28:$AF$39,MONTH($AP$3),Y$11),""))</f>
        <v>5.85</v>
      </c>
      <c r="Z67" s="167">
        <f>IFERROR(INDEX(РВД!$D:$I,MATCH($C67,РВД!$A:$A,)+1,MATCH($N$4+Z$11-1,INDEX(РВД!$D:$I,MATCH($C67,РВД!$A:$A,),),)),IF(Z68="Я",INDEX('график 7,8'!$B$28:$AF$39,MONTH($AP$3),Z$11),""))</f>
        <v>5.85</v>
      </c>
      <c r="AA67" s="167">
        <f>IFERROR(INDEX(РВД!$D:$I,MATCH($C67,РВД!$A:$A,)+1,MATCH($N$4+AA$11-1,INDEX(РВД!$D:$I,MATCH($C67,РВД!$A:$A,),),)),IF(AA68="Я",INDEX('график 7,8'!$B$28:$AF$39,MONTH($AP$3),AA$11),""))</f>
        <v>5.85</v>
      </c>
      <c r="AB67" s="167">
        <f>IFERROR(INDEX(РВД!$D:$I,MATCH($C67,РВД!$A:$A,)+1,MATCH($N$4+AB$11-1,INDEX(РВД!$D:$I,MATCH($C67,РВД!$A:$A,),),)),IF(AB68="Я",INDEX('график 7,8'!$B$28:$AF$39,MONTH($AP$3),AB$11),""))</f>
        <v>5.85</v>
      </c>
      <c r="AC67" s="167">
        <f>IFERROR(INDEX(РВД!$D:$I,MATCH($C67,РВД!$A:$A,)+1,MATCH($N$4+AC$11-1,INDEX(РВД!$D:$I,MATCH($C67,РВД!$A:$A,),),)),IF(AC68="Я",INDEX('график 7,8'!$B$28:$AF$39,MONTH($AP$3),AC$11),""))</f>
        <v>5.85</v>
      </c>
      <c r="AD67" s="167" t="str">
        <f>IFERROR(INDEX(РВД!$D:$I,MATCH($C67,РВД!$A:$A,)+1,MATCH($N$4+AD$11-1,INDEX(РВД!$D:$I,MATCH($C67,РВД!$A:$A,),),)),IF(AD68="Я",INDEX('график 7,8'!$B$28:$AF$39,MONTH($AP$3),AD$11),""))</f>
        <v/>
      </c>
      <c r="AE67" s="167" t="str">
        <f>IFERROR(INDEX(РВД!$D:$I,MATCH($C67,РВД!$A:$A,)+1,MATCH($N$4+AE$11-1,INDEX(РВД!$D:$I,MATCH($C67,РВД!$A:$A,),),)),IF(AE68="Я",INDEX('график 7,8'!$B$28:$AF$39,MONTH($AP$3),AE$11),""))</f>
        <v/>
      </c>
      <c r="AF67" s="167">
        <f>IFERROR(INDEX(РВД!$D:$I,MATCH($C67,РВД!$A:$A,)+1,MATCH($N$4+AF$11-1,INDEX(РВД!$D:$I,MATCH($C67,РВД!$A:$A,),),)),IF(AF68="Я",INDEX('график 7,8'!$B$28:$AF$39,MONTH($AP$3),AF$11),""))</f>
        <v>5.85</v>
      </c>
      <c r="AG67" s="167">
        <f>IFERROR(INDEX(РВД!$D:$I,MATCH($C67,РВД!$A:$A,)+1,MATCH($N$4+AG$11-1,INDEX(РВД!$D:$I,MATCH($C67,РВД!$A:$A,),),)),IF(AG68="Я",INDEX('график 7,8'!$B$28:$AF$39,MONTH($AP$3),AG$11),""))</f>
        <v>5.85</v>
      </c>
      <c r="AH67" s="180">
        <f>IFERROR(INDEX(РВД!$D:$I,MATCH($C67,РВД!$A:$A,)+1,MATCH($N$4+AH$11-1,INDEX(РВД!$D:$I,MATCH($C67,РВД!$A:$A,),),)),IF(AH68="Я",INDEX('график 7,8'!$B$28:$AF$39,MONTH($AP$3),AH$11),""))</f>
        <v>5.85</v>
      </c>
      <c r="AI67" s="183">
        <f>IFERROR(INDEX(РВД!$D:$I,MATCH($C67,РВД!$A:$A,)+1,MATCH($N$4+AI$11-1,INDEX(РВД!$D:$I,MATCH($C67,РВД!$A:$A,),),)),IF(AI68="Я",INDEX('график 7,8'!$B$28:$AF$39,MONTH($AP$3),AI$11),""))</f>
        <v>4.8499999999999996</v>
      </c>
      <c r="AJ67" s="183" t="str">
        <f>IFERROR(INDEX(РВД!$D:$I,MATCH($C67,РВД!$A:$A,)+1,MATCH($N$4+AJ$11-1,INDEX(РВД!$D:$I,MATCH($C67,РВД!$A:$A,),),)),IF(AJ68="Я",INDEX('график 7,8'!$B$28:$AF$39,MONTH($AP$3),AJ$11),""))</f>
        <v/>
      </c>
      <c r="AK67" s="185" t="str">
        <f>"Я/"&amp;SUMIF(E68:AJ68,"Я",E67:AJ67)</f>
        <v>Я/127,7</v>
      </c>
      <c r="AL67" s="164">
        <f>(SUMIF(E68:AJ68,"В",E67:AJ67)+SUMIF(E68:AJ68,"В.",E67:AJ67))*2</f>
        <v>0</v>
      </c>
      <c r="AM67" s="164">
        <f>COUNTIFS(E68:AJ68,"Я",E67:AJ67,"&lt;&gt;")</f>
        <v>22</v>
      </c>
      <c r="AN67" s="149" t="str">
        <f>IFERROR(VLOOKUP(C67,доплаты!$A$5:$S$118,19,0),"")</f>
        <v>28</v>
      </c>
    </row>
    <row r="68" spans="1:40" s="66" customFormat="1" ht="15" customHeight="1" x14ac:dyDescent="0.2">
      <c r="B68" s="294"/>
      <c r="C68" s="296"/>
      <c r="D68" s="302"/>
      <c r="E68" s="165" t="str">
        <f>TRIM(LEFT(TRIM(INDEX(отсутствия!$N:$AR,MATCH($C67,отсутствия!$A:$A,),E$11)&amp;" "&amp;TEXT(INDEX('график 7,8'!$B$28:$AF$39,MONTH($AP$3),E$11)&amp;"","Я")),2))</f>
        <v>Я</v>
      </c>
      <c r="F68" s="168" t="str">
        <f>TRIM(LEFT(TRIM(INDEX(отсутствия!$N:$AR,MATCH($C67,отсутствия!$A:$A,),F$11)&amp;" "&amp;TEXT(INDEX('график 7,8'!$B$28:$AF$39,MONTH($AP$3),F$11)&amp;"","Я")),2))</f>
        <v>Я</v>
      </c>
      <c r="G68" s="168" t="str">
        <f>TRIM(LEFT(TRIM(INDEX(отсутствия!$N:$AR,MATCH($C67,отсутствия!$A:$A,),G$11)&amp;" "&amp;TEXT(INDEX('график 7,8'!$B$28:$AF$39,MONTH($AP$3),G$11)&amp;"","Я")),2))</f>
        <v>Я</v>
      </c>
      <c r="H68" s="168" t="str">
        <f>TRIM(LEFT(TRIM(INDEX(отсутствия!$N:$AR,MATCH($C67,отсутствия!$A:$A,),H$11)&amp;" "&amp;TEXT(INDEX('график 7,8'!$B$28:$AF$39,MONTH($AP$3),H$11)&amp;"","Я")),2))</f>
        <v>В</v>
      </c>
      <c r="I68" s="168" t="str">
        <f>TRIM(LEFT(TRIM(INDEX(отсутствия!$N:$AR,MATCH($C67,отсутствия!$A:$A,),I$11)&amp;" "&amp;TEXT(INDEX('график 7,8'!$B$28:$AF$39,MONTH($AP$3),I$11)&amp;"","Я")),2))</f>
        <v>В</v>
      </c>
      <c r="J68" s="168" t="str">
        <f>TRIM(LEFT(TRIM(INDEX(отсутствия!$N:$AR,MATCH($C67,отсутствия!$A:$A,),J$11)&amp;" "&amp;TEXT(INDEX('график 7,8'!$B$28:$AF$39,MONTH($AP$3),J$11)&amp;"","Я")),2))</f>
        <v>Я</v>
      </c>
      <c r="K68" s="168" t="str">
        <f>TRIM(LEFT(TRIM(INDEX(отсутствия!$N:$AR,MATCH($C67,отсутствия!$A:$A,),K$11)&amp;" "&amp;TEXT(INDEX('график 7,8'!$B$28:$AF$39,MONTH($AP$3),K$11)&amp;"","Я")),2))</f>
        <v>Я</v>
      </c>
      <c r="L68" s="168" t="str">
        <f>TRIM(LEFT(TRIM(INDEX(отсутствия!$N:$AR,MATCH($C67,отсутствия!$A:$A,),L$11)&amp;" "&amp;TEXT(INDEX('график 7,8'!$B$28:$AF$39,MONTH($AP$3),L$11)&amp;"","Я")),2))</f>
        <v>Я</v>
      </c>
      <c r="M68" s="168" t="str">
        <f>TRIM(LEFT(TRIM(INDEX(отсутствия!$N:$AR,MATCH($C67,отсутствия!$A:$A,),M$11)&amp;" "&amp;TEXT(INDEX('график 7,8'!$B$28:$AF$39,MONTH($AP$3),M$11)&amp;"","Я")),2))</f>
        <v>Я</v>
      </c>
      <c r="N68" s="168" t="str">
        <f>TRIM(LEFT(TRIM(INDEX(отсутствия!$N:$AR,MATCH($C67,отсутствия!$A:$A,),N$11)&amp;" "&amp;TEXT(INDEX('график 7,8'!$B$28:$AF$39,MONTH($AP$3),N$11)&amp;"","Я")),2))</f>
        <v>Я</v>
      </c>
      <c r="O68" s="168" t="str">
        <f>TRIM(LEFT(TRIM(INDEX(отсутствия!$N:$AR,MATCH($C67,отсутствия!$A:$A,),O$11)&amp;" "&amp;TEXT(INDEX('график 7,8'!$B$28:$AF$39,MONTH($AP$3),O$11)&amp;"","Я")),2))</f>
        <v>В</v>
      </c>
      <c r="P68" s="168" t="str">
        <f>TRIM(LEFT(TRIM(INDEX(отсутствия!$N:$AR,MATCH($C67,отсутствия!$A:$A,),P$11)&amp;" "&amp;TEXT(INDEX('график 7,8'!$B$28:$AF$39,MONTH($AP$3),P$11)&amp;"","Я")),2))</f>
        <v>В</v>
      </c>
      <c r="Q68" s="168" t="str">
        <f>TRIM(LEFT(TRIM(INDEX(отсутствия!$N:$AR,MATCH($C67,отсутствия!$A:$A,),Q$11)&amp;" "&amp;TEXT(INDEX('график 7,8'!$B$28:$AF$39,MONTH($AP$3),Q$11)&amp;"","Я")),2))</f>
        <v>Я</v>
      </c>
      <c r="R68" s="168" t="str">
        <f>TRIM(LEFT(TRIM(INDEX(отсутствия!$N:$AR,MATCH($C67,отсутствия!$A:$A,),R$11)&amp;" "&amp;TEXT(INDEX('график 7,8'!$B$28:$AF$39,MONTH($AP$3),R$11)&amp;"","Я")),2))</f>
        <v>Я</v>
      </c>
      <c r="S68" s="168" t="str">
        <f>TRIM(LEFT(TRIM(INDEX(отсутствия!$N:$AR,MATCH($C67,отсутствия!$A:$A,),S$11)&amp;" "&amp;TEXT(INDEX('график 7,8'!$B$28:$AF$39,MONTH($AP$3),S$11)&amp;"","Я")),2))</f>
        <v>Я</v>
      </c>
      <c r="T68" s="177"/>
      <c r="U68" s="168" t="str">
        <f>TRIM(LEFT(TRIM(INDEX(отсутствия!$N:$AR,MATCH($C67,отсутствия!$A:$A,),U$11)&amp;" "&amp;TEXT(INDEX('график 7,8'!$B$28:$AF$39,MONTH($AP$3),U$11)&amp;"","Я")),2))</f>
        <v>Я</v>
      </c>
      <c r="V68" s="168" t="str">
        <f>TRIM(LEFT(TRIM(INDEX(отсутствия!$N:$AR,MATCH($C67,отсутствия!$A:$A,),V$11)&amp;" "&amp;TEXT(INDEX('график 7,8'!$B$28:$AF$39,MONTH($AP$3),V$11)&amp;"","Я")),2))</f>
        <v>Я</v>
      </c>
      <c r="W68" s="168" t="str">
        <f>TRIM(LEFT(TRIM(INDEX(отсутствия!$N:$AR,MATCH($C67,отсутствия!$A:$A,),W$11)&amp;" "&amp;TEXT(INDEX('график 7,8'!$B$28:$AF$39,MONTH($AP$3),W$11)&amp;"","Я")),2))</f>
        <v>В</v>
      </c>
      <c r="X68" s="168" t="str">
        <f>TRIM(LEFT(TRIM(INDEX(отсутствия!$N:$AR,MATCH($C67,отсутствия!$A:$A,),X$11)&amp;" "&amp;TEXT(INDEX('график 7,8'!$B$28:$AF$39,MONTH($AP$3),X$11)&amp;"","Я")),2))</f>
        <v>В</v>
      </c>
      <c r="Y68" s="168" t="str">
        <f>TRIM(LEFT(TRIM(INDEX(отсутствия!$N:$AR,MATCH($C67,отсутствия!$A:$A,),Y$11)&amp;" "&amp;TEXT(INDEX('график 7,8'!$B$28:$AF$39,MONTH($AP$3),Y$11)&amp;"","Я")),2))</f>
        <v>Я</v>
      </c>
      <c r="Z68" s="168" t="str">
        <f>TRIM(LEFT(TRIM(INDEX(отсутствия!$N:$AR,MATCH($C67,отсутствия!$A:$A,),Z$11)&amp;" "&amp;TEXT(INDEX('график 7,8'!$B$28:$AF$39,MONTH($AP$3),Z$11)&amp;"","Я")),2))</f>
        <v>Я</v>
      </c>
      <c r="AA68" s="168" t="str">
        <f>TRIM(LEFT(TRIM(INDEX(отсутствия!$N:$AR,MATCH($C67,отсутствия!$A:$A,),AA$11)&amp;" "&amp;TEXT(INDEX('график 7,8'!$B$28:$AF$39,MONTH($AP$3),AA$11)&amp;"","Я")),2))</f>
        <v>Я</v>
      </c>
      <c r="AB68" s="168" t="str">
        <f>TRIM(LEFT(TRIM(INDEX(отсутствия!$N:$AR,MATCH($C67,отсутствия!$A:$A,),AB$11)&amp;" "&amp;TEXT(INDEX('график 7,8'!$B$28:$AF$39,MONTH($AP$3),AB$11)&amp;"","Я")),2))</f>
        <v>Я</v>
      </c>
      <c r="AC68" s="168" t="str">
        <f>TRIM(LEFT(TRIM(INDEX(отсутствия!$N:$AR,MATCH($C67,отсутствия!$A:$A,),AC$11)&amp;" "&amp;TEXT(INDEX('график 7,8'!$B$28:$AF$39,MONTH($AP$3),AC$11)&amp;"","Я")),2))</f>
        <v>Я</v>
      </c>
      <c r="AD68" s="168" t="str">
        <f>TRIM(LEFT(TRIM(INDEX(отсутствия!$N:$AR,MATCH($C67,отсутствия!$A:$A,),AD$11)&amp;" "&amp;TEXT(INDEX('график 7,8'!$B$28:$AF$39,MONTH($AP$3),AD$11)&amp;"","Я")),2))</f>
        <v>В</v>
      </c>
      <c r="AE68" s="168" t="str">
        <f>TRIM(LEFT(TRIM(INDEX(отсутствия!$N:$AR,MATCH($C67,отсутствия!$A:$A,),AE$11)&amp;" "&amp;TEXT(INDEX('график 7,8'!$B$28:$AF$39,MONTH($AP$3),AE$11)&amp;"","Я")),2))</f>
        <v>В</v>
      </c>
      <c r="AF68" s="168" t="str">
        <f>TRIM(LEFT(TRIM(INDEX(отсутствия!$N:$AR,MATCH($C67,отсутствия!$A:$A,),AF$11)&amp;" "&amp;TEXT(INDEX('график 7,8'!$B$28:$AF$39,MONTH($AP$3),AF$11)&amp;"","Я")),2))</f>
        <v>Я</v>
      </c>
      <c r="AG68" s="168" t="str">
        <f>TRIM(LEFT(TRIM(INDEX(отсутствия!$N:$AR,MATCH($C67,отсутствия!$A:$A,),AG$11)&amp;" "&amp;TEXT(INDEX('график 7,8'!$B$28:$AF$39,MONTH($AP$3),AG$11)&amp;"","Я")),2))</f>
        <v>Я</v>
      </c>
      <c r="AH68" s="181" t="str">
        <f>TRIM(LEFT(TRIM(INDEX(отсутствия!$N:$AR,MATCH($C67,отсутствия!$A:$A,),AH$11)&amp;" "&amp;TEXT(INDEX('график 7,8'!$B$28:$AF$39,MONTH($AP$3),AH$11)&amp;"","Я")),2))</f>
        <v>Я</v>
      </c>
      <c r="AI68" s="181" t="str">
        <f>TRIM(LEFT(TRIM(INDEX(отсутствия!$N:$AR,MATCH($C67,отсутствия!$A:$A,),AI$11)&amp;" "&amp;TEXT(INDEX('график 7,8'!$B$28:$AF$39,MONTH($AP$3),AI$11)&amp;"","Я")),2))</f>
        <v>Я</v>
      </c>
      <c r="AJ68" s="181" t="str">
        <f>TRIM(LEFT(TRIM(INDEX(отсутствия!$N:$AR,MATCH($C67,отсутствия!$A:$A,),AJ$11)&amp;" "&amp;TEXT(INDEX('график 7,8'!$B$28:$AF$39,MONTH($AP$3),AJ$11)&amp;"","Я")),2))</f>
        <v/>
      </c>
      <c r="AK68" s="185"/>
      <c r="AL68" s="166"/>
      <c r="AM68" s="166"/>
      <c r="AN68" s="145"/>
    </row>
    <row r="69" spans="1:40" s="66" customFormat="1" ht="15" customHeight="1" x14ac:dyDescent="0.2">
      <c r="A69" s="66">
        <f t="shared" si="0"/>
        <v>5158</v>
      </c>
      <c r="B69" s="293" t="s">
        <v>128</v>
      </c>
      <c r="C69" s="295">
        <v>5158</v>
      </c>
      <c r="D69" s="301" t="s">
        <v>130</v>
      </c>
      <c r="E69" s="163">
        <f>IFERROR(INDEX(РВД!$D:$I,MATCH($C69,РВД!$A:$A,)+1,MATCH($N$4+E$11-1,INDEX(РВД!$D:$I,MATCH($C69,РВД!$A:$A,),),)),IF(E70="Я",INDEX('график 7,8'!$B$5:$AF$16,MONTH($AP$3),E$11),""))</f>
        <v>7.8</v>
      </c>
      <c r="F69" s="163">
        <f>IFERROR(INDEX(РВД!$D:$I,MATCH($C69,РВД!$A:$A,)+1,MATCH($N$4+F$11-1,INDEX(РВД!$D:$I,MATCH($C69,РВД!$A:$A,),),)),IF(F70="Я",INDEX('график 7,8'!$B$5:$AF$16,MONTH($AP$3),F$11),""))</f>
        <v>7.8</v>
      </c>
      <c r="G69" s="163">
        <f>IFERROR(INDEX(РВД!$D:$I,MATCH($C69,РВД!$A:$A,)+1,MATCH($N$4+G$11-1,INDEX(РВД!$D:$I,MATCH($C69,РВД!$A:$A,),),)),IF(G70="Я",INDEX('график 7,8'!$B$5:$AF$16,MONTH($AP$3),G$11),""))</f>
        <v>7.8</v>
      </c>
      <c r="H69" s="163" t="str">
        <f>IFERROR(INDEX(РВД!$D:$I,MATCH($C69,РВД!$A:$A,)+1,MATCH($N$4+H$11-1,INDEX(РВД!$D:$I,MATCH($C69,РВД!$A:$A,),),)),IF(H70="Я",INDEX('график 7,8'!$B$5:$AF$16,MONTH($AP$3),H$11),""))</f>
        <v/>
      </c>
      <c r="I69" s="163" t="str">
        <f>IFERROR(INDEX(РВД!$D:$I,MATCH($C69,РВД!$A:$A,)+1,MATCH($N$4+I$11-1,INDEX(РВД!$D:$I,MATCH($C69,РВД!$A:$A,),),)),IF(I70="Я",INDEX('график 7,8'!$B$5:$AF$16,MONTH($AP$3),I$11),""))</f>
        <v/>
      </c>
      <c r="J69" s="163">
        <f>IFERROR(INDEX(РВД!$D:$I,MATCH($C69,РВД!$A:$A,)+1,MATCH($N$4+J$11-1,INDEX(РВД!$D:$I,MATCH($C69,РВД!$A:$A,),),)),IF(J70="Я",INDEX('график 7,8'!$B$5:$AF$16,MONTH($AP$3),J$11),""))</f>
        <v>7.8</v>
      </c>
      <c r="K69" s="163">
        <f>IFERROR(INDEX(РВД!$D:$I,MATCH($C69,РВД!$A:$A,)+1,MATCH($N$4+K$11-1,INDEX(РВД!$D:$I,MATCH($C69,РВД!$A:$A,),),)),IF(K70="Я",INDEX('график 7,8'!$B$5:$AF$16,MONTH($AP$3),K$11),""))</f>
        <v>7.8</v>
      </c>
      <c r="L69" s="163">
        <f>IFERROR(INDEX(РВД!$D:$I,MATCH($C69,РВД!$A:$A,)+1,MATCH($N$4+L$11-1,INDEX(РВД!$D:$I,MATCH($C69,РВД!$A:$A,),),)),IF(L70="Я",INDEX('график 7,8'!$B$5:$AF$16,MONTH($AP$3),L$11),""))</f>
        <v>7.8</v>
      </c>
      <c r="M69" s="163">
        <f>IFERROR(INDEX(РВД!$D:$I,MATCH($C69,РВД!$A:$A,)+1,MATCH($N$4+M$11-1,INDEX(РВД!$D:$I,MATCH($C69,РВД!$A:$A,),),)),IF(M70="Я",INDEX('график 7,8'!$B$5:$AF$16,MONTH($AP$3),M$11),""))</f>
        <v>7.8</v>
      </c>
      <c r="N69" s="163">
        <f>IFERROR(INDEX(РВД!$D:$I,MATCH($C69,РВД!$A:$A,)+1,MATCH($N$4+N$11-1,INDEX(РВД!$D:$I,MATCH($C69,РВД!$A:$A,),),)),IF(N70="Я",INDEX('график 7,8'!$B$5:$AF$16,MONTH($AP$3),N$11),""))</f>
        <v>7.8</v>
      </c>
      <c r="O69" s="163" t="str">
        <f>IFERROR(INDEX(РВД!$D:$I,MATCH($C69,РВД!$A:$A,)+1,MATCH($N$4+O$11-1,INDEX(РВД!$D:$I,MATCH($C69,РВД!$A:$A,),),)),IF(O70="Я",INDEX('график 7,8'!$B$5:$AF$16,MONTH($AP$3),O$11),""))</f>
        <v/>
      </c>
      <c r="P69" s="163" t="str">
        <f>IFERROR(INDEX(РВД!$D:$I,MATCH($C69,РВД!$A:$A,)+1,MATCH($N$4+P$11-1,INDEX(РВД!$D:$I,MATCH($C69,РВД!$A:$A,),),)),IF(P70="Я",INDEX('график 7,8'!$B$5:$AF$16,MONTH($AP$3),P$11),""))</f>
        <v/>
      </c>
      <c r="Q69" s="163">
        <f>IFERROR(INDEX(РВД!$D:$I,MATCH($C69,РВД!$A:$A,)+1,MATCH($N$4+Q$11-1,INDEX(РВД!$D:$I,MATCH($C69,РВД!$A:$A,),),)),IF(Q70="Я",INDEX('график 7,8'!$B$5:$AF$16,MONTH($AP$3),Q$11),""))</f>
        <v>7.8</v>
      </c>
      <c r="R69" s="163">
        <f>IFERROR(INDEX(РВД!$D:$I,MATCH($C69,РВД!$A:$A,)+1,MATCH($N$4+R$11-1,INDEX(РВД!$D:$I,MATCH($C69,РВД!$A:$A,),),)),IF(R70="Я",INDEX('график 7,8'!$B$5:$AF$16,MONTH($AP$3),R$11),""))</f>
        <v>7.8</v>
      </c>
      <c r="S69" s="163">
        <f>IFERROR(INDEX(РВД!$D:$I,MATCH($C69,РВД!$A:$A,)+1,MATCH($N$4+S$11-1,INDEX(РВД!$D:$I,MATCH($C69,РВД!$A:$A,),),)),IF(S70="Я",INDEX('график 7,8'!$B$5:$AF$16,MONTH($AP$3),S$11),""))</f>
        <v>7.8</v>
      </c>
      <c r="T69" s="176">
        <f>SUMIF(E70:S70,"Я",E69:S69)</f>
        <v>85.799999999999983</v>
      </c>
      <c r="U69" s="163">
        <f>IFERROR(INDEX(РВД!$D:$I,MATCH($C69,РВД!$A:$A,)+1,MATCH($N$4+U$11-1,INDEX(РВД!$D:$I,MATCH($C69,РВД!$A:$A,),),)),IF(U70="Я",INDEX('график 7,8'!$B$5:$AF$16,MONTH($AP$3),U$11),""))</f>
        <v>7.8</v>
      </c>
      <c r="V69" s="167">
        <f>IFERROR(INDEX(РВД!$D:$I,MATCH($C69,РВД!$A:$A,)+1,MATCH($N$4+V$11-1,INDEX(РВД!$D:$I,MATCH($C69,РВД!$A:$A,),),)),IF(V70="Я",INDEX('график 7,8'!$B$5:$AF$16,MONTH($AP$3),V$11),""))</f>
        <v>7.8</v>
      </c>
      <c r="W69" s="167" t="str">
        <f>IFERROR(INDEX(РВД!$D:$I,MATCH($C69,РВД!$A:$A,)+1,MATCH($N$4+W$11-1,INDEX(РВД!$D:$I,MATCH($C69,РВД!$A:$A,),),)),IF(W70="Я",INDEX('график 7,8'!$B$5:$AF$16,MONTH($AP$3),W$11),""))</f>
        <v/>
      </c>
      <c r="X69" s="167" t="str">
        <f>IFERROR(INDEX(РВД!$D:$I,MATCH($C69,РВД!$A:$A,)+1,MATCH($N$4+X$11-1,INDEX(РВД!$D:$I,MATCH($C69,РВД!$A:$A,),),)),IF(X70="Я",INDEX('график 7,8'!$B$5:$AF$16,MONTH($AP$3),X$11),""))</f>
        <v/>
      </c>
      <c r="Y69" s="167">
        <f>IFERROR(INDEX(РВД!$D:$I,MATCH($C69,РВД!$A:$A,)+1,MATCH($N$4+Y$11-1,INDEX(РВД!$D:$I,MATCH($C69,РВД!$A:$A,),),)),IF(Y70="Я",INDEX('график 7,8'!$B$5:$AF$16,MONTH($AP$3),Y$11),""))</f>
        <v>7.8</v>
      </c>
      <c r="Z69" s="167">
        <f>IFERROR(INDEX(РВД!$D:$I,MATCH($C69,РВД!$A:$A,)+1,MATCH($N$4+Z$11-1,INDEX(РВД!$D:$I,MATCH($C69,РВД!$A:$A,),),)),IF(Z70="Я",INDEX('график 7,8'!$B$5:$AF$16,MONTH($AP$3),Z$11),""))</f>
        <v>7.8</v>
      </c>
      <c r="AA69" s="167">
        <f>IFERROR(INDEX(РВД!$D:$I,MATCH($C69,РВД!$A:$A,)+1,MATCH($N$4+AA$11-1,INDEX(РВД!$D:$I,MATCH($C69,РВД!$A:$A,),),)),IF(AA70="Я",INDEX('график 7,8'!$B$5:$AF$16,MONTH($AP$3),AA$11),""))</f>
        <v>7.8</v>
      </c>
      <c r="AB69" s="167">
        <f>IFERROR(INDEX(РВД!$D:$I,MATCH($C69,РВД!$A:$A,)+1,MATCH($N$4+AB$11-1,INDEX(РВД!$D:$I,MATCH($C69,РВД!$A:$A,),),)),IF(AB70="Я",INDEX('график 7,8'!$B$5:$AF$16,MONTH($AP$3),AB$11),""))</f>
        <v>7.8</v>
      </c>
      <c r="AC69" s="167">
        <f>IFERROR(INDEX(РВД!$D:$I,MATCH($C69,РВД!$A:$A,)+1,MATCH($N$4+AC$11-1,INDEX(РВД!$D:$I,MATCH($C69,РВД!$A:$A,),),)),IF(AC70="Я",INDEX('график 7,8'!$B$5:$AF$16,MONTH($AP$3),AC$11),""))</f>
        <v>7.8</v>
      </c>
      <c r="AD69" s="167" t="str">
        <f>IFERROR(INDEX(РВД!$D:$I,MATCH($C69,РВД!$A:$A,)+1,MATCH($N$4+AD$11-1,INDEX(РВД!$D:$I,MATCH($C69,РВД!$A:$A,),),)),IF(AD70="Я",INDEX('график 7,8'!$B$5:$AF$16,MONTH($AP$3),AD$11),""))</f>
        <v/>
      </c>
      <c r="AE69" s="167" t="str">
        <f>IFERROR(INDEX(РВД!$D:$I,MATCH($C69,РВД!$A:$A,)+1,MATCH($N$4+AE$11-1,INDEX(РВД!$D:$I,MATCH($C69,РВД!$A:$A,),),)),IF(AE70="Я",INDEX('график 7,8'!$B$5:$AF$16,MONTH($AP$3),AE$11),""))</f>
        <v/>
      </c>
      <c r="AF69" s="167">
        <f>IFERROR(INDEX(РВД!$D:$I,MATCH($C69,РВД!$A:$A,)+1,MATCH($N$4+AF$11-1,INDEX(РВД!$D:$I,MATCH($C69,РВД!$A:$A,),),)),IF(AF70="Я",INDEX('график 7,8'!$B$5:$AF$16,MONTH($AP$3),AF$11),""))</f>
        <v>7.8</v>
      </c>
      <c r="AG69" s="167">
        <f>IFERROR(INDEX(РВД!$D:$I,MATCH($C69,РВД!$A:$A,)+1,MATCH($N$4+AG$11-1,INDEX(РВД!$D:$I,MATCH($C69,РВД!$A:$A,),),)),IF(AG70="Я",INDEX('график 7,8'!$B$5:$AF$16,MONTH($AP$3),AG$11),""))</f>
        <v>7.8</v>
      </c>
      <c r="AH69" s="180">
        <f>IFERROR(INDEX(РВД!$D:$I,MATCH($C69,РВД!$A:$A,)+1,MATCH($N$4+AH$11-1,INDEX(РВД!$D:$I,MATCH($C69,РВД!$A:$A,),),)),IF(AH70="Я",INDEX('график 7,8'!$B$5:$AF$16,MONTH($AP$3),AH$11),""))</f>
        <v>7.8</v>
      </c>
      <c r="AI69" s="183">
        <f>IFERROR(INDEX(РВД!$D:$I,MATCH($C69,РВД!$A:$A,)+1,MATCH($N$4+AI$11-1,INDEX(РВД!$D:$I,MATCH($C69,РВД!$A:$A,),),)),IF(AI70="Я",INDEX('график 7,8'!$B$5:$AF$16,MONTH($AP$3),AI$11),""))</f>
        <v>6.8</v>
      </c>
      <c r="AJ69" s="183" t="str">
        <f>IFERROR(INDEX(РВД!$D:$I,MATCH($C69,РВД!$A:$A,)+1,MATCH($N$4+AJ$11-1,INDEX(РВД!$D:$I,MATCH($C69,РВД!$A:$A,),),)),IF(AJ70="Я",INDEX('график 7,8'!$B$5:$AF$16,MONTH($AP$3),AJ$11),""))</f>
        <v/>
      </c>
      <c r="AK69" s="185" t="str">
        <f>"Я/"&amp;SUMIF(E70:AJ70,"Я",E69:AJ69)</f>
        <v>Я/170,6</v>
      </c>
      <c r="AL69" s="164">
        <f>(SUMIF(E70:AJ70,"В",E69:AJ69)+SUMIF(E70:AJ70,"В.",E69:AJ69))*2</f>
        <v>0</v>
      </c>
      <c r="AM69" s="164">
        <f>COUNTIFS(E70:AJ70,"Я",E69:AJ69,"&lt;&gt;")</f>
        <v>22</v>
      </c>
      <c r="AN69" s="149" t="str">
        <f>IFERROR(VLOOKUP(C69,доплаты!$A$5:$S$118,19,0),"")</f>
        <v>24</v>
      </c>
    </row>
    <row r="70" spans="1:40" s="66" customFormat="1" ht="15" customHeight="1" x14ac:dyDescent="0.2">
      <c r="B70" s="294"/>
      <c r="C70" s="296"/>
      <c r="D70" s="302"/>
      <c r="E70" s="165" t="str">
        <f>TRIM(LEFT(TRIM(INDEX(отсутствия!$N:$AR,MATCH($C69,отсутствия!$A:$A,),E$11)&amp;" "&amp;TEXT(INDEX('график 7,8'!$B$5:$AF$16,MONTH($AP$3),E$11)&amp;"","Я")),2))</f>
        <v>Я</v>
      </c>
      <c r="F70" s="168" t="str">
        <f>TRIM(LEFT(TRIM(INDEX(отсутствия!$N:$AR,MATCH($C69,отсутствия!$A:$A,),F$11)&amp;" "&amp;TEXT(INDEX('график 7,8'!$B$5:$AF$16,MONTH($AP$3),F$11)&amp;"","Я")),2))</f>
        <v>Я</v>
      </c>
      <c r="G70" s="168" t="str">
        <f>TRIM(LEFT(TRIM(INDEX(отсутствия!$N:$AR,MATCH($C69,отсутствия!$A:$A,),G$11)&amp;" "&amp;TEXT(INDEX('график 7,8'!$B$5:$AF$16,MONTH($AP$3),G$11)&amp;"","Я")),2))</f>
        <v>Я</v>
      </c>
      <c r="H70" s="168" t="str">
        <f>TRIM(LEFT(TRIM(INDEX(отсутствия!$N:$AR,MATCH($C69,отсутствия!$A:$A,),H$11)&amp;" "&amp;TEXT(INDEX('график 7,8'!$B$5:$AF$16,MONTH($AP$3),H$11)&amp;"","Я")),2))</f>
        <v>В</v>
      </c>
      <c r="I70" s="168" t="str">
        <f>TRIM(LEFT(TRIM(INDEX(отсутствия!$N:$AR,MATCH($C69,отсутствия!$A:$A,),I$11)&amp;" "&amp;TEXT(INDEX('график 7,8'!$B$5:$AF$16,MONTH($AP$3),I$11)&amp;"","Я")),2))</f>
        <v>В</v>
      </c>
      <c r="J70" s="168" t="str">
        <f>TRIM(LEFT(TRIM(INDEX(отсутствия!$N:$AR,MATCH($C69,отсутствия!$A:$A,),J$11)&amp;" "&amp;TEXT(INDEX('график 7,8'!$B$5:$AF$16,MONTH($AP$3),J$11)&amp;"","Я")),2))</f>
        <v>Я</v>
      </c>
      <c r="K70" s="168" t="str">
        <f>TRIM(LEFT(TRIM(INDEX(отсутствия!$N:$AR,MATCH($C69,отсутствия!$A:$A,),K$11)&amp;" "&amp;TEXT(INDEX('график 7,8'!$B$5:$AF$16,MONTH($AP$3),K$11)&amp;"","Я")),2))</f>
        <v>Я</v>
      </c>
      <c r="L70" s="168" t="str">
        <f>TRIM(LEFT(TRIM(INDEX(отсутствия!$N:$AR,MATCH($C69,отсутствия!$A:$A,),L$11)&amp;" "&amp;TEXT(INDEX('график 7,8'!$B$5:$AF$16,MONTH($AP$3),L$11)&amp;"","Я")),2))</f>
        <v>Я</v>
      </c>
      <c r="M70" s="168" t="str">
        <f>TRIM(LEFT(TRIM(INDEX(отсутствия!$N:$AR,MATCH($C69,отсутствия!$A:$A,),M$11)&amp;" "&amp;TEXT(INDEX('график 7,8'!$B$5:$AF$16,MONTH($AP$3),M$11)&amp;"","Я")),2))</f>
        <v>Я</v>
      </c>
      <c r="N70" s="168" t="str">
        <f>TRIM(LEFT(TRIM(INDEX(отсутствия!$N:$AR,MATCH($C69,отсутствия!$A:$A,),N$11)&amp;" "&amp;TEXT(INDEX('график 7,8'!$B$5:$AF$16,MONTH($AP$3),N$11)&amp;"","Я")),2))</f>
        <v>Я</v>
      </c>
      <c r="O70" s="168" t="str">
        <f>TRIM(LEFT(TRIM(INDEX(отсутствия!$N:$AR,MATCH($C69,отсутствия!$A:$A,),O$11)&amp;" "&amp;TEXT(INDEX('график 7,8'!$B$5:$AF$16,MONTH($AP$3),O$11)&amp;"","Я")),2))</f>
        <v>В</v>
      </c>
      <c r="P70" s="168" t="str">
        <f>TRIM(LEFT(TRIM(INDEX(отсутствия!$N:$AR,MATCH($C69,отсутствия!$A:$A,),P$11)&amp;" "&amp;TEXT(INDEX('график 7,8'!$B$5:$AF$16,MONTH($AP$3),P$11)&amp;"","Я")),2))</f>
        <v>В</v>
      </c>
      <c r="Q70" s="168" t="str">
        <f>TRIM(LEFT(TRIM(INDEX(отсутствия!$N:$AR,MATCH($C69,отсутствия!$A:$A,),Q$11)&amp;" "&amp;TEXT(INDEX('график 7,8'!$B$5:$AF$16,MONTH($AP$3),Q$11)&amp;"","Я")),2))</f>
        <v>Я</v>
      </c>
      <c r="R70" s="168" t="str">
        <f>TRIM(LEFT(TRIM(INDEX(отсутствия!$N:$AR,MATCH($C69,отсутствия!$A:$A,),R$11)&amp;" "&amp;TEXT(INDEX('график 7,8'!$B$5:$AF$16,MONTH($AP$3),R$11)&amp;"","Я")),2))</f>
        <v>Я</v>
      </c>
      <c r="S70" s="168" t="str">
        <f>TRIM(LEFT(TRIM(INDEX(отсутствия!$N:$AR,MATCH($C69,отсутствия!$A:$A,),S$11)&amp;" "&amp;TEXT(INDEX('график 7,8'!$B$5:$AF$16,MONTH($AP$3),S$11)&amp;"","Я")),2))</f>
        <v>Я</v>
      </c>
      <c r="T70" s="177"/>
      <c r="U70" s="168" t="str">
        <f>TRIM(LEFT(TRIM(INDEX(отсутствия!$N:$AR,MATCH($C69,отсутствия!$A:$A,),U$11)&amp;" "&amp;TEXT(INDEX('график 7,8'!$B$5:$AF$16,MONTH($AP$3),U$11)&amp;"","Я")),2))</f>
        <v>Я</v>
      </c>
      <c r="V70" s="168" t="str">
        <f>TRIM(LEFT(TRIM(INDEX(отсутствия!$N:$AR,MATCH($C69,отсутствия!$A:$A,),V$11)&amp;" "&amp;TEXT(INDEX('график 7,8'!$B$5:$AF$16,MONTH($AP$3),V$11)&amp;"","Я")),2))</f>
        <v>Я</v>
      </c>
      <c r="W70" s="168" t="str">
        <f>TRIM(LEFT(TRIM(INDEX(отсутствия!$N:$AR,MATCH($C69,отсутствия!$A:$A,),W$11)&amp;" "&amp;TEXT(INDEX('график 7,8'!$B$5:$AF$16,MONTH($AP$3),W$11)&amp;"","Я")),2))</f>
        <v>В</v>
      </c>
      <c r="X70" s="168" t="str">
        <f>TRIM(LEFT(TRIM(INDEX(отсутствия!$N:$AR,MATCH($C69,отсутствия!$A:$A,),X$11)&amp;" "&amp;TEXT(INDEX('график 7,8'!$B$5:$AF$16,MONTH($AP$3),X$11)&amp;"","Я")),2))</f>
        <v>В</v>
      </c>
      <c r="Y70" s="168" t="str">
        <f>TRIM(LEFT(TRIM(INDEX(отсутствия!$N:$AR,MATCH($C69,отсутствия!$A:$A,),Y$11)&amp;" "&amp;TEXT(INDEX('график 7,8'!$B$5:$AF$16,MONTH($AP$3),Y$11)&amp;"","Я")),2))</f>
        <v>Я</v>
      </c>
      <c r="Z70" s="168" t="str">
        <f>TRIM(LEFT(TRIM(INDEX(отсутствия!$N:$AR,MATCH($C69,отсутствия!$A:$A,),Z$11)&amp;" "&amp;TEXT(INDEX('график 7,8'!$B$5:$AF$16,MONTH($AP$3),Z$11)&amp;"","Я")),2))</f>
        <v>Я</v>
      </c>
      <c r="AA70" s="168" t="str">
        <f>TRIM(LEFT(TRIM(INDEX(отсутствия!$N:$AR,MATCH($C69,отсутствия!$A:$A,),AA$11)&amp;" "&amp;TEXT(INDEX('график 7,8'!$B$5:$AF$16,MONTH($AP$3),AA$11)&amp;"","Я")),2))</f>
        <v>Я</v>
      </c>
      <c r="AB70" s="168" t="str">
        <f>TRIM(LEFT(TRIM(INDEX(отсутствия!$N:$AR,MATCH($C69,отсутствия!$A:$A,),AB$11)&amp;" "&amp;TEXT(INDEX('график 7,8'!$B$5:$AF$16,MONTH($AP$3),AB$11)&amp;"","Я")),2))</f>
        <v>Я</v>
      </c>
      <c r="AC70" s="168" t="str">
        <f>TRIM(LEFT(TRIM(INDEX(отсутствия!$N:$AR,MATCH($C69,отсутствия!$A:$A,),AC$11)&amp;" "&amp;TEXT(INDEX('график 7,8'!$B$5:$AF$16,MONTH($AP$3),AC$11)&amp;"","Я")),2))</f>
        <v>Я</v>
      </c>
      <c r="AD70" s="168" t="str">
        <f>TRIM(LEFT(TRIM(INDEX(отсутствия!$N:$AR,MATCH($C69,отсутствия!$A:$A,),AD$11)&amp;" "&amp;TEXT(INDEX('график 7,8'!$B$5:$AF$16,MONTH($AP$3),AD$11)&amp;"","Я")),2))</f>
        <v>В</v>
      </c>
      <c r="AE70" s="168" t="str">
        <f>TRIM(LEFT(TRIM(INDEX(отсутствия!$N:$AR,MATCH($C69,отсутствия!$A:$A,),AE$11)&amp;" "&amp;TEXT(INDEX('график 7,8'!$B$5:$AF$16,MONTH($AP$3),AE$11)&amp;"","Я")),2))</f>
        <v>В</v>
      </c>
      <c r="AF70" s="168" t="str">
        <f>TRIM(LEFT(TRIM(INDEX(отсутствия!$N:$AR,MATCH($C69,отсутствия!$A:$A,),AF$11)&amp;" "&amp;TEXT(INDEX('график 7,8'!$B$5:$AF$16,MONTH($AP$3),AF$11)&amp;"","Я")),2))</f>
        <v>Я</v>
      </c>
      <c r="AG70" s="168" t="str">
        <f>TRIM(LEFT(TRIM(INDEX(отсутствия!$N:$AR,MATCH($C69,отсутствия!$A:$A,),AG$11)&amp;" "&amp;TEXT(INDEX('график 7,8'!$B$5:$AF$16,MONTH($AP$3),AG$11)&amp;"","Я")),2))</f>
        <v>Я</v>
      </c>
      <c r="AH70" s="181" t="str">
        <f>TRIM(LEFT(TRIM(INDEX(отсутствия!$N:$AR,MATCH($C69,отсутствия!$A:$A,),AH$11)&amp;" "&amp;TEXT(INDEX('график 7,8'!$B$5:$AF$16,MONTH($AP$3),AH$11)&amp;"","Я")),2))</f>
        <v>Я</v>
      </c>
      <c r="AI70" s="181" t="str">
        <f>TRIM(LEFT(TRIM(INDEX(отсутствия!$N:$AR,MATCH($C69,отсутствия!$A:$A,),AI$11)&amp;" "&amp;TEXT(INDEX('график 7,8'!$B$5:$AF$16,MONTH($AP$3),AI$11)&amp;"","Я")),2))</f>
        <v>Я</v>
      </c>
      <c r="AJ70" s="181" t="str">
        <f>TRIM(LEFT(TRIM(INDEX(отсутствия!$N:$AR,MATCH($C69,отсутствия!$A:$A,),AJ$11)&amp;" "&amp;TEXT(INDEX('график 7,8'!$B$5:$AF$16,MONTH($AP$3),AJ$11)&amp;"","Я")),2))</f>
        <v/>
      </c>
      <c r="AK70" s="185"/>
      <c r="AL70" s="166"/>
      <c r="AM70" s="166"/>
      <c r="AN70" s="145"/>
    </row>
    <row r="71" spans="1:40" s="237" customFormat="1" ht="15" customHeight="1" x14ac:dyDescent="0.2">
      <c r="B71" s="267"/>
      <c r="C71" s="269"/>
      <c r="D71" s="238"/>
      <c r="E71" s="239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239"/>
      <c r="R71" s="239"/>
      <c r="S71" s="239"/>
      <c r="T71" s="240"/>
      <c r="U71" s="239"/>
      <c r="V71" s="239"/>
      <c r="W71" s="239"/>
      <c r="X71" s="239"/>
      <c r="Y71" s="239"/>
      <c r="Z71" s="239"/>
      <c r="AA71" s="239"/>
      <c r="AB71" s="239"/>
      <c r="AC71" s="239"/>
      <c r="AD71" s="239"/>
      <c r="AE71" s="239"/>
      <c r="AF71" s="239"/>
      <c r="AG71" s="239"/>
      <c r="AH71" s="241"/>
      <c r="AI71" s="242"/>
      <c r="AJ71" s="242"/>
      <c r="AK71" s="243"/>
      <c r="AL71" s="244"/>
      <c r="AM71" s="244"/>
      <c r="AN71" s="245"/>
    </row>
    <row r="72" spans="1:40" s="237" customFormat="1" ht="15" customHeight="1" x14ac:dyDescent="0.2">
      <c r="B72" s="268"/>
      <c r="C72" s="270"/>
      <c r="D72" s="246"/>
      <c r="E72" s="247"/>
      <c r="F72" s="247"/>
      <c r="G72" s="247"/>
      <c r="H72" s="247"/>
      <c r="I72" s="247"/>
      <c r="J72" s="247"/>
      <c r="K72" s="247"/>
      <c r="L72" s="247"/>
      <c r="M72" s="247"/>
      <c r="N72" s="247"/>
      <c r="O72" s="247"/>
      <c r="P72" s="247"/>
      <c r="Q72" s="247"/>
      <c r="R72" s="247"/>
      <c r="S72" s="247"/>
      <c r="T72" s="248"/>
      <c r="U72" s="247"/>
      <c r="V72" s="247"/>
      <c r="W72" s="247"/>
      <c r="X72" s="247"/>
      <c r="Y72" s="247"/>
      <c r="Z72" s="247"/>
      <c r="AA72" s="247"/>
      <c r="AB72" s="247"/>
      <c r="AC72" s="247"/>
      <c r="AD72" s="247"/>
      <c r="AE72" s="247"/>
      <c r="AF72" s="247"/>
      <c r="AG72" s="247"/>
      <c r="AH72" s="249"/>
      <c r="AI72" s="249"/>
      <c r="AJ72" s="249"/>
      <c r="AK72" s="243"/>
      <c r="AL72" s="250"/>
      <c r="AM72" s="250"/>
      <c r="AN72" s="251"/>
    </row>
    <row r="73" spans="1:40" s="237" customFormat="1" ht="15" customHeight="1" x14ac:dyDescent="0.2">
      <c r="B73" s="267"/>
      <c r="C73" s="269"/>
      <c r="D73" s="238"/>
      <c r="E73" s="239"/>
      <c r="F73" s="239"/>
      <c r="G73" s="239"/>
      <c r="H73" s="239"/>
      <c r="I73" s="239"/>
      <c r="J73" s="239"/>
      <c r="K73" s="239"/>
      <c r="L73" s="239"/>
      <c r="M73" s="239"/>
      <c r="N73" s="239"/>
      <c r="O73" s="239"/>
      <c r="P73" s="239"/>
      <c r="Q73" s="239"/>
      <c r="R73" s="239"/>
      <c r="S73" s="239"/>
      <c r="T73" s="240"/>
      <c r="U73" s="239"/>
      <c r="V73" s="239"/>
      <c r="W73" s="239"/>
      <c r="X73" s="239"/>
      <c r="Y73" s="239"/>
      <c r="Z73" s="239"/>
      <c r="AA73" s="239"/>
      <c r="AB73" s="239"/>
      <c r="AC73" s="239"/>
      <c r="AD73" s="239"/>
      <c r="AE73" s="239"/>
      <c r="AF73" s="239"/>
      <c r="AG73" s="239"/>
      <c r="AH73" s="241"/>
      <c r="AI73" s="242"/>
      <c r="AJ73" s="242"/>
      <c r="AK73" s="243"/>
      <c r="AL73" s="244"/>
      <c r="AM73" s="244"/>
      <c r="AN73" s="252"/>
    </row>
    <row r="74" spans="1:40" s="237" customFormat="1" ht="15" customHeight="1" x14ac:dyDescent="0.2">
      <c r="B74" s="268"/>
      <c r="C74" s="270"/>
      <c r="D74" s="246"/>
      <c r="E74" s="247"/>
      <c r="F74" s="247"/>
      <c r="G74" s="247"/>
      <c r="H74" s="247"/>
      <c r="I74" s="247"/>
      <c r="J74" s="247"/>
      <c r="K74" s="247"/>
      <c r="L74" s="247"/>
      <c r="M74" s="247"/>
      <c r="N74" s="247"/>
      <c r="O74" s="247"/>
      <c r="P74" s="247"/>
      <c r="Q74" s="247"/>
      <c r="R74" s="247"/>
      <c r="S74" s="247"/>
      <c r="T74" s="248"/>
      <c r="U74" s="247"/>
      <c r="V74" s="247"/>
      <c r="W74" s="247"/>
      <c r="X74" s="247"/>
      <c r="Y74" s="247"/>
      <c r="Z74" s="247"/>
      <c r="AA74" s="247"/>
      <c r="AB74" s="247"/>
      <c r="AC74" s="247"/>
      <c r="AD74" s="247"/>
      <c r="AE74" s="247"/>
      <c r="AF74" s="247"/>
      <c r="AG74" s="247"/>
      <c r="AH74" s="249"/>
      <c r="AI74" s="249"/>
      <c r="AJ74" s="249"/>
      <c r="AK74" s="243"/>
      <c r="AL74" s="250"/>
      <c r="AM74" s="250"/>
      <c r="AN74" s="253"/>
    </row>
    <row r="75" spans="1:40" s="237" customFormat="1" ht="15" customHeight="1" x14ac:dyDescent="0.2">
      <c r="B75" s="271"/>
      <c r="C75" s="273"/>
      <c r="D75" s="273"/>
      <c r="E75" s="239"/>
      <c r="F75" s="239"/>
      <c r="G75" s="239"/>
      <c r="H75" s="239"/>
      <c r="I75" s="239"/>
      <c r="J75" s="239"/>
      <c r="K75" s="239"/>
      <c r="L75" s="239"/>
      <c r="M75" s="239"/>
      <c r="N75" s="239"/>
      <c r="O75" s="239"/>
      <c r="P75" s="239"/>
      <c r="Q75" s="239"/>
      <c r="R75" s="239"/>
      <c r="S75" s="239"/>
      <c r="T75" s="240"/>
      <c r="U75" s="239"/>
      <c r="V75" s="239"/>
      <c r="W75" s="239"/>
      <c r="X75" s="239"/>
      <c r="Y75" s="239"/>
      <c r="Z75" s="239"/>
      <c r="AA75" s="239"/>
      <c r="AB75" s="239"/>
      <c r="AC75" s="239"/>
      <c r="AD75" s="239"/>
      <c r="AE75" s="239"/>
      <c r="AF75" s="239"/>
      <c r="AG75" s="239"/>
      <c r="AH75" s="241"/>
      <c r="AI75" s="242"/>
      <c r="AJ75" s="242"/>
      <c r="AK75" s="243"/>
      <c r="AL75" s="244"/>
      <c r="AM75" s="244"/>
      <c r="AN75" s="252"/>
    </row>
    <row r="76" spans="1:40" s="237" customFormat="1" ht="15" customHeight="1" x14ac:dyDescent="0.2">
      <c r="B76" s="272"/>
      <c r="C76" s="274"/>
      <c r="D76" s="274"/>
      <c r="E76" s="247"/>
      <c r="F76" s="247"/>
      <c r="G76" s="247"/>
      <c r="H76" s="247"/>
      <c r="I76" s="247"/>
      <c r="J76" s="247"/>
      <c r="K76" s="247"/>
      <c r="L76" s="247"/>
      <c r="M76" s="247"/>
      <c r="N76" s="247"/>
      <c r="O76" s="247"/>
      <c r="P76" s="247"/>
      <c r="Q76" s="247"/>
      <c r="R76" s="247"/>
      <c r="S76" s="247"/>
      <c r="T76" s="248"/>
      <c r="U76" s="247"/>
      <c r="V76" s="247"/>
      <c r="W76" s="247"/>
      <c r="X76" s="247"/>
      <c r="Y76" s="247"/>
      <c r="Z76" s="247"/>
      <c r="AA76" s="247"/>
      <c r="AB76" s="247"/>
      <c r="AC76" s="247"/>
      <c r="AD76" s="247"/>
      <c r="AE76" s="247"/>
      <c r="AF76" s="247"/>
      <c r="AG76" s="247"/>
      <c r="AH76" s="249"/>
      <c r="AI76" s="249"/>
      <c r="AJ76" s="249"/>
      <c r="AK76" s="243"/>
      <c r="AL76" s="250"/>
      <c r="AM76" s="250"/>
      <c r="AN76" s="253"/>
    </row>
    <row r="77" spans="1:40" s="237" customFormat="1" ht="15" customHeight="1" x14ac:dyDescent="0.2">
      <c r="B77" s="271"/>
      <c r="C77" s="273"/>
      <c r="D77" s="273"/>
      <c r="E77" s="239"/>
      <c r="F77" s="239"/>
      <c r="G77" s="239"/>
      <c r="H77" s="239"/>
      <c r="I77" s="239"/>
      <c r="J77" s="239"/>
      <c r="K77" s="239"/>
      <c r="L77" s="239"/>
      <c r="M77" s="239"/>
      <c r="N77" s="239"/>
      <c r="O77" s="239"/>
      <c r="P77" s="239"/>
      <c r="Q77" s="239"/>
      <c r="R77" s="239"/>
      <c r="S77" s="239"/>
      <c r="T77" s="240"/>
      <c r="U77" s="239"/>
      <c r="V77" s="239"/>
      <c r="W77" s="239"/>
      <c r="X77" s="239"/>
      <c r="Y77" s="239"/>
      <c r="Z77" s="239"/>
      <c r="AA77" s="239"/>
      <c r="AB77" s="239"/>
      <c r="AC77" s="239"/>
      <c r="AD77" s="239"/>
      <c r="AE77" s="239"/>
      <c r="AF77" s="239"/>
      <c r="AG77" s="239"/>
      <c r="AH77" s="241"/>
      <c r="AI77" s="242"/>
      <c r="AJ77" s="242"/>
      <c r="AK77" s="243"/>
      <c r="AL77" s="244"/>
      <c r="AM77" s="244"/>
      <c r="AN77" s="252"/>
    </row>
    <row r="78" spans="1:40" s="237" customFormat="1" ht="15" customHeight="1" x14ac:dyDescent="0.2">
      <c r="B78" s="272"/>
      <c r="C78" s="274"/>
      <c r="D78" s="274"/>
      <c r="E78" s="247"/>
      <c r="F78" s="247"/>
      <c r="G78" s="247"/>
      <c r="H78" s="247"/>
      <c r="I78" s="247"/>
      <c r="J78" s="247"/>
      <c r="K78" s="247"/>
      <c r="L78" s="247"/>
      <c r="M78" s="247"/>
      <c r="N78" s="247"/>
      <c r="O78" s="247"/>
      <c r="P78" s="247"/>
      <c r="Q78" s="247"/>
      <c r="R78" s="247"/>
      <c r="S78" s="247"/>
      <c r="T78" s="248"/>
      <c r="U78" s="247"/>
      <c r="V78" s="247"/>
      <c r="W78" s="247"/>
      <c r="X78" s="247"/>
      <c r="Y78" s="247"/>
      <c r="Z78" s="247"/>
      <c r="AA78" s="247"/>
      <c r="AB78" s="247"/>
      <c r="AC78" s="247"/>
      <c r="AD78" s="247"/>
      <c r="AE78" s="247"/>
      <c r="AF78" s="247"/>
      <c r="AG78" s="247"/>
      <c r="AH78" s="249"/>
      <c r="AI78" s="249"/>
      <c r="AJ78" s="249"/>
      <c r="AK78" s="243"/>
      <c r="AL78" s="250"/>
      <c r="AM78" s="250"/>
      <c r="AN78" s="253"/>
    </row>
    <row r="79" spans="1:40" s="237" customFormat="1" ht="15" customHeight="1" x14ac:dyDescent="0.2">
      <c r="B79" s="271"/>
      <c r="C79" s="273"/>
      <c r="D79" s="273"/>
      <c r="E79" s="239"/>
      <c r="F79" s="239"/>
      <c r="G79" s="239"/>
      <c r="H79" s="239"/>
      <c r="I79" s="239"/>
      <c r="J79" s="239"/>
      <c r="K79" s="239"/>
      <c r="L79" s="239"/>
      <c r="M79" s="239"/>
      <c r="N79" s="239"/>
      <c r="O79" s="239"/>
      <c r="P79" s="239"/>
      <c r="Q79" s="239"/>
      <c r="R79" s="239"/>
      <c r="S79" s="239"/>
      <c r="T79" s="240"/>
      <c r="U79" s="239"/>
      <c r="V79" s="239"/>
      <c r="W79" s="239"/>
      <c r="X79" s="239"/>
      <c r="Y79" s="239"/>
      <c r="Z79" s="239"/>
      <c r="AA79" s="239"/>
      <c r="AB79" s="239"/>
      <c r="AC79" s="239"/>
      <c r="AD79" s="239"/>
      <c r="AE79" s="239"/>
      <c r="AF79" s="239"/>
      <c r="AG79" s="239"/>
      <c r="AH79" s="241"/>
      <c r="AI79" s="242"/>
      <c r="AJ79" s="242"/>
      <c r="AK79" s="243"/>
      <c r="AL79" s="244"/>
      <c r="AM79" s="244"/>
      <c r="AN79" s="252"/>
    </row>
    <row r="80" spans="1:40" s="237" customFormat="1" ht="15" customHeight="1" x14ac:dyDescent="0.2">
      <c r="B80" s="272"/>
      <c r="C80" s="274"/>
      <c r="D80" s="274"/>
      <c r="E80" s="247"/>
      <c r="F80" s="247"/>
      <c r="G80" s="247"/>
      <c r="H80" s="247"/>
      <c r="I80" s="247"/>
      <c r="J80" s="247"/>
      <c r="K80" s="247"/>
      <c r="L80" s="247"/>
      <c r="M80" s="247"/>
      <c r="N80" s="247"/>
      <c r="O80" s="247"/>
      <c r="P80" s="247"/>
      <c r="Q80" s="247"/>
      <c r="R80" s="247"/>
      <c r="S80" s="247"/>
      <c r="T80" s="248"/>
      <c r="U80" s="247"/>
      <c r="V80" s="247"/>
      <c r="W80" s="247"/>
      <c r="X80" s="247"/>
      <c r="Y80" s="247"/>
      <c r="Z80" s="247"/>
      <c r="AA80" s="247"/>
      <c r="AB80" s="247"/>
      <c r="AC80" s="247"/>
      <c r="AD80" s="247"/>
      <c r="AE80" s="247"/>
      <c r="AF80" s="247"/>
      <c r="AG80" s="247"/>
      <c r="AH80" s="249"/>
      <c r="AI80" s="249"/>
      <c r="AJ80" s="249"/>
      <c r="AK80" s="243"/>
      <c r="AL80" s="250"/>
      <c r="AM80" s="250"/>
      <c r="AN80" s="253"/>
    </row>
    <row r="81" spans="2:40" s="237" customFormat="1" ht="15" customHeight="1" x14ac:dyDescent="0.2">
      <c r="B81" s="271"/>
      <c r="C81" s="273"/>
      <c r="D81" s="273"/>
      <c r="E81" s="239"/>
      <c r="F81" s="239"/>
      <c r="G81" s="239"/>
      <c r="H81" s="239"/>
      <c r="I81" s="239"/>
      <c r="J81" s="239"/>
      <c r="K81" s="239"/>
      <c r="L81" s="239"/>
      <c r="M81" s="239"/>
      <c r="N81" s="239"/>
      <c r="O81" s="239"/>
      <c r="P81" s="239"/>
      <c r="Q81" s="239"/>
      <c r="R81" s="239"/>
      <c r="S81" s="239"/>
      <c r="T81" s="240"/>
      <c r="U81" s="239"/>
      <c r="V81" s="239"/>
      <c r="W81" s="239"/>
      <c r="X81" s="239"/>
      <c r="Y81" s="239"/>
      <c r="Z81" s="239"/>
      <c r="AA81" s="239"/>
      <c r="AB81" s="239"/>
      <c r="AC81" s="239"/>
      <c r="AD81" s="239"/>
      <c r="AE81" s="239"/>
      <c r="AF81" s="239"/>
      <c r="AG81" s="239"/>
      <c r="AH81" s="241"/>
      <c r="AI81" s="242"/>
      <c r="AJ81" s="242"/>
      <c r="AK81" s="243"/>
      <c r="AL81" s="244"/>
      <c r="AM81" s="244"/>
      <c r="AN81" s="252"/>
    </row>
    <row r="82" spans="2:40" s="237" customFormat="1" ht="15" customHeight="1" x14ac:dyDescent="0.2">
      <c r="B82" s="272"/>
      <c r="C82" s="274"/>
      <c r="D82" s="274"/>
      <c r="E82" s="247"/>
      <c r="F82" s="247"/>
      <c r="G82" s="247"/>
      <c r="H82" s="247"/>
      <c r="I82" s="247"/>
      <c r="J82" s="247"/>
      <c r="K82" s="247"/>
      <c r="L82" s="247"/>
      <c r="M82" s="247"/>
      <c r="N82" s="247"/>
      <c r="O82" s="247"/>
      <c r="P82" s="247"/>
      <c r="Q82" s="247"/>
      <c r="R82" s="247"/>
      <c r="S82" s="247"/>
      <c r="T82" s="248"/>
      <c r="U82" s="247"/>
      <c r="V82" s="247"/>
      <c r="W82" s="247"/>
      <c r="X82" s="247"/>
      <c r="Y82" s="247"/>
      <c r="Z82" s="247"/>
      <c r="AA82" s="247"/>
      <c r="AB82" s="247"/>
      <c r="AC82" s="247"/>
      <c r="AD82" s="247"/>
      <c r="AE82" s="247"/>
      <c r="AF82" s="247"/>
      <c r="AG82" s="247"/>
      <c r="AH82" s="249"/>
      <c r="AI82" s="249"/>
      <c r="AJ82" s="249"/>
      <c r="AK82" s="243"/>
      <c r="AL82" s="250"/>
      <c r="AM82" s="250"/>
      <c r="AN82" s="253"/>
    </row>
    <row r="83" spans="2:40" s="237" customFormat="1" ht="15" customHeight="1" x14ac:dyDescent="0.2">
      <c r="B83" s="271"/>
      <c r="C83" s="273"/>
      <c r="D83" s="273"/>
      <c r="E83" s="239"/>
      <c r="F83" s="239"/>
      <c r="G83" s="239"/>
      <c r="H83" s="239"/>
      <c r="I83" s="239"/>
      <c r="J83" s="239"/>
      <c r="K83" s="239"/>
      <c r="L83" s="239"/>
      <c r="M83" s="239"/>
      <c r="N83" s="239"/>
      <c r="O83" s="239"/>
      <c r="P83" s="239"/>
      <c r="Q83" s="239"/>
      <c r="R83" s="239"/>
      <c r="S83" s="239"/>
      <c r="T83" s="240"/>
      <c r="U83" s="239"/>
      <c r="V83" s="239"/>
      <c r="W83" s="239"/>
      <c r="X83" s="239"/>
      <c r="Y83" s="239"/>
      <c r="Z83" s="239"/>
      <c r="AA83" s="239"/>
      <c r="AB83" s="239"/>
      <c r="AC83" s="239"/>
      <c r="AD83" s="239"/>
      <c r="AE83" s="239"/>
      <c r="AF83" s="239"/>
      <c r="AG83" s="239"/>
      <c r="AH83" s="241"/>
      <c r="AI83" s="242"/>
      <c r="AJ83" s="242"/>
      <c r="AK83" s="243"/>
      <c r="AL83" s="244"/>
      <c r="AM83" s="244"/>
      <c r="AN83" s="252"/>
    </row>
    <row r="84" spans="2:40" s="237" customFormat="1" ht="15" customHeight="1" x14ac:dyDescent="0.2">
      <c r="B84" s="272"/>
      <c r="C84" s="274"/>
      <c r="D84" s="274"/>
      <c r="E84" s="247"/>
      <c r="F84" s="247"/>
      <c r="G84" s="247"/>
      <c r="H84" s="247"/>
      <c r="I84" s="247"/>
      <c r="J84" s="247"/>
      <c r="K84" s="247"/>
      <c r="L84" s="247"/>
      <c r="M84" s="247"/>
      <c r="N84" s="247"/>
      <c r="O84" s="247"/>
      <c r="P84" s="247"/>
      <c r="Q84" s="247"/>
      <c r="R84" s="247"/>
      <c r="S84" s="247"/>
      <c r="T84" s="248"/>
      <c r="U84" s="247"/>
      <c r="V84" s="247"/>
      <c r="W84" s="247"/>
      <c r="X84" s="247"/>
      <c r="Y84" s="247"/>
      <c r="Z84" s="247"/>
      <c r="AA84" s="247"/>
      <c r="AB84" s="247"/>
      <c r="AC84" s="247"/>
      <c r="AD84" s="247"/>
      <c r="AE84" s="247"/>
      <c r="AF84" s="247"/>
      <c r="AG84" s="247"/>
      <c r="AH84" s="249"/>
      <c r="AI84" s="249"/>
      <c r="AJ84" s="249"/>
      <c r="AK84" s="243"/>
      <c r="AL84" s="250"/>
      <c r="AM84" s="250"/>
      <c r="AN84" s="253"/>
    </row>
    <row r="85" spans="2:40" s="237" customFormat="1" ht="15" customHeight="1" x14ac:dyDescent="0.2">
      <c r="B85" s="271"/>
      <c r="C85" s="273"/>
      <c r="D85" s="273"/>
      <c r="E85" s="239"/>
      <c r="F85" s="239"/>
      <c r="G85" s="239"/>
      <c r="H85" s="239"/>
      <c r="I85" s="239"/>
      <c r="J85" s="239"/>
      <c r="K85" s="239"/>
      <c r="L85" s="239"/>
      <c r="M85" s="239"/>
      <c r="N85" s="239"/>
      <c r="O85" s="239"/>
      <c r="P85" s="239"/>
      <c r="Q85" s="239"/>
      <c r="R85" s="239"/>
      <c r="S85" s="239"/>
      <c r="T85" s="240"/>
      <c r="U85" s="239"/>
      <c r="V85" s="239"/>
      <c r="W85" s="239"/>
      <c r="X85" s="239"/>
      <c r="Y85" s="239"/>
      <c r="Z85" s="239"/>
      <c r="AA85" s="239"/>
      <c r="AB85" s="239"/>
      <c r="AC85" s="239"/>
      <c r="AD85" s="239"/>
      <c r="AE85" s="239"/>
      <c r="AF85" s="239"/>
      <c r="AG85" s="239"/>
      <c r="AH85" s="241"/>
      <c r="AI85" s="242"/>
      <c r="AJ85" s="242"/>
      <c r="AK85" s="243"/>
      <c r="AL85" s="244"/>
      <c r="AM85" s="244"/>
      <c r="AN85" s="252"/>
    </row>
    <row r="86" spans="2:40" s="237" customFormat="1" ht="15" customHeight="1" x14ac:dyDescent="0.2">
      <c r="B86" s="272"/>
      <c r="C86" s="274"/>
      <c r="D86" s="274"/>
      <c r="E86" s="247"/>
      <c r="F86" s="247"/>
      <c r="G86" s="247"/>
      <c r="H86" s="247"/>
      <c r="I86" s="247"/>
      <c r="J86" s="247"/>
      <c r="K86" s="247"/>
      <c r="L86" s="247"/>
      <c r="M86" s="247"/>
      <c r="N86" s="247"/>
      <c r="O86" s="247"/>
      <c r="P86" s="247"/>
      <c r="Q86" s="247"/>
      <c r="R86" s="247"/>
      <c r="S86" s="247"/>
      <c r="T86" s="248"/>
      <c r="U86" s="247"/>
      <c r="V86" s="247"/>
      <c r="W86" s="247"/>
      <c r="X86" s="247"/>
      <c r="Y86" s="247"/>
      <c r="Z86" s="247"/>
      <c r="AA86" s="247"/>
      <c r="AB86" s="247"/>
      <c r="AC86" s="247"/>
      <c r="AD86" s="247"/>
      <c r="AE86" s="247"/>
      <c r="AF86" s="247"/>
      <c r="AG86" s="247"/>
      <c r="AH86" s="249"/>
      <c r="AI86" s="249"/>
      <c r="AJ86" s="249"/>
      <c r="AK86" s="243"/>
      <c r="AL86" s="250"/>
      <c r="AM86" s="250"/>
      <c r="AN86" s="253"/>
    </row>
    <row r="87" spans="2:40" s="237" customFormat="1" ht="15" customHeight="1" x14ac:dyDescent="0.2">
      <c r="B87" s="271"/>
      <c r="C87" s="273"/>
      <c r="D87" s="273"/>
      <c r="E87" s="239"/>
      <c r="F87" s="239"/>
      <c r="G87" s="239"/>
      <c r="H87" s="239"/>
      <c r="I87" s="239"/>
      <c r="J87" s="239"/>
      <c r="K87" s="239"/>
      <c r="L87" s="239"/>
      <c r="M87" s="239"/>
      <c r="N87" s="239"/>
      <c r="O87" s="239"/>
      <c r="P87" s="239"/>
      <c r="Q87" s="239"/>
      <c r="R87" s="239"/>
      <c r="S87" s="239"/>
      <c r="T87" s="240"/>
      <c r="U87" s="239"/>
      <c r="V87" s="239"/>
      <c r="W87" s="239"/>
      <c r="X87" s="239"/>
      <c r="Y87" s="239"/>
      <c r="Z87" s="239"/>
      <c r="AA87" s="239"/>
      <c r="AB87" s="239"/>
      <c r="AC87" s="239"/>
      <c r="AD87" s="239"/>
      <c r="AE87" s="239"/>
      <c r="AF87" s="239"/>
      <c r="AG87" s="239"/>
      <c r="AH87" s="241"/>
      <c r="AI87" s="242"/>
      <c r="AJ87" s="242"/>
      <c r="AK87" s="243"/>
      <c r="AL87" s="244"/>
      <c r="AM87" s="244"/>
      <c r="AN87" s="252"/>
    </row>
    <row r="88" spans="2:40" s="237" customFormat="1" ht="15" customHeight="1" x14ac:dyDescent="0.2">
      <c r="B88" s="272"/>
      <c r="C88" s="274"/>
      <c r="D88" s="274"/>
      <c r="E88" s="247"/>
      <c r="F88" s="247"/>
      <c r="G88" s="247"/>
      <c r="H88" s="247"/>
      <c r="I88" s="247"/>
      <c r="J88" s="247"/>
      <c r="K88" s="247"/>
      <c r="L88" s="247"/>
      <c r="M88" s="247"/>
      <c r="N88" s="247"/>
      <c r="O88" s="247"/>
      <c r="P88" s="247"/>
      <c r="Q88" s="247"/>
      <c r="R88" s="247"/>
      <c r="S88" s="247"/>
      <c r="T88" s="248"/>
      <c r="U88" s="247"/>
      <c r="V88" s="247"/>
      <c r="W88" s="247"/>
      <c r="X88" s="247"/>
      <c r="Y88" s="247"/>
      <c r="Z88" s="247"/>
      <c r="AA88" s="247"/>
      <c r="AB88" s="247"/>
      <c r="AC88" s="247"/>
      <c r="AD88" s="247"/>
      <c r="AE88" s="247"/>
      <c r="AF88" s="247"/>
      <c r="AG88" s="247"/>
      <c r="AH88" s="249"/>
      <c r="AI88" s="249"/>
      <c r="AJ88" s="249"/>
      <c r="AK88" s="243"/>
      <c r="AL88" s="250"/>
      <c r="AM88" s="250"/>
      <c r="AN88" s="253"/>
    </row>
    <row r="89" spans="2:40" s="237" customFormat="1" ht="15" customHeight="1" x14ac:dyDescent="0.2">
      <c r="B89" s="271"/>
      <c r="C89" s="273"/>
      <c r="D89" s="273"/>
      <c r="E89" s="239"/>
      <c r="F89" s="239"/>
      <c r="G89" s="239"/>
      <c r="H89" s="239"/>
      <c r="I89" s="239"/>
      <c r="J89" s="239"/>
      <c r="K89" s="239"/>
      <c r="L89" s="239"/>
      <c r="M89" s="239"/>
      <c r="N89" s="239"/>
      <c r="O89" s="239"/>
      <c r="P89" s="239"/>
      <c r="Q89" s="239"/>
      <c r="R89" s="239"/>
      <c r="S89" s="239"/>
      <c r="T89" s="240"/>
      <c r="U89" s="239"/>
      <c r="V89" s="239"/>
      <c r="W89" s="239"/>
      <c r="X89" s="239"/>
      <c r="Y89" s="239"/>
      <c r="Z89" s="239"/>
      <c r="AA89" s="239"/>
      <c r="AB89" s="239"/>
      <c r="AC89" s="239"/>
      <c r="AD89" s="239"/>
      <c r="AE89" s="239"/>
      <c r="AF89" s="239"/>
      <c r="AG89" s="239"/>
      <c r="AH89" s="241"/>
      <c r="AI89" s="242"/>
      <c r="AJ89" s="242"/>
      <c r="AK89" s="243"/>
      <c r="AL89" s="244"/>
      <c r="AM89" s="244"/>
      <c r="AN89" s="252"/>
    </row>
    <row r="90" spans="2:40" s="237" customFormat="1" ht="15" customHeight="1" x14ac:dyDescent="0.2">
      <c r="B90" s="272"/>
      <c r="C90" s="274"/>
      <c r="D90" s="274"/>
      <c r="E90" s="247"/>
      <c r="F90" s="247"/>
      <c r="G90" s="247"/>
      <c r="H90" s="247"/>
      <c r="I90" s="247"/>
      <c r="J90" s="247"/>
      <c r="K90" s="247"/>
      <c r="L90" s="247"/>
      <c r="M90" s="247"/>
      <c r="N90" s="247"/>
      <c r="O90" s="247"/>
      <c r="P90" s="247"/>
      <c r="Q90" s="247"/>
      <c r="R90" s="247"/>
      <c r="S90" s="247"/>
      <c r="T90" s="248"/>
      <c r="U90" s="247"/>
      <c r="V90" s="247"/>
      <c r="W90" s="247"/>
      <c r="X90" s="247"/>
      <c r="Y90" s="247"/>
      <c r="Z90" s="247"/>
      <c r="AA90" s="247"/>
      <c r="AB90" s="247"/>
      <c r="AC90" s="247"/>
      <c r="AD90" s="247"/>
      <c r="AE90" s="247"/>
      <c r="AF90" s="247"/>
      <c r="AG90" s="247"/>
      <c r="AH90" s="249"/>
      <c r="AI90" s="249"/>
      <c r="AJ90" s="249"/>
      <c r="AK90" s="243"/>
      <c r="AL90" s="250"/>
      <c r="AM90" s="250"/>
      <c r="AN90" s="253"/>
    </row>
    <row r="91" spans="2:40" s="237" customFormat="1" ht="15" customHeight="1" x14ac:dyDescent="0.2">
      <c r="B91" s="271"/>
      <c r="C91" s="273"/>
      <c r="D91" s="273"/>
      <c r="E91" s="239"/>
      <c r="F91" s="239"/>
      <c r="G91" s="239"/>
      <c r="H91" s="239"/>
      <c r="I91" s="239"/>
      <c r="J91" s="239"/>
      <c r="K91" s="239"/>
      <c r="L91" s="239"/>
      <c r="M91" s="239"/>
      <c r="N91" s="239"/>
      <c r="O91" s="239"/>
      <c r="P91" s="239"/>
      <c r="Q91" s="239"/>
      <c r="R91" s="239"/>
      <c r="S91" s="239"/>
      <c r="T91" s="240"/>
      <c r="U91" s="239"/>
      <c r="V91" s="239"/>
      <c r="W91" s="239"/>
      <c r="X91" s="239"/>
      <c r="Y91" s="239"/>
      <c r="Z91" s="239"/>
      <c r="AA91" s="239"/>
      <c r="AB91" s="239"/>
      <c r="AC91" s="239"/>
      <c r="AD91" s="239"/>
      <c r="AE91" s="239"/>
      <c r="AF91" s="239"/>
      <c r="AG91" s="239"/>
      <c r="AH91" s="241"/>
      <c r="AI91" s="242"/>
      <c r="AJ91" s="242"/>
      <c r="AK91" s="243"/>
      <c r="AL91" s="244"/>
      <c r="AM91" s="244"/>
      <c r="AN91" s="252"/>
    </row>
    <row r="92" spans="2:40" s="237" customFormat="1" ht="15" customHeight="1" x14ac:dyDescent="0.2">
      <c r="B92" s="272"/>
      <c r="C92" s="274"/>
      <c r="D92" s="274"/>
      <c r="E92" s="247"/>
      <c r="F92" s="247"/>
      <c r="G92" s="247"/>
      <c r="H92" s="247"/>
      <c r="I92" s="247"/>
      <c r="J92" s="247"/>
      <c r="K92" s="247"/>
      <c r="L92" s="247"/>
      <c r="M92" s="247"/>
      <c r="N92" s="247"/>
      <c r="O92" s="247"/>
      <c r="P92" s="247"/>
      <c r="Q92" s="247"/>
      <c r="R92" s="247"/>
      <c r="S92" s="247"/>
      <c r="T92" s="248"/>
      <c r="U92" s="247"/>
      <c r="V92" s="247"/>
      <c r="W92" s="247"/>
      <c r="X92" s="247"/>
      <c r="Y92" s="247"/>
      <c r="Z92" s="247"/>
      <c r="AA92" s="247"/>
      <c r="AB92" s="247"/>
      <c r="AC92" s="247"/>
      <c r="AD92" s="247"/>
      <c r="AE92" s="247"/>
      <c r="AF92" s="247"/>
      <c r="AG92" s="247"/>
      <c r="AH92" s="249"/>
      <c r="AI92" s="249"/>
      <c r="AJ92" s="249"/>
      <c r="AK92" s="243"/>
      <c r="AL92" s="250"/>
      <c r="AM92" s="250"/>
      <c r="AN92" s="253"/>
    </row>
    <row r="93" spans="2:40" s="237" customFormat="1" ht="15" customHeight="1" x14ac:dyDescent="0.2">
      <c r="B93" s="271"/>
      <c r="C93" s="273"/>
      <c r="D93" s="273"/>
      <c r="E93" s="239"/>
      <c r="F93" s="239"/>
      <c r="G93" s="239"/>
      <c r="H93" s="239"/>
      <c r="I93" s="239"/>
      <c r="J93" s="239"/>
      <c r="K93" s="239"/>
      <c r="L93" s="239"/>
      <c r="M93" s="239"/>
      <c r="N93" s="239"/>
      <c r="O93" s="239"/>
      <c r="P93" s="239"/>
      <c r="Q93" s="239"/>
      <c r="R93" s="239"/>
      <c r="S93" s="239"/>
      <c r="T93" s="240"/>
      <c r="U93" s="239"/>
      <c r="V93" s="239"/>
      <c r="W93" s="239"/>
      <c r="X93" s="239"/>
      <c r="Y93" s="239"/>
      <c r="Z93" s="239"/>
      <c r="AA93" s="239"/>
      <c r="AB93" s="239"/>
      <c r="AC93" s="239"/>
      <c r="AD93" s="239"/>
      <c r="AE93" s="239"/>
      <c r="AF93" s="239"/>
      <c r="AG93" s="239"/>
      <c r="AH93" s="241"/>
      <c r="AI93" s="242"/>
      <c r="AJ93" s="242"/>
      <c r="AK93" s="243"/>
      <c r="AL93" s="244"/>
      <c r="AM93" s="244"/>
      <c r="AN93" s="252"/>
    </row>
    <row r="94" spans="2:40" s="237" customFormat="1" ht="15" customHeight="1" x14ac:dyDescent="0.2">
      <c r="B94" s="272"/>
      <c r="C94" s="274"/>
      <c r="D94" s="274"/>
      <c r="E94" s="247"/>
      <c r="F94" s="247"/>
      <c r="G94" s="247"/>
      <c r="H94" s="247"/>
      <c r="I94" s="247"/>
      <c r="J94" s="247"/>
      <c r="K94" s="247"/>
      <c r="L94" s="247"/>
      <c r="M94" s="247"/>
      <c r="N94" s="247"/>
      <c r="O94" s="247"/>
      <c r="P94" s="247"/>
      <c r="Q94" s="247"/>
      <c r="R94" s="247"/>
      <c r="S94" s="247"/>
      <c r="T94" s="248"/>
      <c r="U94" s="247"/>
      <c r="V94" s="247"/>
      <c r="W94" s="247"/>
      <c r="X94" s="247"/>
      <c r="Y94" s="247"/>
      <c r="Z94" s="247"/>
      <c r="AA94" s="247"/>
      <c r="AB94" s="247"/>
      <c r="AC94" s="247"/>
      <c r="AD94" s="247"/>
      <c r="AE94" s="247"/>
      <c r="AF94" s="247"/>
      <c r="AG94" s="247"/>
      <c r="AH94" s="249"/>
      <c r="AI94" s="249"/>
      <c r="AJ94" s="249"/>
      <c r="AK94" s="243"/>
      <c r="AL94" s="250"/>
      <c r="AM94" s="250"/>
      <c r="AN94" s="253"/>
    </row>
    <row r="95" spans="2:40" s="237" customFormat="1" ht="15" customHeight="1" x14ac:dyDescent="0.2">
      <c r="B95" s="271"/>
      <c r="C95" s="273"/>
      <c r="D95" s="273"/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39"/>
      <c r="Q95" s="239"/>
      <c r="R95" s="239"/>
      <c r="S95" s="239"/>
      <c r="T95" s="240"/>
      <c r="U95" s="239"/>
      <c r="V95" s="239"/>
      <c r="W95" s="239"/>
      <c r="X95" s="239"/>
      <c r="Y95" s="239"/>
      <c r="Z95" s="239"/>
      <c r="AA95" s="239"/>
      <c r="AB95" s="239"/>
      <c r="AC95" s="239"/>
      <c r="AD95" s="239"/>
      <c r="AE95" s="239"/>
      <c r="AF95" s="239"/>
      <c r="AG95" s="239"/>
      <c r="AH95" s="241"/>
      <c r="AI95" s="242"/>
      <c r="AJ95" s="242"/>
      <c r="AK95" s="243"/>
      <c r="AL95" s="244"/>
      <c r="AM95" s="244"/>
      <c r="AN95" s="252"/>
    </row>
    <row r="96" spans="2:40" s="237" customFormat="1" ht="15" customHeight="1" x14ac:dyDescent="0.2">
      <c r="B96" s="272"/>
      <c r="C96" s="274"/>
      <c r="D96" s="274"/>
      <c r="E96" s="247"/>
      <c r="F96" s="247"/>
      <c r="G96" s="247"/>
      <c r="H96" s="247"/>
      <c r="I96" s="247"/>
      <c r="J96" s="247"/>
      <c r="K96" s="247"/>
      <c r="L96" s="247"/>
      <c r="M96" s="247"/>
      <c r="N96" s="247"/>
      <c r="O96" s="247"/>
      <c r="P96" s="247"/>
      <c r="Q96" s="247"/>
      <c r="R96" s="247"/>
      <c r="S96" s="247"/>
      <c r="T96" s="248"/>
      <c r="U96" s="247"/>
      <c r="V96" s="247"/>
      <c r="W96" s="247"/>
      <c r="X96" s="247"/>
      <c r="Y96" s="247"/>
      <c r="Z96" s="247"/>
      <c r="AA96" s="247"/>
      <c r="AB96" s="247"/>
      <c r="AC96" s="247"/>
      <c r="AD96" s="247"/>
      <c r="AE96" s="247"/>
      <c r="AF96" s="247"/>
      <c r="AG96" s="247"/>
      <c r="AH96" s="249"/>
      <c r="AI96" s="249"/>
      <c r="AJ96" s="249"/>
      <c r="AK96" s="243"/>
      <c r="AL96" s="250"/>
      <c r="AM96" s="250"/>
      <c r="AN96" s="253"/>
    </row>
    <row r="97" spans="2:40" s="237" customFormat="1" ht="15" customHeight="1" x14ac:dyDescent="0.2">
      <c r="B97" s="271"/>
      <c r="C97" s="273"/>
      <c r="D97" s="273"/>
      <c r="E97" s="239"/>
      <c r="F97" s="239"/>
      <c r="G97" s="239"/>
      <c r="H97" s="239"/>
      <c r="I97" s="239"/>
      <c r="J97" s="239"/>
      <c r="K97" s="239"/>
      <c r="L97" s="239"/>
      <c r="M97" s="239"/>
      <c r="N97" s="239"/>
      <c r="O97" s="239"/>
      <c r="P97" s="239"/>
      <c r="Q97" s="239"/>
      <c r="R97" s="239"/>
      <c r="S97" s="239"/>
      <c r="T97" s="240"/>
      <c r="U97" s="239"/>
      <c r="V97" s="239"/>
      <c r="W97" s="239"/>
      <c r="X97" s="239"/>
      <c r="Y97" s="239"/>
      <c r="Z97" s="239"/>
      <c r="AA97" s="239"/>
      <c r="AB97" s="239"/>
      <c r="AC97" s="239"/>
      <c r="AD97" s="239"/>
      <c r="AE97" s="239"/>
      <c r="AF97" s="239"/>
      <c r="AG97" s="239"/>
      <c r="AH97" s="241"/>
      <c r="AI97" s="242"/>
      <c r="AJ97" s="242"/>
      <c r="AK97" s="243"/>
      <c r="AL97" s="244"/>
      <c r="AM97" s="244"/>
      <c r="AN97" s="252"/>
    </row>
    <row r="98" spans="2:40" s="237" customFormat="1" ht="15" customHeight="1" x14ac:dyDescent="0.2">
      <c r="B98" s="272"/>
      <c r="C98" s="274"/>
      <c r="D98" s="274"/>
      <c r="E98" s="247"/>
      <c r="F98" s="247"/>
      <c r="G98" s="247"/>
      <c r="H98" s="247"/>
      <c r="I98" s="247"/>
      <c r="J98" s="247"/>
      <c r="K98" s="247"/>
      <c r="L98" s="247"/>
      <c r="M98" s="247"/>
      <c r="N98" s="247"/>
      <c r="O98" s="247"/>
      <c r="P98" s="247"/>
      <c r="Q98" s="247"/>
      <c r="R98" s="247"/>
      <c r="S98" s="247"/>
      <c r="T98" s="248"/>
      <c r="U98" s="247"/>
      <c r="V98" s="247"/>
      <c r="W98" s="247"/>
      <c r="X98" s="247"/>
      <c r="Y98" s="247"/>
      <c r="Z98" s="247"/>
      <c r="AA98" s="247"/>
      <c r="AB98" s="247"/>
      <c r="AC98" s="247"/>
      <c r="AD98" s="247"/>
      <c r="AE98" s="247"/>
      <c r="AF98" s="247"/>
      <c r="AG98" s="247"/>
      <c r="AH98" s="249"/>
      <c r="AI98" s="249"/>
      <c r="AJ98" s="249"/>
      <c r="AK98" s="243"/>
      <c r="AL98" s="250"/>
      <c r="AM98" s="250"/>
      <c r="AN98" s="253"/>
    </row>
    <row r="99" spans="2:40" s="237" customFormat="1" ht="15" customHeight="1" x14ac:dyDescent="0.2">
      <c r="B99" s="271"/>
      <c r="C99" s="273"/>
      <c r="D99" s="273"/>
      <c r="E99" s="239"/>
      <c r="F99" s="239"/>
      <c r="G99" s="239"/>
      <c r="H99" s="239"/>
      <c r="I99" s="239"/>
      <c r="J99" s="239"/>
      <c r="K99" s="239"/>
      <c r="L99" s="239"/>
      <c r="M99" s="239"/>
      <c r="N99" s="239"/>
      <c r="O99" s="239"/>
      <c r="P99" s="239"/>
      <c r="Q99" s="239"/>
      <c r="R99" s="239"/>
      <c r="S99" s="239"/>
      <c r="T99" s="240"/>
      <c r="U99" s="239"/>
      <c r="V99" s="239"/>
      <c r="W99" s="239"/>
      <c r="X99" s="239"/>
      <c r="Y99" s="239"/>
      <c r="Z99" s="239"/>
      <c r="AA99" s="239"/>
      <c r="AB99" s="239"/>
      <c r="AC99" s="239"/>
      <c r="AD99" s="239"/>
      <c r="AE99" s="239"/>
      <c r="AF99" s="239"/>
      <c r="AG99" s="239"/>
      <c r="AH99" s="241"/>
      <c r="AI99" s="242"/>
      <c r="AJ99" s="242"/>
      <c r="AK99" s="243"/>
      <c r="AL99" s="244"/>
      <c r="AM99" s="244"/>
      <c r="AN99" s="252"/>
    </row>
    <row r="100" spans="2:40" s="237" customFormat="1" ht="15" customHeight="1" x14ac:dyDescent="0.2">
      <c r="B100" s="272"/>
      <c r="C100" s="274"/>
      <c r="D100" s="274"/>
      <c r="E100" s="247"/>
      <c r="F100" s="247"/>
      <c r="G100" s="247"/>
      <c r="H100" s="247"/>
      <c r="I100" s="247"/>
      <c r="J100" s="247"/>
      <c r="K100" s="247"/>
      <c r="L100" s="247"/>
      <c r="M100" s="247"/>
      <c r="N100" s="247"/>
      <c r="O100" s="247"/>
      <c r="P100" s="247"/>
      <c r="Q100" s="247"/>
      <c r="R100" s="247"/>
      <c r="S100" s="247"/>
      <c r="T100" s="248"/>
      <c r="U100" s="247"/>
      <c r="V100" s="247"/>
      <c r="W100" s="247"/>
      <c r="X100" s="247"/>
      <c r="Y100" s="247"/>
      <c r="Z100" s="247"/>
      <c r="AA100" s="247"/>
      <c r="AB100" s="247"/>
      <c r="AC100" s="247"/>
      <c r="AD100" s="247"/>
      <c r="AE100" s="247"/>
      <c r="AF100" s="247"/>
      <c r="AG100" s="247"/>
      <c r="AH100" s="249"/>
      <c r="AI100" s="249"/>
      <c r="AJ100" s="249"/>
      <c r="AK100" s="243"/>
      <c r="AL100" s="250"/>
      <c r="AM100" s="250"/>
      <c r="AN100" s="253"/>
    </row>
    <row r="101" spans="2:40" s="237" customFormat="1" ht="15" customHeight="1" x14ac:dyDescent="0.2">
      <c r="B101" s="271"/>
      <c r="C101" s="273"/>
      <c r="D101" s="273"/>
      <c r="E101" s="239"/>
      <c r="F101" s="239"/>
      <c r="G101" s="239"/>
      <c r="H101" s="239"/>
      <c r="I101" s="239"/>
      <c r="J101" s="239"/>
      <c r="K101" s="239"/>
      <c r="L101" s="239"/>
      <c r="M101" s="239"/>
      <c r="N101" s="239"/>
      <c r="O101" s="239"/>
      <c r="P101" s="239"/>
      <c r="Q101" s="239"/>
      <c r="R101" s="239"/>
      <c r="S101" s="239"/>
      <c r="T101" s="240"/>
      <c r="U101" s="239"/>
      <c r="V101" s="239"/>
      <c r="W101" s="239"/>
      <c r="X101" s="239"/>
      <c r="Y101" s="239"/>
      <c r="Z101" s="239"/>
      <c r="AA101" s="239"/>
      <c r="AB101" s="239"/>
      <c r="AC101" s="239"/>
      <c r="AD101" s="239"/>
      <c r="AE101" s="239"/>
      <c r="AF101" s="239"/>
      <c r="AG101" s="239"/>
      <c r="AH101" s="241"/>
      <c r="AI101" s="242"/>
      <c r="AJ101" s="242"/>
      <c r="AK101" s="243"/>
      <c r="AL101" s="244"/>
      <c r="AM101" s="244"/>
      <c r="AN101" s="252"/>
    </row>
    <row r="102" spans="2:40" s="237" customFormat="1" ht="15" customHeight="1" x14ac:dyDescent="0.2">
      <c r="B102" s="272"/>
      <c r="C102" s="274"/>
      <c r="D102" s="274"/>
      <c r="E102" s="247"/>
      <c r="F102" s="247"/>
      <c r="G102" s="247"/>
      <c r="H102" s="247"/>
      <c r="I102" s="247"/>
      <c r="J102" s="247"/>
      <c r="K102" s="247"/>
      <c r="L102" s="247"/>
      <c r="M102" s="247"/>
      <c r="N102" s="247"/>
      <c r="O102" s="247"/>
      <c r="P102" s="247"/>
      <c r="Q102" s="247"/>
      <c r="R102" s="247"/>
      <c r="S102" s="247"/>
      <c r="T102" s="248"/>
      <c r="U102" s="247"/>
      <c r="V102" s="247"/>
      <c r="W102" s="247"/>
      <c r="X102" s="247"/>
      <c r="Y102" s="247"/>
      <c r="Z102" s="247"/>
      <c r="AA102" s="247"/>
      <c r="AB102" s="247"/>
      <c r="AC102" s="247"/>
      <c r="AD102" s="247"/>
      <c r="AE102" s="247"/>
      <c r="AF102" s="247"/>
      <c r="AG102" s="247"/>
      <c r="AH102" s="249"/>
      <c r="AI102" s="249"/>
      <c r="AJ102" s="249"/>
      <c r="AK102" s="243"/>
      <c r="AL102" s="250"/>
      <c r="AM102" s="250"/>
      <c r="AN102" s="253"/>
    </row>
    <row r="103" spans="2:40" s="237" customFormat="1" ht="15" customHeight="1" x14ac:dyDescent="0.2">
      <c r="B103" s="271"/>
      <c r="C103" s="273"/>
      <c r="D103" s="273"/>
      <c r="E103" s="239"/>
      <c r="F103" s="239"/>
      <c r="G103" s="239"/>
      <c r="H103" s="239"/>
      <c r="I103" s="239"/>
      <c r="J103" s="239"/>
      <c r="K103" s="239"/>
      <c r="L103" s="239"/>
      <c r="M103" s="239"/>
      <c r="N103" s="239"/>
      <c r="O103" s="239"/>
      <c r="P103" s="239"/>
      <c r="Q103" s="239"/>
      <c r="R103" s="239"/>
      <c r="S103" s="239"/>
      <c r="T103" s="240"/>
      <c r="U103" s="239"/>
      <c r="V103" s="239"/>
      <c r="W103" s="239"/>
      <c r="X103" s="239"/>
      <c r="Y103" s="239"/>
      <c r="Z103" s="239"/>
      <c r="AA103" s="239"/>
      <c r="AB103" s="239"/>
      <c r="AC103" s="239"/>
      <c r="AD103" s="239"/>
      <c r="AE103" s="239"/>
      <c r="AF103" s="239"/>
      <c r="AG103" s="239"/>
      <c r="AH103" s="241"/>
      <c r="AI103" s="242"/>
      <c r="AJ103" s="242"/>
      <c r="AK103" s="243"/>
      <c r="AL103" s="244"/>
      <c r="AM103" s="244"/>
      <c r="AN103" s="252"/>
    </row>
    <row r="104" spans="2:40" s="237" customFormat="1" ht="15" customHeight="1" x14ac:dyDescent="0.2">
      <c r="B104" s="272"/>
      <c r="C104" s="274"/>
      <c r="D104" s="274"/>
      <c r="E104" s="247"/>
      <c r="F104" s="247"/>
      <c r="G104" s="247"/>
      <c r="H104" s="247"/>
      <c r="I104" s="247"/>
      <c r="J104" s="247"/>
      <c r="K104" s="247"/>
      <c r="L104" s="247"/>
      <c r="M104" s="247"/>
      <c r="N104" s="247"/>
      <c r="O104" s="247"/>
      <c r="P104" s="247"/>
      <c r="Q104" s="247"/>
      <c r="R104" s="247"/>
      <c r="S104" s="247"/>
      <c r="T104" s="248"/>
      <c r="U104" s="247"/>
      <c r="V104" s="247"/>
      <c r="W104" s="247"/>
      <c r="X104" s="247"/>
      <c r="Y104" s="247"/>
      <c r="Z104" s="247"/>
      <c r="AA104" s="247"/>
      <c r="AB104" s="247"/>
      <c r="AC104" s="247"/>
      <c r="AD104" s="247"/>
      <c r="AE104" s="247"/>
      <c r="AF104" s="247"/>
      <c r="AG104" s="247"/>
      <c r="AH104" s="249"/>
      <c r="AI104" s="249"/>
      <c r="AJ104" s="249"/>
      <c r="AK104" s="243"/>
      <c r="AL104" s="250"/>
      <c r="AM104" s="250"/>
      <c r="AN104" s="253"/>
    </row>
    <row r="105" spans="2:40" s="237" customFormat="1" ht="15" customHeight="1" x14ac:dyDescent="0.2">
      <c r="B105" s="271"/>
      <c r="C105" s="273"/>
      <c r="D105" s="273"/>
      <c r="E105" s="239"/>
      <c r="F105" s="239"/>
      <c r="G105" s="239"/>
      <c r="H105" s="239"/>
      <c r="I105" s="239"/>
      <c r="J105" s="239"/>
      <c r="K105" s="239"/>
      <c r="L105" s="239"/>
      <c r="M105" s="239"/>
      <c r="N105" s="239"/>
      <c r="O105" s="239"/>
      <c r="P105" s="239"/>
      <c r="Q105" s="239"/>
      <c r="R105" s="239"/>
      <c r="S105" s="239"/>
      <c r="T105" s="240"/>
      <c r="U105" s="239"/>
      <c r="V105" s="239"/>
      <c r="W105" s="239"/>
      <c r="X105" s="239"/>
      <c r="Y105" s="239"/>
      <c r="Z105" s="239"/>
      <c r="AA105" s="239"/>
      <c r="AB105" s="239"/>
      <c r="AC105" s="239"/>
      <c r="AD105" s="239"/>
      <c r="AE105" s="239"/>
      <c r="AF105" s="239"/>
      <c r="AG105" s="239"/>
      <c r="AH105" s="241"/>
      <c r="AI105" s="242"/>
      <c r="AJ105" s="242"/>
      <c r="AK105" s="243"/>
      <c r="AL105" s="244"/>
      <c r="AM105" s="244"/>
      <c r="AN105" s="252"/>
    </row>
    <row r="106" spans="2:40" s="237" customFormat="1" ht="15" customHeight="1" x14ac:dyDescent="0.2">
      <c r="B106" s="272"/>
      <c r="C106" s="274"/>
      <c r="D106" s="274"/>
      <c r="E106" s="247"/>
      <c r="F106" s="247"/>
      <c r="G106" s="247"/>
      <c r="H106" s="247"/>
      <c r="I106" s="247"/>
      <c r="J106" s="247"/>
      <c r="K106" s="247"/>
      <c r="L106" s="247"/>
      <c r="M106" s="247"/>
      <c r="N106" s="247"/>
      <c r="O106" s="247"/>
      <c r="P106" s="247"/>
      <c r="Q106" s="247"/>
      <c r="R106" s="247"/>
      <c r="S106" s="247"/>
      <c r="T106" s="248"/>
      <c r="U106" s="247"/>
      <c r="V106" s="247"/>
      <c r="W106" s="247"/>
      <c r="X106" s="247"/>
      <c r="Y106" s="247"/>
      <c r="Z106" s="247"/>
      <c r="AA106" s="247"/>
      <c r="AB106" s="247"/>
      <c r="AC106" s="247"/>
      <c r="AD106" s="247"/>
      <c r="AE106" s="247"/>
      <c r="AF106" s="247"/>
      <c r="AG106" s="247"/>
      <c r="AH106" s="249"/>
      <c r="AI106" s="249"/>
      <c r="AJ106" s="249"/>
      <c r="AK106" s="243"/>
      <c r="AL106" s="250"/>
      <c r="AM106" s="250"/>
      <c r="AN106" s="253"/>
    </row>
    <row r="107" spans="2:40" x14ac:dyDescent="0.2">
      <c r="B107" s="275"/>
      <c r="C107" s="103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103"/>
      <c r="W107" s="103"/>
      <c r="X107" s="103"/>
      <c r="Y107" s="103"/>
      <c r="Z107" s="103"/>
      <c r="AA107" s="103"/>
      <c r="AB107" s="103"/>
      <c r="AC107" s="103"/>
      <c r="AD107" s="103"/>
      <c r="AE107" s="103"/>
      <c r="AF107" s="103"/>
      <c r="AG107" s="103"/>
      <c r="AH107" s="103"/>
      <c r="AI107" s="103"/>
      <c r="AJ107" s="103"/>
      <c r="AK107" s="103"/>
      <c r="AN107" s="62"/>
    </row>
    <row r="108" spans="2:40" x14ac:dyDescent="0.2">
      <c r="B108" s="275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3"/>
      <c r="Z108" s="103"/>
      <c r="AA108" s="103"/>
      <c r="AB108" s="103"/>
      <c r="AC108" s="103"/>
      <c r="AD108" s="103"/>
      <c r="AE108" s="103"/>
      <c r="AF108" s="103"/>
      <c r="AG108" s="103"/>
      <c r="AH108" s="103"/>
      <c r="AI108" s="103"/>
      <c r="AJ108" s="103"/>
      <c r="AK108" s="103"/>
      <c r="AN108" s="62"/>
    </row>
    <row r="109" spans="2:40" ht="12" thickBot="1" x14ac:dyDescent="0.25">
      <c r="C109" s="103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  <c r="O109" s="103"/>
      <c r="P109" s="103"/>
      <c r="Q109" s="103"/>
      <c r="R109" s="103"/>
      <c r="S109" s="103"/>
      <c r="T109" s="103"/>
      <c r="U109" s="103"/>
      <c r="V109" s="103"/>
      <c r="W109" s="103"/>
      <c r="X109" s="103"/>
      <c r="Y109" s="103"/>
      <c r="Z109" s="103"/>
      <c r="AA109" s="103"/>
      <c r="AB109" s="103"/>
      <c r="AC109" s="103"/>
      <c r="AD109" s="103"/>
      <c r="AE109" s="103"/>
      <c r="AF109" s="103"/>
      <c r="AG109" s="103"/>
      <c r="AH109" s="103"/>
      <c r="AI109" s="103"/>
      <c r="AJ109" s="103"/>
      <c r="AK109" s="103"/>
      <c r="AM109" s="103"/>
      <c r="AN109" s="103"/>
    </row>
    <row r="110" spans="2:40" ht="23.25" customHeight="1" x14ac:dyDescent="0.2">
      <c r="B110" s="62" t="s">
        <v>79</v>
      </c>
      <c r="C110" s="195"/>
      <c r="D110" s="291"/>
      <c r="E110" s="291"/>
      <c r="F110" s="280"/>
      <c r="G110" s="280"/>
      <c r="H110" s="280"/>
      <c r="I110" s="280"/>
      <c r="J110" s="280"/>
      <c r="K110" s="280"/>
      <c r="L110" s="280"/>
      <c r="M110" s="280"/>
      <c r="N110" s="280"/>
      <c r="O110" s="103"/>
      <c r="P110" s="103"/>
      <c r="Q110" s="104"/>
      <c r="R110" s="292" t="s">
        <v>80</v>
      </c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105"/>
      <c r="AL110" s="106"/>
      <c r="AM110" s="105"/>
      <c r="AN110" s="105"/>
    </row>
    <row r="111" spans="2:40" x14ac:dyDescent="0.2">
      <c r="B111" s="62" t="s">
        <v>81</v>
      </c>
      <c r="C111" s="103"/>
      <c r="D111" s="194" t="s">
        <v>82</v>
      </c>
      <c r="E111" s="194"/>
      <c r="F111" s="194"/>
      <c r="G111" s="194" t="s">
        <v>83</v>
      </c>
      <c r="H111" s="194"/>
      <c r="I111" s="194"/>
      <c r="J111" s="194" t="s">
        <v>84</v>
      </c>
      <c r="K111" s="194"/>
      <c r="L111" s="194"/>
      <c r="M111" s="194"/>
      <c r="N111" s="194"/>
      <c r="O111" s="103"/>
      <c r="P111" s="103"/>
      <c r="Q111" s="107"/>
      <c r="R111" s="103"/>
      <c r="S111" s="103"/>
      <c r="T111" s="103"/>
      <c r="U111" s="103"/>
      <c r="V111" s="103"/>
      <c r="W111" s="103"/>
      <c r="X111" s="103"/>
      <c r="Y111" s="103"/>
      <c r="Z111" s="103"/>
      <c r="AA111" s="103"/>
      <c r="AB111" s="103"/>
      <c r="AC111" s="103"/>
      <c r="AD111" s="103"/>
      <c r="AE111" s="103"/>
      <c r="AF111" s="103"/>
      <c r="AG111" s="103"/>
      <c r="AH111" s="103"/>
      <c r="AI111" s="103"/>
      <c r="AJ111" s="103"/>
      <c r="AK111" s="103"/>
      <c r="AN111" s="62"/>
    </row>
    <row r="112" spans="2:40" x14ac:dyDescent="0.2">
      <c r="C112" s="103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7"/>
      <c r="R112" s="103" t="s">
        <v>85</v>
      </c>
      <c r="S112" s="103"/>
      <c r="T112" s="103"/>
      <c r="U112" s="280"/>
      <c r="V112" s="280"/>
      <c r="W112" s="280"/>
      <c r="X112" s="280"/>
      <c r="Y112" s="280"/>
      <c r="Z112" s="280"/>
      <c r="AA112" s="280"/>
      <c r="AB112" s="280"/>
      <c r="AC112" s="280"/>
      <c r="AD112" s="280"/>
      <c r="AE112" s="280"/>
      <c r="AF112" s="280"/>
      <c r="AG112" s="280"/>
      <c r="AH112" s="280"/>
      <c r="AI112" s="280"/>
      <c r="AJ112" s="280"/>
      <c r="AK112" s="108"/>
      <c r="AL112" s="109"/>
      <c r="AM112" s="109"/>
      <c r="AN112" s="109"/>
    </row>
    <row r="113" spans="2:40" ht="33" customHeight="1" x14ac:dyDescent="0.2">
      <c r="C113" s="195"/>
      <c r="D113" s="187"/>
      <c r="E113" s="103"/>
      <c r="F113" s="280"/>
      <c r="G113" s="280"/>
      <c r="H113" s="280"/>
      <c r="I113" s="103"/>
      <c r="J113" s="280"/>
      <c r="K113" s="280"/>
      <c r="L113" s="280"/>
      <c r="M113" s="280"/>
      <c r="N113" s="280"/>
      <c r="O113" s="103"/>
      <c r="P113" s="103"/>
      <c r="Q113" s="107"/>
      <c r="R113" s="103"/>
      <c r="S113" s="103"/>
      <c r="T113" s="103"/>
      <c r="U113" s="108"/>
      <c r="V113" s="108"/>
      <c r="W113" s="108"/>
      <c r="X113" s="108"/>
      <c r="Y113" s="108"/>
      <c r="Z113" s="108"/>
      <c r="AA113" s="108"/>
      <c r="AB113" s="108"/>
      <c r="AC113" s="108"/>
      <c r="AD113" s="108"/>
      <c r="AE113" s="108"/>
      <c r="AF113" s="108"/>
      <c r="AG113" s="108"/>
      <c r="AH113" s="108"/>
      <c r="AI113" s="108"/>
      <c r="AJ113" s="108"/>
      <c r="AK113" s="108"/>
      <c r="AL113" s="109"/>
      <c r="AM113" s="109"/>
      <c r="AN113" s="109"/>
    </row>
    <row r="114" spans="2:40" x14ac:dyDescent="0.2">
      <c r="C114" s="103"/>
      <c r="D114" s="194"/>
      <c r="E114" s="194"/>
      <c r="F114" s="194"/>
      <c r="G114" s="194" t="s">
        <v>83</v>
      </c>
      <c r="H114" s="194"/>
      <c r="I114" s="194"/>
      <c r="J114" s="194" t="s">
        <v>84</v>
      </c>
      <c r="K114" s="194"/>
      <c r="L114" s="194"/>
      <c r="M114" s="194"/>
      <c r="N114" s="194"/>
      <c r="O114" s="103"/>
      <c r="P114" s="103"/>
      <c r="Q114" s="107"/>
      <c r="R114" s="103"/>
      <c r="S114" s="103"/>
      <c r="T114" s="103"/>
      <c r="U114" s="281"/>
      <c r="V114" s="281"/>
      <c r="W114" s="281"/>
      <c r="X114" s="281"/>
      <c r="Y114" s="281"/>
      <c r="Z114" s="281" t="s">
        <v>83</v>
      </c>
      <c r="AA114" s="281"/>
      <c r="AB114" s="281"/>
      <c r="AC114" s="281"/>
      <c r="AD114" s="281"/>
      <c r="AE114" s="281"/>
      <c r="AF114" s="281"/>
      <c r="AG114" s="281"/>
      <c r="AH114" s="281"/>
      <c r="AI114" s="281"/>
      <c r="AJ114" s="281"/>
      <c r="AK114" s="110"/>
      <c r="AL114" s="109"/>
      <c r="AM114" s="109"/>
      <c r="AN114" s="109"/>
    </row>
    <row r="115" spans="2:40" x14ac:dyDescent="0.2">
      <c r="B115" s="111"/>
      <c r="C115" s="113"/>
      <c r="D115" s="113"/>
      <c r="E115" s="114"/>
      <c r="F115" s="103"/>
      <c r="G115" s="103"/>
      <c r="H115" s="103"/>
      <c r="I115" s="103"/>
      <c r="J115" s="103"/>
      <c r="K115" s="103"/>
      <c r="L115" s="103"/>
      <c r="M115" s="103"/>
      <c r="N115" s="103"/>
      <c r="O115" s="103"/>
      <c r="P115" s="103"/>
      <c r="Q115" s="107"/>
      <c r="R115" s="103"/>
      <c r="S115" s="103"/>
      <c r="T115" s="103"/>
      <c r="U115" s="108"/>
      <c r="V115" s="108"/>
      <c r="W115" s="108"/>
      <c r="X115" s="108"/>
      <c r="Y115" s="108"/>
      <c r="Z115" s="108"/>
      <c r="AA115" s="108"/>
      <c r="AB115" s="108"/>
      <c r="AC115" s="108"/>
      <c r="AD115" s="108"/>
      <c r="AE115" s="108"/>
      <c r="AF115" s="108"/>
      <c r="AG115" s="108"/>
      <c r="AH115" s="108"/>
      <c r="AI115" s="108"/>
      <c r="AJ115" s="108"/>
      <c r="AK115" s="109"/>
      <c r="AL115" s="109"/>
      <c r="AM115" s="109"/>
      <c r="AN115" s="109"/>
    </row>
    <row r="116" spans="2:40" x14ac:dyDescent="0.2">
      <c r="B116" s="62" t="s">
        <v>85</v>
      </c>
      <c r="C116" s="192"/>
      <c r="D116" s="189"/>
      <c r="F116" s="277"/>
      <c r="G116" s="277"/>
      <c r="H116" s="277"/>
      <c r="J116" s="277"/>
      <c r="K116" s="277"/>
      <c r="L116" s="277"/>
      <c r="M116" s="277"/>
      <c r="N116" s="277"/>
      <c r="O116" s="103"/>
      <c r="P116" s="103"/>
      <c r="Q116" s="107"/>
      <c r="R116" s="160"/>
      <c r="S116" s="146"/>
      <c r="T116" s="282"/>
      <c r="U116" s="282"/>
      <c r="V116" s="282"/>
      <c r="W116" s="282"/>
      <c r="X116" s="160">
        <v>20</v>
      </c>
      <c r="Y116" s="161" t="s">
        <v>86</v>
      </c>
      <c r="Z116" s="103" t="s">
        <v>87</v>
      </c>
      <c r="AA116" s="108"/>
      <c r="AB116" s="108"/>
      <c r="AC116" s="108"/>
      <c r="AD116" s="108"/>
      <c r="AE116" s="108"/>
      <c r="AF116" s="108"/>
      <c r="AG116" s="108"/>
      <c r="AH116" s="103"/>
      <c r="AI116" s="103"/>
      <c r="AJ116" s="103"/>
      <c r="AN116" s="62"/>
    </row>
    <row r="117" spans="2:40" x14ac:dyDescent="0.2">
      <c r="C117" s="278" t="s">
        <v>82</v>
      </c>
      <c r="D117" s="278"/>
      <c r="E117" s="66"/>
      <c r="F117" s="278" t="s">
        <v>83</v>
      </c>
      <c r="G117" s="278"/>
      <c r="H117" s="278"/>
      <c r="I117" s="278" t="s">
        <v>84</v>
      </c>
      <c r="J117" s="278"/>
      <c r="K117" s="278"/>
      <c r="L117" s="278"/>
      <c r="M117" s="278"/>
      <c r="N117" s="188"/>
      <c r="Q117" s="115"/>
      <c r="R117" s="111"/>
      <c r="S117" s="112"/>
      <c r="T117" s="112"/>
      <c r="U117" s="112"/>
      <c r="V117" s="112"/>
      <c r="W117" s="112"/>
      <c r="X117" s="111"/>
      <c r="Y117" s="116"/>
      <c r="AA117" s="109"/>
      <c r="AB117" s="109"/>
      <c r="AC117" s="109"/>
      <c r="AD117" s="109"/>
      <c r="AE117" s="109"/>
      <c r="AF117" s="109"/>
      <c r="AG117" s="109"/>
      <c r="AN117" s="62"/>
    </row>
    <row r="118" spans="2:40" x14ac:dyDescent="0.2">
      <c r="B118" s="111"/>
      <c r="C118" s="112"/>
      <c r="D118" s="112"/>
      <c r="E118" s="116"/>
      <c r="Q118" s="115"/>
      <c r="R118" s="111"/>
      <c r="S118" s="112"/>
      <c r="T118" s="112"/>
      <c r="U118" s="112"/>
      <c r="V118" s="112"/>
      <c r="W118" s="112"/>
      <c r="X118" s="111"/>
      <c r="Y118" s="116"/>
      <c r="AA118" s="109"/>
      <c r="AB118" s="109"/>
      <c r="AC118" s="109"/>
      <c r="AD118" s="109"/>
      <c r="AE118" s="109"/>
      <c r="AF118" s="109"/>
      <c r="AG118" s="109"/>
      <c r="AN118" s="62"/>
    </row>
    <row r="119" spans="2:40" x14ac:dyDescent="0.2">
      <c r="B119" s="62" t="s">
        <v>88</v>
      </c>
      <c r="C119" s="192"/>
      <c r="D119" s="189"/>
      <c r="F119" s="277"/>
      <c r="G119" s="277"/>
      <c r="H119" s="277"/>
      <c r="J119" s="277"/>
      <c r="K119" s="277"/>
      <c r="L119" s="277"/>
      <c r="M119" s="277"/>
      <c r="N119" s="277"/>
      <c r="Q119" s="115"/>
      <c r="U119" s="278"/>
      <c r="V119" s="278"/>
      <c r="W119" s="278"/>
      <c r="X119" s="278"/>
      <c r="Y119" s="278"/>
      <c r="Z119" s="278"/>
      <c r="AA119" s="279"/>
      <c r="AB119" s="279"/>
      <c r="AC119" s="279"/>
      <c r="AD119" s="279"/>
      <c r="AE119" s="279"/>
      <c r="AF119" s="279"/>
      <c r="AG119" s="279"/>
      <c r="AH119" s="279"/>
      <c r="AI119" s="279"/>
      <c r="AJ119" s="279"/>
      <c r="AK119" s="69"/>
      <c r="AL119" s="69"/>
      <c r="AM119" s="69"/>
      <c r="AN119" s="69"/>
    </row>
    <row r="120" spans="2:40" x14ac:dyDescent="0.2">
      <c r="B120" s="62" t="s">
        <v>89</v>
      </c>
      <c r="C120" s="278" t="s">
        <v>82</v>
      </c>
      <c r="D120" s="278"/>
      <c r="E120" s="66"/>
      <c r="F120" s="278" t="s">
        <v>83</v>
      </c>
      <c r="G120" s="278"/>
      <c r="H120" s="278"/>
      <c r="I120" s="278" t="s">
        <v>84</v>
      </c>
      <c r="J120" s="278"/>
      <c r="K120" s="278"/>
      <c r="L120" s="278"/>
      <c r="M120" s="278"/>
      <c r="N120" s="188"/>
      <c r="Q120" s="115"/>
      <c r="AN120" s="62"/>
    </row>
    <row r="121" spans="2:40" x14ac:dyDescent="0.2">
      <c r="Q121" s="115"/>
      <c r="R121" s="111"/>
      <c r="S121" s="112"/>
      <c r="U121" s="276"/>
      <c r="V121" s="276"/>
      <c r="W121" s="276"/>
      <c r="X121" s="276"/>
      <c r="Y121" s="111"/>
      <c r="Z121" s="116"/>
      <c r="AN121" s="62"/>
    </row>
    <row r="122" spans="2:40" ht="12" thickBot="1" x14ac:dyDescent="0.25">
      <c r="C122" s="277"/>
      <c r="D122" s="277"/>
      <c r="F122" s="277"/>
      <c r="G122" s="277"/>
      <c r="H122" s="277"/>
      <c r="I122" s="277"/>
      <c r="J122" s="277"/>
      <c r="K122" s="277"/>
      <c r="L122" s="277"/>
      <c r="M122" s="277"/>
      <c r="Q122" s="117"/>
      <c r="R122" s="119"/>
      <c r="S122" s="120"/>
      <c r="T122" s="119"/>
      <c r="U122" s="119"/>
      <c r="V122" s="119"/>
      <c r="W122" s="119"/>
      <c r="X122" s="118"/>
      <c r="Y122" s="121"/>
      <c r="Z122" s="120"/>
      <c r="AA122" s="120"/>
      <c r="AB122" s="120"/>
      <c r="AC122" s="120"/>
      <c r="AD122" s="120"/>
      <c r="AE122" s="120"/>
      <c r="AF122" s="120"/>
      <c r="AG122" s="120"/>
      <c r="AH122" s="120"/>
      <c r="AI122" s="120"/>
      <c r="AJ122" s="120"/>
      <c r="AK122" s="120"/>
      <c r="AL122" s="120"/>
      <c r="AM122" s="120"/>
      <c r="AN122" s="120"/>
    </row>
    <row r="123" spans="2:40" x14ac:dyDescent="0.2">
      <c r="C123" s="278" t="s">
        <v>82</v>
      </c>
      <c r="D123" s="278"/>
      <c r="E123" s="66"/>
      <c r="F123" s="278" t="s">
        <v>83</v>
      </c>
      <c r="G123" s="278"/>
      <c r="H123" s="278"/>
      <c r="I123" s="278" t="s">
        <v>84</v>
      </c>
      <c r="J123" s="278"/>
      <c r="K123" s="278"/>
      <c r="L123" s="278"/>
      <c r="M123" s="278"/>
      <c r="AN123" s="62"/>
    </row>
    <row r="124" spans="2:40" x14ac:dyDescent="0.2">
      <c r="AN124" s="62"/>
    </row>
    <row r="125" spans="2:40" x14ac:dyDescent="0.2">
      <c r="P125" s="265"/>
      <c r="Q125" s="265"/>
      <c r="R125" s="265"/>
      <c r="S125" s="265"/>
      <c r="U125" s="266"/>
      <c r="V125" s="266"/>
      <c r="W125" s="266"/>
      <c r="X125" s="266"/>
      <c r="Y125" s="266"/>
      <c r="AN125" s="62"/>
    </row>
    <row r="126" spans="2:40" x14ac:dyDescent="0.2">
      <c r="B126" s="111"/>
      <c r="C126" s="189">
        <f>DAY(AP3)</f>
        <v>30</v>
      </c>
      <c r="D126" s="193">
        <f>(N4)</f>
        <v>46113</v>
      </c>
      <c r="E126" s="116" t="s">
        <v>94</v>
      </c>
      <c r="AN126" s="62"/>
    </row>
    <row r="127" spans="2:40" x14ac:dyDescent="0.2">
      <c r="AN127" s="62"/>
    </row>
    <row r="128" spans="2:40" x14ac:dyDescent="0.2">
      <c r="AN128" s="62"/>
    </row>
    <row r="129" spans="40:40" x14ac:dyDescent="0.2">
      <c r="AN129" s="62"/>
    </row>
    <row r="130" spans="40:40" x14ac:dyDescent="0.2">
      <c r="AN130" s="62"/>
    </row>
    <row r="131" spans="40:40" x14ac:dyDescent="0.2">
      <c r="AN131" s="62"/>
    </row>
    <row r="132" spans="40:40" x14ac:dyDescent="0.2">
      <c r="AN132" s="62"/>
    </row>
    <row r="133" spans="40:40" x14ac:dyDescent="0.2">
      <c r="AN133" s="62"/>
    </row>
    <row r="134" spans="40:40" x14ac:dyDescent="0.2">
      <c r="AN134" s="62"/>
    </row>
    <row r="135" spans="40:40" x14ac:dyDescent="0.2">
      <c r="AN135" s="62"/>
    </row>
    <row r="136" spans="40:40" x14ac:dyDescent="0.2">
      <c r="AN136" s="62"/>
    </row>
    <row r="137" spans="40:40" x14ac:dyDescent="0.2">
      <c r="AN137" s="62"/>
    </row>
    <row r="138" spans="40:40" x14ac:dyDescent="0.2">
      <c r="AN138" s="62"/>
    </row>
    <row r="139" spans="40:40" x14ac:dyDescent="0.2">
      <c r="AN139" s="62"/>
    </row>
    <row r="140" spans="40:40" x14ac:dyDescent="0.2">
      <c r="AN140" s="62"/>
    </row>
    <row r="141" spans="40:40" x14ac:dyDescent="0.2">
      <c r="AN141" s="62"/>
    </row>
    <row r="142" spans="40:40" x14ac:dyDescent="0.2">
      <c r="AN142" s="62"/>
    </row>
    <row r="143" spans="40:40" x14ac:dyDescent="0.2">
      <c r="AN143" s="62"/>
    </row>
    <row r="144" spans="40:40" x14ac:dyDescent="0.2">
      <c r="AN144" s="62"/>
    </row>
    <row r="145" spans="40:40" x14ac:dyDescent="0.2">
      <c r="AN145" s="62"/>
    </row>
    <row r="146" spans="40:40" x14ac:dyDescent="0.2">
      <c r="AN146" s="62"/>
    </row>
    <row r="147" spans="40:40" x14ac:dyDescent="0.2">
      <c r="AN147" s="62"/>
    </row>
    <row r="148" spans="40:40" x14ac:dyDescent="0.2">
      <c r="AN148" s="62"/>
    </row>
    <row r="149" spans="40:40" x14ac:dyDescent="0.2">
      <c r="AN149" s="62"/>
    </row>
    <row r="150" spans="40:40" x14ac:dyDescent="0.2">
      <c r="AN150" s="62"/>
    </row>
    <row r="151" spans="40:40" x14ac:dyDescent="0.2">
      <c r="AN151" s="62"/>
    </row>
    <row r="152" spans="40:40" x14ac:dyDescent="0.2">
      <c r="AN152" s="62"/>
    </row>
    <row r="153" spans="40:40" x14ac:dyDescent="0.2">
      <c r="AN153" s="62"/>
    </row>
    <row r="154" spans="40:40" x14ac:dyDescent="0.2">
      <c r="AN154" s="62"/>
    </row>
    <row r="155" spans="40:40" x14ac:dyDescent="0.2">
      <c r="AN155" s="62"/>
    </row>
    <row r="156" spans="40:40" x14ac:dyDescent="0.2">
      <c r="AN156" s="62"/>
    </row>
    <row r="157" spans="40:40" x14ac:dyDescent="0.2">
      <c r="AN157" s="62"/>
    </row>
    <row r="158" spans="40:40" x14ac:dyDescent="0.2">
      <c r="AN158" s="62"/>
    </row>
    <row r="159" spans="40:40" x14ac:dyDescent="0.2">
      <c r="AN159" s="62"/>
    </row>
    <row r="160" spans="40:40" x14ac:dyDescent="0.2">
      <c r="AN160" s="62"/>
    </row>
    <row r="161" spans="40:40" x14ac:dyDescent="0.2">
      <c r="AN161" s="62"/>
    </row>
    <row r="162" spans="40:40" x14ac:dyDescent="0.2">
      <c r="AN162" s="62"/>
    </row>
    <row r="163" spans="40:40" x14ac:dyDescent="0.2">
      <c r="AN163" s="62"/>
    </row>
    <row r="164" spans="40:40" x14ac:dyDescent="0.2">
      <c r="AN164" s="62"/>
    </row>
    <row r="165" spans="40:40" x14ac:dyDescent="0.2">
      <c r="AN165" s="62"/>
    </row>
    <row r="166" spans="40:40" x14ac:dyDescent="0.2">
      <c r="AN166" s="62"/>
    </row>
    <row r="167" spans="40:40" x14ac:dyDescent="0.2">
      <c r="AN167" s="62"/>
    </row>
    <row r="168" spans="40:40" x14ac:dyDescent="0.2">
      <c r="AN168" s="62"/>
    </row>
    <row r="169" spans="40:40" x14ac:dyDescent="0.2">
      <c r="AN169" s="62"/>
    </row>
    <row r="170" spans="40:40" x14ac:dyDescent="0.2">
      <c r="AN170" s="62"/>
    </row>
    <row r="171" spans="40:40" x14ac:dyDescent="0.2">
      <c r="AN171" s="62"/>
    </row>
    <row r="172" spans="40:40" x14ac:dyDescent="0.2">
      <c r="AN172" s="62"/>
    </row>
    <row r="173" spans="40:40" x14ac:dyDescent="0.2">
      <c r="AN173" s="62"/>
    </row>
    <row r="174" spans="40:40" x14ac:dyDescent="0.2">
      <c r="AN174" s="62"/>
    </row>
    <row r="175" spans="40:40" x14ac:dyDescent="0.2">
      <c r="AN175" s="62"/>
    </row>
    <row r="176" spans="40:40" x14ac:dyDescent="0.2">
      <c r="AN176" s="62"/>
    </row>
    <row r="177" spans="40:40" x14ac:dyDescent="0.2">
      <c r="AN177" s="62"/>
    </row>
    <row r="178" spans="40:40" x14ac:dyDescent="0.2">
      <c r="AN178" s="62"/>
    </row>
    <row r="179" spans="40:40" x14ac:dyDescent="0.2">
      <c r="AN179" s="62"/>
    </row>
    <row r="180" spans="40:40" x14ac:dyDescent="0.2">
      <c r="AN180" s="62"/>
    </row>
    <row r="181" spans="40:40" x14ac:dyDescent="0.2">
      <c r="AN181" s="62"/>
    </row>
    <row r="182" spans="40:40" x14ac:dyDescent="0.2">
      <c r="AN182" s="62"/>
    </row>
    <row r="183" spans="40:40" x14ac:dyDescent="0.2">
      <c r="AN183" s="62"/>
    </row>
    <row r="184" spans="40:40" x14ac:dyDescent="0.2">
      <c r="AN184" s="62"/>
    </row>
    <row r="185" spans="40:40" x14ac:dyDescent="0.2">
      <c r="AN185" s="62"/>
    </row>
    <row r="186" spans="40:40" x14ac:dyDescent="0.2">
      <c r="AN186" s="62"/>
    </row>
    <row r="187" spans="40:40" x14ac:dyDescent="0.2">
      <c r="AN187" s="62"/>
    </row>
    <row r="188" spans="40:40" x14ac:dyDescent="0.2">
      <c r="AN188" s="62"/>
    </row>
    <row r="189" spans="40:40" x14ac:dyDescent="0.2">
      <c r="AN189" s="62"/>
    </row>
    <row r="190" spans="40:40" x14ac:dyDescent="0.2">
      <c r="AN190" s="62"/>
    </row>
    <row r="191" spans="40:40" x14ac:dyDescent="0.2">
      <c r="AN191" s="62"/>
    </row>
    <row r="192" spans="40:40" x14ac:dyDescent="0.2">
      <c r="AN192" s="62"/>
    </row>
    <row r="193" spans="40:40" x14ac:dyDescent="0.2">
      <c r="AN193" s="62"/>
    </row>
    <row r="194" spans="40:40" x14ac:dyDescent="0.2">
      <c r="AN194" s="62"/>
    </row>
    <row r="195" spans="40:40" x14ac:dyDescent="0.2">
      <c r="AN195" s="62"/>
    </row>
    <row r="196" spans="40:40" x14ac:dyDescent="0.2">
      <c r="AN196" s="62"/>
    </row>
    <row r="197" spans="40:40" x14ac:dyDescent="0.2">
      <c r="AN197" s="62"/>
    </row>
    <row r="198" spans="40:40" x14ac:dyDescent="0.2">
      <c r="AN198" s="62"/>
    </row>
    <row r="199" spans="40:40" x14ac:dyDescent="0.2">
      <c r="AN199" s="62"/>
    </row>
    <row r="200" spans="40:40" x14ac:dyDescent="0.2">
      <c r="AN200" s="62"/>
    </row>
    <row r="201" spans="40:40" x14ac:dyDescent="0.2">
      <c r="AN201" s="62"/>
    </row>
    <row r="202" spans="40:40" x14ac:dyDescent="0.2">
      <c r="AN202" s="62"/>
    </row>
    <row r="203" spans="40:40" x14ac:dyDescent="0.2">
      <c r="AN203" s="62"/>
    </row>
    <row r="204" spans="40:40" x14ac:dyDescent="0.2">
      <c r="AN204" s="62"/>
    </row>
    <row r="205" spans="40:40" x14ac:dyDescent="0.2">
      <c r="AN205" s="62"/>
    </row>
    <row r="206" spans="40:40" x14ac:dyDescent="0.2">
      <c r="AN206" s="62"/>
    </row>
    <row r="207" spans="40:40" x14ac:dyDescent="0.2">
      <c r="AN207" s="62"/>
    </row>
    <row r="208" spans="40:40" x14ac:dyDescent="0.2">
      <c r="AN208" s="62"/>
    </row>
    <row r="209" spans="40:40" x14ac:dyDescent="0.2">
      <c r="AN209" s="62"/>
    </row>
    <row r="210" spans="40:40" x14ac:dyDescent="0.2">
      <c r="AN210" s="62"/>
    </row>
    <row r="211" spans="40:40" x14ac:dyDescent="0.2">
      <c r="AN211" s="62"/>
    </row>
    <row r="212" spans="40:40" x14ac:dyDescent="0.2">
      <c r="AN212" s="62"/>
    </row>
    <row r="213" spans="40:40" x14ac:dyDescent="0.2">
      <c r="AN213" s="62"/>
    </row>
    <row r="214" spans="40:40" x14ac:dyDescent="0.2">
      <c r="AN214" s="62"/>
    </row>
    <row r="215" spans="40:40" x14ac:dyDescent="0.2">
      <c r="AN215" s="62"/>
    </row>
    <row r="216" spans="40:40" x14ac:dyDescent="0.2">
      <c r="AN216" s="62"/>
    </row>
    <row r="217" spans="40:40" x14ac:dyDescent="0.2">
      <c r="AN217" s="62"/>
    </row>
    <row r="218" spans="40:40" x14ac:dyDescent="0.2">
      <c r="AN218" s="62"/>
    </row>
    <row r="219" spans="40:40" x14ac:dyDescent="0.2">
      <c r="AN219" s="62"/>
    </row>
    <row r="220" spans="40:40" x14ac:dyDescent="0.2">
      <c r="AN220" s="62"/>
    </row>
    <row r="221" spans="40:40" x14ac:dyDescent="0.2">
      <c r="AN221" s="62"/>
    </row>
    <row r="222" spans="40:40" x14ac:dyDescent="0.2">
      <c r="AN222" s="62"/>
    </row>
    <row r="223" spans="40:40" x14ac:dyDescent="0.2">
      <c r="AN223" s="62"/>
    </row>
    <row r="224" spans="40:40" x14ac:dyDescent="0.2">
      <c r="AN224" s="62"/>
    </row>
    <row r="225" spans="40:40" x14ac:dyDescent="0.2">
      <c r="AN225" s="62"/>
    </row>
    <row r="226" spans="40:40" x14ac:dyDescent="0.2">
      <c r="AN226" s="62"/>
    </row>
    <row r="227" spans="40:40" x14ac:dyDescent="0.2">
      <c r="AN227" s="62"/>
    </row>
    <row r="228" spans="40:40" x14ac:dyDescent="0.2">
      <c r="AN228" s="62"/>
    </row>
    <row r="229" spans="40:40" x14ac:dyDescent="0.2">
      <c r="AN229" s="62"/>
    </row>
    <row r="230" spans="40:40" x14ac:dyDescent="0.2">
      <c r="AN230" s="62"/>
    </row>
    <row r="231" spans="40:40" x14ac:dyDescent="0.2">
      <c r="AN231" s="62"/>
    </row>
    <row r="232" spans="40:40" x14ac:dyDescent="0.2">
      <c r="AN232" s="62"/>
    </row>
    <row r="233" spans="40:40" x14ac:dyDescent="0.2">
      <c r="AN233" s="62"/>
    </row>
    <row r="234" spans="40:40" x14ac:dyDescent="0.2">
      <c r="AN234" s="62"/>
    </row>
    <row r="235" spans="40:40" x14ac:dyDescent="0.2">
      <c r="AN235" s="62"/>
    </row>
    <row r="236" spans="40:40" x14ac:dyDescent="0.2">
      <c r="AN236" s="62"/>
    </row>
    <row r="237" spans="40:40" x14ac:dyDescent="0.2">
      <c r="AN237" s="62"/>
    </row>
    <row r="238" spans="40:40" x14ac:dyDescent="0.2">
      <c r="AN238" s="62"/>
    </row>
    <row r="239" spans="40:40" x14ac:dyDescent="0.2">
      <c r="AN239" s="62"/>
    </row>
    <row r="240" spans="40:40" x14ac:dyDescent="0.2">
      <c r="AN240" s="62"/>
    </row>
    <row r="241" spans="40:40" x14ac:dyDescent="0.2">
      <c r="AN241" s="62"/>
    </row>
    <row r="242" spans="40:40" x14ac:dyDescent="0.2">
      <c r="AN242" s="62"/>
    </row>
    <row r="243" spans="40:40" x14ac:dyDescent="0.2">
      <c r="AN243" s="62"/>
    </row>
    <row r="244" spans="40:40" x14ac:dyDescent="0.2">
      <c r="AN244" s="62"/>
    </row>
    <row r="245" spans="40:40" x14ac:dyDescent="0.2">
      <c r="AN245" s="62"/>
    </row>
    <row r="246" spans="40:40" x14ac:dyDescent="0.2">
      <c r="AN246" s="62"/>
    </row>
    <row r="247" spans="40:40" x14ac:dyDescent="0.2">
      <c r="AN247" s="62"/>
    </row>
    <row r="248" spans="40:40" x14ac:dyDescent="0.2">
      <c r="AN248" s="62"/>
    </row>
    <row r="249" spans="40:40" x14ac:dyDescent="0.2">
      <c r="AN249" s="62"/>
    </row>
    <row r="250" spans="40:40" x14ac:dyDescent="0.2">
      <c r="AN250" s="62"/>
    </row>
    <row r="251" spans="40:40" x14ac:dyDescent="0.2">
      <c r="AN251" s="62"/>
    </row>
    <row r="252" spans="40:40" x14ac:dyDescent="0.2">
      <c r="AN252" s="62"/>
    </row>
    <row r="253" spans="40:40" x14ac:dyDescent="0.2">
      <c r="AN253" s="62"/>
    </row>
    <row r="254" spans="40:40" x14ac:dyDescent="0.2">
      <c r="AN254" s="62"/>
    </row>
    <row r="255" spans="40:40" x14ac:dyDescent="0.2">
      <c r="AN255" s="62"/>
    </row>
    <row r="256" spans="40:40" x14ac:dyDescent="0.2">
      <c r="AN256" s="62"/>
    </row>
    <row r="257" spans="40:40" x14ac:dyDescent="0.2">
      <c r="AN257" s="62"/>
    </row>
    <row r="258" spans="40:40" x14ac:dyDescent="0.2">
      <c r="AN258" s="62"/>
    </row>
    <row r="259" spans="40:40" x14ac:dyDescent="0.2">
      <c r="AN259" s="62"/>
    </row>
    <row r="260" spans="40:40" x14ac:dyDescent="0.2">
      <c r="AN260" s="62"/>
    </row>
    <row r="261" spans="40:40" x14ac:dyDescent="0.2">
      <c r="AN261" s="62"/>
    </row>
    <row r="262" spans="40:40" x14ac:dyDescent="0.2">
      <c r="AN262" s="62"/>
    </row>
    <row r="263" spans="40:40" x14ac:dyDescent="0.2">
      <c r="AN263" s="62"/>
    </row>
    <row r="264" spans="40:40" x14ac:dyDescent="0.2">
      <c r="AN264" s="62"/>
    </row>
    <row r="265" spans="40:40" x14ac:dyDescent="0.2">
      <c r="AN265" s="62"/>
    </row>
    <row r="266" spans="40:40" x14ac:dyDescent="0.2">
      <c r="AN266" s="62"/>
    </row>
    <row r="267" spans="40:40" x14ac:dyDescent="0.2">
      <c r="AN267" s="62"/>
    </row>
    <row r="268" spans="40:40" x14ac:dyDescent="0.2">
      <c r="AN268" s="62"/>
    </row>
    <row r="269" spans="40:40" x14ac:dyDescent="0.2">
      <c r="AN269" s="62"/>
    </row>
    <row r="270" spans="40:40" x14ac:dyDescent="0.2">
      <c r="AN270" s="62"/>
    </row>
    <row r="271" spans="40:40" x14ac:dyDescent="0.2">
      <c r="AN271" s="62"/>
    </row>
    <row r="272" spans="40:40" x14ac:dyDescent="0.2">
      <c r="AN272" s="62"/>
    </row>
    <row r="273" spans="40:40" x14ac:dyDescent="0.2">
      <c r="AN273" s="62"/>
    </row>
    <row r="274" spans="40:40" x14ac:dyDescent="0.2">
      <c r="AN274" s="62"/>
    </row>
    <row r="275" spans="40:40" x14ac:dyDescent="0.2">
      <c r="AN275" s="62"/>
    </row>
    <row r="276" spans="40:40" x14ac:dyDescent="0.2">
      <c r="AN276" s="62"/>
    </row>
    <row r="277" spans="40:40" x14ac:dyDescent="0.2">
      <c r="AN277" s="62"/>
    </row>
    <row r="278" spans="40:40" x14ac:dyDescent="0.2">
      <c r="AN278" s="62"/>
    </row>
    <row r="279" spans="40:40" x14ac:dyDescent="0.2">
      <c r="AN279" s="62"/>
    </row>
    <row r="280" spans="40:40" x14ac:dyDescent="0.2">
      <c r="AN280" s="62"/>
    </row>
    <row r="281" spans="40:40" x14ac:dyDescent="0.2">
      <c r="AN281" s="62"/>
    </row>
    <row r="282" spans="40:40" x14ac:dyDescent="0.2">
      <c r="AN282" s="62"/>
    </row>
    <row r="283" spans="40:40" x14ac:dyDescent="0.2">
      <c r="AN283" s="62"/>
    </row>
    <row r="284" spans="40:40" x14ac:dyDescent="0.2">
      <c r="AN284" s="62"/>
    </row>
    <row r="285" spans="40:40" x14ac:dyDescent="0.2">
      <c r="AN285" s="62"/>
    </row>
    <row r="286" spans="40:40" x14ac:dyDescent="0.2">
      <c r="AN286" s="62"/>
    </row>
    <row r="287" spans="40:40" x14ac:dyDescent="0.2">
      <c r="AN287" s="62"/>
    </row>
    <row r="288" spans="40:40" x14ac:dyDescent="0.2">
      <c r="AN288" s="62"/>
    </row>
    <row r="289" spans="40:40" x14ac:dyDescent="0.2">
      <c r="AN289" s="62"/>
    </row>
    <row r="290" spans="40:40" x14ac:dyDescent="0.2">
      <c r="AN290" s="62"/>
    </row>
    <row r="291" spans="40:40" x14ac:dyDescent="0.2">
      <c r="AN291" s="62"/>
    </row>
    <row r="292" spans="40:40" x14ac:dyDescent="0.2">
      <c r="AN292" s="62"/>
    </row>
    <row r="293" spans="40:40" x14ac:dyDescent="0.2">
      <c r="AN293" s="62"/>
    </row>
    <row r="294" spans="40:40" x14ac:dyDescent="0.2">
      <c r="AN294" s="62"/>
    </row>
    <row r="295" spans="40:40" x14ac:dyDescent="0.2">
      <c r="AN295" s="62"/>
    </row>
    <row r="296" spans="40:40" x14ac:dyDescent="0.2">
      <c r="AN296" s="62"/>
    </row>
    <row r="297" spans="40:40" x14ac:dyDescent="0.2">
      <c r="AN297" s="62"/>
    </row>
    <row r="298" spans="40:40" x14ac:dyDescent="0.2">
      <c r="AN298" s="62"/>
    </row>
    <row r="299" spans="40:40" x14ac:dyDescent="0.2">
      <c r="AN299" s="62"/>
    </row>
    <row r="300" spans="40:40" x14ac:dyDescent="0.2">
      <c r="AN300" s="62"/>
    </row>
    <row r="301" spans="40:40" x14ac:dyDescent="0.2">
      <c r="AN301" s="62"/>
    </row>
    <row r="302" spans="40:40" x14ac:dyDescent="0.2">
      <c r="AN302" s="62"/>
    </row>
    <row r="303" spans="40:40" x14ac:dyDescent="0.2">
      <c r="AN303" s="62"/>
    </row>
    <row r="304" spans="40:40" x14ac:dyDescent="0.2">
      <c r="AN304" s="62"/>
    </row>
    <row r="305" spans="40:40" x14ac:dyDescent="0.2">
      <c r="AN305" s="62"/>
    </row>
    <row r="306" spans="40:40" x14ac:dyDescent="0.2">
      <c r="AN306" s="62"/>
    </row>
    <row r="307" spans="40:40" x14ac:dyDescent="0.2">
      <c r="AN307" s="62"/>
    </row>
    <row r="308" spans="40:40" x14ac:dyDescent="0.2">
      <c r="AN308" s="62"/>
    </row>
    <row r="309" spans="40:40" x14ac:dyDescent="0.2">
      <c r="AN309" s="62"/>
    </row>
    <row r="310" spans="40:40" x14ac:dyDescent="0.2">
      <c r="AN310" s="62"/>
    </row>
    <row r="311" spans="40:40" x14ac:dyDescent="0.2">
      <c r="AN311" s="62"/>
    </row>
    <row r="312" spans="40:40" x14ac:dyDescent="0.2">
      <c r="AN312" s="62"/>
    </row>
    <row r="313" spans="40:40" x14ac:dyDescent="0.2">
      <c r="AN313" s="62"/>
    </row>
    <row r="314" spans="40:40" x14ac:dyDescent="0.2">
      <c r="AN314" s="62"/>
    </row>
    <row r="315" spans="40:40" x14ac:dyDescent="0.2">
      <c r="AN315" s="62"/>
    </row>
    <row r="316" spans="40:40" x14ac:dyDescent="0.2">
      <c r="AN316" s="62"/>
    </row>
    <row r="317" spans="40:40" x14ac:dyDescent="0.2">
      <c r="AN317" s="62"/>
    </row>
    <row r="318" spans="40:40" x14ac:dyDescent="0.2">
      <c r="AN318" s="62"/>
    </row>
    <row r="319" spans="40:40" x14ac:dyDescent="0.2">
      <c r="AN319" s="62"/>
    </row>
    <row r="320" spans="40:40" x14ac:dyDescent="0.2">
      <c r="AN320" s="62"/>
    </row>
    <row r="321" spans="40:40" x14ac:dyDescent="0.2">
      <c r="AN321" s="62"/>
    </row>
    <row r="322" spans="40:40" x14ac:dyDescent="0.2">
      <c r="AN322" s="62"/>
    </row>
    <row r="323" spans="40:40" x14ac:dyDescent="0.2">
      <c r="AN323" s="62"/>
    </row>
    <row r="324" spans="40:40" x14ac:dyDescent="0.2">
      <c r="AN324" s="62"/>
    </row>
    <row r="325" spans="40:40" x14ac:dyDescent="0.2">
      <c r="AN325" s="62"/>
    </row>
    <row r="326" spans="40:40" x14ac:dyDescent="0.2">
      <c r="AN326" s="62"/>
    </row>
    <row r="327" spans="40:40" x14ac:dyDescent="0.2">
      <c r="AN327" s="62"/>
    </row>
    <row r="328" spans="40:40" x14ac:dyDescent="0.2">
      <c r="AN328" s="62"/>
    </row>
    <row r="329" spans="40:40" x14ac:dyDescent="0.2">
      <c r="AN329" s="62"/>
    </row>
    <row r="330" spans="40:40" x14ac:dyDescent="0.2">
      <c r="AN330" s="62"/>
    </row>
    <row r="331" spans="40:40" x14ac:dyDescent="0.2">
      <c r="AN331" s="62"/>
    </row>
    <row r="332" spans="40:40" x14ac:dyDescent="0.2">
      <c r="AN332" s="62"/>
    </row>
    <row r="333" spans="40:40" x14ac:dyDescent="0.2">
      <c r="AN333" s="62"/>
    </row>
    <row r="334" spans="40:40" x14ac:dyDescent="0.2">
      <c r="AN334" s="62"/>
    </row>
    <row r="335" spans="40:40" x14ac:dyDescent="0.2">
      <c r="AN335" s="62"/>
    </row>
    <row r="336" spans="40:40" x14ac:dyDescent="0.2">
      <c r="AN336" s="62"/>
    </row>
    <row r="337" spans="40:40" x14ac:dyDescent="0.2">
      <c r="AN337" s="62"/>
    </row>
    <row r="338" spans="40:40" x14ac:dyDescent="0.2">
      <c r="AN338" s="62"/>
    </row>
    <row r="339" spans="40:40" x14ac:dyDescent="0.2">
      <c r="AN339" s="62"/>
    </row>
    <row r="340" spans="40:40" x14ac:dyDescent="0.2">
      <c r="AN340" s="62"/>
    </row>
    <row r="341" spans="40:40" x14ac:dyDescent="0.2">
      <c r="AN341" s="62"/>
    </row>
    <row r="342" spans="40:40" x14ac:dyDescent="0.2">
      <c r="AN342" s="62"/>
    </row>
    <row r="343" spans="40:40" x14ac:dyDescent="0.2">
      <c r="AN343" s="62"/>
    </row>
    <row r="344" spans="40:40" x14ac:dyDescent="0.2">
      <c r="AN344" s="62"/>
    </row>
    <row r="345" spans="40:40" x14ac:dyDescent="0.2">
      <c r="AN345" s="62"/>
    </row>
    <row r="346" spans="40:40" x14ac:dyDescent="0.2">
      <c r="AN346" s="62"/>
    </row>
    <row r="347" spans="40:40" x14ac:dyDescent="0.2">
      <c r="AN347" s="62"/>
    </row>
    <row r="348" spans="40:40" x14ac:dyDescent="0.2">
      <c r="AN348" s="62"/>
    </row>
    <row r="349" spans="40:40" x14ac:dyDescent="0.2">
      <c r="AN349" s="62"/>
    </row>
    <row r="350" spans="40:40" x14ac:dyDescent="0.2">
      <c r="AN350" s="62"/>
    </row>
    <row r="351" spans="40:40" x14ac:dyDescent="0.2">
      <c r="AN351" s="62"/>
    </row>
    <row r="352" spans="40:40" x14ac:dyDescent="0.2">
      <c r="AN352" s="62"/>
    </row>
    <row r="353" spans="40:40" x14ac:dyDescent="0.2">
      <c r="AN353" s="62"/>
    </row>
    <row r="354" spans="40:40" x14ac:dyDescent="0.2">
      <c r="AN354" s="62"/>
    </row>
    <row r="355" spans="40:40" x14ac:dyDescent="0.2">
      <c r="AN355" s="62"/>
    </row>
    <row r="356" spans="40:40" x14ac:dyDescent="0.2">
      <c r="AN356" s="62"/>
    </row>
    <row r="357" spans="40:40" x14ac:dyDescent="0.2">
      <c r="AN357" s="62"/>
    </row>
    <row r="358" spans="40:40" x14ac:dyDescent="0.2">
      <c r="AN358" s="62"/>
    </row>
    <row r="359" spans="40:40" x14ac:dyDescent="0.2">
      <c r="AN359" s="62"/>
    </row>
    <row r="360" spans="40:40" x14ac:dyDescent="0.2">
      <c r="AN360" s="62"/>
    </row>
    <row r="361" spans="40:40" x14ac:dyDescent="0.2">
      <c r="AN361" s="62"/>
    </row>
    <row r="362" spans="40:40" x14ac:dyDescent="0.2">
      <c r="AN362" s="62"/>
    </row>
    <row r="363" spans="40:40" x14ac:dyDescent="0.2">
      <c r="AN363" s="62"/>
    </row>
    <row r="364" spans="40:40" x14ac:dyDescent="0.2">
      <c r="AN364" s="62"/>
    </row>
    <row r="365" spans="40:40" x14ac:dyDescent="0.2">
      <c r="AN365" s="62"/>
    </row>
    <row r="366" spans="40:40" x14ac:dyDescent="0.2">
      <c r="AN366" s="62"/>
    </row>
    <row r="367" spans="40:40" x14ac:dyDescent="0.2">
      <c r="AN367" s="62"/>
    </row>
    <row r="368" spans="40:40" x14ac:dyDescent="0.2">
      <c r="AN368" s="62"/>
    </row>
    <row r="369" spans="40:40" x14ac:dyDescent="0.2">
      <c r="AN369" s="62"/>
    </row>
    <row r="370" spans="40:40" x14ac:dyDescent="0.2">
      <c r="AN370" s="62"/>
    </row>
    <row r="371" spans="40:40" x14ac:dyDescent="0.2">
      <c r="AN371" s="62"/>
    </row>
    <row r="372" spans="40:40" x14ac:dyDescent="0.2">
      <c r="AN372" s="62"/>
    </row>
    <row r="373" spans="40:40" x14ac:dyDescent="0.2">
      <c r="AN373" s="62"/>
    </row>
    <row r="374" spans="40:40" x14ac:dyDescent="0.2">
      <c r="AN374" s="62"/>
    </row>
    <row r="375" spans="40:40" x14ac:dyDescent="0.2">
      <c r="AN375" s="62"/>
    </row>
    <row r="376" spans="40:40" x14ac:dyDescent="0.2">
      <c r="AN376" s="62"/>
    </row>
    <row r="377" spans="40:40" x14ac:dyDescent="0.2">
      <c r="AN377" s="62"/>
    </row>
    <row r="378" spans="40:40" x14ac:dyDescent="0.2">
      <c r="AN378" s="62"/>
    </row>
    <row r="379" spans="40:40" x14ac:dyDescent="0.2">
      <c r="AN379" s="62"/>
    </row>
    <row r="380" spans="40:40" x14ac:dyDescent="0.2">
      <c r="AN380" s="62"/>
    </row>
    <row r="381" spans="40:40" x14ac:dyDescent="0.2">
      <c r="AN381" s="62"/>
    </row>
    <row r="382" spans="40:40" x14ac:dyDescent="0.2">
      <c r="AN382" s="62"/>
    </row>
    <row r="383" spans="40:40" x14ac:dyDescent="0.2">
      <c r="AN383" s="62"/>
    </row>
    <row r="384" spans="40:40" x14ac:dyDescent="0.2">
      <c r="AN384" s="62"/>
    </row>
    <row r="385" spans="40:40" x14ac:dyDescent="0.2">
      <c r="AN385" s="62"/>
    </row>
    <row r="386" spans="40:40" x14ac:dyDescent="0.2">
      <c r="AN386" s="62"/>
    </row>
    <row r="387" spans="40:40" x14ac:dyDescent="0.2">
      <c r="AN387" s="62"/>
    </row>
    <row r="388" spans="40:40" x14ac:dyDescent="0.2">
      <c r="AN388" s="62"/>
    </row>
    <row r="389" spans="40:40" x14ac:dyDescent="0.2">
      <c r="AN389" s="62"/>
    </row>
    <row r="390" spans="40:40" x14ac:dyDescent="0.2">
      <c r="AN390" s="62"/>
    </row>
    <row r="391" spans="40:40" x14ac:dyDescent="0.2">
      <c r="AN391" s="62"/>
    </row>
    <row r="392" spans="40:40" x14ac:dyDescent="0.2">
      <c r="AN392" s="62"/>
    </row>
    <row r="393" spans="40:40" x14ac:dyDescent="0.2">
      <c r="AN393" s="62"/>
    </row>
    <row r="394" spans="40:40" x14ac:dyDescent="0.2">
      <c r="AN394" s="62"/>
    </row>
    <row r="395" spans="40:40" x14ac:dyDescent="0.2">
      <c r="AN395" s="62"/>
    </row>
    <row r="396" spans="40:40" x14ac:dyDescent="0.2">
      <c r="AN396" s="62"/>
    </row>
    <row r="397" spans="40:40" x14ac:dyDescent="0.2">
      <c r="AN397" s="62"/>
    </row>
    <row r="398" spans="40:40" x14ac:dyDescent="0.2">
      <c r="AN398" s="62"/>
    </row>
    <row r="399" spans="40:40" x14ac:dyDescent="0.2">
      <c r="AN399" s="62"/>
    </row>
    <row r="400" spans="40:40" x14ac:dyDescent="0.2">
      <c r="AN400" s="62"/>
    </row>
    <row r="401" spans="40:40" x14ac:dyDescent="0.2">
      <c r="AN401" s="62"/>
    </row>
    <row r="402" spans="40:40" x14ac:dyDescent="0.2">
      <c r="AN402" s="62"/>
    </row>
    <row r="403" spans="40:40" x14ac:dyDescent="0.2">
      <c r="AN403" s="62"/>
    </row>
    <row r="404" spans="40:40" x14ac:dyDescent="0.2">
      <c r="AN404" s="62"/>
    </row>
    <row r="405" spans="40:40" x14ac:dyDescent="0.2">
      <c r="AN405" s="62"/>
    </row>
    <row r="406" spans="40:40" x14ac:dyDescent="0.2">
      <c r="AN406" s="62"/>
    </row>
    <row r="407" spans="40:40" x14ac:dyDescent="0.2">
      <c r="AN407" s="62"/>
    </row>
    <row r="408" spans="40:40" x14ac:dyDescent="0.2">
      <c r="AN408" s="62"/>
    </row>
    <row r="409" spans="40:40" x14ac:dyDescent="0.2">
      <c r="AN409" s="62"/>
    </row>
    <row r="410" spans="40:40" x14ac:dyDescent="0.2">
      <c r="AN410" s="62"/>
    </row>
    <row r="411" spans="40:40" x14ac:dyDescent="0.2">
      <c r="AN411" s="62"/>
    </row>
    <row r="412" spans="40:40" x14ac:dyDescent="0.2">
      <c r="AN412" s="62"/>
    </row>
    <row r="413" spans="40:40" x14ac:dyDescent="0.2">
      <c r="AN413" s="62"/>
    </row>
    <row r="414" spans="40:40" x14ac:dyDescent="0.2">
      <c r="AN414" s="62"/>
    </row>
    <row r="415" spans="40:40" x14ac:dyDescent="0.2">
      <c r="AN415" s="62"/>
    </row>
    <row r="416" spans="40:40" x14ac:dyDescent="0.2">
      <c r="AN416" s="62"/>
    </row>
    <row r="417" spans="40:40" x14ac:dyDescent="0.2">
      <c r="AN417" s="62"/>
    </row>
    <row r="418" spans="40:40" x14ac:dyDescent="0.2">
      <c r="AN418" s="62"/>
    </row>
    <row r="419" spans="40:40" x14ac:dyDescent="0.2">
      <c r="AN419" s="62"/>
    </row>
    <row r="420" spans="40:40" x14ac:dyDescent="0.2">
      <c r="AN420" s="62"/>
    </row>
    <row r="421" spans="40:40" x14ac:dyDescent="0.2">
      <c r="AN421" s="62"/>
    </row>
    <row r="422" spans="40:40" x14ac:dyDescent="0.2">
      <c r="AN422" s="62"/>
    </row>
    <row r="423" spans="40:40" x14ac:dyDescent="0.2">
      <c r="AN423" s="62"/>
    </row>
    <row r="424" spans="40:40" x14ac:dyDescent="0.2">
      <c r="AN424" s="62"/>
    </row>
    <row r="425" spans="40:40" x14ac:dyDescent="0.2">
      <c r="AN425" s="62"/>
    </row>
    <row r="426" spans="40:40" x14ac:dyDescent="0.2">
      <c r="AN426" s="62"/>
    </row>
    <row r="427" spans="40:40" x14ac:dyDescent="0.2">
      <c r="AN427" s="62"/>
    </row>
    <row r="428" spans="40:40" x14ac:dyDescent="0.2">
      <c r="AN428" s="62"/>
    </row>
    <row r="429" spans="40:40" x14ac:dyDescent="0.2">
      <c r="AN429" s="62"/>
    </row>
    <row r="430" spans="40:40" x14ac:dyDescent="0.2">
      <c r="AN430" s="62"/>
    </row>
    <row r="431" spans="40:40" x14ac:dyDescent="0.2">
      <c r="AN431" s="62"/>
    </row>
    <row r="432" spans="40:40" x14ac:dyDescent="0.2">
      <c r="AN432" s="62"/>
    </row>
    <row r="433" spans="40:40" x14ac:dyDescent="0.2">
      <c r="AN433" s="62"/>
    </row>
    <row r="434" spans="40:40" x14ac:dyDescent="0.2">
      <c r="AN434" s="62"/>
    </row>
    <row r="435" spans="40:40" x14ac:dyDescent="0.2">
      <c r="AN435" s="62"/>
    </row>
    <row r="436" spans="40:40" x14ac:dyDescent="0.2">
      <c r="AN436" s="62"/>
    </row>
    <row r="437" spans="40:40" x14ac:dyDescent="0.2">
      <c r="AN437" s="62"/>
    </row>
    <row r="438" spans="40:40" x14ac:dyDescent="0.2">
      <c r="AN438" s="62"/>
    </row>
    <row r="439" spans="40:40" x14ac:dyDescent="0.2">
      <c r="AN439" s="62"/>
    </row>
    <row r="440" spans="40:40" x14ac:dyDescent="0.2">
      <c r="AN440" s="62"/>
    </row>
    <row r="441" spans="40:40" x14ac:dyDescent="0.2">
      <c r="AN441" s="62"/>
    </row>
    <row r="442" spans="40:40" x14ac:dyDescent="0.2">
      <c r="AN442" s="62"/>
    </row>
    <row r="443" spans="40:40" x14ac:dyDescent="0.2">
      <c r="AN443" s="62"/>
    </row>
    <row r="444" spans="40:40" x14ac:dyDescent="0.2">
      <c r="AN444" s="62"/>
    </row>
    <row r="445" spans="40:40" x14ac:dyDescent="0.2">
      <c r="AN445" s="62"/>
    </row>
    <row r="446" spans="40:40" x14ac:dyDescent="0.2">
      <c r="AN446" s="62"/>
    </row>
    <row r="447" spans="40:40" x14ac:dyDescent="0.2">
      <c r="AN447" s="62"/>
    </row>
    <row r="448" spans="40:40" x14ac:dyDescent="0.2">
      <c r="AN448" s="62"/>
    </row>
    <row r="449" spans="40:40" x14ac:dyDescent="0.2">
      <c r="AN449" s="62"/>
    </row>
    <row r="450" spans="40:40" x14ac:dyDescent="0.2">
      <c r="AN450" s="62"/>
    </row>
    <row r="451" spans="40:40" x14ac:dyDescent="0.2">
      <c r="AN451" s="62"/>
    </row>
    <row r="452" spans="40:40" x14ac:dyDescent="0.2">
      <c r="AN452" s="62"/>
    </row>
    <row r="453" spans="40:40" x14ac:dyDescent="0.2">
      <c r="AN453" s="62"/>
    </row>
    <row r="454" spans="40:40" x14ac:dyDescent="0.2">
      <c r="AN454" s="62"/>
    </row>
    <row r="455" spans="40:40" x14ac:dyDescent="0.2">
      <c r="AN455" s="62"/>
    </row>
    <row r="456" spans="40:40" x14ac:dyDescent="0.2">
      <c r="AN456" s="62"/>
    </row>
    <row r="457" spans="40:40" x14ac:dyDescent="0.2">
      <c r="AN457" s="62"/>
    </row>
    <row r="458" spans="40:40" x14ac:dyDescent="0.2">
      <c r="AN458" s="62"/>
    </row>
    <row r="459" spans="40:40" x14ac:dyDescent="0.2">
      <c r="AN459" s="62"/>
    </row>
    <row r="460" spans="40:40" x14ac:dyDescent="0.2">
      <c r="AN460" s="62"/>
    </row>
    <row r="461" spans="40:40" x14ac:dyDescent="0.2">
      <c r="AN461" s="62"/>
    </row>
    <row r="462" spans="40:40" x14ac:dyDescent="0.2">
      <c r="AN462" s="62"/>
    </row>
    <row r="463" spans="40:40" x14ac:dyDescent="0.2">
      <c r="AN463" s="62"/>
    </row>
    <row r="464" spans="40:40" x14ac:dyDescent="0.2">
      <c r="AN464" s="62"/>
    </row>
    <row r="465" spans="40:40" x14ac:dyDescent="0.2">
      <c r="AN465" s="62"/>
    </row>
    <row r="466" spans="40:40" x14ac:dyDescent="0.2">
      <c r="AN466" s="62"/>
    </row>
    <row r="467" spans="40:40" x14ac:dyDescent="0.2">
      <c r="AN467" s="62"/>
    </row>
    <row r="468" spans="40:40" x14ac:dyDescent="0.2">
      <c r="AN468" s="62"/>
    </row>
    <row r="469" spans="40:40" x14ac:dyDescent="0.2">
      <c r="AN469" s="62"/>
    </row>
    <row r="470" spans="40:40" x14ac:dyDescent="0.2">
      <c r="AN470" s="62"/>
    </row>
    <row r="471" spans="40:40" x14ac:dyDescent="0.2">
      <c r="AN471" s="62"/>
    </row>
    <row r="472" spans="40:40" x14ac:dyDescent="0.2">
      <c r="AN472" s="62"/>
    </row>
    <row r="473" spans="40:40" x14ac:dyDescent="0.2">
      <c r="AN473" s="62"/>
    </row>
    <row r="474" spans="40:40" x14ac:dyDescent="0.2">
      <c r="AN474" s="62"/>
    </row>
    <row r="475" spans="40:40" x14ac:dyDescent="0.2">
      <c r="AN475" s="62"/>
    </row>
    <row r="476" spans="40:40" x14ac:dyDescent="0.2">
      <c r="AN476" s="62"/>
    </row>
    <row r="477" spans="40:40" x14ac:dyDescent="0.2">
      <c r="AN477" s="62"/>
    </row>
    <row r="478" spans="40:40" x14ac:dyDescent="0.2">
      <c r="AN478" s="62"/>
    </row>
    <row r="479" spans="40:40" x14ac:dyDescent="0.2">
      <c r="AN479" s="62"/>
    </row>
    <row r="480" spans="40:40" x14ac:dyDescent="0.2">
      <c r="AN480" s="62"/>
    </row>
    <row r="481" spans="40:40" x14ac:dyDescent="0.2">
      <c r="AN481" s="62"/>
    </row>
    <row r="482" spans="40:40" x14ac:dyDescent="0.2">
      <c r="AN482" s="62"/>
    </row>
    <row r="483" spans="40:40" x14ac:dyDescent="0.2">
      <c r="AN483" s="62"/>
    </row>
    <row r="484" spans="40:40" x14ac:dyDescent="0.2">
      <c r="AN484" s="62"/>
    </row>
    <row r="485" spans="40:40" x14ac:dyDescent="0.2">
      <c r="AN485" s="62"/>
    </row>
    <row r="486" spans="40:40" x14ac:dyDescent="0.2">
      <c r="AN486" s="62"/>
    </row>
    <row r="487" spans="40:40" x14ac:dyDescent="0.2">
      <c r="AN487" s="62"/>
    </row>
    <row r="488" spans="40:40" x14ac:dyDescent="0.2">
      <c r="AN488" s="62"/>
    </row>
    <row r="489" spans="40:40" x14ac:dyDescent="0.2">
      <c r="AN489" s="62"/>
    </row>
    <row r="490" spans="40:40" x14ac:dyDescent="0.2">
      <c r="AN490" s="62"/>
    </row>
    <row r="491" spans="40:40" x14ac:dyDescent="0.2">
      <c r="AN491" s="62"/>
    </row>
    <row r="492" spans="40:40" x14ac:dyDescent="0.2">
      <c r="AN492" s="62"/>
    </row>
    <row r="493" spans="40:40" x14ac:dyDescent="0.2">
      <c r="AN493" s="62"/>
    </row>
    <row r="494" spans="40:40" x14ac:dyDescent="0.2">
      <c r="AN494" s="62"/>
    </row>
    <row r="495" spans="40:40" x14ac:dyDescent="0.2">
      <c r="AN495" s="62"/>
    </row>
    <row r="496" spans="40:40" x14ac:dyDescent="0.2">
      <c r="AN496" s="62"/>
    </row>
    <row r="497" spans="40:40" x14ac:dyDescent="0.2">
      <c r="AN497" s="62"/>
    </row>
    <row r="498" spans="40:40" x14ac:dyDescent="0.2">
      <c r="AN498" s="62"/>
    </row>
    <row r="499" spans="40:40" x14ac:dyDescent="0.2">
      <c r="AN499" s="62"/>
    </row>
    <row r="500" spans="40:40" x14ac:dyDescent="0.2">
      <c r="AN500" s="62"/>
    </row>
    <row r="501" spans="40:40" x14ac:dyDescent="0.2">
      <c r="AN501" s="62"/>
    </row>
    <row r="502" spans="40:40" x14ac:dyDescent="0.2">
      <c r="AN502" s="62"/>
    </row>
    <row r="503" spans="40:40" x14ac:dyDescent="0.2">
      <c r="AN503" s="62"/>
    </row>
    <row r="504" spans="40:40" x14ac:dyDescent="0.2">
      <c r="AN504" s="62"/>
    </row>
    <row r="505" spans="40:40" x14ac:dyDescent="0.2">
      <c r="AN505" s="62"/>
    </row>
    <row r="506" spans="40:40" x14ac:dyDescent="0.2">
      <c r="AN506" s="62"/>
    </row>
    <row r="507" spans="40:40" x14ac:dyDescent="0.2">
      <c r="AN507" s="62"/>
    </row>
    <row r="508" spans="40:40" x14ac:dyDescent="0.2">
      <c r="AN508" s="62"/>
    </row>
    <row r="509" spans="40:40" x14ac:dyDescent="0.2">
      <c r="AN509" s="62"/>
    </row>
    <row r="510" spans="40:40" x14ac:dyDescent="0.2">
      <c r="AN510" s="62"/>
    </row>
    <row r="511" spans="40:40" x14ac:dyDescent="0.2">
      <c r="AN511" s="62"/>
    </row>
    <row r="512" spans="40:40" x14ac:dyDescent="0.2">
      <c r="AN512" s="62"/>
    </row>
    <row r="513" spans="40:40" x14ac:dyDescent="0.2">
      <c r="AN513" s="62"/>
    </row>
    <row r="514" spans="40:40" x14ac:dyDescent="0.2">
      <c r="AN514" s="62"/>
    </row>
    <row r="515" spans="40:40" x14ac:dyDescent="0.2">
      <c r="AN515" s="62"/>
    </row>
    <row r="516" spans="40:40" x14ac:dyDescent="0.2">
      <c r="AN516" s="62"/>
    </row>
    <row r="517" spans="40:40" x14ac:dyDescent="0.2">
      <c r="AN517" s="62"/>
    </row>
    <row r="518" spans="40:40" x14ac:dyDescent="0.2">
      <c r="AN518" s="62"/>
    </row>
    <row r="519" spans="40:40" x14ac:dyDescent="0.2">
      <c r="AN519" s="62"/>
    </row>
    <row r="520" spans="40:40" x14ac:dyDescent="0.2">
      <c r="AN520" s="62"/>
    </row>
    <row r="521" spans="40:40" x14ac:dyDescent="0.2">
      <c r="AN521" s="62"/>
    </row>
    <row r="522" spans="40:40" x14ac:dyDescent="0.2">
      <c r="AN522" s="62"/>
    </row>
    <row r="523" spans="40:40" x14ac:dyDescent="0.2">
      <c r="AN523" s="62"/>
    </row>
    <row r="524" spans="40:40" x14ac:dyDescent="0.2">
      <c r="AN524" s="62"/>
    </row>
    <row r="525" spans="40:40" x14ac:dyDescent="0.2">
      <c r="AN525" s="62"/>
    </row>
    <row r="526" spans="40:40" x14ac:dyDescent="0.2">
      <c r="AN526" s="62"/>
    </row>
    <row r="527" spans="40:40" x14ac:dyDescent="0.2">
      <c r="AN527" s="62"/>
    </row>
    <row r="528" spans="40:40" x14ac:dyDescent="0.2">
      <c r="AN528" s="62"/>
    </row>
    <row r="529" spans="40:40" x14ac:dyDescent="0.2">
      <c r="AN529" s="62"/>
    </row>
    <row r="530" spans="40:40" x14ac:dyDescent="0.2">
      <c r="AN530" s="62"/>
    </row>
    <row r="531" spans="40:40" x14ac:dyDescent="0.2">
      <c r="AN531" s="62"/>
    </row>
    <row r="532" spans="40:40" x14ac:dyDescent="0.2">
      <c r="AN532" s="62"/>
    </row>
    <row r="533" spans="40:40" x14ac:dyDescent="0.2">
      <c r="AN533" s="62"/>
    </row>
    <row r="534" spans="40:40" x14ac:dyDescent="0.2">
      <c r="AN534" s="62"/>
    </row>
    <row r="535" spans="40:40" x14ac:dyDescent="0.2">
      <c r="AN535" s="62"/>
    </row>
    <row r="536" spans="40:40" x14ac:dyDescent="0.2">
      <c r="AN536" s="62"/>
    </row>
    <row r="537" spans="40:40" x14ac:dyDescent="0.2">
      <c r="AN537" s="62"/>
    </row>
    <row r="538" spans="40:40" x14ac:dyDescent="0.2">
      <c r="AN538" s="62"/>
    </row>
    <row r="539" spans="40:40" x14ac:dyDescent="0.2">
      <c r="AN539" s="62"/>
    </row>
    <row r="540" spans="40:40" x14ac:dyDescent="0.2">
      <c r="AN540" s="62"/>
    </row>
    <row r="541" spans="40:40" x14ac:dyDescent="0.2">
      <c r="AN541" s="62"/>
    </row>
    <row r="542" spans="40:40" x14ac:dyDescent="0.2">
      <c r="AN542" s="62"/>
    </row>
    <row r="543" spans="40:40" x14ac:dyDescent="0.2">
      <c r="AN543" s="62"/>
    </row>
    <row r="544" spans="40:40" x14ac:dyDescent="0.2">
      <c r="AN544" s="62"/>
    </row>
    <row r="545" spans="40:40" x14ac:dyDescent="0.2">
      <c r="AN545" s="62"/>
    </row>
    <row r="546" spans="40:40" x14ac:dyDescent="0.2">
      <c r="AN546" s="62"/>
    </row>
    <row r="547" spans="40:40" x14ac:dyDescent="0.2">
      <c r="AN547" s="62"/>
    </row>
    <row r="548" spans="40:40" x14ac:dyDescent="0.2">
      <c r="AN548" s="62"/>
    </row>
    <row r="549" spans="40:40" x14ac:dyDescent="0.2">
      <c r="AN549" s="62"/>
    </row>
    <row r="550" spans="40:40" x14ac:dyDescent="0.2">
      <c r="AN550" s="62"/>
    </row>
    <row r="551" spans="40:40" x14ac:dyDescent="0.2">
      <c r="AN551" s="62"/>
    </row>
    <row r="552" spans="40:40" x14ac:dyDescent="0.2">
      <c r="AN552" s="62"/>
    </row>
    <row r="553" spans="40:40" x14ac:dyDescent="0.2">
      <c r="AN553" s="62"/>
    </row>
    <row r="554" spans="40:40" x14ac:dyDescent="0.2">
      <c r="AN554" s="62"/>
    </row>
    <row r="555" spans="40:40" x14ac:dyDescent="0.2">
      <c r="AN555" s="62"/>
    </row>
    <row r="556" spans="40:40" x14ac:dyDescent="0.2">
      <c r="AN556" s="62"/>
    </row>
    <row r="557" spans="40:40" x14ac:dyDescent="0.2">
      <c r="AN557" s="62"/>
    </row>
    <row r="558" spans="40:40" x14ac:dyDescent="0.2">
      <c r="AN558" s="62"/>
    </row>
    <row r="559" spans="40:40" x14ac:dyDescent="0.2">
      <c r="AN559" s="62"/>
    </row>
    <row r="560" spans="40:40" x14ac:dyDescent="0.2">
      <c r="AN560" s="62"/>
    </row>
    <row r="561" spans="40:40" x14ac:dyDescent="0.2">
      <c r="AN561" s="62"/>
    </row>
    <row r="562" spans="40:40" x14ac:dyDescent="0.2">
      <c r="AN562" s="62"/>
    </row>
    <row r="563" spans="40:40" x14ac:dyDescent="0.2">
      <c r="AN563" s="62"/>
    </row>
    <row r="564" spans="40:40" x14ac:dyDescent="0.2">
      <c r="AN564" s="62"/>
    </row>
    <row r="565" spans="40:40" x14ac:dyDescent="0.2">
      <c r="AN565" s="62"/>
    </row>
    <row r="566" spans="40:40" x14ac:dyDescent="0.2">
      <c r="AN566" s="62"/>
    </row>
    <row r="567" spans="40:40" x14ac:dyDescent="0.2">
      <c r="AN567" s="62"/>
    </row>
    <row r="568" spans="40:40" x14ac:dyDescent="0.2">
      <c r="AN568" s="62"/>
    </row>
    <row r="569" spans="40:40" x14ac:dyDescent="0.2">
      <c r="AN569" s="62"/>
    </row>
    <row r="570" spans="40:40" x14ac:dyDescent="0.2">
      <c r="AN570" s="62"/>
    </row>
    <row r="571" spans="40:40" x14ac:dyDescent="0.2">
      <c r="AN571" s="62"/>
    </row>
    <row r="572" spans="40:40" x14ac:dyDescent="0.2">
      <c r="AN572" s="62"/>
    </row>
    <row r="573" spans="40:40" x14ac:dyDescent="0.2">
      <c r="AN573" s="62"/>
    </row>
    <row r="574" spans="40:40" x14ac:dyDescent="0.2">
      <c r="AN574" s="62"/>
    </row>
    <row r="575" spans="40:40" x14ac:dyDescent="0.2">
      <c r="AN575" s="62"/>
    </row>
    <row r="576" spans="40:40" x14ac:dyDescent="0.2">
      <c r="AN576" s="62"/>
    </row>
    <row r="577" spans="40:40" x14ac:dyDescent="0.2">
      <c r="AN577" s="62"/>
    </row>
    <row r="578" spans="40:40" x14ac:dyDescent="0.2">
      <c r="AN578" s="62"/>
    </row>
    <row r="579" spans="40:40" x14ac:dyDescent="0.2">
      <c r="AN579" s="62"/>
    </row>
    <row r="580" spans="40:40" x14ac:dyDescent="0.2">
      <c r="AN580" s="62"/>
    </row>
    <row r="581" spans="40:40" x14ac:dyDescent="0.2">
      <c r="AN581" s="62"/>
    </row>
    <row r="582" spans="40:40" x14ac:dyDescent="0.2">
      <c r="AN582" s="62"/>
    </row>
    <row r="583" spans="40:40" x14ac:dyDescent="0.2">
      <c r="AN583" s="62"/>
    </row>
    <row r="584" spans="40:40" x14ac:dyDescent="0.2">
      <c r="AN584" s="62"/>
    </row>
    <row r="585" spans="40:40" x14ac:dyDescent="0.2">
      <c r="AN585" s="62"/>
    </row>
    <row r="586" spans="40:40" x14ac:dyDescent="0.2">
      <c r="AN586" s="62"/>
    </row>
    <row r="587" spans="40:40" x14ac:dyDescent="0.2">
      <c r="AN587" s="62"/>
    </row>
    <row r="588" spans="40:40" x14ac:dyDescent="0.2">
      <c r="AN588" s="62"/>
    </row>
    <row r="589" spans="40:40" x14ac:dyDescent="0.2">
      <c r="AN589" s="62"/>
    </row>
    <row r="590" spans="40:40" x14ac:dyDescent="0.2">
      <c r="AN590" s="62"/>
    </row>
    <row r="591" spans="40:40" x14ac:dyDescent="0.2">
      <c r="AN591" s="62"/>
    </row>
    <row r="592" spans="40:40" x14ac:dyDescent="0.2">
      <c r="AN592" s="62"/>
    </row>
    <row r="593" spans="40:40" x14ac:dyDescent="0.2">
      <c r="AN593" s="62"/>
    </row>
    <row r="594" spans="40:40" x14ac:dyDescent="0.2">
      <c r="AN594" s="62"/>
    </row>
    <row r="595" spans="40:40" x14ac:dyDescent="0.2">
      <c r="AN595" s="62"/>
    </row>
    <row r="596" spans="40:40" x14ac:dyDescent="0.2">
      <c r="AN596" s="62"/>
    </row>
    <row r="597" spans="40:40" x14ac:dyDescent="0.2">
      <c r="AN597" s="62"/>
    </row>
    <row r="598" spans="40:40" x14ac:dyDescent="0.2">
      <c r="AN598" s="62"/>
    </row>
    <row r="599" spans="40:40" x14ac:dyDescent="0.2">
      <c r="AN599" s="62"/>
    </row>
    <row r="600" spans="40:40" x14ac:dyDescent="0.2">
      <c r="AN600" s="62"/>
    </row>
    <row r="601" spans="40:40" x14ac:dyDescent="0.2">
      <c r="AN601" s="62"/>
    </row>
    <row r="602" spans="40:40" x14ac:dyDescent="0.2">
      <c r="AN602" s="62"/>
    </row>
    <row r="603" spans="40:40" x14ac:dyDescent="0.2">
      <c r="AN603" s="62"/>
    </row>
    <row r="604" spans="40:40" x14ac:dyDescent="0.2">
      <c r="AN604" s="62"/>
    </row>
    <row r="605" spans="40:40" x14ac:dyDescent="0.2">
      <c r="AN605" s="62"/>
    </row>
    <row r="606" spans="40:40" x14ac:dyDescent="0.2">
      <c r="AN606" s="62"/>
    </row>
    <row r="607" spans="40:40" x14ac:dyDescent="0.2">
      <c r="AN607" s="62"/>
    </row>
    <row r="608" spans="40:40" x14ac:dyDescent="0.2">
      <c r="AN608" s="62"/>
    </row>
    <row r="609" spans="40:40" x14ac:dyDescent="0.2">
      <c r="AN609" s="62"/>
    </row>
    <row r="610" spans="40:40" x14ac:dyDescent="0.2">
      <c r="AN610" s="62"/>
    </row>
    <row r="611" spans="40:40" x14ac:dyDescent="0.2">
      <c r="AN611" s="62"/>
    </row>
    <row r="612" spans="40:40" x14ac:dyDescent="0.2">
      <c r="AN612" s="62"/>
    </row>
    <row r="613" spans="40:40" x14ac:dyDescent="0.2">
      <c r="AN613" s="62"/>
    </row>
    <row r="614" spans="40:40" x14ac:dyDescent="0.2">
      <c r="AN614" s="62"/>
    </row>
    <row r="615" spans="40:40" x14ac:dyDescent="0.2">
      <c r="AN615" s="62"/>
    </row>
    <row r="616" spans="40:40" x14ac:dyDescent="0.2">
      <c r="AN616" s="62"/>
    </row>
    <row r="617" spans="40:40" x14ac:dyDescent="0.2">
      <c r="AN617" s="62"/>
    </row>
    <row r="618" spans="40:40" x14ac:dyDescent="0.2">
      <c r="AN618" s="62"/>
    </row>
    <row r="619" spans="40:40" x14ac:dyDescent="0.2">
      <c r="AN619" s="62"/>
    </row>
    <row r="620" spans="40:40" x14ac:dyDescent="0.2">
      <c r="AN620" s="62"/>
    </row>
    <row r="621" spans="40:40" x14ac:dyDescent="0.2">
      <c r="AN621" s="62"/>
    </row>
    <row r="622" spans="40:40" x14ac:dyDescent="0.2">
      <c r="AN622" s="62"/>
    </row>
    <row r="623" spans="40:40" x14ac:dyDescent="0.2">
      <c r="AN623" s="62"/>
    </row>
    <row r="624" spans="40:40" x14ac:dyDescent="0.2">
      <c r="AN624" s="62"/>
    </row>
    <row r="625" spans="40:40" x14ac:dyDescent="0.2">
      <c r="AN625" s="62"/>
    </row>
    <row r="626" spans="40:40" x14ac:dyDescent="0.2">
      <c r="AN626" s="62"/>
    </row>
    <row r="627" spans="40:40" x14ac:dyDescent="0.2">
      <c r="AN627" s="62"/>
    </row>
    <row r="628" spans="40:40" x14ac:dyDescent="0.2">
      <c r="AN628" s="62"/>
    </row>
    <row r="629" spans="40:40" x14ac:dyDescent="0.2">
      <c r="AN629" s="62"/>
    </row>
    <row r="630" spans="40:40" x14ac:dyDescent="0.2">
      <c r="AN630" s="62"/>
    </row>
    <row r="631" spans="40:40" x14ac:dyDescent="0.2">
      <c r="AN631" s="62"/>
    </row>
    <row r="632" spans="40:40" x14ac:dyDescent="0.2">
      <c r="AN632" s="62"/>
    </row>
    <row r="633" spans="40:40" x14ac:dyDescent="0.2">
      <c r="AN633" s="62"/>
    </row>
    <row r="634" spans="40:40" x14ac:dyDescent="0.2">
      <c r="AN634" s="62"/>
    </row>
    <row r="635" spans="40:40" x14ac:dyDescent="0.2">
      <c r="AN635" s="62"/>
    </row>
    <row r="636" spans="40:40" x14ac:dyDescent="0.2">
      <c r="AN636" s="62"/>
    </row>
    <row r="637" spans="40:40" x14ac:dyDescent="0.2">
      <c r="AN637" s="62"/>
    </row>
    <row r="638" spans="40:40" x14ac:dyDescent="0.2">
      <c r="AN638" s="62"/>
    </row>
    <row r="639" spans="40:40" x14ac:dyDescent="0.2">
      <c r="AN639" s="62"/>
    </row>
    <row r="640" spans="40:40" x14ac:dyDescent="0.2">
      <c r="AN640" s="62"/>
    </row>
    <row r="641" spans="40:40" x14ac:dyDescent="0.2">
      <c r="AN641" s="62"/>
    </row>
    <row r="642" spans="40:40" x14ac:dyDescent="0.2">
      <c r="AN642" s="62"/>
    </row>
    <row r="643" spans="40:40" x14ac:dyDescent="0.2">
      <c r="AN643" s="62"/>
    </row>
    <row r="644" spans="40:40" x14ac:dyDescent="0.2">
      <c r="AN644" s="62"/>
    </row>
    <row r="645" spans="40:40" x14ac:dyDescent="0.2">
      <c r="AN645" s="62"/>
    </row>
    <row r="646" spans="40:40" x14ac:dyDescent="0.2">
      <c r="AN646" s="62"/>
    </row>
    <row r="647" spans="40:40" x14ac:dyDescent="0.2">
      <c r="AN647" s="62"/>
    </row>
    <row r="648" spans="40:40" x14ac:dyDescent="0.2">
      <c r="AN648" s="62"/>
    </row>
    <row r="649" spans="40:40" x14ac:dyDescent="0.2">
      <c r="AN649" s="62"/>
    </row>
    <row r="650" spans="40:40" x14ac:dyDescent="0.2">
      <c r="AN650" s="62"/>
    </row>
    <row r="651" spans="40:40" x14ac:dyDescent="0.2">
      <c r="AN651" s="62"/>
    </row>
    <row r="652" spans="40:40" x14ac:dyDescent="0.2">
      <c r="AN652" s="62"/>
    </row>
    <row r="653" spans="40:40" x14ac:dyDescent="0.2">
      <c r="AN653" s="62"/>
    </row>
    <row r="654" spans="40:40" x14ac:dyDescent="0.2">
      <c r="AN654" s="62"/>
    </row>
    <row r="655" spans="40:40" x14ac:dyDescent="0.2">
      <c r="AN655" s="62"/>
    </row>
    <row r="656" spans="40:40" x14ac:dyDescent="0.2">
      <c r="AN656" s="62"/>
    </row>
    <row r="657" spans="40:40" x14ac:dyDescent="0.2">
      <c r="AN657" s="62"/>
    </row>
    <row r="658" spans="40:40" x14ac:dyDescent="0.2">
      <c r="AN658" s="62"/>
    </row>
    <row r="659" spans="40:40" x14ac:dyDescent="0.2">
      <c r="AN659" s="62"/>
    </row>
    <row r="660" spans="40:40" x14ac:dyDescent="0.2">
      <c r="AN660" s="62"/>
    </row>
    <row r="661" spans="40:40" x14ac:dyDescent="0.2">
      <c r="AN661" s="62"/>
    </row>
    <row r="662" spans="40:40" x14ac:dyDescent="0.2">
      <c r="AN662" s="62"/>
    </row>
    <row r="663" spans="40:40" x14ac:dyDescent="0.2">
      <c r="AN663" s="62"/>
    </row>
    <row r="664" spans="40:40" x14ac:dyDescent="0.2">
      <c r="AN664" s="62"/>
    </row>
    <row r="665" spans="40:40" x14ac:dyDescent="0.2">
      <c r="AN665" s="62"/>
    </row>
    <row r="666" spans="40:40" x14ac:dyDescent="0.2">
      <c r="AN666" s="62"/>
    </row>
    <row r="667" spans="40:40" x14ac:dyDescent="0.2">
      <c r="AN667" s="62"/>
    </row>
    <row r="668" spans="40:40" x14ac:dyDescent="0.2">
      <c r="AN668" s="62"/>
    </row>
    <row r="669" spans="40:40" x14ac:dyDescent="0.2">
      <c r="AN669" s="62"/>
    </row>
    <row r="670" spans="40:40" x14ac:dyDescent="0.2">
      <c r="AN670" s="62"/>
    </row>
    <row r="671" spans="40:40" x14ac:dyDescent="0.2">
      <c r="AN671" s="62"/>
    </row>
    <row r="672" spans="40:40" x14ac:dyDescent="0.2">
      <c r="AN672" s="62"/>
    </row>
    <row r="673" spans="40:40" x14ac:dyDescent="0.2">
      <c r="AN673" s="62"/>
    </row>
    <row r="674" spans="40:40" x14ac:dyDescent="0.2">
      <c r="AN674" s="62"/>
    </row>
    <row r="675" spans="40:40" x14ac:dyDescent="0.2">
      <c r="AN675" s="62"/>
    </row>
    <row r="676" spans="40:40" x14ac:dyDescent="0.2">
      <c r="AN676" s="62"/>
    </row>
    <row r="677" spans="40:40" x14ac:dyDescent="0.2">
      <c r="AN677" s="62"/>
    </row>
    <row r="678" spans="40:40" x14ac:dyDescent="0.2">
      <c r="AN678" s="62"/>
    </row>
    <row r="679" spans="40:40" x14ac:dyDescent="0.2">
      <c r="AN679" s="62"/>
    </row>
    <row r="680" spans="40:40" x14ac:dyDescent="0.2">
      <c r="AN680" s="62"/>
    </row>
    <row r="681" spans="40:40" x14ac:dyDescent="0.2">
      <c r="AN681" s="62"/>
    </row>
    <row r="682" spans="40:40" x14ac:dyDescent="0.2">
      <c r="AN682" s="62"/>
    </row>
    <row r="683" spans="40:40" x14ac:dyDescent="0.2">
      <c r="AN683" s="62"/>
    </row>
    <row r="684" spans="40:40" x14ac:dyDescent="0.2">
      <c r="AN684" s="62"/>
    </row>
    <row r="685" spans="40:40" x14ac:dyDescent="0.2">
      <c r="AN685" s="62"/>
    </row>
    <row r="686" spans="40:40" x14ac:dyDescent="0.2">
      <c r="AN686" s="62"/>
    </row>
    <row r="687" spans="40:40" x14ac:dyDescent="0.2">
      <c r="AN687" s="62"/>
    </row>
    <row r="688" spans="40:40" x14ac:dyDescent="0.2">
      <c r="AN688" s="62"/>
    </row>
    <row r="689" spans="40:40" x14ac:dyDescent="0.2">
      <c r="AN689" s="62"/>
    </row>
    <row r="690" spans="40:40" x14ac:dyDescent="0.2">
      <c r="AN690" s="62"/>
    </row>
    <row r="691" spans="40:40" x14ac:dyDescent="0.2">
      <c r="AN691" s="62"/>
    </row>
    <row r="692" spans="40:40" x14ac:dyDescent="0.2">
      <c r="AN692" s="62"/>
    </row>
    <row r="693" spans="40:40" x14ac:dyDescent="0.2">
      <c r="AN693" s="62"/>
    </row>
    <row r="694" spans="40:40" x14ac:dyDescent="0.2">
      <c r="AN694" s="62"/>
    </row>
    <row r="695" spans="40:40" x14ac:dyDescent="0.2">
      <c r="AN695" s="62"/>
    </row>
    <row r="696" spans="40:40" x14ac:dyDescent="0.2">
      <c r="AN696" s="62"/>
    </row>
    <row r="697" spans="40:40" x14ac:dyDescent="0.2">
      <c r="AN697" s="62"/>
    </row>
    <row r="698" spans="40:40" x14ac:dyDescent="0.2">
      <c r="AN698" s="62"/>
    </row>
    <row r="699" spans="40:40" x14ac:dyDescent="0.2">
      <c r="AN699" s="62"/>
    </row>
    <row r="700" spans="40:40" x14ac:dyDescent="0.2">
      <c r="AN700" s="62"/>
    </row>
    <row r="701" spans="40:40" x14ac:dyDescent="0.2">
      <c r="AN701" s="62"/>
    </row>
    <row r="702" spans="40:40" x14ac:dyDescent="0.2">
      <c r="AN702" s="62"/>
    </row>
    <row r="703" spans="40:40" x14ac:dyDescent="0.2">
      <c r="AN703" s="62"/>
    </row>
    <row r="704" spans="40:40" x14ac:dyDescent="0.2">
      <c r="AN704" s="62"/>
    </row>
    <row r="705" spans="40:40" x14ac:dyDescent="0.2">
      <c r="AN705" s="62"/>
    </row>
    <row r="706" spans="40:40" x14ac:dyDescent="0.2">
      <c r="AN706" s="62"/>
    </row>
    <row r="707" spans="40:40" x14ac:dyDescent="0.2">
      <c r="AN707" s="62"/>
    </row>
    <row r="708" spans="40:40" x14ac:dyDescent="0.2">
      <c r="AN708" s="62"/>
    </row>
    <row r="709" spans="40:40" x14ac:dyDescent="0.2">
      <c r="AN709" s="62"/>
    </row>
    <row r="710" spans="40:40" x14ac:dyDescent="0.2">
      <c r="AN710" s="62"/>
    </row>
    <row r="711" spans="40:40" x14ac:dyDescent="0.2">
      <c r="AN711" s="62"/>
    </row>
    <row r="712" spans="40:40" x14ac:dyDescent="0.2">
      <c r="AN712" s="62"/>
    </row>
    <row r="713" spans="40:40" x14ac:dyDescent="0.2">
      <c r="AN713" s="62"/>
    </row>
    <row r="714" spans="40:40" x14ac:dyDescent="0.2">
      <c r="AN714" s="62"/>
    </row>
    <row r="715" spans="40:40" x14ac:dyDescent="0.2">
      <c r="AN715" s="62"/>
    </row>
    <row r="716" spans="40:40" x14ac:dyDescent="0.2">
      <c r="AN716" s="62"/>
    </row>
    <row r="717" spans="40:40" x14ac:dyDescent="0.2">
      <c r="AN717" s="62"/>
    </row>
    <row r="718" spans="40:40" x14ac:dyDescent="0.2">
      <c r="AN718" s="62"/>
    </row>
    <row r="719" spans="40:40" x14ac:dyDescent="0.2">
      <c r="AN719" s="62"/>
    </row>
    <row r="720" spans="40:40" x14ac:dyDescent="0.2">
      <c r="AN720" s="62"/>
    </row>
    <row r="721" spans="40:40" x14ac:dyDescent="0.2">
      <c r="AN721" s="62"/>
    </row>
    <row r="722" spans="40:40" x14ac:dyDescent="0.2">
      <c r="AN722" s="62"/>
    </row>
    <row r="723" spans="40:40" x14ac:dyDescent="0.2">
      <c r="AN723" s="62"/>
    </row>
    <row r="724" spans="40:40" x14ac:dyDescent="0.2">
      <c r="AN724" s="62"/>
    </row>
    <row r="725" spans="40:40" x14ac:dyDescent="0.2">
      <c r="AN725" s="62"/>
    </row>
    <row r="726" spans="40:40" x14ac:dyDescent="0.2">
      <c r="AN726" s="62"/>
    </row>
    <row r="727" spans="40:40" x14ac:dyDescent="0.2">
      <c r="AN727" s="62"/>
    </row>
    <row r="728" spans="40:40" x14ac:dyDescent="0.2">
      <c r="AN728" s="62"/>
    </row>
    <row r="729" spans="40:40" x14ac:dyDescent="0.2">
      <c r="AN729" s="62"/>
    </row>
    <row r="730" spans="40:40" x14ac:dyDescent="0.2">
      <c r="AN730" s="62"/>
    </row>
    <row r="731" spans="40:40" x14ac:dyDescent="0.2">
      <c r="AN731" s="62"/>
    </row>
    <row r="732" spans="40:40" x14ac:dyDescent="0.2">
      <c r="AN732" s="62"/>
    </row>
    <row r="733" spans="40:40" x14ac:dyDescent="0.2">
      <c r="AN733" s="62"/>
    </row>
    <row r="734" spans="40:40" x14ac:dyDescent="0.2">
      <c r="AN734" s="62"/>
    </row>
    <row r="735" spans="40:40" x14ac:dyDescent="0.2">
      <c r="AN735" s="62"/>
    </row>
    <row r="736" spans="40:40" x14ac:dyDescent="0.2">
      <c r="AN736" s="62"/>
    </row>
    <row r="737" spans="40:40" x14ac:dyDescent="0.2">
      <c r="AN737" s="62"/>
    </row>
    <row r="738" spans="40:40" x14ac:dyDescent="0.2">
      <c r="AN738" s="62"/>
    </row>
    <row r="739" spans="40:40" x14ac:dyDescent="0.2">
      <c r="AN739" s="62"/>
    </row>
    <row r="740" spans="40:40" x14ac:dyDescent="0.2">
      <c r="AN740" s="62"/>
    </row>
    <row r="741" spans="40:40" x14ac:dyDescent="0.2">
      <c r="AN741" s="62"/>
    </row>
    <row r="742" spans="40:40" x14ac:dyDescent="0.2">
      <c r="AN742" s="62"/>
    </row>
    <row r="743" spans="40:40" x14ac:dyDescent="0.2">
      <c r="AN743" s="62"/>
    </row>
    <row r="744" spans="40:40" x14ac:dyDescent="0.2">
      <c r="AN744" s="62"/>
    </row>
    <row r="745" spans="40:40" x14ac:dyDescent="0.2">
      <c r="AN745" s="62"/>
    </row>
    <row r="746" spans="40:40" x14ac:dyDescent="0.2">
      <c r="AN746" s="62"/>
    </row>
    <row r="747" spans="40:40" x14ac:dyDescent="0.2">
      <c r="AN747" s="62"/>
    </row>
    <row r="748" spans="40:40" x14ac:dyDescent="0.2">
      <c r="AN748" s="62"/>
    </row>
    <row r="749" spans="40:40" x14ac:dyDescent="0.2">
      <c r="AN749" s="62"/>
    </row>
    <row r="750" spans="40:40" x14ac:dyDescent="0.2">
      <c r="AN750" s="62"/>
    </row>
    <row r="751" spans="40:40" x14ac:dyDescent="0.2">
      <c r="AN751" s="62"/>
    </row>
    <row r="752" spans="40:40" x14ac:dyDescent="0.2">
      <c r="AN752" s="62"/>
    </row>
    <row r="753" spans="40:40" x14ac:dyDescent="0.2">
      <c r="AN753" s="62"/>
    </row>
    <row r="754" spans="40:40" x14ac:dyDescent="0.2">
      <c r="AN754" s="62"/>
    </row>
    <row r="755" spans="40:40" x14ac:dyDescent="0.2">
      <c r="AN755" s="62"/>
    </row>
    <row r="756" spans="40:40" x14ac:dyDescent="0.2">
      <c r="AN756" s="62"/>
    </row>
    <row r="757" spans="40:40" x14ac:dyDescent="0.2">
      <c r="AN757" s="62"/>
    </row>
    <row r="758" spans="40:40" x14ac:dyDescent="0.2">
      <c r="AN758" s="62"/>
    </row>
    <row r="759" spans="40:40" x14ac:dyDescent="0.2">
      <c r="AN759" s="62"/>
    </row>
    <row r="760" spans="40:40" x14ac:dyDescent="0.2">
      <c r="AN760" s="62"/>
    </row>
    <row r="761" spans="40:40" x14ac:dyDescent="0.2">
      <c r="AN761" s="62"/>
    </row>
    <row r="762" spans="40:40" x14ac:dyDescent="0.2">
      <c r="AN762" s="62"/>
    </row>
    <row r="763" spans="40:40" x14ac:dyDescent="0.2">
      <c r="AN763" s="62"/>
    </row>
    <row r="764" spans="40:40" x14ac:dyDescent="0.2">
      <c r="AN764" s="62"/>
    </row>
    <row r="765" spans="40:40" x14ac:dyDescent="0.2">
      <c r="AN765" s="62"/>
    </row>
    <row r="766" spans="40:40" x14ac:dyDescent="0.2">
      <c r="AN766" s="62"/>
    </row>
    <row r="767" spans="40:40" x14ac:dyDescent="0.2">
      <c r="AN767" s="62"/>
    </row>
    <row r="768" spans="40:40" x14ac:dyDescent="0.2">
      <c r="AN768" s="62"/>
    </row>
    <row r="769" spans="40:40" x14ac:dyDescent="0.2">
      <c r="AN769" s="62"/>
    </row>
    <row r="770" spans="40:40" x14ac:dyDescent="0.2">
      <c r="AN770" s="62"/>
    </row>
    <row r="771" spans="40:40" x14ac:dyDescent="0.2">
      <c r="AN771" s="62"/>
    </row>
    <row r="772" spans="40:40" x14ac:dyDescent="0.2">
      <c r="AN772" s="62"/>
    </row>
    <row r="773" spans="40:40" x14ac:dyDescent="0.2">
      <c r="AN773" s="62"/>
    </row>
    <row r="774" spans="40:40" x14ac:dyDescent="0.2">
      <c r="AN774" s="62"/>
    </row>
    <row r="775" spans="40:40" x14ac:dyDescent="0.2">
      <c r="AN775" s="62"/>
    </row>
    <row r="776" spans="40:40" x14ac:dyDescent="0.2">
      <c r="AN776" s="62"/>
    </row>
    <row r="777" spans="40:40" x14ac:dyDescent="0.2">
      <c r="AN777" s="62"/>
    </row>
    <row r="778" spans="40:40" x14ac:dyDescent="0.2">
      <c r="AN778" s="62"/>
    </row>
    <row r="779" spans="40:40" x14ac:dyDescent="0.2">
      <c r="AN779" s="62"/>
    </row>
    <row r="780" spans="40:40" x14ac:dyDescent="0.2">
      <c r="AN780" s="62"/>
    </row>
    <row r="781" spans="40:40" x14ac:dyDescent="0.2">
      <c r="AN781" s="62"/>
    </row>
    <row r="782" spans="40:40" x14ac:dyDescent="0.2">
      <c r="AN782" s="62"/>
    </row>
    <row r="783" spans="40:40" x14ac:dyDescent="0.2">
      <c r="AN783" s="62"/>
    </row>
    <row r="784" spans="40:40" x14ac:dyDescent="0.2">
      <c r="AN784" s="62"/>
    </row>
    <row r="785" spans="40:40" x14ac:dyDescent="0.2">
      <c r="AN785" s="62"/>
    </row>
    <row r="786" spans="40:40" x14ac:dyDescent="0.2">
      <c r="AN786" s="62"/>
    </row>
    <row r="787" spans="40:40" x14ac:dyDescent="0.2">
      <c r="AN787" s="62"/>
    </row>
    <row r="788" spans="40:40" x14ac:dyDescent="0.2">
      <c r="AN788" s="62"/>
    </row>
    <row r="789" spans="40:40" x14ac:dyDescent="0.2">
      <c r="AN789" s="62"/>
    </row>
    <row r="790" spans="40:40" x14ac:dyDescent="0.2">
      <c r="AN790" s="62"/>
    </row>
    <row r="791" spans="40:40" x14ac:dyDescent="0.2">
      <c r="AN791" s="62"/>
    </row>
    <row r="792" spans="40:40" x14ac:dyDescent="0.2">
      <c r="AN792" s="62"/>
    </row>
    <row r="793" spans="40:40" x14ac:dyDescent="0.2">
      <c r="AN793" s="62"/>
    </row>
    <row r="794" spans="40:40" x14ac:dyDescent="0.2">
      <c r="AN794" s="62"/>
    </row>
    <row r="795" spans="40:40" x14ac:dyDescent="0.2">
      <c r="AN795" s="62"/>
    </row>
    <row r="796" spans="40:40" x14ac:dyDescent="0.2">
      <c r="AN796" s="62"/>
    </row>
    <row r="797" spans="40:40" x14ac:dyDescent="0.2">
      <c r="AN797" s="62"/>
    </row>
    <row r="798" spans="40:40" x14ac:dyDescent="0.2">
      <c r="AN798" s="62"/>
    </row>
    <row r="799" spans="40:40" x14ac:dyDescent="0.2">
      <c r="AN799" s="62"/>
    </row>
    <row r="800" spans="40:40" x14ac:dyDescent="0.2">
      <c r="AN800" s="62"/>
    </row>
    <row r="801" spans="40:40" x14ac:dyDescent="0.2">
      <c r="AN801" s="62"/>
    </row>
    <row r="802" spans="40:40" x14ac:dyDescent="0.2">
      <c r="AN802" s="62"/>
    </row>
    <row r="803" spans="40:40" x14ac:dyDescent="0.2">
      <c r="AN803" s="62"/>
    </row>
    <row r="804" spans="40:40" x14ac:dyDescent="0.2">
      <c r="AN804" s="62"/>
    </row>
    <row r="805" spans="40:40" x14ac:dyDescent="0.2">
      <c r="AN805" s="62"/>
    </row>
    <row r="806" spans="40:40" x14ac:dyDescent="0.2">
      <c r="AN806" s="62"/>
    </row>
    <row r="807" spans="40:40" x14ac:dyDescent="0.2">
      <c r="AN807" s="62"/>
    </row>
    <row r="808" spans="40:40" x14ac:dyDescent="0.2">
      <c r="AN808" s="62"/>
    </row>
    <row r="809" spans="40:40" x14ac:dyDescent="0.2">
      <c r="AN809" s="62"/>
    </row>
    <row r="810" spans="40:40" x14ac:dyDescent="0.2">
      <c r="AN810" s="62"/>
    </row>
    <row r="811" spans="40:40" x14ac:dyDescent="0.2">
      <c r="AN811" s="62"/>
    </row>
    <row r="812" spans="40:40" x14ac:dyDescent="0.2">
      <c r="AN812" s="62"/>
    </row>
    <row r="813" spans="40:40" x14ac:dyDescent="0.2">
      <c r="AN813" s="62"/>
    </row>
    <row r="814" spans="40:40" x14ac:dyDescent="0.2">
      <c r="AN814" s="62"/>
    </row>
    <row r="815" spans="40:40" x14ac:dyDescent="0.2">
      <c r="AN815" s="62"/>
    </row>
    <row r="816" spans="40:40" x14ac:dyDescent="0.2">
      <c r="AN816" s="62"/>
    </row>
    <row r="817" spans="40:40" x14ac:dyDescent="0.2">
      <c r="AN817" s="62"/>
    </row>
    <row r="818" spans="40:40" x14ac:dyDescent="0.2">
      <c r="AN818" s="62"/>
    </row>
    <row r="819" spans="40:40" x14ac:dyDescent="0.2">
      <c r="AN819" s="62"/>
    </row>
    <row r="820" spans="40:40" x14ac:dyDescent="0.2">
      <c r="AN820" s="62"/>
    </row>
    <row r="821" spans="40:40" x14ac:dyDescent="0.2">
      <c r="AN821" s="62"/>
    </row>
    <row r="822" spans="40:40" x14ac:dyDescent="0.2">
      <c r="AN822" s="62"/>
    </row>
    <row r="823" spans="40:40" x14ac:dyDescent="0.2">
      <c r="AN823" s="62"/>
    </row>
    <row r="824" spans="40:40" x14ac:dyDescent="0.2">
      <c r="AN824" s="62"/>
    </row>
    <row r="825" spans="40:40" x14ac:dyDescent="0.2">
      <c r="AN825" s="62"/>
    </row>
    <row r="826" spans="40:40" x14ac:dyDescent="0.2">
      <c r="AN826" s="62"/>
    </row>
    <row r="827" spans="40:40" x14ac:dyDescent="0.2">
      <c r="AN827" s="62"/>
    </row>
    <row r="828" spans="40:40" x14ac:dyDescent="0.2">
      <c r="AN828" s="62"/>
    </row>
    <row r="829" spans="40:40" x14ac:dyDescent="0.2">
      <c r="AN829" s="62"/>
    </row>
    <row r="830" spans="40:40" x14ac:dyDescent="0.2">
      <c r="AN830" s="62"/>
    </row>
    <row r="831" spans="40:40" x14ac:dyDescent="0.2">
      <c r="AN831" s="62"/>
    </row>
    <row r="832" spans="40:40" x14ac:dyDescent="0.2">
      <c r="AN832" s="62"/>
    </row>
    <row r="833" spans="40:40" x14ac:dyDescent="0.2">
      <c r="AN833" s="62"/>
    </row>
    <row r="834" spans="40:40" x14ac:dyDescent="0.2">
      <c r="AN834" s="62"/>
    </row>
    <row r="835" spans="40:40" x14ac:dyDescent="0.2">
      <c r="AN835" s="62"/>
    </row>
    <row r="836" spans="40:40" x14ac:dyDescent="0.2">
      <c r="AN836" s="62"/>
    </row>
    <row r="837" spans="40:40" x14ac:dyDescent="0.2">
      <c r="AN837" s="62"/>
    </row>
    <row r="838" spans="40:40" x14ac:dyDescent="0.2">
      <c r="AN838" s="62"/>
    </row>
    <row r="839" spans="40:40" x14ac:dyDescent="0.2">
      <c r="AN839" s="62"/>
    </row>
    <row r="840" spans="40:40" x14ac:dyDescent="0.2">
      <c r="AN840" s="62"/>
    </row>
    <row r="841" spans="40:40" x14ac:dyDescent="0.2">
      <c r="AN841" s="62"/>
    </row>
    <row r="842" spans="40:40" x14ac:dyDescent="0.2">
      <c r="AN842" s="62"/>
    </row>
    <row r="843" spans="40:40" x14ac:dyDescent="0.2">
      <c r="AN843" s="62"/>
    </row>
    <row r="844" spans="40:40" x14ac:dyDescent="0.2">
      <c r="AN844" s="62"/>
    </row>
    <row r="845" spans="40:40" x14ac:dyDescent="0.2">
      <c r="AN845" s="62"/>
    </row>
    <row r="846" spans="40:40" x14ac:dyDescent="0.2">
      <c r="AN846" s="62"/>
    </row>
    <row r="847" spans="40:40" x14ac:dyDescent="0.2">
      <c r="AN847" s="62"/>
    </row>
    <row r="848" spans="40:40" x14ac:dyDescent="0.2">
      <c r="AN848" s="62"/>
    </row>
    <row r="849" spans="40:40" x14ac:dyDescent="0.2">
      <c r="AN849" s="62"/>
    </row>
    <row r="850" spans="40:40" x14ac:dyDescent="0.2">
      <c r="AN850" s="62"/>
    </row>
    <row r="851" spans="40:40" x14ac:dyDescent="0.2">
      <c r="AN851" s="62"/>
    </row>
    <row r="852" spans="40:40" x14ac:dyDescent="0.2">
      <c r="AN852" s="62"/>
    </row>
    <row r="853" spans="40:40" x14ac:dyDescent="0.2">
      <c r="AN853" s="62"/>
    </row>
    <row r="854" spans="40:40" x14ac:dyDescent="0.2">
      <c r="AN854" s="62"/>
    </row>
    <row r="855" spans="40:40" x14ac:dyDescent="0.2">
      <c r="AN855" s="62"/>
    </row>
    <row r="856" spans="40:40" x14ac:dyDescent="0.2">
      <c r="AN856" s="62"/>
    </row>
    <row r="857" spans="40:40" x14ac:dyDescent="0.2">
      <c r="AN857" s="62"/>
    </row>
    <row r="858" spans="40:40" x14ac:dyDescent="0.2">
      <c r="AN858" s="62"/>
    </row>
    <row r="859" spans="40:40" x14ac:dyDescent="0.2">
      <c r="AN859" s="62"/>
    </row>
    <row r="860" spans="40:40" x14ac:dyDescent="0.2">
      <c r="AN860" s="62"/>
    </row>
    <row r="861" spans="40:40" x14ac:dyDescent="0.2">
      <c r="AN861" s="62"/>
    </row>
    <row r="862" spans="40:40" x14ac:dyDescent="0.2">
      <c r="AN862" s="62"/>
    </row>
    <row r="863" spans="40:40" x14ac:dyDescent="0.2">
      <c r="AN863" s="62"/>
    </row>
    <row r="864" spans="40:40" x14ac:dyDescent="0.2">
      <c r="AN864" s="62"/>
    </row>
    <row r="865" spans="40:40" x14ac:dyDescent="0.2">
      <c r="AN865" s="62"/>
    </row>
    <row r="866" spans="40:40" x14ac:dyDescent="0.2">
      <c r="AN866" s="62"/>
    </row>
    <row r="867" spans="40:40" x14ac:dyDescent="0.2">
      <c r="AN867" s="62"/>
    </row>
    <row r="868" spans="40:40" x14ac:dyDescent="0.2">
      <c r="AN868" s="62"/>
    </row>
    <row r="869" spans="40:40" x14ac:dyDescent="0.2">
      <c r="AN869" s="62"/>
    </row>
    <row r="870" spans="40:40" x14ac:dyDescent="0.2">
      <c r="AN870" s="62"/>
    </row>
    <row r="871" spans="40:40" x14ac:dyDescent="0.2">
      <c r="AN871" s="62"/>
    </row>
    <row r="872" spans="40:40" x14ac:dyDescent="0.2">
      <c r="AN872" s="62"/>
    </row>
    <row r="873" spans="40:40" x14ac:dyDescent="0.2">
      <c r="AN873" s="62"/>
    </row>
    <row r="874" spans="40:40" x14ac:dyDescent="0.2">
      <c r="AN874" s="62"/>
    </row>
    <row r="875" spans="40:40" x14ac:dyDescent="0.2">
      <c r="AN875" s="62"/>
    </row>
    <row r="876" spans="40:40" x14ac:dyDescent="0.2">
      <c r="AN876" s="62"/>
    </row>
    <row r="877" spans="40:40" x14ac:dyDescent="0.2">
      <c r="AN877" s="62"/>
    </row>
    <row r="878" spans="40:40" x14ac:dyDescent="0.2">
      <c r="AN878" s="62"/>
    </row>
    <row r="879" spans="40:40" x14ac:dyDescent="0.2">
      <c r="AN879" s="62"/>
    </row>
    <row r="880" spans="40:40" x14ac:dyDescent="0.2">
      <c r="AN880" s="62"/>
    </row>
    <row r="881" spans="40:40" x14ac:dyDescent="0.2">
      <c r="AN881" s="62"/>
    </row>
    <row r="882" spans="40:40" x14ac:dyDescent="0.2">
      <c r="AN882" s="62"/>
    </row>
    <row r="883" spans="40:40" x14ac:dyDescent="0.2">
      <c r="AN883" s="62"/>
    </row>
    <row r="884" spans="40:40" x14ac:dyDescent="0.2">
      <c r="AN884" s="62"/>
    </row>
    <row r="885" spans="40:40" x14ac:dyDescent="0.2">
      <c r="AN885" s="62"/>
    </row>
    <row r="886" spans="40:40" x14ac:dyDescent="0.2">
      <c r="AN886" s="62"/>
    </row>
    <row r="887" spans="40:40" x14ac:dyDescent="0.2">
      <c r="AN887" s="62"/>
    </row>
    <row r="888" spans="40:40" x14ac:dyDescent="0.2">
      <c r="AN888" s="62"/>
    </row>
    <row r="889" spans="40:40" x14ac:dyDescent="0.2">
      <c r="AN889" s="62"/>
    </row>
    <row r="890" spans="40:40" x14ac:dyDescent="0.2">
      <c r="AN890" s="62"/>
    </row>
    <row r="891" spans="40:40" x14ac:dyDescent="0.2">
      <c r="AN891" s="62"/>
    </row>
    <row r="892" spans="40:40" x14ac:dyDescent="0.2">
      <c r="AN892" s="62"/>
    </row>
    <row r="893" spans="40:40" x14ac:dyDescent="0.2">
      <c r="AN893" s="62"/>
    </row>
    <row r="894" spans="40:40" x14ac:dyDescent="0.2">
      <c r="AN894" s="62"/>
    </row>
    <row r="895" spans="40:40" x14ac:dyDescent="0.2">
      <c r="AN895" s="62"/>
    </row>
    <row r="896" spans="40:40" x14ac:dyDescent="0.2">
      <c r="AN896" s="62"/>
    </row>
    <row r="897" spans="40:40" x14ac:dyDescent="0.2">
      <c r="AN897" s="62"/>
    </row>
    <row r="898" spans="40:40" x14ac:dyDescent="0.2">
      <c r="AN898" s="62"/>
    </row>
    <row r="899" spans="40:40" x14ac:dyDescent="0.2">
      <c r="AN899" s="62"/>
    </row>
    <row r="900" spans="40:40" x14ac:dyDescent="0.2">
      <c r="AN900" s="62"/>
    </row>
    <row r="901" spans="40:40" x14ac:dyDescent="0.2">
      <c r="AN901" s="62"/>
    </row>
    <row r="902" spans="40:40" x14ac:dyDescent="0.2">
      <c r="AN902" s="62"/>
    </row>
    <row r="903" spans="40:40" x14ac:dyDescent="0.2">
      <c r="AN903" s="62"/>
    </row>
    <row r="904" spans="40:40" x14ac:dyDescent="0.2">
      <c r="AN904" s="62"/>
    </row>
    <row r="905" spans="40:40" x14ac:dyDescent="0.2">
      <c r="AN905" s="62"/>
    </row>
    <row r="906" spans="40:40" x14ac:dyDescent="0.2">
      <c r="AN906" s="62"/>
    </row>
    <row r="907" spans="40:40" x14ac:dyDescent="0.2">
      <c r="AN907" s="62"/>
    </row>
    <row r="908" spans="40:40" x14ac:dyDescent="0.2">
      <c r="AN908" s="62"/>
    </row>
    <row r="909" spans="40:40" x14ac:dyDescent="0.2">
      <c r="AN909" s="62"/>
    </row>
    <row r="910" spans="40:40" x14ac:dyDescent="0.2">
      <c r="AN910" s="62"/>
    </row>
    <row r="911" spans="40:40" x14ac:dyDescent="0.2">
      <c r="AN911" s="62"/>
    </row>
    <row r="912" spans="40:40" x14ac:dyDescent="0.2">
      <c r="AN912" s="62"/>
    </row>
    <row r="913" spans="40:40" x14ac:dyDescent="0.2">
      <c r="AN913" s="62"/>
    </row>
    <row r="914" spans="40:40" x14ac:dyDescent="0.2">
      <c r="AN914" s="62"/>
    </row>
    <row r="915" spans="40:40" x14ac:dyDescent="0.2">
      <c r="AN915" s="62"/>
    </row>
    <row r="916" spans="40:40" x14ac:dyDescent="0.2">
      <c r="AN916" s="62"/>
    </row>
    <row r="917" spans="40:40" x14ac:dyDescent="0.2">
      <c r="AN917" s="62"/>
    </row>
    <row r="918" spans="40:40" x14ac:dyDescent="0.2">
      <c r="AN918" s="62"/>
    </row>
    <row r="919" spans="40:40" x14ac:dyDescent="0.2">
      <c r="AN919" s="62"/>
    </row>
    <row r="920" spans="40:40" x14ac:dyDescent="0.2">
      <c r="AN920" s="62"/>
    </row>
    <row r="921" spans="40:40" x14ac:dyDescent="0.2">
      <c r="AN921" s="62"/>
    </row>
    <row r="922" spans="40:40" x14ac:dyDescent="0.2">
      <c r="AN922" s="62"/>
    </row>
    <row r="923" spans="40:40" x14ac:dyDescent="0.2">
      <c r="AN923" s="62"/>
    </row>
    <row r="924" spans="40:40" x14ac:dyDescent="0.2">
      <c r="AN924" s="62"/>
    </row>
    <row r="925" spans="40:40" x14ac:dyDescent="0.2">
      <c r="AN925" s="62"/>
    </row>
    <row r="926" spans="40:40" x14ac:dyDescent="0.2">
      <c r="AN926" s="62"/>
    </row>
    <row r="927" spans="40:40" x14ac:dyDescent="0.2">
      <c r="AN927" s="62"/>
    </row>
    <row r="928" spans="40:40" x14ac:dyDescent="0.2">
      <c r="AN928" s="62"/>
    </row>
    <row r="929" spans="40:40" x14ac:dyDescent="0.2">
      <c r="AN929" s="62"/>
    </row>
    <row r="930" spans="40:40" x14ac:dyDescent="0.2">
      <c r="AN930" s="62"/>
    </row>
    <row r="931" spans="40:40" x14ac:dyDescent="0.2">
      <c r="AN931" s="62"/>
    </row>
    <row r="932" spans="40:40" x14ac:dyDescent="0.2">
      <c r="AN932" s="62"/>
    </row>
    <row r="933" spans="40:40" x14ac:dyDescent="0.2">
      <c r="AN933" s="62"/>
    </row>
    <row r="934" spans="40:40" x14ac:dyDescent="0.2">
      <c r="AN934" s="62"/>
    </row>
    <row r="935" spans="40:40" x14ac:dyDescent="0.2">
      <c r="AN935" s="62"/>
    </row>
    <row r="936" spans="40:40" x14ac:dyDescent="0.2">
      <c r="AN936" s="62"/>
    </row>
    <row r="937" spans="40:40" x14ac:dyDescent="0.2">
      <c r="AN937" s="62"/>
    </row>
    <row r="938" spans="40:40" x14ac:dyDescent="0.2">
      <c r="AN938" s="62"/>
    </row>
    <row r="939" spans="40:40" x14ac:dyDescent="0.2">
      <c r="AN939" s="62"/>
    </row>
    <row r="940" spans="40:40" x14ac:dyDescent="0.2">
      <c r="AN940" s="62"/>
    </row>
    <row r="941" spans="40:40" x14ac:dyDescent="0.2">
      <c r="AN941" s="62"/>
    </row>
    <row r="942" spans="40:40" x14ac:dyDescent="0.2">
      <c r="AN942" s="62"/>
    </row>
    <row r="943" spans="40:40" x14ac:dyDescent="0.2">
      <c r="AN943" s="62"/>
    </row>
    <row r="944" spans="40:40" x14ac:dyDescent="0.2">
      <c r="AN944" s="62"/>
    </row>
    <row r="945" spans="40:40" x14ac:dyDescent="0.2">
      <c r="AN945" s="62"/>
    </row>
    <row r="946" spans="40:40" x14ac:dyDescent="0.2">
      <c r="AN946" s="62"/>
    </row>
    <row r="947" spans="40:40" x14ac:dyDescent="0.2">
      <c r="AN947" s="62"/>
    </row>
    <row r="948" spans="40:40" x14ac:dyDescent="0.2">
      <c r="AN948" s="62"/>
    </row>
    <row r="949" spans="40:40" x14ac:dyDescent="0.2">
      <c r="AN949" s="62"/>
    </row>
    <row r="950" spans="40:40" x14ac:dyDescent="0.2">
      <c r="AN950" s="62"/>
    </row>
    <row r="951" spans="40:40" x14ac:dyDescent="0.2">
      <c r="AN951" s="62"/>
    </row>
    <row r="952" spans="40:40" x14ac:dyDescent="0.2">
      <c r="AN952" s="62"/>
    </row>
    <row r="953" spans="40:40" x14ac:dyDescent="0.2">
      <c r="AN953" s="62"/>
    </row>
    <row r="954" spans="40:40" x14ac:dyDescent="0.2">
      <c r="AN954" s="62"/>
    </row>
    <row r="955" spans="40:40" x14ac:dyDescent="0.2">
      <c r="AN955" s="62"/>
    </row>
    <row r="956" spans="40:40" x14ac:dyDescent="0.2">
      <c r="AN956" s="62"/>
    </row>
    <row r="957" spans="40:40" x14ac:dyDescent="0.2">
      <c r="AN957" s="62"/>
    </row>
    <row r="958" spans="40:40" x14ac:dyDescent="0.2">
      <c r="AN958" s="62"/>
    </row>
    <row r="959" spans="40:40" x14ac:dyDescent="0.2">
      <c r="AN959" s="62"/>
    </row>
    <row r="960" spans="40:40" x14ac:dyDescent="0.2">
      <c r="AN960" s="62"/>
    </row>
    <row r="961" spans="40:40" x14ac:dyDescent="0.2">
      <c r="AN961" s="62"/>
    </row>
    <row r="962" spans="40:40" x14ac:dyDescent="0.2">
      <c r="AN962" s="62"/>
    </row>
    <row r="963" spans="40:40" x14ac:dyDescent="0.2">
      <c r="AN963" s="62"/>
    </row>
    <row r="964" spans="40:40" x14ac:dyDescent="0.2">
      <c r="AN964" s="62"/>
    </row>
    <row r="965" spans="40:40" x14ac:dyDescent="0.2">
      <c r="AN965" s="62"/>
    </row>
    <row r="966" spans="40:40" x14ac:dyDescent="0.2">
      <c r="AN966" s="62"/>
    </row>
    <row r="967" spans="40:40" x14ac:dyDescent="0.2">
      <c r="AN967" s="62"/>
    </row>
    <row r="968" spans="40:40" x14ac:dyDescent="0.2">
      <c r="AN968" s="62"/>
    </row>
    <row r="969" spans="40:40" x14ac:dyDescent="0.2">
      <c r="AN969" s="62"/>
    </row>
    <row r="970" spans="40:40" x14ac:dyDescent="0.2">
      <c r="AN970" s="62"/>
    </row>
    <row r="971" spans="40:40" x14ac:dyDescent="0.2">
      <c r="AN971" s="62"/>
    </row>
    <row r="972" spans="40:40" x14ac:dyDescent="0.2">
      <c r="AN972" s="62"/>
    </row>
    <row r="973" spans="40:40" x14ac:dyDescent="0.2">
      <c r="AN973" s="62"/>
    </row>
    <row r="974" spans="40:40" x14ac:dyDescent="0.2">
      <c r="AN974" s="62"/>
    </row>
    <row r="975" spans="40:40" x14ac:dyDescent="0.2">
      <c r="AN975" s="62"/>
    </row>
    <row r="976" spans="40:40" x14ac:dyDescent="0.2">
      <c r="AN976" s="62"/>
    </row>
    <row r="977" spans="40:40" x14ac:dyDescent="0.2">
      <c r="AN977" s="62"/>
    </row>
    <row r="978" spans="40:40" x14ac:dyDescent="0.2">
      <c r="AN978" s="62"/>
    </row>
    <row r="979" spans="40:40" x14ac:dyDescent="0.2">
      <c r="AN979" s="62"/>
    </row>
    <row r="980" spans="40:40" x14ac:dyDescent="0.2">
      <c r="AN980" s="62"/>
    </row>
    <row r="981" spans="40:40" x14ac:dyDescent="0.2">
      <c r="AN981" s="62"/>
    </row>
    <row r="982" spans="40:40" x14ac:dyDescent="0.2">
      <c r="AN982" s="62"/>
    </row>
    <row r="983" spans="40:40" x14ac:dyDescent="0.2">
      <c r="AN983" s="62"/>
    </row>
    <row r="984" spans="40:40" x14ac:dyDescent="0.2">
      <c r="AN984" s="62"/>
    </row>
    <row r="985" spans="40:40" x14ac:dyDescent="0.2">
      <c r="AN985" s="62"/>
    </row>
    <row r="986" spans="40:40" x14ac:dyDescent="0.2">
      <c r="AN986" s="62"/>
    </row>
    <row r="987" spans="40:40" x14ac:dyDescent="0.2">
      <c r="AN987" s="62"/>
    </row>
    <row r="988" spans="40:40" x14ac:dyDescent="0.2">
      <c r="AN988" s="62"/>
    </row>
    <row r="989" spans="40:40" x14ac:dyDescent="0.2">
      <c r="AN989" s="62"/>
    </row>
    <row r="990" spans="40:40" x14ac:dyDescent="0.2">
      <c r="AN990" s="62"/>
    </row>
    <row r="991" spans="40:40" x14ac:dyDescent="0.2">
      <c r="AN991" s="62"/>
    </row>
    <row r="992" spans="40:40" x14ac:dyDescent="0.2">
      <c r="AN992" s="62"/>
    </row>
    <row r="993" spans="40:40" x14ac:dyDescent="0.2">
      <c r="AN993" s="62"/>
    </row>
    <row r="994" spans="40:40" x14ac:dyDescent="0.2">
      <c r="AN994" s="62"/>
    </row>
    <row r="995" spans="40:40" x14ac:dyDescent="0.2">
      <c r="AN995" s="62"/>
    </row>
    <row r="996" spans="40:40" x14ac:dyDescent="0.2">
      <c r="AN996" s="62"/>
    </row>
    <row r="997" spans="40:40" x14ac:dyDescent="0.2">
      <c r="AN997" s="62"/>
    </row>
    <row r="998" spans="40:40" x14ac:dyDescent="0.2">
      <c r="AN998" s="62"/>
    </row>
    <row r="999" spans="40:40" x14ac:dyDescent="0.2">
      <c r="AN999" s="62"/>
    </row>
    <row r="1000" spans="40:40" x14ac:dyDescent="0.2">
      <c r="AN1000" s="62"/>
    </row>
    <row r="1001" spans="40:40" x14ac:dyDescent="0.2">
      <c r="AN1001" s="62"/>
    </row>
    <row r="1002" spans="40:40" x14ac:dyDescent="0.2">
      <c r="AN1002" s="62"/>
    </row>
    <row r="1003" spans="40:40" x14ac:dyDescent="0.2">
      <c r="AN1003" s="62"/>
    </row>
    <row r="1004" spans="40:40" x14ac:dyDescent="0.2">
      <c r="AN1004" s="62"/>
    </row>
    <row r="1005" spans="40:40" x14ac:dyDescent="0.2">
      <c r="AN1005" s="62"/>
    </row>
    <row r="1006" spans="40:40" x14ac:dyDescent="0.2">
      <c r="AN1006" s="62"/>
    </row>
    <row r="1007" spans="40:40" x14ac:dyDescent="0.2">
      <c r="AN1007" s="62"/>
    </row>
    <row r="1008" spans="40:40" x14ac:dyDescent="0.2">
      <c r="AN1008" s="62"/>
    </row>
    <row r="1009" spans="40:40" x14ac:dyDescent="0.2">
      <c r="AN1009" s="62"/>
    </row>
    <row r="1010" spans="40:40" x14ac:dyDescent="0.2">
      <c r="AN1010" s="62"/>
    </row>
    <row r="1011" spans="40:40" x14ac:dyDescent="0.2">
      <c r="AN1011" s="62"/>
    </row>
    <row r="1012" spans="40:40" x14ac:dyDescent="0.2">
      <c r="AN1012" s="62"/>
    </row>
    <row r="1013" spans="40:40" x14ac:dyDescent="0.2">
      <c r="AN1013" s="62"/>
    </row>
    <row r="1014" spans="40:40" x14ac:dyDescent="0.2">
      <c r="AN1014" s="62"/>
    </row>
    <row r="1015" spans="40:40" x14ac:dyDescent="0.2">
      <c r="AN1015" s="62"/>
    </row>
    <row r="1016" spans="40:40" x14ac:dyDescent="0.2">
      <c r="AN1016" s="62"/>
    </row>
    <row r="1017" spans="40:40" x14ac:dyDescent="0.2">
      <c r="AN1017" s="62"/>
    </row>
    <row r="1018" spans="40:40" x14ac:dyDescent="0.2">
      <c r="AN1018" s="62"/>
    </row>
    <row r="1019" spans="40:40" x14ac:dyDescent="0.2">
      <c r="AN1019" s="62"/>
    </row>
    <row r="1020" spans="40:40" x14ac:dyDescent="0.2">
      <c r="AN1020" s="62"/>
    </row>
    <row r="1021" spans="40:40" x14ac:dyDescent="0.2">
      <c r="AN1021" s="62"/>
    </row>
    <row r="1022" spans="40:40" x14ac:dyDescent="0.2">
      <c r="AN1022" s="62"/>
    </row>
    <row r="1023" spans="40:40" x14ac:dyDescent="0.2">
      <c r="AN1023" s="62"/>
    </row>
    <row r="1024" spans="40:40" x14ac:dyDescent="0.2">
      <c r="AN1024" s="62"/>
    </row>
    <row r="1025" spans="40:40" x14ac:dyDescent="0.2">
      <c r="AN1025" s="62"/>
    </row>
    <row r="1026" spans="40:40" x14ac:dyDescent="0.2">
      <c r="AN1026" s="62"/>
    </row>
    <row r="1027" spans="40:40" x14ac:dyDescent="0.2">
      <c r="AN1027" s="62"/>
    </row>
    <row r="1028" spans="40:40" x14ac:dyDescent="0.2">
      <c r="AN1028" s="62"/>
    </row>
    <row r="1029" spans="40:40" x14ac:dyDescent="0.2">
      <c r="AN1029" s="62"/>
    </row>
    <row r="1030" spans="40:40" x14ac:dyDescent="0.2">
      <c r="AN1030" s="62"/>
    </row>
    <row r="1031" spans="40:40" x14ac:dyDescent="0.2">
      <c r="AN1031" s="62"/>
    </row>
    <row r="1032" spans="40:40" x14ac:dyDescent="0.2">
      <c r="AN1032" s="62"/>
    </row>
    <row r="1033" spans="40:40" x14ac:dyDescent="0.2">
      <c r="AN1033" s="62"/>
    </row>
    <row r="1034" spans="40:40" x14ac:dyDescent="0.2">
      <c r="AN1034" s="62"/>
    </row>
    <row r="1035" spans="40:40" x14ac:dyDescent="0.2">
      <c r="AN1035" s="62"/>
    </row>
    <row r="1036" spans="40:40" x14ac:dyDescent="0.2">
      <c r="AN1036" s="62"/>
    </row>
    <row r="1037" spans="40:40" x14ac:dyDescent="0.2">
      <c r="AN1037" s="62"/>
    </row>
    <row r="1038" spans="40:40" x14ac:dyDescent="0.2">
      <c r="AN1038" s="62"/>
    </row>
    <row r="1039" spans="40:40" x14ac:dyDescent="0.2">
      <c r="AN1039" s="62"/>
    </row>
    <row r="1040" spans="40:40" x14ac:dyDescent="0.2">
      <c r="AN1040" s="62"/>
    </row>
    <row r="1041" spans="40:40" x14ac:dyDescent="0.2">
      <c r="AN1041" s="62"/>
    </row>
    <row r="1042" spans="40:40" x14ac:dyDescent="0.2">
      <c r="AN1042" s="62"/>
    </row>
    <row r="1043" spans="40:40" x14ac:dyDescent="0.2">
      <c r="AN1043" s="62"/>
    </row>
    <row r="1044" spans="40:40" x14ac:dyDescent="0.2">
      <c r="AN1044" s="62"/>
    </row>
    <row r="1045" spans="40:40" x14ac:dyDescent="0.2">
      <c r="AN1045" s="62"/>
    </row>
    <row r="1046" spans="40:40" x14ac:dyDescent="0.2">
      <c r="AN1046" s="62"/>
    </row>
    <row r="1047" spans="40:40" x14ac:dyDescent="0.2">
      <c r="AN1047" s="62"/>
    </row>
    <row r="1048" spans="40:40" x14ac:dyDescent="0.2">
      <c r="AN1048" s="62"/>
    </row>
    <row r="1049" spans="40:40" x14ac:dyDescent="0.2">
      <c r="AN1049" s="62"/>
    </row>
    <row r="1050" spans="40:40" x14ac:dyDescent="0.2">
      <c r="AN1050" s="62"/>
    </row>
    <row r="1051" spans="40:40" x14ac:dyDescent="0.2">
      <c r="AN1051" s="62"/>
    </row>
    <row r="1052" spans="40:40" x14ac:dyDescent="0.2">
      <c r="AN1052" s="62"/>
    </row>
    <row r="1053" spans="40:40" x14ac:dyDescent="0.2">
      <c r="AN1053" s="62"/>
    </row>
    <row r="1054" spans="40:40" x14ac:dyDescent="0.2">
      <c r="AN1054" s="62"/>
    </row>
    <row r="1055" spans="40:40" x14ac:dyDescent="0.2">
      <c r="AN1055" s="62"/>
    </row>
    <row r="1056" spans="40:40" x14ac:dyDescent="0.2">
      <c r="AN1056" s="62"/>
    </row>
    <row r="1057" spans="40:40" x14ac:dyDescent="0.2">
      <c r="AN1057" s="62"/>
    </row>
    <row r="1058" spans="40:40" x14ac:dyDescent="0.2">
      <c r="AN1058" s="62"/>
    </row>
    <row r="1059" spans="40:40" x14ac:dyDescent="0.2">
      <c r="AN1059" s="62"/>
    </row>
    <row r="1060" spans="40:40" x14ac:dyDescent="0.2">
      <c r="AN1060" s="62"/>
    </row>
    <row r="1061" spans="40:40" x14ac:dyDescent="0.2">
      <c r="AN1061" s="62"/>
    </row>
    <row r="1062" spans="40:40" x14ac:dyDescent="0.2">
      <c r="AN1062" s="62"/>
    </row>
    <row r="1063" spans="40:40" x14ac:dyDescent="0.2">
      <c r="AN1063" s="62"/>
    </row>
    <row r="1064" spans="40:40" x14ac:dyDescent="0.2">
      <c r="AN1064" s="62"/>
    </row>
    <row r="1065" spans="40:40" x14ac:dyDescent="0.2">
      <c r="AN1065" s="62"/>
    </row>
    <row r="1066" spans="40:40" x14ac:dyDescent="0.2">
      <c r="AN1066" s="62"/>
    </row>
    <row r="1067" spans="40:40" x14ac:dyDescent="0.2">
      <c r="AN1067" s="62"/>
    </row>
    <row r="1068" spans="40:40" x14ac:dyDescent="0.2">
      <c r="AN1068" s="62"/>
    </row>
    <row r="1069" spans="40:40" x14ac:dyDescent="0.2">
      <c r="AN1069" s="62"/>
    </row>
    <row r="1070" spans="40:40" x14ac:dyDescent="0.2">
      <c r="AN1070" s="62"/>
    </row>
    <row r="1071" spans="40:40" x14ac:dyDescent="0.2">
      <c r="AN1071" s="62"/>
    </row>
    <row r="1072" spans="40:40" x14ac:dyDescent="0.2">
      <c r="AN1072" s="62"/>
    </row>
    <row r="1073" spans="40:40" x14ac:dyDescent="0.2">
      <c r="AN1073" s="62"/>
    </row>
    <row r="1074" spans="40:40" x14ac:dyDescent="0.2">
      <c r="AN1074" s="62"/>
    </row>
    <row r="1075" spans="40:40" x14ac:dyDescent="0.2">
      <c r="AN1075" s="62"/>
    </row>
    <row r="1076" spans="40:40" x14ac:dyDescent="0.2">
      <c r="AN1076" s="62"/>
    </row>
    <row r="1077" spans="40:40" x14ac:dyDescent="0.2">
      <c r="AN1077" s="62"/>
    </row>
    <row r="1078" spans="40:40" x14ac:dyDescent="0.2">
      <c r="AN1078" s="62"/>
    </row>
    <row r="1079" spans="40:40" x14ac:dyDescent="0.2">
      <c r="AN1079" s="62"/>
    </row>
    <row r="1080" spans="40:40" x14ac:dyDescent="0.2">
      <c r="AN1080" s="62"/>
    </row>
    <row r="1081" spans="40:40" x14ac:dyDescent="0.2">
      <c r="AN1081" s="62"/>
    </row>
    <row r="1082" spans="40:40" x14ac:dyDescent="0.2">
      <c r="AN1082" s="62"/>
    </row>
    <row r="1083" spans="40:40" x14ac:dyDescent="0.2">
      <c r="AN1083" s="62"/>
    </row>
    <row r="1084" spans="40:40" x14ac:dyDescent="0.2">
      <c r="AN1084" s="62"/>
    </row>
    <row r="1085" spans="40:40" x14ac:dyDescent="0.2">
      <c r="AN1085" s="62"/>
    </row>
    <row r="1086" spans="40:40" x14ac:dyDescent="0.2">
      <c r="AN1086" s="62"/>
    </row>
    <row r="1087" spans="40:40" x14ac:dyDescent="0.2">
      <c r="AN1087" s="62"/>
    </row>
    <row r="1088" spans="40:40" x14ac:dyDescent="0.2">
      <c r="AN1088" s="62"/>
    </row>
    <row r="1089" spans="40:40" x14ac:dyDescent="0.2">
      <c r="AN1089" s="62"/>
    </row>
    <row r="1090" spans="40:40" x14ac:dyDescent="0.2">
      <c r="AN1090" s="62"/>
    </row>
    <row r="1091" spans="40:40" x14ac:dyDescent="0.2">
      <c r="AN1091" s="62"/>
    </row>
    <row r="1092" spans="40:40" x14ac:dyDescent="0.2">
      <c r="AN1092" s="62"/>
    </row>
    <row r="1093" spans="40:40" x14ac:dyDescent="0.2">
      <c r="AN1093" s="62"/>
    </row>
    <row r="1094" spans="40:40" x14ac:dyDescent="0.2">
      <c r="AN1094" s="62"/>
    </row>
    <row r="1095" spans="40:40" x14ac:dyDescent="0.2">
      <c r="AN1095" s="62"/>
    </row>
    <row r="1096" spans="40:40" x14ac:dyDescent="0.2">
      <c r="AN1096" s="62"/>
    </row>
    <row r="1097" spans="40:40" x14ac:dyDescent="0.2">
      <c r="AN1097" s="62"/>
    </row>
    <row r="1098" spans="40:40" x14ac:dyDescent="0.2">
      <c r="AN1098" s="62"/>
    </row>
    <row r="1099" spans="40:40" x14ac:dyDescent="0.2">
      <c r="AN1099" s="62"/>
    </row>
    <row r="1100" spans="40:40" x14ac:dyDescent="0.2">
      <c r="AN1100" s="62"/>
    </row>
    <row r="1101" spans="40:40" x14ac:dyDescent="0.2">
      <c r="AN1101" s="62"/>
    </row>
    <row r="1102" spans="40:40" x14ac:dyDescent="0.2">
      <c r="AN1102" s="62"/>
    </row>
    <row r="1103" spans="40:40" x14ac:dyDescent="0.2">
      <c r="AN1103" s="62"/>
    </row>
    <row r="1104" spans="40:40" x14ac:dyDescent="0.2">
      <c r="AN1104" s="62"/>
    </row>
    <row r="1105" spans="40:40" x14ac:dyDescent="0.2">
      <c r="AN1105" s="62"/>
    </row>
    <row r="1106" spans="40:40" x14ac:dyDescent="0.2">
      <c r="AN1106" s="62"/>
    </row>
    <row r="1107" spans="40:40" x14ac:dyDescent="0.2">
      <c r="AN1107" s="62"/>
    </row>
    <row r="1108" spans="40:40" x14ac:dyDescent="0.2">
      <c r="AN1108" s="62"/>
    </row>
    <row r="1109" spans="40:40" x14ac:dyDescent="0.2">
      <c r="AN1109" s="62"/>
    </row>
    <row r="1110" spans="40:40" x14ac:dyDescent="0.2">
      <c r="AN1110" s="62"/>
    </row>
    <row r="1111" spans="40:40" x14ac:dyDescent="0.2">
      <c r="AN1111" s="62"/>
    </row>
    <row r="1112" spans="40:40" x14ac:dyDescent="0.2">
      <c r="AN1112" s="62"/>
    </row>
    <row r="1113" spans="40:40" x14ac:dyDescent="0.2">
      <c r="AN1113" s="62"/>
    </row>
    <row r="1114" spans="40:40" x14ac:dyDescent="0.2">
      <c r="AN1114" s="62"/>
    </row>
    <row r="1115" spans="40:40" x14ac:dyDescent="0.2">
      <c r="AN1115" s="62"/>
    </row>
    <row r="1116" spans="40:40" x14ac:dyDescent="0.2">
      <c r="AN1116" s="62"/>
    </row>
    <row r="1117" spans="40:40" x14ac:dyDescent="0.2">
      <c r="AN1117" s="62"/>
    </row>
    <row r="1118" spans="40:40" x14ac:dyDescent="0.2">
      <c r="AN1118" s="62"/>
    </row>
    <row r="1119" spans="40:40" x14ac:dyDescent="0.2">
      <c r="AN1119" s="62"/>
    </row>
    <row r="1120" spans="40:40" x14ac:dyDescent="0.2">
      <c r="AN1120" s="62"/>
    </row>
    <row r="1121" spans="40:40" x14ac:dyDescent="0.2">
      <c r="AN1121" s="62"/>
    </row>
    <row r="1122" spans="40:40" x14ac:dyDescent="0.2">
      <c r="AN1122" s="62"/>
    </row>
    <row r="1123" spans="40:40" x14ac:dyDescent="0.2">
      <c r="AN1123" s="62"/>
    </row>
    <row r="1124" spans="40:40" x14ac:dyDescent="0.2">
      <c r="AN1124" s="62"/>
    </row>
    <row r="1125" spans="40:40" x14ac:dyDescent="0.2">
      <c r="AN1125" s="62"/>
    </row>
    <row r="1126" spans="40:40" x14ac:dyDescent="0.2">
      <c r="AN1126" s="62"/>
    </row>
    <row r="1127" spans="40:40" x14ac:dyDescent="0.2">
      <c r="AN1127" s="62"/>
    </row>
    <row r="1128" spans="40:40" x14ac:dyDescent="0.2">
      <c r="AN1128" s="62"/>
    </row>
    <row r="1129" spans="40:40" x14ac:dyDescent="0.2">
      <c r="AN1129" s="62"/>
    </row>
    <row r="1130" spans="40:40" x14ac:dyDescent="0.2">
      <c r="AN1130" s="62"/>
    </row>
    <row r="1131" spans="40:40" x14ac:dyDescent="0.2">
      <c r="AN1131" s="62"/>
    </row>
    <row r="1132" spans="40:40" x14ac:dyDescent="0.2">
      <c r="AN1132" s="62"/>
    </row>
    <row r="1133" spans="40:40" x14ac:dyDescent="0.2">
      <c r="AN1133" s="62"/>
    </row>
    <row r="1134" spans="40:40" x14ac:dyDescent="0.2">
      <c r="AN1134" s="62"/>
    </row>
    <row r="1135" spans="40:40" x14ac:dyDescent="0.2">
      <c r="AN1135" s="62"/>
    </row>
    <row r="1136" spans="40:40" x14ac:dyDescent="0.2">
      <c r="AN1136" s="62"/>
    </row>
    <row r="1137" spans="40:40" x14ac:dyDescent="0.2">
      <c r="AN1137" s="62"/>
    </row>
    <row r="1138" spans="40:40" x14ac:dyDescent="0.2">
      <c r="AN1138" s="62"/>
    </row>
    <row r="1139" spans="40:40" x14ac:dyDescent="0.2">
      <c r="AN1139" s="62"/>
    </row>
    <row r="1140" spans="40:40" x14ac:dyDescent="0.2">
      <c r="AN1140" s="62"/>
    </row>
    <row r="1141" spans="40:40" x14ac:dyDescent="0.2">
      <c r="AN1141" s="62"/>
    </row>
    <row r="1142" spans="40:40" x14ac:dyDescent="0.2">
      <c r="AN1142" s="62"/>
    </row>
    <row r="1143" spans="40:40" x14ac:dyDescent="0.2">
      <c r="AN1143" s="62"/>
    </row>
    <row r="1144" spans="40:40" x14ac:dyDescent="0.2">
      <c r="AN1144" s="62"/>
    </row>
    <row r="1145" spans="40:40" x14ac:dyDescent="0.2">
      <c r="AN1145" s="62"/>
    </row>
    <row r="1146" spans="40:40" x14ac:dyDescent="0.2">
      <c r="AN1146" s="62"/>
    </row>
    <row r="1147" spans="40:40" x14ac:dyDescent="0.2">
      <c r="AN1147" s="62"/>
    </row>
    <row r="1148" spans="40:40" x14ac:dyDescent="0.2">
      <c r="AN1148" s="62"/>
    </row>
    <row r="1149" spans="40:40" x14ac:dyDescent="0.2">
      <c r="AN1149" s="62"/>
    </row>
    <row r="1150" spans="40:40" x14ac:dyDescent="0.2">
      <c r="AN1150" s="62"/>
    </row>
    <row r="1151" spans="40:40" x14ac:dyDescent="0.2">
      <c r="AN1151" s="62"/>
    </row>
    <row r="1152" spans="40:40" x14ac:dyDescent="0.2">
      <c r="AN1152" s="62"/>
    </row>
    <row r="1153" spans="40:40" x14ac:dyDescent="0.2">
      <c r="AN1153" s="62"/>
    </row>
    <row r="1154" spans="40:40" x14ac:dyDescent="0.2">
      <c r="AN1154" s="62"/>
    </row>
    <row r="1155" spans="40:40" x14ac:dyDescent="0.2">
      <c r="AN1155" s="62"/>
    </row>
    <row r="1156" spans="40:40" x14ac:dyDescent="0.2">
      <c r="AN1156" s="62"/>
    </row>
    <row r="1157" spans="40:40" x14ac:dyDescent="0.2">
      <c r="AN1157" s="62"/>
    </row>
    <row r="1158" spans="40:40" x14ac:dyDescent="0.2">
      <c r="AN1158" s="62"/>
    </row>
    <row r="1159" spans="40:40" x14ac:dyDescent="0.2">
      <c r="AN1159" s="62"/>
    </row>
    <row r="1160" spans="40:40" x14ac:dyDescent="0.2">
      <c r="AN1160" s="62"/>
    </row>
    <row r="1161" spans="40:40" x14ac:dyDescent="0.2">
      <c r="AN1161" s="62"/>
    </row>
    <row r="1162" spans="40:40" x14ac:dyDescent="0.2">
      <c r="AN1162" s="62"/>
    </row>
    <row r="1163" spans="40:40" x14ac:dyDescent="0.2">
      <c r="AN1163" s="62"/>
    </row>
    <row r="1164" spans="40:40" x14ac:dyDescent="0.2">
      <c r="AN1164" s="62"/>
    </row>
    <row r="1165" spans="40:40" x14ac:dyDescent="0.2">
      <c r="AN1165" s="62"/>
    </row>
    <row r="1166" spans="40:40" x14ac:dyDescent="0.2">
      <c r="AN1166" s="62"/>
    </row>
    <row r="1167" spans="40:40" x14ac:dyDescent="0.2">
      <c r="AN1167" s="62"/>
    </row>
    <row r="1168" spans="40:40" x14ac:dyDescent="0.2">
      <c r="AN1168" s="62"/>
    </row>
    <row r="1169" spans="40:40" x14ac:dyDescent="0.2">
      <c r="AN1169" s="62"/>
    </row>
    <row r="1170" spans="40:40" x14ac:dyDescent="0.2">
      <c r="AN1170" s="62"/>
    </row>
    <row r="1171" spans="40:40" x14ac:dyDescent="0.2">
      <c r="AN1171" s="62"/>
    </row>
    <row r="1172" spans="40:40" x14ac:dyDescent="0.2">
      <c r="AN1172" s="62"/>
    </row>
    <row r="1173" spans="40:40" x14ac:dyDescent="0.2">
      <c r="AN1173" s="62"/>
    </row>
    <row r="1174" spans="40:40" x14ac:dyDescent="0.2">
      <c r="AN1174" s="62"/>
    </row>
    <row r="1175" spans="40:40" x14ac:dyDescent="0.2">
      <c r="AN1175" s="62"/>
    </row>
    <row r="1176" spans="40:40" x14ac:dyDescent="0.2">
      <c r="AN1176" s="62"/>
    </row>
    <row r="1177" spans="40:40" x14ac:dyDescent="0.2">
      <c r="AN1177" s="62"/>
    </row>
    <row r="1178" spans="40:40" x14ac:dyDescent="0.2">
      <c r="AN1178" s="62"/>
    </row>
    <row r="1179" spans="40:40" x14ac:dyDescent="0.2">
      <c r="AN1179" s="62"/>
    </row>
    <row r="1180" spans="40:40" x14ac:dyDescent="0.2">
      <c r="AN1180" s="62"/>
    </row>
    <row r="1181" spans="40:40" x14ac:dyDescent="0.2">
      <c r="AN1181" s="62"/>
    </row>
    <row r="1182" spans="40:40" x14ac:dyDescent="0.2">
      <c r="AN1182" s="62"/>
    </row>
    <row r="1183" spans="40:40" x14ac:dyDescent="0.2">
      <c r="AN1183" s="62"/>
    </row>
    <row r="1184" spans="40:40" x14ac:dyDescent="0.2">
      <c r="AN1184" s="62"/>
    </row>
    <row r="1185" spans="40:40" x14ac:dyDescent="0.2">
      <c r="AN1185" s="62"/>
    </row>
    <row r="1186" spans="40:40" x14ac:dyDescent="0.2">
      <c r="AN1186" s="62"/>
    </row>
    <row r="1187" spans="40:40" x14ac:dyDescent="0.2">
      <c r="AN1187" s="62"/>
    </row>
    <row r="1188" spans="40:40" x14ac:dyDescent="0.2">
      <c r="AN1188" s="62"/>
    </row>
    <row r="1189" spans="40:40" x14ac:dyDescent="0.2">
      <c r="AN1189" s="62"/>
    </row>
    <row r="1190" spans="40:40" x14ac:dyDescent="0.2">
      <c r="AN1190" s="62"/>
    </row>
    <row r="1191" spans="40:40" x14ac:dyDescent="0.2">
      <c r="AN1191" s="62"/>
    </row>
    <row r="1192" spans="40:40" x14ac:dyDescent="0.2">
      <c r="AN1192" s="62"/>
    </row>
    <row r="1193" spans="40:40" x14ac:dyDescent="0.2">
      <c r="AN1193" s="62"/>
    </row>
    <row r="1194" spans="40:40" x14ac:dyDescent="0.2">
      <c r="AN1194" s="62"/>
    </row>
    <row r="1195" spans="40:40" x14ac:dyDescent="0.2">
      <c r="AN1195" s="62"/>
    </row>
    <row r="1196" spans="40:40" x14ac:dyDescent="0.2">
      <c r="AN1196" s="62"/>
    </row>
    <row r="1197" spans="40:40" x14ac:dyDescent="0.2">
      <c r="AN1197" s="62"/>
    </row>
    <row r="1198" spans="40:40" x14ac:dyDescent="0.2">
      <c r="AN1198" s="62"/>
    </row>
    <row r="1199" spans="40:40" x14ac:dyDescent="0.2">
      <c r="AN1199" s="62"/>
    </row>
    <row r="1200" spans="40:40" x14ac:dyDescent="0.2">
      <c r="AN1200" s="62"/>
    </row>
    <row r="1201" spans="40:40" x14ac:dyDescent="0.2">
      <c r="AN1201" s="62"/>
    </row>
    <row r="1202" spans="40:40" x14ac:dyDescent="0.2">
      <c r="AN1202" s="62"/>
    </row>
    <row r="1203" spans="40:40" x14ac:dyDescent="0.2">
      <c r="AN1203" s="62"/>
    </row>
    <row r="1204" spans="40:40" x14ac:dyDescent="0.2">
      <c r="AN1204" s="62"/>
    </row>
    <row r="1205" spans="40:40" x14ac:dyDescent="0.2">
      <c r="AN1205" s="62"/>
    </row>
    <row r="1206" spans="40:40" x14ac:dyDescent="0.2">
      <c r="AN1206" s="62"/>
    </row>
    <row r="1207" spans="40:40" x14ac:dyDescent="0.2">
      <c r="AN1207" s="62"/>
    </row>
    <row r="1208" spans="40:40" x14ac:dyDescent="0.2">
      <c r="AN1208" s="62"/>
    </row>
    <row r="1209" spans="40:40" x14ac:dyDescent="0.2">
      <c r="AN1209" s="62"/>
    </row>
    <row r="1210" spans="40:40" x14ac:dyDescent="0.2">
      <c r="AN1210" s="62"/>
    </row>
    <row r="1211" spans="40:40" x14ac:dyDescent="0.2">
      <c r="AN1211" s="62"/>
    </row>
    <row r="1212" spans="40:40" x14ac:dyDescent="0.2">
      <c r="AN1212" s="62"/>
    </row>
    <row r="1213" spans="40:40" x14ac:dyDescent="0.2">
      <c r="AN1213" s="62"/>
    </row>
    <row r="1214" spans="40:40" x14ac:dyDescent="0.2">
      <c r="AN1214" s="62"/>
    </row>
    <row r="1215" spans="40:40" x14ac:dyDescent="0.2">
      <c r="AN1215" s="62"/>
    </row>
    <row r="1216" spans="40:40" x14ac:dyDescent="0.2">
      <c r="AN1216" s="62"/>
    </row>
    <row r="1217" spans="40:40" x14ac:dyDescent="0.2">
      <c r="AN1217" s="62"/>
    </row>
    <row r="1218" spans="40:40" x14ac:dyDescent="0.2">
      <c r="AN1218" s="62"/>
    </row>
    <row r="1219" spans="40:40" x14ac:dyDescent="0.2">
      <c r="AN1219" s="62"/>
    </row>
    <row r="1220" spans="40:40" x14ac:dyDescent="0.2">
      <c r="AN1220" s="62"/>
    </row>
    <row r="1221" spans="40:40" x14ac:dyDescent="0.2">
      <c r="AN1221" s="62"/>
    </row>
    <row r="1222" spans="40:40" x14ac:dyDescent="0.2">
      <c r="AN1222" s="62"/>
    </row>
    <row r="1223" spans="40:40" x14ac:dyDescent="0.2">
      <c r="AN1223" s="62"/>
    </row>
    <row r="1224" spans="40:40" x14ac:dyDescent="0.2">
      <c r="AN1224" s="62"/>
    </row>
    <row r="1225" spans="40:40" x14ac:dyDescent="0.2">
      <c r="AN1225" s="62"/>
    </row>
    <row r="1226" spans="40:40" x14ac:dyDescent="0.2">
      <c r="AN1226" s="62"/>
    </row>
    <row r="1227" spans="40:40" x14ac:dyDescent="0.2">
      <c r="AN1227" s="62"/>
    </row>
    <row r="1228" spans="40:40" x14ac:dyDescent="0.2">
      <c r="AN1228" s="62"/>
    </row>
    <row r="1229" spans="40:40" x14ac:dyDescent="0.2">
      <c r="AN1229" s="62"/>
    </row>
    <row r="1230" spans="40:40" x14ac:dyDescent="0.2">
      <c r="AN1230" s="62"/>
    </row>
    <row r="1231" spans="40:40" x14ac:dyDescent="0.2">
      <c r="AN1231" s="62"/>
    </row>
    <row r="1232" spans="40:40" x14ac:dyDescent="0.2">
      <c r="AN1232" s="62"/>
    </row>
    <row r="1233" spans="40:40" x14ac:dyDescent="0.2">
      <c r="AN1233" s="62"/>
    </row>
    <row r="1234" spans="40:40" x14ac:dyDescent="0.2">
      <c r="AN1234" s="62"/>
    </row>
    <row r="1235" spans="40:40" x14ac:dyDescent="0.2">
      <c r="AN1235" s="62"/>
    </row>
    <row r="1236" spans="40:40" x14ac:dyDescent="0.2">
      <c r="AN1236" s="62"/>
    </row>
    <row r="1237" spans="40:40" x14ac:dyDescent="0.2">
      <c r="AN1237" s="62"/>
    </row>
    <row r="1238" spans="40:40" x14ac:dyDescent="0.2">
      <c r="AN1238" s="62"/>
    </row>
    <row r="1239" spans="40:40" x14ac:dyDescent="0.2">
      <c r="AN1239" s="62"/>
    </row>
    <row r="1240" spans="40:40" x14ac:dyDescent="0.2">
      <c r="AN1240" s="62"/>
    </row>
    <row r="1241" spans="40:40" x14ac:dyDescent="0.2">
      <c r="AN1241" s="62"/>
    </row>
    <row r="1242" spans="40:40" x14ac:dyDescent="0.2">
      <c r="AN1242" s="62"/>
    </row>
    <row r="1243" spans="40:40" x14ac:dyDescent="0.2">
      <c r="AN1243" s="62"/>
    </row>
    <row r="1244" spans="40:40" x14ac:dyDescent="0.2">
      <c r="AN1244" s="62"/>
    </row>
    <row r="1245" spans="40:40" x14ac:dyDescent="0.2">
      <c r="AN1245" s="62"/>
    </row>
    <row r="1246" spans="40:40" x14ac:dyDescent="0.2">
      <c r="AN1246" s="62"/>
    </row>
    <row r="1247" spans="40:40" x14ac:dyDescent="0.2">
      <c r="AN1247" s="62"/>
    </row>
    <row r="1248" spans="40:40" x14ac:dyDescent="0.2">
      <c r="AN1248" s="62"/>
    </row>
    <row r="1249" spans="40:40" x14ac:dyDescent="0.2">
      <c r="AN1249" s="62"/>
    </row>
    <row r="1250" spans="40:40" x14ac:dyDescent="0.2">
      <c r="AN1250" s="62"/>
    </row>
    <row r="1251" spans="40:40" x14ac:dyDescent="0.2">
      <c r="AN1251" s="62"/>
    </row>
    <row r="1252" spans="40:40" x14ac:dyDescent="0.2">
      <c r="AN1252" s="62"/>
    </row>
    <row r="1253" spans="40:40" x14ac:dyDescent="0.2">
      <c r="AN1253" s="62"/>
    </row>
    <row r="1254" spans="40:40" x14ac:dyDescent="0.2">
      <c r="AN1254" s="62"/>
    </row>
    <row r="1255" spans="40:40" x14ac:dyDescent="0.2">
      <c r="AN1255" s="62"/>
    </row>
    <row r="1256" spans="40:40" x14ac:dyDescent="0.2">
      <c r="AN1256" s="62"/>
    </row>
    <row r="1257" spans="40:40" x14ac:dyDescent="0.2">
      <c r="AN1257" s="62"/>
    </row>
    <row r="1258" spans="40:40" x14ac:dyDescent="0.2">
      <c r="AN1258" s="62"/>
    </row>
    <row r="1259" spans="40:40" x14ac:dyDescent="0.2">
      <c r="AN1259" s="62"/>
    </row>
    <row r="1260" spans="40:40" x14ac:dyDescent="0.2">
      <c r="AN1260" s="62"/>
    </row>
    <row r="1261" spans="40:40" x14ac:dyDescent="0.2">
      <c r="AN1261" s="62"/>
    </row>
    <row r="1262" spans="40:40" x14ac:dyDescent="0.2">
      <c r="AN1262" s="62"/>
    </row>
    <row r="1263" spans="40:40" x14ac:dyDescent="0.2">
      <c r="AN1263" s="62"/>
    </row>
    <row r="1264" spans="40:40" x14ac:dyDescent="0.2">
      <c r="AN1264" s="62"/>
    </row>
    <row r="1265" spans="40:40" x14ac:dyDescent="0.2">
      <c r="AN1265" s="62"/>
    </row>
    <row r="1266" spans="40:40" x14ac:dyDescent="0.2">
      <c r="AN1266" s="62"/>
    </row>
    <row r="1267" spans="40:40" x14ac:dyDescent="0.2">
      <c r="AN1267" s="62"/>
    </row>
    <row r="1268" spans="40:40" x14ac:dyDescent="0.2">
      <c r="AN1268" s="62"/>
    </row>
    <row r="1269" spans="40:40" x14ac:dyDescent="0.2">
      <c r="AN1269" s="62"/>
    </row>
    <row r="1270" spans="40:40" x14ac:dyDescent="0.2">
      <c r="AN1270" s="62"/>
    </row>
    <row r="1271" spans="40:40" x14ac:dyDescent="0.2">
      <c r="AN1271" s="62"/>
    </row>
    <row r="1272" spans="40:40" x14ac:dyDescent="0.2">
      <c r="AN1272" s="62"/>
    </row>
    <row r="1273" spans="40:40" x14ac:dyDescent="0.2">
      <c r="AN1273" s="62"/>
    </row>
    <row r="1274" spans="40:40" x14ac:dyDescent="0.2">
      <c r="AN1274" s="62"/>
    </row>
    <row r="1275" spans="40:40" x14ac:dyDescent="0.2">
      <c r="AN1275" s="62"/>
    </row>
    <row r="1276" spans="40:40" x14ac:dyDescent="0.2">
      <c r="AN1276" s="62"/>
    </row>
    <row r="1277" spans="40:40" x14ac:dyDescent="0.2">
      <c r="AN1277" s="62"/>
    </row>
    <row r="1278" spans="40:40" x14ac:dyDescent="0.2">
      <c r="AN1278" s="62"/>
    </row>
    <row r="1279" spans="40:40" x14ac:dyDescent="0.2">
      <c r="AN1279" s="62"/>
    </row>
    <row r="1280" spans="40:40" x14ac:dyDescent="0.2">
      <c r="AN1280" s="62"/>
    </row>
    <row r="1281" spans="40:40" x14ac:dyDescent="0.2">
      <c r="AN1281" s="62"/>
    </row>
    <row r="1282" spans="40:40" x14ac:dyDescent="0.2">
      <c r="AN1282" s="62"/>
    </row>
    <row r="1283" spans="40:40" x14ac:dyDescent="0.2">
      <c r="AN1283" s="62"/>
    </row>
    <row r="1284" spans="40:40" x14ac:dyDescent="0.2">
      <c r="AN1284" s="62"/>
    </row>
    <row r="1285" spans="40:40" x14ac:dyDescent="0.2">
      <c r="AN1285" s="62"/>
    </row>
    <row r="1286" spans="40:40" x14ac:dyDescent="0.2">
      <c r="AN1286" s="62"/>
    </row>
    <row r="1287" spans="40:40" x14ac:dyDescent="0.2">
      <c r="AN1287" s="62"/>
    </row>
    <row r="1288" spans="40:40" x14ac:dyDescent="0.2">
      <c r="AN1288" s="62"/>
    </row>
    <row r="1289" spans="40:40" x14ac:dyDescent="0.2">
      <c r="AN1289" s="62"/>
    </row>
    <row r="1290" spans="40:40" x14ac:dyDescent="0.2">
      <c r="AN1290" s="62"/>
    </row>
    <row r="1291" spans="40:40" x14ac:dyDescent="0.2">
      <c r="AN1291" s="62"/>
    </row>
    <row r="1292" spans="40:40" x14ac:dyDescent="0.2">
      <c r="AN1292" s="62"/>
    </row>
    <row r="1293" spans="40:40" x14ac:dyDescent="0.2">
      <c r="AN1293" s="62"/>
    </row>
    <row r="1294" spans="40:40" x14ac:dyDescent="0.2">
      <c r="AN1294" s="62"/>
    </row>
    <row r="1295" spans="40:40" x14ac:dyDescent="0.2">
      <c r="AN1295" s="62"/>
    </row>
    <row r="1296" spans="40:40" x14ac:dyDescent="0.2">
      <c r="AN1296" s="62"/>
    </row>
    <row r="1297" spans="40:40" x14ac:dyDescent="0.2">
      <c r="AN1297" s="62"/>
    </row>
    <row r="1298" spans="40:40" x14ac:dyDescent="0.2">
      <c r="AN1298" s="62"/>
    </row>
    <row r="1299" spans="40:40" x14ac:dyDescent="0.2">
      <c r="AN1299" s="62"/>
    </row>
    <row r="1300" spans="40:40" x14ac:dyDescent="0.2">
      <c r="AN1300" s="62"/>
    </row>
    <row r="1301" spans="40:40" x14ac:dyDescent="0.2">
      <c r="AN1301" s="62"/>
    </row>
    <row r="1302" spans="40:40" x14ac:dyDescent="0.2">
      <c r="AN1302" s="62"/>
    </row>
    <row r="1303" spans="40:40" x14ac:dyDescent="0.2">
      <c r="AN1303" s="62"/>
    </row>
    <row r="1304" spans="40:40" x14ac:dyDescent="0.2">
      <c r="AN1304" s="62"/>
    </row>
    <row r="1305" spans="40:40" x14ac:dyDescent="0.2">
      <c r="AN1305" s="62"/>
    </row>
    <row r="1306" spans="40:40" x14ac:dyDescent="0.2">
      <c r="AN1306" s="62"/>
    </row>
    <row r="1307" spans="40:40" x14ac:dyDescent="0.2">
      <c r="AN1307" s="62"/>
    </row>
    <row r="1308" spans="40:40" x14ac:dyDescent="0.2">
      <c r="AN1308" s="62"/>
    </row>
    <row r="1309" spans="40:40" x14ac:dyDescent="0.2">
      <c r="AN1309" s="62"/>
    </row>
    <row r="1310" spans="40:40" x14ac:dyDescent="0.2">
      <c r="AN1310" s="62"/>
    </row>
    <row r="1311" spans="40:40" x14ac:dyDescent="0.2">
      <c r="AN1311" s="62"/>
    </row>
    <row r="1312" spans="40:40" x14ac:dyDescent="0.2">
      <c r="AN1312" s="62"/>
    </row>
    <row r="1313" spans="40:40" x14ac:dyDescent="0.2">
      <c r="AN1313" s="62"/>
    </row>
    <row r="1314" spans="40:40" x14ac:dyDescent="0.2">
      <c r="AN1314" s="62"/>
    </row>
    <row r="1315" spans="40:40" x14ac:dyDescent="0.2">
      <c r="AN1315" s="62"/>
    </row>
    <row r="1316" spans="40:40" x14ac:dyDescent="0.2">
      <c r="AN1316" s="62"/>
    </row>
    <row r="1317" spans="40:40" x14ac:dyDescent="0.2">
      <c r="AN1317" s="62"/>
    </row>
    <row r="1318" spans="40:40" x14ac:dyDescent="0.2">
      <c r="AN1318" s="62"/>
    </row>
    <row r="1319" spans="40:40" x14ac:dyDescent="0.2">
      <c r="AN1319" s="62"/>
    </row>
    <row r="1320" spans="40:40" x14ac:dyDescent="0.2">
      <c r="AN1320" s="62"/>
    </row>
    <row r="1321" spans="40:40" x14ac:dyDescent="0.2">
      <c r="AN1321" s="62"/>
    </row>
    <row r="1322" spans="40:40" x14ac:dyDescent="0.2">
      <c r="AN1322" s="62"/>
    </row>
    <row r="1323" spans="40:40" x14ac:dyDescent="0.2">
      <c r="AN1323" s="62"/>
    </row>
    <row r="1324" spans="40:40" x14ac:dyDescent="0.2">
      <c r="AN1324" s="62"/>
    </row>
    <row r="1325" spans="40:40" x14ac:dyDescent="0.2">
      <c r="AN1325" s="62"/>
    </row>
    <row r="1326" spans="40:40" x14ac:dyDescent="0.2">
      <c r="AN1326" s="62"/>
    </row>
    <row r="1327" spans="40:40" x14ac:dyDescent="0.2">
      <c r="AN1327" s="62"/>
    </row>
    <row r="1328" spans="40:40" x14ac:dyDescent="0.2">
      <c r="AN1328" s="62"/>
    </row>
    <row r="1329" spans="40:40" x14ac:dyDescent="0.2">
      <c r="AN1329" s="62"/>
    </row>
    <row r="1330" spans="40:40" x14ac:dyDescent="0.2">
      <c r="AN1330" s="62"/>
    </row>
    <row r="1331" spans="40:40" x14ac:dyDescent="0.2">
      <c r="AN1331" s="62"/>
    </row>
    <row r="1332" spans="40:40" x14ac:dyDescent="0.2">
      <c r="AN1332" s="62"/>
    </row>
    <row r="1333" spans="40:40" x14ac:dyDescent="0.2">
      <c r="AN1333" s="62"/>
    </row>
    <row r="1334" spans="40:40" x14ac:dyDescent="0.2">
      <c r="AN1334" s="62"/>
    </row>
    <row r="1335" spans="40:40" x14ac:dyDescent="0.2">
      <c r="AN1335" s="62"/>
    </row>
    <row r="1336" spans="40:40" x14ac:dyDescent="0.2">
      <c r="AN1336" s="62"/>
    </row>
    <row r="1337" spans="40:40" x14ac:dyDescent="0.2">
      <c r="AN1337" s="62"/>
    </row>
    <row r="1338" spans="40:40" x14ac:dyDescent="0.2">
      <c r="AN1338" s="62"/>
    </row>
    <row r="1339" spans="40:40" x14ac:dyDescent="0.2">
      <c r="AN1339" s="62"/>
    </row>
    <row r="1340" spans="40:40" x14ac:dyDescent="0.2">
      <c r="AN1340" s="62"/>
    </row>
    <row r="1341" spans="40:40" x14ac:dyDescent="0.2">
      <c r="AN1341" s="62"/>
    </row>
    <row r="1342" spans="40:40" x14ac:dyDescent="0.2">
      <c r="AN1342" s="62"/>
    </row>
    <row r="1343" spans="40:40" x14ac:dyDescent="0.2">
      <c r="AN1343" s="62"/>
    </row>
    <row r="1344" spans="40:40" x14ac:dyDescent="0.2">
      <c r="AN1344" s="62"/>
    </row>
    <row r="1345" spans="40:40" x14ac:dyDescent="0.2">
      <c r="AN1345" s="62"/>
    </row>
    <row r="1346" spans="40:40" x14ac:dyDescent="0.2">
      <c r="AN1346" s="62"/>
    </row>
    <row r="1347" spans="40:40" x14ac:dyDescent="0.2">
      <c r="AN1347" s="62"/>
    </row>
    <row r="1348" spans="40:40" x14ac:dyDescent="0.2">
      <c r="AN1348" s="62"/>
    </row>
    <row r="1349" spans="40:40" x14ac:dyDescent="0.2">
      <c r="AN1349" s="62"/>
    </row>
    <row r="1350" spans="40:40" x14ac:dyDescent="0.2">
      <c r="AN1350" s="62"/>
    </row>
    <row r="1351" spans="40:40" x14ac:dyDescent="0.2">
      <c r="AN1351" s="62"/>
    </row>
    <row r="1352" spans="40:40" x14ac:dyDescent="0.2">
      <c r="AN1352" s="62"/>
    </row>
    <row r="1353" spans="40:40" x14ac:dyDescent="0.2">
      <c r="AN1353" s="62"/>
    </row>
    <row r="1354" spans="40:40" x14ac:dyDescent="0.2">
      <c r="AN1354" s="62"/>
    </row>
    <row r="1355" spans="40:40" x14ac:dyDescent="0.2">
      <c r="AN1355" s="62"/>
    </row>
    <row r="1356" spans="40:40" x14ac:dyDescent="0.2">
      <c r="AN1356" s="62"/>
    </row>
    <row r="1357" spans="40:40" x14ac:dyDescent="0.2">
      <c r="AN1357" s="62"/>
    </row>
    <row r="1358" spans="40:40" x14ac:dyDescent="0.2">
      <c r="AN1358" s="62"/>
    </row>
    <row r="1359" spans="40:40" x14ac:dyDescent="0.2">
      <c r="AN1359" s="62"/>
    </row>
    <row r="1360" spans="40:40" x14ac:dyDescent="0.2">
      <c r="AN1360" s="62"/>
    </row>
    <row r="1361" spans="40:40" x14ac:dyDescent="0.2">
      <c r="AN1361" s="62"/>
    </row>
    <row r="1362" spans="40:40" x14ac:dyDescent="0.2">
      <c r="AN1362" s="62"/>
    </row>
    <row r="1363" spans="40:40" x14ac:dyDescent="0.2">
      <c r="AN1363" s="62"/>
    </row>
    <row r="1364" spans="40:40" x14ac:dyDescent="0.2">
      <c r="AN1364" s="62"/>
    </row>
    <row r="1365" spans="40:40" x14ac:dyDescent="0.2">
      <c r="AN1365" s="62"/>
    </row>
    <row r="1366" spans="40:40" x14ac:dyDescent="0.2">
      <c r="AN1366" s="62"/>
    </row>
    <row r="1367" spans="40:40" x14ac:dyDescent="0.2">
      <c r="AN1367" s="62"/>
    </row>
    <row r="1368" spans="40:40" x14ac:dyDescent="0.2">
      <c r="AN1368" s="62"/>
    </row>
    <row r="1369" spans="40:40" x14ac:dyDescent="0.2">
      <c r="AN1369" s="62"/>
    </row>
    <row r="1370" spans="40:40" x14ac:dyDescent="0.2">
      <c r="AN1370" s="62"/>
    </row>
    <row r="1371" spans="40:40" x14ac:dyDescent="0.2">
      <c r="AN1371" s="62"/>
    </row>
    <row r="1372" spans="40:40" x14ac:dyDescent="0.2">
      <c r="AN1372" s="62"/>
    </row>
    <row r="1373" spans="40:40" x14ac:dyDescent="0.2">
      <c r="AN1373" s="62"/>
    </row>
    <row r="1374" spans="40:40" x14ac:dyDescent="0.2">
      <c r="AN1374" s="62"/>
    </row>
    <row r="1375" spans="40:40" x14ac:dyDescent="0.2">
      <c r="AN1375" s="62"/>
    </row>
    <row r="1376" spans="40:40" x14ac:dyDescent="0.2">
      <c r="AN1376" s="62"/>
    </row>
    <row r="1377" spans="40:40" x14ac:dyDescent="0.2">
      <c r="AN1377" s="62"/>
    </row>
    <row r="1378" spans="40:40" x14ac:dyDescent="0.2">
      <c r="AN1378" s="62"/>
    </row>
    <row r="1379" spans="40:40" x14ac:dyDescent="0.2">
      <c r="AN1379" s="62"/>
    </row>
    <row r="1380" spans="40:40" x14ac:dyDescent="0.2">
      <c r="AN1380" s="62"/>
    </row>
    <row r="1381" spans="40:40" x14ac:dyDescent="0.2">
      <c r="AN1381" s="62"/>
    </row>
    <row r="1382" spans="40:40" x14ac:dyDescent="0.2">
      <c r="AN1382" s="62"/>
    </row>
    <row r="1383" spans="40:40" x14ac:dyDescent="0.2">
      <c r="AN1383" s="62"/>
    </row>
    <row r="1384" spans="40:40" x14ac:dyDescent="0.2">
      <c r="AN1384" s="62"/>
    </row>
    <row r="1385" spans="40:40" x14ac:dyDescent="0.2">
      <c r="AN1385" s="62"/>
    </row>
    <row r="1386" spans="40:40" x14ac:dyDescent="0.2">
      <c r="AN1386" s="62"/>
    </row>
    <row r="1387" spans="40:40" x14ac:dyDescent="0.2">
      <c r="AN1387" s="62"/>
    </row>
    <row r="1388" spans="40:40" x14ac:dyDescent="0.2">
      <c r="AN1388" s="62"/>
    </row>
    <row r="1389" spans="40:40" x14ac:dyDescent="0.2">
      <c r="AN1389" s="62"/>
    </row>
    <row r="1390" spans="40:40" x14ac:dyDescent="0.2">
      <c r="AN1390" s="62"/>
    </row>
    <row r="1391" spans="40:40" x14ac:dyDescent="0.2">
      <c r="AN1391" s="62"/>
    </row>
    <row r="1392" spans="40:40" x14ac:dyDescent="0.2">
      <c r="AN1392" s="62"/>
    </row>
    <row r="1393" spans="40:40" x14ac:dyDescent="0.2">
      <c r="AN1393" s="62"/>
    </row>
    <row r="1394" spans="40:40" x14ac:dyDescent="0.2">
      <c r="AN1394" s="62"/>
    </row>
    <row r="1395" spans="40:40" x14ac:dyDescent="0.2">
      <c r="AN1395" s="62"/>
    </row>
    <row r="1396" spans="40:40" x14ac:dyDescent="0.2">
      <c r="AN1396" s="62"/>
    </row>
    <row r="1397" spans="40:40" x14ac:dyDescent="0.2">
      <c r="AN1397" s="62"/>
    </row>
    <row r="1398" spans="40:40" x14ac:dyDescent="0.2">
      <c r="AN1398" s="62"/>
    </row>
    <row r="1399" spans="40:40" x14ac:dyDescent="0.2">
      <c r="AN1399" s="62"/>
    </row>
    <row r="1400" spans="40:40" x14ac:dyDescent="0.2">
      <c r="AN1400" s="62"/>
    </row>
    <row r="1401" spans="40:40" x14ac:dyDescent="0.2">
      <c r="AN1401" s="62"/>
    </row>
    <row r="1402" spans="40:40" x14ac:dyDescent="0.2">
      <c r="AN1402" s="62"/>
    </row>
    <row r="1403" spans="40:40" x14ac:dyDescent="0.2">
      <c r="AN1403" s="62"/>
    </row>
    <row r="1404" spans="40:40" x14ac:dyDescent="0.2">
      <c r="AN1404" s="62"/>
    </row>
    <row r="1405" spans="40:40" x14ac:dyDescent="0.2">
      <c r="AN1405" s="62"/>
    </row>
    <row r="1406" spans="40:40" x14ac:dyDescent="0.2">
      <c r="AN1406" s="62"/>
    </row>
    <row r="1407" spans="40:40" x14ac:dyDescent="0.2">
      <c r="AN1407" s="62"/>
    </row>
    <row r="1408" spans="40:40" x14ac:dyDescent="0.2">
      <c r="AN1408" s="62"/>
    </row>
    <row r="1409" spans="40:40" x14ac:dyDescent="0.2">
      <c r="AN1409" s="62"/>
    </row>
    <row r="1410" spans="40:40" x14ac:dyDescent="0.2">
      <c r="AN1410" s="62"/>
    </row>
    <row r="1411" spans="40:40" x14ac:dyDescent="0.2">
      <c r="AN1411" s="62"/>
    </row>
    <row r="1412" spans="40:40" x14ac:dyDescent="0.2">
      <c r="AN1412" s="62"/>
    </row>
    <row r="1413" spans="40:40" x14ac:dyDescent="0.2">
      <c r="AN1413" s="62"/>
    </row>
    <row r="1414" spans="40:40" x14ac:dyDescent="0.2">
      <c r="AN1414" s="62"/>
    </row>
    <row r="1415" spans="40:40" x14ac:dyDescent="0.2">
      <c r="AN1415" s="62"/>
    </row>
    <row r="1416" spans="40:40" x14ac:dyDescent="0.2">
      <c r="AN1416" s="62"/>
    </row>
    <row r="1417" spans="40:40" x14ac:dyDescent="0.2">
      <c r="AN1417" s="62"/>
    </row>
    <row r="1418" spans="40:40" x14ac:dyDescent="0.2">
      <c r="AN1418" s="62"/>
    </row>
    <row r="1419" spans="40:40" x14ac:dyDescent="0.2">
      <c r="AN1419" s="62"/>
    </row>
    <row r="1420" spans="40:40" x14ac:dyDescent="0.2">
      <c r="AN1420" s="62"/>
    </row>
    <row r="1421" spans="40:40" x14ac:dyDescent="0.2">
      <c r="AN1421" s="62"/>
    </row>
    <row r="1422" spans="40:40" x14ac:dyDescent="0.2">
      <c r="AN1422" s="62"/>
    </row>
    <row r="1423" spans="40:40" x14ac:dyDescent="0.2">
      <c r="AN1423" s="62"/>
    </row>
    <row r="1424" spans="40:40" x14ac:dyDescent="0.2">
      <c r="AN1424" s="62"/>
    </row>
    <row r="1425" spans="40:40" x14ac:dyDescent="0.2">
      <c r="AN1425" s="62"/>
    </row>
    <row r="1426" spans="40:40" x14ac:dyDescent="0.2">
      <c r="AN1426" s="62"/>
    </row>
    <row r="1427" spans="40:40" x14ac:dyDescent="0.2">
      <c r="AN1427" s="62"/>
    </row>
    <row r="1428" spans="40:40" x14ac:dyDescent="0.2">
      <c r="AN1428" s="62"/>
    </row>
    <row r="1429" spans="40:40" x14ac:dyDescent="0.2">
      <c r="AN1429" s="62"/>
    </row>
    <row r="1430" spans="40:40" x14ac:dyDescent="0.2">
      <c r="AN1430" s="62"/>
    </row>
    <row r="1431" spans="40:40" x14ac:dyDescent="0.2">
      <c r="AN1431" s="62"/>
    </row>
    <row r="1432" spans="40:40" x14ac:dyDescent="0.2">
      <c r="AN1432" s="62"/>
    </row>
    <row r="1433" spans="40:40" x14ac:dyDescent="0.2">
      <c r="AN1433" s="62"/>
    </row>
    <row r="1434" spans="40:40" x14ac:dyDescent="0.2">
      <c r="AN1434" s="62"/>
    </row>
    <row r="1435" spans="40:40" x14ac:dyDescent="0.2">
      <c r="AN1435" s="62"/>
    </row>
    <row r="1436" spans="40:40" x14ac:dyDescent="0.2">
      <c r="AN1436" s="62"/>
    </row>
    <row r="1437" spans="40:40" x14ac:dyDescent="0.2">
      <c r="AN1437" s="62"/>
    </row>
    <row r="1438" spans="40:40" x14ac:dyDescent="0.2">
      <c r="AN1438" s="62"/>
    </row>
    <row r="1439" spans="40:40" x14ac:dyDescent="0.2">
      <c r="AN1439" s="62"/>
    </row>
    <row r="1440" spans="40:40" x14ac:dyDescent="0.2">
      <c r="AN1440" s="62"/>
    </row>
    <row r="1441" spans="40:40" x14ac:dyDescent="0.2">
      <c r="AN1441" s="62"/>
    </row>
    <row r="1442" spans="40:40" x14ac:dyDescent="0.2">
      <c r="AN1442" s="62"/>
    </row>
    <row r="1443" spans="40:40" x14ac:dyDescent="0.2">
      <c r="AN1443" s="62"/>
    </row>
    <row r="1444" spans="40:40" x14ac:dyDescent="0.2">
      <c r="AN1444" s="62"/>
    </row>
    <row r="1445" spans="40:40" x14ac:dyDescent="0.2">
      <c r="AN1445" s="62"/>
    </row>
    <row r="1446" spans="40:40" x14ac:dyDescent="0.2">
      <c r="AN1446" s="62"/>
    </row>
    <row r="1447" spans="40:40" x14ac:dyDescent="0.2">
      <c r="AN1447" s="62"/>
    </row>
    <row r="1448" spans="40:40" x14ac:dyDescent="0.2">
      <c r="AN1448" s="62"/>
    </row>
    <row r="1449" spans="40:40" x14ac:dyDescent="0.2">
      <c r="AN1449" s="62"/>
    </row>
    <row r="1450" spans="40:40" x14ac:dyDescent="0.2">
      <c r="AN1450" s="62"/>
    </row>
    <row r="1451" spans="40:40" x14ac:dyDescent="0.2">
      <c r="AN1451" s="62"/>
    </row>
    <row r="1452" spans="40:40" x14ac:dyDescent="0.2">
      <c r="AN1452" s="62"/>
    </row>
    <row r="1453" spans="40:40" x14ac:dyDescent="0.2">
      <c r="AN1453" s="62"/>
    </row>
    <row r="1454" spans="40:40" x14ac:dyDescent="0.2">
      <c r="AN1454" s="62"/>
    </row>
    <row r="1455" spans="40:40" x14ac:dyDescent="0.2">
      <c r="AN1455" s="62"/>
    </row>
    <row r="1456" spans="40:40" x14ac:dyDescent="0.2">
      <c r="AN1456" s="62"/>
    </row>
    <row r="1457" spans="40:40" x14ac:dyDescent="0.2">
      <c r="AN1457" s="62"/>
    </row>
    <row r="1458" spans="40:40" x14ac:dyDescent="0.2">
      <c r="AN1458" s="62"/>
    </row>
    <row r="1459" spans="40:40" x14ac:dyDescent="0.2">
      <c r="AN1459" s="62"/>
    </row>
    <row r="1460" spans="40:40" x14ac:dyDescent="0.2">
      <c r="AN1460" s="62"/>
    </row>
    <row r="1461" spans="40:40" x14ac:dyDescent="0.2">
      <c r="AN1461" s="62"/>
    </row>
    <row r="1462" spans="40:40" x14ac:dyDescent="0.2">
      <c r="AN1462" s="62"/>
    </row>
    <row r="1463" spans="40:40" x14ac:dyDescent="0.2">
      <c r="AN1463" s="62"/>
    </row>
    <row r="1464" spans="40:40" x14ac:dyDescent="0.2">
      <c r="AN1464" s="62"/>
    </row>
    <row r="1465" spans="40:40" x14ac:dyDescent="0.2">
      <c r="AN1465" s="62"/>
    </row>
    <row r="1466" spans="40:40" x14ac:dyDescent="0.2">
      <c r="AN1466" s="62"/>
    </row>
    <row r="1467" spans="40:40" x14ac:dyDescent="0.2">
      <c r="AN1467" s="62"/>
    </row>
    <row r="1468" spans="40:40" x14ac:dyDescent="0.2">
      <c r="AN1468" s="62"/>
    </row>
    <row r="1469" spans="40:40" x14ac:dyDescent="0.2">
      <c r="AN1469" s="62"/>
    </row>
    <row r="1470" spans="40:40" x14ac:dyDescent="0.2">
      <c r="AN1470" s="62"/>
    </row>
    <row r="1471" spans="40:40" x14ac:dyDescent="0.2">
      <c r="AN1471" s="62"/>
    </row>
    <row r="1472" spans="40:40" x14ac:dyDescent="0.2">
      <c r="AN1472" s="62"/>
    </row>
    <row r="1473" spans="40:40" x14ac:dyDescent="0.2">
      <c r="AN1473" s="62"/>
    </row>
    <row r="1474" spans="40:40" x14ac:dyDescent="0.2">
      <c r="AN1474" s="62"/>
    </row>
    <row r="1475" spans="40:40" x14ac:dyDescent="0.2">
      <c r="AN1475" s="62"/>
    </row>
    <row r="1476" spans="40:40" x14ac:dyDescent="0.2">
      <c r="AN1476" s="62"/>
    </row>
    <row r="1477" spans="40:40" x14ac:dyDescent="0.2">
      <c r="AN1477" s="62"/>
    </row>
    <row r="1478" spans="40:40" x14ac:dyDescent="0.2">
      <c r="AN1478" s="62"/>
    </row>
    <row r="1479" spans="40:40" x14ac:dyDescent="0.2">
      <c r="AN1479" s="62"/>
    </row>
    <row r="1480" spans="40:40" x14ac:dyDescent="0.2">
      <c r="AN1480" s="62"/>
    </row>
    <row r="1481" spans="40:40" x14ac:dyDescent="0.2">
      <c r="AN1481" s="62"/>
    </row>
    <row r="1482" spans="40:40" x14ac:dyDescent="0.2">
      <c r="AN1482" s="62"/>
    </row>
    <row r="1483" spans="40:40" x14ac:dyDescent="0.2">
      <c r="AN1483" s="62"/>
    </row>
    <row r="1484" spans="40:40" x14ac:dyDescent="0.2">
      <c r="AN1484" s="62"/>
    </row>
    <row r="1485" spans="40:40" x14ac:dyDescent="0.2">
      <c r="AN1485" s="62"/>
    </row>
    <row r="1486" spans="40:40" x14ac:dyDescent="0.2">
      <c r="AN1486" s="62"/>
    </row>
    <row r="1487" spans="40:40" x14ac:dyDescent="0.2">
      <c r="AN1487" s="62"/>
    </row>
    <row r="1488" spans="40:40" x14ac:dyDescent="0.2">
      <c r="AN1488" s="62"/>
    </row>
    <row r="1489" spans="40:40" x14ac:dyDescent="0.2">
      <c r="AN1489" s="62"/>
    </row>
    <row r="1490" spans="40:40" x14ac:dyDescent="0.2">
      <c r="AN1490" s="62"/>
    </row>
    <row r="1491" spans="40:40" x14ac:dyDescent="0.2">
      <c r="AN1491" s="62"/>
    </row>
    <row r="1492" spans="40:40" x14ac:dyDescent="0.2">
      <c r="AN1492" s="62"/>
    </row>
    <row r="1493" spans="40:40" x14ac:dyDescent="0.2">
      <c r="AN1493" s="62"/>
    </row>
    <row r="1494" spans="40:40" x14ac:dyDescent="0.2">
      <c r="AN1494" s="62"/>
    </row>
    <row r="1495" spans="40:40" x14ac:dyDescent="0.2">
      <c r="AN1495" s="62"/>
    </row>
    <row r="1496" spans="40:40" x14ac:dyDescent="0.2">
      <c r="AN1496" s="62"/>
    </row>
    <row r="1497" spans="40:40" x14ac:dyDescent="0.2">
      <c r="AN1497" s="62"/>
    </row>
    <row r="1498" spans="40:40" x14ac:dyDescent="0.2">
      <c r="AN1498" s="62"/>
    </row>
    <row r="1499" spans="40:40" x14ac:dyDescent="0.2">
      <c r="AN1499" s="62"/>
    </row>
    <row r="1500" spans="40:40" x14ac:dyDescent="0.2">
      <c r="AN1500" s="62"/>
    </row>
    <row r="1501" spans="40:40" x14ac:dyDescent="0.2">
      <c r="AN1501" s="62"/>
    </row>
    <row r="1502" spans="40:40" x14ac:dyDescent="0.2">
      <c r="AN1502" s="62"/>
    </row>
    <row r="1503" spans="40:40" x14ac:dyDescent="0.2">
      <c r="AN1503" s="62"/>
    </row>
    <row r="1504" spans="40:40" x14ac:dyDescent="0.2">
      <c r="AN1504" s="62"/>
    </row>
    <row r="1505" spans="40:40" x14ac:dyDescent="0.2">
      <c r="AN1505" s="62"/>
    </row>
    <row r="1506" spans="40:40" x14ac:dyDescent="0.2">
      <c r="AN1506" s="62"/>
    </row>
    <row r="1507" spans="40:40" x14ac:dyDescent="0.2">
      <c r="AN1507" s="62"/>
    </row>
    <row r="1508" spans="40:40" x14ac:dyDescent="0.2">
      <c r="AN1508" s="62"/>
    </row>
    <row r="1509" spans="40:40" x14ac:dyDescent="0.2">
      <c r="AN1509" s="62"/>
    </row>
    <row r="1510" spans="40:40" x14ac:dyDescent="0.2">
      <c r="AN1510" s="62"/>
    </row>
    <row r="1511" spans="40:40" x14ac:dyDescent="0.2">
      <c r="AN1511" s="62"/>
    </row>
    <row r="1512" spans="40:40" x14ac:dyDescent="0.2">
      <c r="AN1512" s="62"/>
    </row>
    <row r="1513" spans="40:40" x14ac:dyDescent="0.2">
      <c r="AN1513" s="62"/>
    </row>
    <row r="1514" spans="40:40" x14ac:dyDescent="0.2">
      <c r="AN1514" s="62"/>
    </row>
    <row r="1515" spans="40:40" x14ac:dyDescent="0.2">
      <c r="AN1515" s="62"/>
    </row>
    <row r="1516" spans="40:40" x14ac:dyDescent="0.2">
      <c r="AN1516" s="62"/>
    </row>
    <row r="1517" spans="40:40" x14ac:dyDescent="0.2">
      <c r="AN1517" s="62"/>
    </row>
    <row r="1518" spans="40:40" x14ac:dyDescent="0.2">
      <c r="AN1518" s="62"/>
    </row>
    <row r="1519" spans="40:40" x14ac:dyDescent="0.2">
      <c r="AN1519" s="62"/>
    </row>
    <row r="1520" spans="40:40" x14ac:dyDescent="0.2">
      <c r="AN1520" s="62"/>
    </row>
    <row r="1521" spans="40:40" x14ac:dyDescent="0.2">
      <c r="AN1521" s="62"/>
    </row>
    <row r="1522" spans="40:40" x14ac:dyDescent="0.2">
      <c r="AN1522" s="62"/>
    </row>
    <row r="1523" spans="40:40" x14ac:dyDescent="0.2">
      <c r="AN1523" s="62"/>
    </row>
    <row r="1524" spans="40:40" x14ac:dyDescent="0.2">
      <c r="AN1524" s="62"/>
    </row>
    <row r="1525" spans="40:40" x14ac:dyDescent="0.2">
      <c r="AN1525" s="62"/>
    </row>
    <row r="1526" spans="40:40" x14ac:dyDescent="0.2">
      <c r="AN1526" s="62"/>
    </row>
    <row r="1527" spans="40:40" x14ac:dyDescent="0.2">
      <c r="AN1527" s="62"/>
    </row>
    <row r="1528" spans="40:40" x14ac:dyDescent="0.2">
      <c r="AN1528" s="62"/>
    </row>
    <row r="1529" spans="40:40" x14ac:dyDescent="0.2">
      <c r="AN1529" s="62"/>
    </row>
    <row r="1530" spans="40:40" x14ac:dyDescent="0.2">
      <c r="AN1530" s="62"/>
    </row>
    <row r="1531" spans="40:40" x14ac:dyDescent="0.2">
      <c r="AN1531" s="62"/>
    </row>
    <row r="1532" spans="40:40" x14ac:dyDescent="0.2">
      <c r="AN1532" s="62"/>
    </row>
    <row r="1533" spans="40:40" x14ac:dyDescent="0.2">
      <c r="AN1533" s="62"/>
    </row>
    <row r="1534" spans="40:40" x14ac:dyDescent="0.2">
      <c r="AN1534" s="62"/>
    </row>
    <row r="1535" spans="40:40" x14ac:dyDescent="0.2">
      <c r="AN1535" s="62"/>
    </row>
    <row r="1536" spans="40:40" x14ac:dyDescent="0.2">
      <c r="AN1536" s="62"/>
    </row>
    <row r="1537" spans="40:40" x14ac:dyDescent="0.2">
      <c r="AN1537" s="62"/>
    </row>
    <row r="1538" spans="40:40" x14ac:dyDescent="0.2">
      <c r="AN1538" s="62"/>
    </row>
    <row r="1539" spans="40:40" x14ac:dyDescent="0.2">
      <c r="AN1539" s="62"/>
    </row>
    <row r="1540" spans="40:40" x14ac:dyDescent="0.2">
      <c r="AN1540" s="62"/>
    </row>
    <row r="1541" spans="40:40" x14ac:dyDescent="0.2">
      <c r="AN1541" s="62"/>
    </row>
    <row r="1542" spans="40:40" x14ac:dyDescent="0.2">
      <c r="AN1542" s="62"/>
    </row>
    <row r="1543" spans="40:40" x14ac:dyDescent="0.2">
      <c r="AN1543" s="62"/>
    </row>
    <row r="1544" spans="40:40" x14ac:dyDescent="0.2">
      <c r="AN1544" s="62"/>
    </row>
    <row r="1545" spans="40:40" x14ac:dyDescent="0.2">
      <c r="AN1545" s="62"/>
    </row>
    <row r="1546" spans="40:40" x14ac:dyDescent="0.2">
      <c r="AN1546" s="62"/>
    </row>
    <row r="1547" spans="40:40" x14ac:dyDescent="0.2">
      <c r="AN1547" s="62"/>
    </row>
    <row r="1548" spans="40:40" x14ac:dyDescent="0.2">
      <c r="AN1548" s="62"/>
    </row>
    <row r="1549" spans="40:40" x14ac:dyDescent="0.2">
      <c r="AN1549" s="62"/>
    </row>
    <row r="1550" spans="40:40" x14ac:dyDescent="0.2">
      <c r="AN1550" s="62"/>
    </row>
    <row r="1551" spans="40:40" x14ac:dyDescent="0.2">
      <c r="AN1551" s="62"/>
    </row>
    <row r="1552" spans="40:40" x14ac:dyDescent="0.2">
      <c r="AN1552" s="62"/>
    </row>
    <row r="1553" spans="40:40" x14ac:dyDescent="0.2">
      <c r="AN1553" s="62"/>
    </row>
    <row r="1554" spans="40:40" x14ac:dyDescent="0.2">
      <c r="AN1554" s="62"/>
    </row>
    <row r="1555" spans="40:40" x14ac:dyDescent="0.2">
      <c r="AN1555" s="62"/>
    </row>
    <row r="1556" spans="40:40" x14ac:dyDescent="0.2">
      <c r="AN1556" s="62"/>
    </row>
    <row r="1557" spans="40:40" x14ac:dyDescent="0.2">
      <c r="AN1557" s="62"/>
    </row>
    <row r="1558" spans="40:40" x14ac:dyDescent="0.2">
      <c r="AN1558" s="62"/>
    </row>
    <row r="1559" spans="40:40" x14ac:dyDescent="0.2">
      <c r="AN1559" s="62"/>
    </row>
    <row r="1560" spans="40:40" x14ac:dyDescent="0.2">
      <c r="AN1560" s="62"/>
    </row>
    <row r="1561" spans="40:40" x14ac:dyDescent="0.2">
      <c r="AN1561" s="62"/>
    </row>
    <row r="1562" spans="40:40" x14ac:dyDescent="0.2">
      <c r="AN1562" s="62"/>
    </row>
    <row r="1563" spans="40:40" x14ac:dyDescent="0.2">
      <c r="AN1563" s="62"/>
    </row>
    <row r="1564" spans="40:40" x14ac:dyDescent="0.2">
      <c r="AN1564" s="62"/>
    </row>
    <row r="1565" spans="40:40" x14ac:dyDescent="0.2">
      <c r="AN1565" s="62"/>
    </row>
    <row r="1566" spans="40:40" x14ac:dyDescent="0.2">
      <c r="AN1566" s="62"/>
    </row>
    <row r="1567" spans="40:40" x14ac:dyDescent="0.2">
      <c r="AN1567" s="62"/>
    </row>
    <row r="1568" spans="40:40" x14ac:dyDescent="0.2">
      <c r="AN1568" s="62"/>
    </row>
    <row r="1569" spans="40:40" x14ac:dyDescent="0.2">
      <c r="AN1569" s="62"/>
    </row>
    <row r="1570" spans="40:40" x14ac:dyDescent="0.2">
      <c r="AN1570" s="62"/>
    </row>
    <row r="1571" spans="40:40" x14ac:dyDescent="0.2">
      <c r="AN1571" s="62"/>
    </row>
    <row r="1572" spans="40:40" x14ac:dyDescent="0.2">
      <c r="AN1572" s="62"/>
    </row>
    <row r="1573" spans="40:40" x14ac:dyDescent="0.2">
      <c r="AN1573" s="62"/>
    </row>
    <row r="1574" spans="40:40" x14ac:dyDescent="0.2">
      <c r="AN1574" s="62"/>
    </row>
    <row r="1575" spans="40:40" x14ac:dyDescent="0.2">
      <c r="AN1575" s="62"/>
    </row>
    <row r="1576" spans="40:40" x14ac:dyDescent="0.2">
      <c r="AN1576" s="62"/>
    </row>
    <row r="1577" spans="40:40" x14ac:dyDescent="0.2">
      <c r="AN1577" s="62"/>
    </row>
    <row r="1578" spans="40:40" x14ac:dyDescent="0.2">
      <c r="AN1578" s="62"/>
    </row>
    <row r="1579" spans="40:40" x14ac:dyDescent="0.2">
      <c r="AN1579" s="62"/>
    </row>
    <row r="1580" spans="40:40" x14ac:dyDescent="0.2">
      <c r="AN1580" s="62"/>
    </row>
    <row r="1581" spans="40:40" x14ac:dyDescent="0.2">
      <c r="AN1581" s="62"/>
    </row>
    <row r="1582" spans="40:40" x14ac:dyDescent="0.2">
      <c r="AN1582" s="62"/>
    </row>
    <row r="1583" spans="40:40" x14ac:dyDescent="0.2">
      <c r="AN1583" s="62"/>
    </row>
    <row r="1584" spans="40:40" x14ac:dyDescent="0.2">
      <c r="AN1584" s="62"/>
    </row>
    <row r="1585" spans="40:40" x14ac:dyDescent="0.2">
      <c r="AN1585" s="62"/>
    </row>
    <row r="1586" spans="40:40" x14ac:dyDescent="0.2">
      <c r="AN1586" s="62"/>
    </row>
    <row r="1587" spans="40:40" x14ac:dyDescent="0.2">
      <c r="AN1587" s="62"/>
    </row>
    <row r="1588" spans="40:40" x14ac:dyDescent="0.2">
      <c r="AN1588" s="62"/>
    </row>
    <row r="1589" spans="40:40" x14ac:dyDescent="0.2">
      <c r="AN1589" s="62"/>
    </row>
    <row r="1590" spans="40:40" x14ac:dyDescent="0.2">
      <c r="AN1590" s="62"/>
    </row>
    <row r="1591" spans="40:40" x14ac:dyDescent="0.2">
      <c r="AN1591" s="62"/>
    </row>
    <row r="1592" spans="40:40" x14ac:dyDescent="0.2">
      <c r="AN1592" s="62"/>
    </row>
    <row r="1593" spans="40:40" x14ac:dyDescent="0.2">
      <c r="AN1593" s="62"/>
    </row>
    <row r="1594" spans="40:40" x14ac:dyDescent="0.2">
      <c r="AN1594" s="62"/>
    </row>
    <row r="1595" spans="40:40" x14ac:dyDescent="0.2">
      <c r="AN1595" s="62"/>
    </row>
    <row r="1596" spans="40:40" x14ac:dyDescent="0.2">
      <c r="AN1596" s="62"/>
    </row>
    <row r="1597" spans="40:40" x14ac:dyDescent="0.2">
      <c r="AN1597" s="62"/>
    </row>
    <row r="1598" spans="40:40" x14ac:dyDescent="0.2">
      <c r="AN1598" s="62"/>
    </row>
    <row r="1599" spans="40:40" x14ac:dyDescent="0.2">
      <c r="AN1599" s="62"/>
    </row>
    <row r="1600" spans="40:40" x14ac:dyDescent="0.2">
      <c r="AN1600" s="62"/>
    </row>
    <row r="1601" spans="40:40" x14ac:dyDescent="0.2">
      <c r="AN1601" s="62"/>
    </row>
    <row r="1602" spans="40:40" x14ac:dyDescent="0.2">
      <c r="AN1602" s="62"/>
    </row>
    <row r="1603" spans="40:40" x14ac:dyDescent="0.2">
      <c r="AN1603" s="62"/>
    </row>
    <row r="1604" spans="40:40" x14ac:dyDescent="0.2">
      <c r="AN1604" s="62"/>
    </row>
    <row r="1605" spans="40:40" x14ac:dyDescent="0.2">
      <c r="AN1605" s="62"/>
    </row>
    <row r="1606" spans="40:40" x14ac:dyDescent="0.2">
      <c r="AN1606" s="62"/>
    </row>
    <row r="1607" spans="40:40" x14ac:dyDescent="0.2">
      <c r="AN1607" s="62"/>
    </row>
    <row r="1608" spans="40:40" x14ac:dyDescent="0.2">
      <c r="AN1608" s="62"/>
    </row>
    <row r="1609" spans="40:40" x14ac:dyDescent="0.2">
      <c r="AN1609" s="62"/>
    </row>
    <row r="1610" spans="40:40" x14ac:dyDescent="0.2">
      <c r="AN1610" s="62"/>
    </row>
    <row r="1611" spans="40:40" x14ac:dyDescent="0.2">
      <c r="AN1611" s="62"/>
    </row>
    <row r="1612" spans="40:40" x14ac:dyDescent="0.2">
      <c r="AN1612" s="62"/>
    </row>
    <row r="1613" spans="40:40" x14ac:dyDescent="0.2">
      <c r="AN1613" s="62"/>
    </row>
    <row r="1614" spans="40:40" x14ac:dyDescent="0.2">
      <c r="AN1614" s="62"/>
    </row>
    <row r="1615" spans="40:40" x14ac:dyDescent="0.2">
      <c r="AN1615" s="62"/>
    </row>
    <row r="1616" spans="40:40" x14ac:dyDescent="0.2">
      <c r="AN1616" s="62"/>
    </row>
    <row r="1617" spans="40:40" x14ac:dyDescent="0.2">
      <c r="AN1617" s="62"/>
    </row>
    <row r="1618" spans="40:40" x14ac:dyDescent="0.2">
      <c r="AN1618" s="62"/>
    </row>
    <row r="1619" spans="40:40" x14ac:dyDescent="0.2">
      <c r="AN1619" s="62"/>
    </row>
    <row r="1620" spans="40:40" x14ac:dyDescent="0.2">
      <c r="AN1620" s="62"/>
    </row>
    <row r="1621" spans="40:40" x14ac:dyDescent="0.2">
      <c r="AN1621" s="62"/>
    </row>
    <row r="1622" spans="40:40" x14ac:dyDescent="0.2">
      <c r="AN1622" s="62"/>
    </row>
    <row r="1623" spans="40:40" x14ac:dyDescent="0.2">
      <c r="AN1623" s="62"/>
    </row>
    <row r="1624" spans="40:40" x14ac:dyDescent="0.2">
      <c r="AN1624" s="62"/>
    </row>
    <row r="1625" spans="40:40" x14ac:dyDescent="0.2">
      <c r="AN1625" s="62"/>
    </row>
    <row r="1626" spans="40:40" x14ac:dyDescent="0.2">
      <c r="AN1626" s="62"/>
    </row>
    <row r="1627" spans="40:40" x14ac:dyDescent="0.2">
      <c r="AN1627" s="62"/>
    </row>
    <row r="1628" spans="40:40" x14ac:dyDescent="0.2">
      <c r="AN1628" s="62"/>
    </row>
    <row r="1629" spans="40:40" x14ac:dyDescent="0.2">
      <c r="AN1629" s="62"/>
    </row>
    <row r="1630" spans="40:40" x14ac:dyDescent="0.2">
      <c r="AN1630" s="62"/>
    </row>
    <row r="1631" spans="40:40" x14ac:dyDescent="0.2">
      <c r="AN1631" s="62"/>
    </row>
    <row r="1632" spans="40:40" x14ac:dyDescent="0.2">
      <c r="AN1632" s="62"/>
    </row>
    <row r="1633" spans="40:40" x14ac:dyDescent="0.2">
      <c r="AN1633" s="62"/>
    </row>
    <row r="1634" spans="40:40" x14ac:dyDescent="0.2">
      <c r="AN1634" s="62"/>
    </row>
    <row r="1635" spans="40:40" x14ac:dyDescent="0.2">
      <c r="AN1635" s="62"/>
    </row>
    <row r="1636" spans="40:40" x14ac:dyDescent="0.2">
      <c r="AN1636" s="62"/>
    </row>
    <row r="1637" spans="40:40" x14ac:dyDescent="0.2">
      <c r="AN1637" s="62"/>
    </row>
    <row r="1638" spans="40:40" x14ac:dyDescent="0.2">
      <c r="AN1638" s="62"/>
    </row>
    <row r="1639" spans="40:40" x14ac:dyDescent="0.2">
      <c r="AN1639" s="62"/>
    </row>
    <row r="1640" spans="40:40" x14ac:dyDescent="0.2">
      <c r="AN1640" s="62"/>
    </row>
    <row r="1641" spans="40:40" x14ac:dyDescent="0.2">
      <c r="AN1641" s="62"/>
    </row>
    <row r="1642" spans="40:40" x14ac:dyDescent="0.2">
      <c r="AN1642" s="62"/>
    </row>
    <row r="1643" spans="40:40" x14ac:dyDescent="0.2">
      <c r="AN1643" s="62"/>
    </row>
    <row r="1644" spans="40:40" x14ac:dyDescent="0.2">
      <c r="AN1644" s="62"/>
    </row>
    <row r="1645" spans="40:40" x14ac:dyDescent="0.2">
      <c r="AN1645" s="62"/>
    </row>
    <row r="1646" spans="40:40" x14ac:dyDescent="0.2">
      <c r="AN1646" s="62"/>
    </row>
    <row r="1647" spans="40:40" x14ac:dyDescent="0.2">
      <c r="AN1647" s="62"/>
    </row>
    <row r="1648" spans="40:40" x14ac:dyDescent="0.2">
      <c r="AN1648" s="62"/>
    </row>
    <row r="1649" spans="40:40" x14ac:dyDescent="0.2">
      <c r="AN1649" s="62"/>
    </row>
    <row r="1650" spans="40:40" x14ac:dyDescent="0.2">
      <c r="AN1650" s="62"/>
    </row>
    <row r="1651" spans="40:40" x14ac:dyDescent="0.2">
      <c r="AN1651" s="62"/>
    </row>
    <row r="1652" spans="40:40" x14ac:dyDescent="0.2">
      <c r="AN1652" s="62"/>
    </row>
    <row r="1653" spans="40:40" x14ac:dyDescent="0.2">
      <c r="AN1653" s="62"/>
    </row>
    <row r="1654" spans="40:40" x14ac:dyDescent="0.2">
      <c r="AN1654" s="62"/>
    </row>
    <row r="1655" spans="40:40" x14ac:dyDescent="0.2">
      <c r="AN1655" s="62"/>
    </row>
    <row r="1656" spans="40:40" x14ac:dyDescent="0.2">
      <c r="AN1656" s="62"/>
    </row>
    <row r="1657" spans="40:40" x14ac:dyDescent="0.2">
      <c r="AN1657" s="62"/>
    </row>
    <row r="1658" spans="40:40" x14ac:dyDescent="0.2">
      <c r="AN1658" s="62"/>
    </row>
    <row r="1659" spans="40:40" x14ac:dyDescent="0.2">
      <c r="AN1659" s="62"/>
    </row>
    <row r="1660" spans="40:40" x14ac:dyDescent="0.2">
      <c r="AN1660" s="62"/>
    </row>
    <row r="1661" spans="40:40" x14ac:dyDescent="0.2">
      <c r="AN1661" s="62"/>
    </row>
    <row r="1662" spans="40:40" x14ac:dyDescent="0.2">
      <c r="AN1662" s="62"/>
    </row>
    <row r="1663" spans="40:40" x14ac:dyDescent="0.2">
      <c r="AN1663" s="62"/>
    </row>
    <row r="1664" spans="40:40" x14ac:dyDescent="0.2">
      <c r="AN1664" s="62"/>
    </row>
    <row r="1665" spans="40:40" x14ac:dyDescent="0.2">
      <c r="AN1665" s="62"/>
    </row>
    <row r="1666" spans="40:40" x14ac:dyDescent="0.2">
      <c r="AN1666" s="62"/>
    </row>
    <row r="1667" spans="40:40" x14ac:dyDescent="0.2">
      <c r="AN1667" s="62"/>
    </row>
    <row r="1668" spans="40:40" x14ac:dyDescent="0.2">
      <c r="AN1668" s="62"/>
    </row>
    <row r="1669" spans="40:40" x14ac:dyDescent="0.2">
      <c r="AN1669" s="62"/>
    </row>
    <row r="1670" spans="40:40" x14ac:dyDescent="0.2">
      <c r="AN1670" s="62"/>
    </row>
    <row r="1671" spans="40:40" x14ac:dyDescent="0.2">
      <c r="AN1671" s="62"/>
    </row>
    <row r="1672" spans="40:40" x14ac:dyDescent="0.2">
      <c r="AN1672" s="62"/>
    </row>
    <row r="1673" spans="40:40" x14ac:dyDescent="0.2">
      <c r="AN1673" s="62"/>
    </row>
    <row r="1674" spans="40:40" x14ac:dyDescent="0.2">
      <c r="AN1674" s="62"/>
    </row>
    <row r="1675" spans="40:40" x14ac:dyDescent="0.2">
      <c r="AN1675" s="62"/>
    </row>
    <row r="1676" spans="40:40" x14ac:dyDescent="0.2">
      <c r="AN1676" s="62"/>
    </row>
    <row r="1677" spans="40:40" x14ac:dyDescent="0.2">
      <c r="AN1677" s="62"/>
    </row>
    <row r="1678" spans="40:40" x14ac:dyDescent="0.2">
      <c r="AN1678" s="62"/>
    </row>
    <row r="1679" spans="40:40" x14ac:dyDescent="0.2">
      <c r="AN1679" s="62"/>
    </row>
    <row r="1680" spans="40:40" x14ac:dyDescent="0.2">
      <c r="AN1680" s="62"/>
    </row>
    <row r="1681" spans="40:40" x14ac:dyDescent="0.2">
      <c r="AN1681" s="62"/>
    </row>
    <row r="1682" spans="40:40" x14ac:dyDescent="0.2">
      <c r="AN1682" s="62"/>
    </row>
    <row r="1683" spans="40:40" x14ac:dyDescent="0.2">
      <c r="AN1683" s="62"/>
    </row>
    <row r="1684" spans="40:40" x14ac:dyDescent="0.2">
      <c r="AN1684" s="62"/>
    </row>
    <row r="1685" spans="40:40" x14ac:dyDescent="0.2">
      <c r="AN1685" s="62"/>
    </row>
    <row r="1686" spans="40:40" x14ac:dyDescent="0.2">
      <c r="AN1686" s="62"/>
    </row>
    <row r="1687" spans="40:40" x14ac:dyDescent="0.2">
      <c r="AN1687" s="62"/>
    </row>
    <row r="1688" spans="40:40" x14ac:dyDescent="0.2">
      <c r="AN1688" s="62"/>
    </row>
    <row r="1689" spans="40:40" x14ac:dyDescent="0.2">
      <c r="AN1689" s="62"/>
    </row>
    <row r="1690" spans="40:40" x14ac:dyDescent="0.2">
      <c r="AN1690" s="62"/>
    </row>
    <row r="1691" spans="40:40" x14ac:dyDescent="0.2">
      <c r="AN1691" s="62"/>
    </row>
    <row r="1692" spans="40:40" x14ac:dyDescent="0.2">
      <c r="AN1692" s="62"/>
    </row>
    <row r="1693" spans="40:40" x14ac:dyDescent="0.2">
      <c r="AN1693" s="62"/>
    </row>
    <row r="1694" spans="40:40" x14ac:dyDescent="0.2">
      <c r="AN1694" s="62"/>
    </row>
    <row r="1695" spans="40:40" x14ac:dyDescent="0.2">
      <c r="AN1695" s="62"/>
    </row>
    <row r="1696" spans="40:40" x14ac:dyDescent="0.2">
      <c r="AN1696" s="62"/>
    </row>
    <row r="1697" spans="40:40" x14ac:dyDescent="0.2">
      <c r="AN1697" s="62"/>
    </row>
    <row r="1698" spans="40:40" x14ac:dyDescent="0.2">
      <c r="AN1698" s="62"/>
    </row>
    <row r="1699" spans="40:40" x14ac:dyDescent="0.2">
      <c r="AN1699" s="62"/>
    </row>
    <row r="1700" spans="40:40" x14ac:dyDescent="0.2">
      <c r="AN1700" s="62"/>
    </row>
    <row r="1701" spans="40:40" x14ac:dyDescent="0.2">
      <c r="AN1701" s="62"/>
    </row>
    <row r="1702" spans="40:40" x14ac:dyDescent="0.2">
      <c r="AN1702" s="62"/>
    </row>
    <row r="1703" spans="40:40" x14ac:dyDescent="0.2">
      <c r="AN1703" s="62"/>
    </row>
    <row r="1704" spans="40:40" x14ac:dyDescent="0.2">
      <c r="AN1704" s="62"/>
    </row>
    <row r="1705" spans="40:40" x14ac:dyDescent="0.2">
      <c r="AN1705" s="62"/>
    </row>
    <row r="1706" spans="40:40" x14ac:dyDescent="0.2">
      <c r="AN1706" s="62"/>
    </row>
    <row r="1707" spans="40:40" x14ac:dyDescent="0.2">
      <c r="AN1707" s="62"/>
    </row>
    <row r="1708" spans="40:40" x14ac:dyDescent="0.2">
      <c r="AN1708" s="62"/>
    </row>
    <row r="1709" spans="40:40" x14ac:dyDescent="0.2">
      <c r="AN1709" s="62"/>
    </row>
    <row r="1710" spans="40:40" x14ac:dyDescent="0.2">
      <c r="AN1710" s="62"/>
    </row>
    <row r="1711" spans="40:40" x14ac:dyDescent="0.2">
      <c r="AN1711" s="62"/>
    </row>
    <row r="1712" spans="40:40" x14ac:dyDescent="0.2">
      <c r="AN1712" s="62"/>
    </row>
    <row r="1713" spans="40:40" x14ac:dyDescent="0.2">
      <c r="AN1713" s="62"/>
    </row>
    <row r="1714" spans="40:40" x14ac:dyDescent="0.2">
      <c r="AN1714" s="62"/>
    </row>
    <row r="1715" spans="40:40" x14ac:dyDescent="0.2">
      <c r="AN1715" s="62"/>
    </row>
    <row r="1716" spans="40:40" x14ac:dyDescent="0.2">
      <c r="AN1716" s="62"/>
    </row>
    <row r="1717" spans="40:40" x14ac:dyDescent="0.2">
      <c r="AN1717" s="62"/>
    </row>
    <row r="1718" spans="40:40" x14ac:dyDescent="0.2">
      <c r="AN1718" s="62"/>
    </row>
    <row r="1719" spans="40:40" x14ac:dyDescent="0.2">
      <c r="AN1719" s="62"/>
    </row>
    <row r="1720" spans="40:40" x14ac:dyDescent="0.2">
      <c r="AN1720" s="62"/>
    </row>
    <row r="1721" spans="40:40" x14ac:dyDescent="0.2">
      <c r="AN1721" s="62"/>
    </row>
    <row r="1722" spans="40:40" x14ac:dyDescent="0.2">
      <c r="AN1722" s="62"/>
    </row>
    <row r="1723" spans="40:40" x14ac:dyDescent="0.2">
      <c r="AN1723" s="62"/>
    </row>
    <row r="1724" spans="40:40" x14ac:dyDescent="0.2">
      <c r="AN1724" s="62"/>
    </row>
    <row r="1725" spans="40:40" x14ac:dyDescent="0.2">
      <c r="AN1725" s="62"/>
    </row>
    <row r="1726" spans="40:40" x14ac:dyDescent="0.2">
      <c r="AN1726" s="62"/>
    </row>
    <row r="1727" spans="40:40" x14ac:dyDescent="0.2">
      <c r="AN1727" s="62"/>
    </row>
    <row r="1728" spans="40:40" x14ac:dyDescent="0.2">
      <c r="AN1728" s="62"/>
    </row>
    <row r="1729" spans="40:40" x14ac:dyDescent="0.2">
      <c r="AN1729" s="62"/>
    </row>
    <row r="1730" spans="40:40" x14ac:dyDescent="0.2">
      <c r="AN1730" s="62"/>
    </row>
    <row r="1731" spans="40:40" x14ac:dyDescent="0.2">
      <c r="AN1731" s="62"/>
    </row>
    <row r="1732" spans="40:40" x14ac:dyDescent="0.2">
      <c r="AN1732" s="62"/>
    </row>
    <row r="1733" spans="40:40" x14ac:dyDescent="0.2">
      <c r="AN1733" s="62"/>
    </row>
    <row r="1734" spans="40:40" x14ac:dyDescent="0.2">
      <c r="AN1734" s="62"/>
    </row>
    <row r="1735" spans="40:40" x14ac:dyDescent="0.2">
      <c r="AN1735" s="62"/>
    </row>
    <row r="1736" spans="40:40" x14ac:dyDescent="0.2">
      <c r="AN1736" s="62"/>
    </row>
    <row r="1737" spans="40:40" x14ac:dyDescent="0.2">
      <c r="AN1737" s="62"/>
    </row>
    <row r="1738" spans="40:40" x14ac:dyDescent="0.2">
      <c r="AN1738" s="62"/>
    </row>
    <row r="1739" spans="40:40" x14ac:dyDescent="0.2">
      <c r="AN1739" s="62"/>
    </row>
    <row r="1740" spans="40:40" x14ac:dyDescent="0.2">
      <c r="AN1740" s="62"/>
    </row>
    <row r="1741" spans="40:40" x14ac:dyDescent="0.2">
      <c r="AN1741" s="62"/>
    </row>
    <row r="1742" spans="40:40" x14ac:dyDescent="0.2">
      <c r="AN1742" s="62"/>
    </row>
    <row r="1743" spans="40:40" x14ac:dyDescent="0.2">
      <c r="AN1743" s="62"/>
    </row>
    <row r="1744" spans="40:40" x14ac:dyDescent="0.2">
      <c r="AN1744" s="62"/>
    </row>
    <row r="1745" spans="40:40" x14ac:dyDescent="0.2">
      <c r="AN1745" s="62"/>
    </row>
    <row r="1746" spans="40:40" x14ac:dyDescent="0.2">
      <c r="AN1746" s="62"/>
    </row>
    <row r="1747" spans="40:40" x14ac:dyDescent="0.2">
      <c r="AN1747" s="62"/>
    </row>
    <row r="1748" spans="40:40" x14ac:dyDescent="0.2">
      <c r="AN1748" s="62"/>
    </row>
    <row r="1749" spans="40:40" x14ac:dyDescent="0.2">
      <c r="AN1749" s="62"/>
    </row>
    <row r="1750" spans="40:40" x14ac:dyDescent="0.2">
      <c r="AN1750" s="62"/>
    </row>
    <row r="1751" spans="40:40" x14ac:dyDescent="0.2">
      <c r="AN1751" s="62"/>
    </row>
    <row r="1752" spans="40:40" x14ac:dyDescent="0.2">
      <c r="AN1752" s="62"/>
    </row>
    <row r="1753" spans="40:40" x14ac:dyDescent="0.2">
      <c r="AN1753" s="62"/>
    </row>
    <row r="1754" spans="40:40" x14ac:dyDescent="0.2">
      <c r="AN1754" s="62"/>
    </row>
    <row r="1755" spans="40:40" x14ac:dyDescent="0.2">
      <c r="AN1755" s="62"/>
    </row>
    <row r="1756" spans="40:40" x14ac:dyDescent="0.2">
      <c r="AN1756" s="62"/>
    </row>
    <row r="1757" spans="40:40" x14ac:dyDescent="0.2">
      <c r="AN1757" s="62"/>
    </row>
    <row r="1758" spans="40:40" x14ac:dyDescent="0.2">
      <c r="AN1758" s="62"/>
    </row>
    <row r="1759" spans="40:40" x14ac:dyDescent="0.2">
      <c r="AN1759" s="62"/>
    </row>
    <row r="1760" spans="40:40" x14ac:dyDescent="0.2">
      <c r="AN1760" s="62"/>
    </row>
    <row r="1761" spans="40:40" x14ac:dyDescent="0.2">
      <c r="AN1761" s="62"/>
    </row>
    <row r="1762" spans="40:40" x14ac:dyDescent="0.2">
      <c r="AN1762" s="62"/>
    </row>
    <row r="1763" spans="40:40" x14ac:dyDescent="0.2">
      <c r="AN1763" s="62"/>
    </row>
    <row r="1764" spans="40:40" x14ac:dyDescent="0.2">
      <c r="AN1764" s="62"/>
    </row>
    <row r="1765" spans="40:40" x14ac:dyDescent="0.2">
      <c r="AN1765" s="62"/>
    </row>
    <row r="1766" spans="40:40" x14ac:dyDescent="0.2">
      <c r="AN1766" s="62"/>
    </row>
    <row r="1767" spans="40:40" x14ac:dyDescent="0.2">
      <c r="AN1767" s="62"/>
    </row>
    <row r="1768" spans="40:40" x14ac:dyDescent="0.2">
      <c r="AN1768" s="62"/>
    </row>
    <row r="1769" spans="40:40" x14ac:dyDescent="0.2">
      <c r="AN1769" s="62"/>
    </row>
    <row r="1770" spans="40:40" x14ac:dyDescent="0.2">
      <c r="AN1770" s="62"/>
    </row>
    <row r="1771" spans="40:40" x14ac:dyDescent="0.2">
      <c r="AN1771" s="62"/>
    </row>
    <row r="1772" spans="40:40" x14ac:dyDescent="0.2">
      <c r="AN1772" s="62"/>
    </row>
    <row r="1773" spans="40:40" x14ac:dyDescent="0.2">
      <c r="AN1773" s="62"/>
    </row>
    <row r="1774" spans="40:40" x14ac:dyDescent="0.2">
      <c r="AN1774" s="62"/>
    </row>
    <row r="1775" spans="40:40" x14ac:dyDescent="0.2">
      <c r="AN1775" s="62"/>
    </row>
    <row r="1776" spans="40:40" x14ac:dyDescent="0.2">
      <c r="AN1776" s="62"/>
    </row>
    <row r="1777" spans="40:40" x14ac:dyDescent="0.2">
      <c r="AN1777" s="62"/>
    </row>
    <row r="1778" spans="40:40" x14ac:dyDescent="0.2">
      <c r="AN1778" s="62"/>
    </row>
    <row r="1779" spans="40:40" x14ac:dyDescent="0.2">
      <c r="AN1779" s="62"/>
    </row>
    <row r="1780" spans="40:40" x14ac:dyDescent="0.2">
      <c r="AN1780" s="62"/>
    </row>
    <row r="1781" spans="40:40" x14ac:dyDescent="0.2">
      <c r="AN1781" s="62"/>
    </row>
    <row r="1782" spans="40:40" x14ac:dyDescent="0.2">
      <c r="AN1782" s="62"/>
    </row>
    <row r="1783" spans="40:40" x14ac:dyDescent="0.2">
      <c r="AN1783" s="62"/>
    </row>
    <row r="1784" spans="40:40" x14ac:dyDescent="0.2">
      <c r="AN1784" s="62"/>
    </row>
    <row r="1785" spans="40:40" x14ac:dyDescent="0.2">
      <c r="AN1785" s="62"/>
    </row>
    <row r="1786" spans="40:40" x14ac:dyDescent="0.2">
      <c r="AN1786" s="62"/>
    </row>
    <row r="1787" spans="40:40" x14ac:dyDescent="0.2">
      <c r="AN1787" s="62"/>
    </row>
    <row r="1788" spans="40:40" x14ac:dyDescent="0.2">
      <c r="AN1788" s="62"/>
    </row>
    <row r="1789" spans="40:40" x14ac:dyDescent="0.2">
      <c r="AN1789" s="62"/>
    </row>
    <row r="1790" spans="40:40" x14ac:dyDescent="0.2">
      <c r="AN1790" s="62"/>
    </row>
    <row r="1791" spans="40:40" x14ac:dyDescent="0.2">
      <c r="AN1791" s="62"/>
    </row>
    <row r="1792" spans="40:40" x14ac:dyDescent="0.2">
      <c r="AN1792" s="62"/>
    </row>
    <row r="1793" spans="40:40" x14ac:dyDescent="0.2">
      <c r="AN1793" s="62"/>
    </row>
    <row r="1794" spans="40:40" x14ac:dyDescent="0.2">
      <c r="AN1794" s="62"/>
    </row>
    <row r="1795" spans="40:40" x14ac:dyDescent="0.2">
      <c r="AN1795" s="62"/>
    </row>
    <row r="1796" spans="40:40" x14ac:dyDescent="0.2">
      <c r="AN1796" s="62"/>
    </row>
    <row r="1797" spans="40:40" x14ac:dyDescent="0.2">
      <c r="AN1797" s="62"/>
    </row>
    <row r="1798" spans="40:40" x14ac:dyDescent="0.2">
      <c r="AN1798" s="62"/>
    </row>
    <row r="1799" spans="40:40" x14ac:dyDescent="0.2">
      <c r="AN1799" s="62"/>
    </row>
    <row r="1800" spans="40:40" x14ac:dyDescent="0.2">
      <c r="AN1800" s="62"/>
    </row>
    <row r="1801" spans="40:40" x14ac:dyDescent="0.2">
      <c r="AN1801" s="62"/>
    </row>
    <row r="1802" spans="40:40" x14ac:dyDescent="0.2">
      <c r="AN1802" s="62"/>
    </row>
    <row r="1803" spans="40:40" x14ac:dyDescent="0.2">
      <c r="AN1803" s="62"/>
    </row>
    <row r="1804" spans="40:40" x14ac:dyDescent="0.2">
      <c r="AN1804" s="62"/>
    </row>
    <row r="1805" spans="40:40" x14ac:dyDescent="0.2">
      <c r="AN1805" s="62"/>
    </row>
    <row r="1806" spans="40:40" x14ac:dyDescent="0.2">
      <c r="AN1806" s="62"/>
    </row>
    <row r="1807" spans="40:40" x14ac:dyDescent="0.2">
      <c r="AN1807" s="62"/>
    </row>
    <row r="1808" spans="40:40" x14ac:dyDescent="0.2">
      <c r="AN1808" s="62"/>
    </row>
    <row r="1809" spans="40:40" x14ac:dyDescent="0.2">
      <c r="AN1809" s="62"/>
    </row>
    <row r="1810" spans="40:40" x14ac:dyDescent="0.2">
      <c r="AN1810" s="62"/>
    </row>
    <row r="1811" spans="40:40" x14ac:dyDescent="0.2">
      <c r="AN1811" s="62"/>
    </row>
    <row r="1812" spans="40:40" x14ac:dyDescent="0.2">
      <c r="AN1812" s="62"/>
    </row>
    <row r="1813" spans="40:40" x14ac:dyDescent="0.2">
      <c r="AN1813" s="62"/>
    </row>
    <row r="1814" spans="40:40" x14ac:dyDescent="0.2">
      <c r="AN1814" s="62"/>
    </row>
    <row r="1815" spans="40:40" x14ac:dyDescent="0.2">
      <c r="AN1815" s="62"/>
    </row>
    <row r="1816" spans="40:40" x14ac:dyDescent="0.2">
      <c r="AN1816" s="62"/>
    </row>
    <row r="1817" spans="40:40" x14ac:dyDescent="0.2">
      <c r="AN1817" s="62"/>
    </row>
    <row r="1818" spans="40:40" x14ac:dyDescent="0.2">
      <c r="AN1818" s="62"/>
    </row>
    <row r="1819" spans="40:40" x14ac:dyDescent="0.2">
      <c r="AN1819" s="62"/>
    </row>
    <row r="1820" spans="40:40" x14ac:dyDescent="0.2">
      <c r="AN1820" s="62"/>
    </row>
    <row r="1821" spans="40:40" x14ac:dyDescent="0.2">
      <c r="AN1821" s="62"/>
    </row>
    <row r="1822" spans="40:40" x14ac:dyDescent="0.2">
      <c r="AN1822" s="62"/>
    </row>
    <row r="1823" spans="40:40" x14ac:dyDescent="0.2">
      <c r="AN1823" s="62"/>
    </row>
    <row r="1824" spans="40:40" x14ac:dyDescent="0.2">
      <c r="AN1824" s="62"/>
    </row>
    <row r="1825" spans="40:40" x14ac:dyDescent="0.2">
      <c r="AN1825" s="62"/>
    </row>
    <row r="1826" spans="40:40" x14ac:dyDescent="0.2">
      <c r="AN1826" s="62"/>
    </row>
    <row r="1827" spans="40:40" x14ac:dyDescent="0.2">
      <c r="AN1827" s="62"/>
    </row>
    <row r="1828" spans="40:40" x14ac:dyDescent="0.2">
      <c r="AN1828" s="62"/>
    </row>
    <row r="1829" spans="40:40" x14ac:dyDescent="0.2">
      <c r="AN1829" s="62"/>
    </row>
    <row r="1830" spans="40:40" x14ac:dyDescent="0.2">
      <c r="AN1830" s="62"/>
    </row>
    <row r="1831" spans="40:40" x14ac:dyDescent="0.2">
      <c r="AN1831" s="62"/>
    </row>
    <row r="1832" spans="40:40" x14ac:dyDescent="0.2">
      <c r="AN1832" s="62"/>
    </row>
    <row r="1833" spans="40:40" x14ac:dyDescent="0.2">
      <c r="AN1833" s="62"/>
    </row>
    <row r="1834" spans="40:40" x14ac:dyDescent="0.2">
      <c r="AN1834" s="62"/>
    </row>
    <row r="1835" spans="40:40" x14ac:dyDescent="0.2">
      <c r="AN1835" s="62"/>
    </row>
    <row r="1836" spans="40:40" x14ac:dyDescent="0.2">
      <c r="AN1836" s="62"/>
    </row>
    <row r="1837" spans="40:40" x14ac:dyDescent="0.2">
      <c r="AN1837" s="62"/>
    </row>
    <row r="1838" spans="40:40" x14ac:dyDescent="0.2">
      <c r="AN1838" s="62"/>
    </row>
    <row r="1839" spans="40:40" x14ac:dyDescent="0.2">
      <c r="AN1839" s="62"/>
    </row>
    <row r="1840" spans="40:40" x14ac:dyDescent="0.2">
      <c r="AN1840" s="62"/>
    </row>
    <row r="1841" spans="40:40" x14ac:dyDescent="0.2">
      <c r="AN1841" s="62"/>
    </row>
    <row r="1842" spans="40:40" x14ac:dyDescent="0.2">
      <c r="AN1842" s="62"/>
    </row>
    <row r="1843" spans="40:40" x14ac:dyDescent="0.2">
      <c r="AN1843" s="62"/>
    </row>
    <row r="1844" spans="40:40" x14ac:dyDescent="0.2">
      <c r="AN1844" s="62"/>
    </row>
    <row r="1845" spans="40:40" x14ac:dyDescent="0.2">
      <c r="AN1845" s="62"/>
    </row>
    <row r="1846" spans="40:40" x14ac:dyDescent="0.2">
      <c r="AN1846" s="62"/>
    </row>
    <row r="1847" spans="40:40" x14ac:dyDescent="0.2">
      <c r="AN1847" s="62"/>
    </row>
    <row r="1848" spans="40:40" x14ac:dyDescent="0.2">
      <c r="AN1848" s="62"/>
    </row>
    <row r="1849" spans="40:40" x14ac:dyDescent="0.2">
      <c r="AN1849" s="62"/>
    </row>
    <row r="1850" spans="40:40" x14ac:dyDescent="0.2">
      <c r="AN1850" s="62"/>
    </row>
    <row r="1851" spans="40:40" x14ac:dyDescent="0.2">
      <c r="AN1851" s="62"/>
    </row>
    <row r="1852" spans="40:40" x14ac:dyDescent="0.2">
      <c r="AN1852" s="62"/>
    </row>
    <row r="1853" spans="40:40" x14ac:dyDescent="0.2">
      <c r="AN1853" s="62"/>
    </row>
    <row r="1854" spans="40:40" x14ac:dyDescent="0.2">
      <c r="AN1854" s="62"/>
    </row>
    <row r="1855" spans="40:40" x14ac:dyDescent="0.2">
      <c r="AN1855" s="62"/>
    </row>
    <row r="1856" spans="40:40" x14ac:dyDescent="0.2">
      <c r="AN1856" s="62"/>
    </row>
    <row r="1857" spans="40:40" x14ac:dyDescent="0.2">
      <c r="AN1857" s="62"/>
    </row>
    <row r="1858" spans="40:40" x14ac:dyDescent="0.2">
      <c r="AN1858" s="62"/>
    </row>
    <row r="1859" spans="40:40" x14ac:dyDescent="0.2">
      <c r="AN1859" s="62"/>
    </row>
    <row r="1860" spans="40:40" x14ac:dyDescent="0.2">
      <c r="AN1860" s="62"/>
    </row>
    <row r="1861" spans="40:40" x14ac:dyDescent="0.2">
      <c r="AN1861" s="62"/>
    </row>
    <row r="1862" spans="40:40" x14ac:dyDescent="0.2">
      <c r="AN1862" s="62"/>
    </row>
    <row r="1863" spans="40:40" x14ac:dyDescent="0.2">
      <c r="AN1863" s="62"/>
    </row>
    <row r="1864" spans="40:40" x14ac:dyDescent="0.2">
      <c r="AN1864" s="62"/>
    </row>
    <row r="1865" spans="40:40" x14ac:dyDescent="0.2">
      <c r="AN1865" s="62"/>
    </row>
    <row r="1866" spans="40:40" x14ac:dyDescent="0.2">
      <c r="AN1866" s="62"/>
    </row>
    <row r="1867" spans="40:40" x14ac:dyDescent="0.2">
      <c r="AN1867" s="62"/>
    </row>
    <row r="1868" spans="40:40" x14ac:dyDescent="0.2">
      <c r="AN1868" s="62"/>
    </row>
    <row r="1869" spans="40:40" x14ac:dyDescent="0.2">
      <c r="AN1869" s="62"/>
    </row>
    <row r="1870" spans="40:40" x14ac:dyDescent="0.2">
      <c r="AN1870" s="62"/>
    </row>
    <row r="1871" spans="40:40" x14ac:dyDescent="0.2">
      <c r="AN1871" s="62"/>
    </row>
    <row r="1872" spans="40:40" x14ac:dyDescent="0.2">
      <c r="AN1872" s="62"/>
    </row>
    <row r="1873" spans="40:40" x14ac:dyDescent="0.2">
      <c r="AN1873" s="62"/>
    </row>
    <row r="1874" spans="40:40" x14ac:dyDescent="0.2">
      <c r="AN1874" s="62"/>
    </row>
    <row r="1875" spans="40:40" x14ac:dyDescent="0.2">
      <c r="AN1875" s="62"/>
    </row>
    <row r="1876" spans="40:40" x14ac:dyDescent="0.2">
      <c r="AN1876" s="62"/>
    </row>
    <row r="1877" spans="40:40" x14ac:dyDescent="0.2">
      <c r="AN1877" s="62"/>
    </row>
    <row r="1878" spans="40:40" x14ac:dyDescent="0.2">
      <c r="AN1878" s="62"/>
    </row>
    <row r="1879" spans="40:40" x14ac:dyDescent="0.2">
      <c r="AN1879" s="62"/>
    </row>
    <row r="1880" spans="40:40" x14ac:dyDescent="0.2">
      <c r="AN1880" s="62"/>
    </row>
    <row r="1881" spans="40:40" x14ac:dyDescent="0.2">
      <c r="AN1881" s="62"/>
    </row>
    <row r="1882" spans="40:40" x14ac:dyDescent="0.2">
      <c r="AN1882" s="62"/>
    </row>
    <row r="1883" spans="40:40" x14ac:dyDescent="0.2">
      <c r="AN1883" s="62"/>
    </row>
    <row r="1884" spans="40:40" x14ac:dyDescent="0.2">
      <c r="AN1884" s="62"/>
    </row>
    <row r="1885" spans="40:40" x14ac:dyDescent="0.2">
      <c r="AN1885" s="62"/>
    </row>
    <row r="1886" spans="40:40" x14ac:dyDescent="0.2">
      <c r="AN1886" s="62"/>
    </row>
    <row r="1887" spans="40:40" x14ac:dyDescent="0.2">
      <c r="AN1887" s="62"/>
    </row>
    <row r="1888" spans="40:40" x14ac:dyDescent="0.2">
      <c r="AN1888" s="62"/>
    </row>
    <row r="1889" spans="40:40" x14ac:dyDescent="0.2">
      <c r="AN1889" s="62"/>
    </row>
    <row r="1890" spans="40:40" x14ac:dyDescent="0.2">
      <c r="AN1890" s="62"/>
    </row>
    <row r="1891" spans="40:40" x14ac:dyDescent="0.2">
      <c r="AN1891" s="62"/>
    </row>
    <row r="1892" spans="40:40" x14ac:dyDescent="0.2">
      <c r="AN1892" s="62"/>
    </row>
    <row r="1893" spans="40:40" x14ac:dyDescent="0.2">
      <c r="AN1893" s="62"/>
    </row>
    <row r="1894" spans="40:40" x14ac:dyDescent="0.2">
      <c r="AN1894" s="62"/>
    </row>
    <row r="1895" spans="40:40" x14ac:dyDescent="0.2">
      <c r="AN1895" s="62"/>
    </row>
    <row r="1896" spans="40:40" x14ac:dyDescent="0.2">
      <c r="AN1896" s="62"/>
    </row>
    <row r="1897" spans="40:40" x14ac:dyDescent="0.2">
      <c r="AN1897" s="62"/>
    </row>
    <row r="1898" spans="40:40" x14ac:dyDescent="0.2">
      <c r="AN1898" s="62"/>
    </row>
    <row r="1899" spans="40:40" x14ac:dyDescent="0.2">
      <c r="AN1899" s="62"/>
    </row>
    <row r="1900" spans="40:40" x14ac:dyDescent="0.2">
      <c r="AN1900" s="62"/>
    </row>
    <row r="1901" spans="40:40" x14ac:dyDescent="0.2">
      <c r="AN1901" s="62"/>
    </row>
    <row r="1902" spans="40:40" x14ac:dyDescent="0.2">
      <c r="AN1902" s="62"/>
    </row>
    <row r="1903" spans="40:40" x14ac:dyDescent="0.2">
      <c r="AN1903" s="62"/>
    </row>
    <row r="1904" spans="40:40" x14ac:dyDescent="0.2">
      <c r="AN1904" s="62"/>
    </row>
    <row r="1905" spans="40:40" x14ac:dyDescent="0.2">
      <c r="AN1905" s="62"/>
    </row>
    <row r="1906" spans="40:40" x14ac:dyDescent="0.2">
      <c r="AN1906" s="62"/>
    </row>
    <row r="1907" spans="40:40" x14ac:dyDescent="0.2">
      <c r="AN1907" s="62"/>
    </row>
    <row r="1908" spans="40:40" x14ac:dyDescent="0.2">
      <c r="AN1908" s="62"/>
    </row>
    <row r="1909" spans="40:40" x14ac:dyDescent="0.2">
      <c r="AN1909" s="62"/>
    </row>
    <row r="1910" spans="40:40" x14ac:dyDescent="0.2">
      <c r="AN1910" s="62"/>
    </row>
    <row r="1911" spans="40:40" x14ac:dyDescent="0.2">
      <c r="AN1911" s="62"/>
    </row>
    <row r="1912" spans="40:40" x14ac:dyDescent="0.2">
      <c r="AN1912" s="62"/>
    </row>
    <row r="1913" spans="40:40" x14ac:dyDescent="0.2">
      <c r="AN1913" s="62"/>
    </row>
    <row r="1914" spans="40:40" x14ac:dyDescent="0.2">
      <c r="AN1914" s="62"/>
    </row>
    <row r="1915" spans="40:40" x14ac:dyDescent="0.2">
      <c r="AN1915" s="62"/>
    </row>
    <row r="1916" spans="40:40" x14ac:dyDescent="0.2">
      <c r="AN1916" s="62"/>
    </row>
    <row r="1917" spans="40:40" x14ac:dyDescent="0.2">
      <c r="AN1917" s="62"/>
    </row>
    <row r="1918" spans="40:40" x14ac:dyDescent="0.2">
      <c r="AN1918" s="62"/>
    </row>
    <row r="1919" spans="40:40" x14ac:dyDescent="0.2">
      <c r="AN1919" s="62"/>
    </row>
    <row r="1920" spans="40:40" x14ac:dyDescent="0.2">
      <c r="AN1920" s="62"/>
    </row>
    <row r="1921" spans="40:40" x14ac:dyDescent="0.2">
      <c r="AN1921" s="62"/>
    </row>
    <row r="1922" spans="40:40" x14ac:dyDescent="0.2">
      <c r="AN1922" s="62"/>
    </row>
    <row r="1923" spans="40:40" x14ac:dyDescent="0.2">
      <c r="AN1923" s="62"/>
    </row>
    <row r="1924" spans="40:40" x14ac:dyDescent="0.2">
      <c r="AN1924" s="62"/>
    </row>
    <row r="1925" spans="40:40" x14ac:dyDescent="0.2">
      <c r="AN1925" s="62"/>
    </row>
    <row r="1926" spans="40:40" x14ac:dyDescent="0.2">
      <c r="AN1926" s="62"/>
    </row>
    <row r="1927" spans="40:40" x14ac:dyDescent="0.2">
      <c r="AN1927" s="62"/>
    </row>
    <row r="1928" spans="40:40" x14ac:dyDescent="0.2">
      <c r="AN1928" s="62"/>
    </row>
    <row r="1929" spans="40:40" x14ac:dyDescent="0.2">
      <c r="AN1929" s="62"/>
    </row>
    <row r="1930" spans="40:40" x14ac:dyDescent="0.2">
      <c r="AN1930" s="62"/>
    </row>
    <row r="1931" spans="40:40" x14ac:dyDescent="0.2">
      <c r="AN1931" s="62"/>
    </row>
    <row r="1932" spans="40:40" x14ac:dyDescent="0.2">
      <c r="AN1932" s="62"/>
    </row>
    <row r="1933" spans="40:40" x14ac:dyDescent="0.2">
      <c r="AN1933" s="62"/>
    </row>
    <row r="1934" spans="40:40" x14ac:dyDescent="0.2">
      <c r="AN1934" s="62"/>
    </row>
    <row r="1935" spans="40:40" x14ac:dyDescent="0.2">
      <c r="AN1935" s="62"/>
    </row>
    <row r="1936" spans="40:40" x14ac:dyDescent="0.2">
      <c r="AN1936" s="62"/>
    </row>
    <row r="1937" spans="40:40" x14ac:dyDescent="0.2">
      <c r="AN1937" s="62"/>
    </row>
    <row r="1938" spans="40:40" x14ac:dyDescent="0.2">
      <c r="AN1938" s="62"/>
    </row>
    <row r="1939" spans="40:40" x14ac:dyDescent="0.2">
      <c r="AN1939" s="62"/>
    </row>
    <row r="1940" spans="40:40" x14ac:dyDescent="0.2">
      <c r="AN1940" s="62"/>
    </row>
    <row r="1941" spans="40:40" x14ac:dyDescent="0.2">
      <c r="AN1941" s="62"/>
    </row>
    <row r="1942" spans="40:40" x14ac:dyDescent="0.2">
      <c r="AN1942" s="62"/>
    </row>
    <row r="1943" spans="40:40" x14ac:dyDescent="0.2">
      <c r="AN1943" s="62"/>
    </row>
    <row r="1944" spans="40:40" x14ac:dyDescent="0.2">
      <c r="AN1944" s="62"/>
    </row>
    <row r="1945" spans="40:40" x14ac:dyDescent="0.2">
      <c r="AN1945" s="62"/>
    </row>
    <row r="1946" spans="40:40" x14ac:dyDescent="0.2">
      <c r="AN1946" s="62"/>
    </row>
    <row r="1947" spans="40:40" x14ac:dyDescent="0.2">
      <c r="AN1947" s="62"/>
    </row>
    <row r="1948" spans="40:40" x14ac:dyDescent="0.2">
      <c r="AN1948" s="62"/>
    </row>
    <row r="1949" spans="40:40" x14ac:dyDescent="0.2">
      <c r="AN1949" s="62"/>
    </row>
    <row r="1950" spans="40:40" x14ac:dyDescent="0.2">
      <c r="AN1950" s="62"/>
    </row>
    <row r="1951" spans="40:40" x14ac:dyDescent="0.2">
      <c r="AN1951" s="62"/>
    </row>
    <row r="1952" spans="40:40" x14ac:dyDescent="0.2">
      <c r="AN1952" s="62"/>
    </row>
    <row r="1953" spans="40:40" x14ac:dyDescent="0.2">
      <c r="AN1953" s="62"/>
    </row>
    <row r="1954" spans="40:40" x14ac:dyDescent="0.2">
      <c r="AN1954" s="62"/>
    </row>
    <row r="1955" spans="40:40" x14ac:dyDescent="0.2">
      <c r="AN1955" s="62"/>
    </row>
    <row r="1956" spans="40:40" x14ac:dyDescent="0.2">
      <c r="AN1956" s="62"/>
    </row>
    <row r="1957" spans="40:40" x14ac:dyDescent="0.2">
      <c r="AN1957" s="62"/>
    </row>
    <row r="1958" spans="40:40" x14ac:dyDescent="0.2">
      <c r="AN1958" s="62"/>
    </row>
    <row r="1959" spans="40:40" x14ac:dyDescent="0.2">
      <c r="AN1959" s="62"/>
    </row>
    <row r="1960" spans="40:40" x14ac:dyDescent="0.2">
      <c r="AN1960" s="62"/>
    </row>
    <row r="1961" spans="40:40" x14ac:dyDescent="0.2">
      <c r="AN1961" s="62"/>
    </row>
    <row r="1962" spans="40:40" x14ac:dyDescent="0.2">
      <c r="AN1962" s="62"/>
    </row>
    <row r="1963" spans="40:40" x14ac:dyDescent="0.2">
      <c r="AN1963" s="62"/>
    </row>
    <row r="1964" spans="40:40" x14ac:dyDescent="0.2">
      <c r="AN1964" s="62"/>
    </row>
    <row r="1965" spans="40:40" x14ac:dyDescent="0.2">
      <c r="AN1965" s="62"/>
    </row>
    <row r="1966" spans="40:40" x14ac:dyDescent="0.2">
      <c r="AN1966" s="62"/>
    </row>
    <row r="1967" spans="40:40" x14ac:dyDescent="0.2">
      <c r="AN1967" s="62"/>
    </row>
    <row r="1968" spans="40:40" x14ac:dyDescent="0.2">
      <c r="AN1968" s="62"/>
    </row>
    <row r="1969" spans="40:40" x14ac:dyDescent="0.2">
      <c r="AN1969" s="62"/>
    </row>
    <row r="1970" spans="40:40" x14ac:dyDescent="0.2">
      <c r="AN1970" s="62"/>
    </row>
    <row r="1971" spans="40:40" x14ac:dyDescent="0.2">
      <c r="AN1971" s="62"/>
    </row>
    <row r="1972" spans="40:40" x14ac:dyDescent="0.2">
      <c r="AN1972" s="62"/>
    </row>
    <row r="1973" spans="40:40" x14ac:dyDescent="0.2">
      <c r="AN1973" s="62"/>
    </row>
    <row r="1974" spans="40:40" x14ac:dyDescent="0.2">
      <c r="AN1974" s="62"/>
    </row>
    <row r="1975" spans="40:40" x14ac:dyDescent="0.2">
      <c r="AN1975" s="62"/>
    </row>
    <row r="1976" spans="40:40" x14ac:dyDescent="0.2">
      <c r="AN1976" s="62"/>
    </row>
    <row r="1977" spans="40:40" x14ac:dyDescent="0.2">
      <c r="AN1977" s="62"/>
    </row>
    <row r="1978" spans="40:40" x14ac:dyDescent="0.2">
      <c r="AN1978" s="62"/>
    </row>
    <row r="1979" spans="40:40" x14ac:dyDescent="0.2">
      <c r="AN1979" s="62"/>
    </row>
    <row r="1980" spans="40:40" x14ac:dyDescent="0.2">
      <c r="AN1980" s="62"/>
    </row>
    <row r="1981" spans="40:40" x14ac:dyDescent="0.2">
      <c r="AN1981" s="62"/>
    </row>
    <row r="1982" spans="40:40" x14ac:dyDescent="0.2">
      <c r="AN1982" s="62"/>
    </row>
    <row r="1983" spans="40:40" x14ac:dyDescent="0.2">
      <c r="AN1983" s="62"/>
    </row>
    <row r="1984" spans="40:40" x14ac:dyDescent="0.2">
      <c r="AN1984" s="62"/>
    </row>
    <row r="1985" spans="40:40" x14ac:dyDescent="0.2">
      <c r="AN1985" s="62"/>
    </row>
    <row r="1986" spans="40:40" x14ac:dyDescent="0.2">
      <c r="AN1986" s="62"/>
    </row>
    <row r="1987" spans="40:40" x14ac:dyDescent="0.2">
      <c r="AN1987" s="62"/>
    </row>
    <row r="1988" spans="40:40" x14ac:dyDescent="0.2">
      <c r="AN1988" s="62"/>
    </row>
    <row r="1989" spans="40:40" x14ac:dyDescent="0.2">
      <c r="AN1989" s="62"/>
    </row>
    <row r="1990" spans="40:40" x14ac:dyDescent="0.2">
      <c r="AN1990" s="62"/>
    </row>
    <row r="1991" spans="40:40" x14ac:dyDescent="0.2">
      <c r="AN1991" s="62"/>
    </row>
    <row r="1992" spans="40:40" x14ac:dyDescent="0.2">
      <c r="AN1992" s="62"/>
    </row>
    <row r="1993" spans="40:40" x14ac:dyDescent="0.2">
      <c r="AN1993" s="62"/>
    </row>
    <row r="1994" spans="40:40" x14ac:dyDescent="0.2">
      <c r="AN1994" s="62"/>
    </row>
    <row r="1995" spans="40:40" x14ac:dyDescent="0.2">
      <c r="AN1995" s="62"/>
    </row>
    <row r="1996" spans="40:40" x14ac:dyDescent="0.2">
      <c r="AN1996" s="62"/>
    </row>
    <row r="1997" spans="40:40" x14ac:dyDescent="0.2">
      <c r="AN1997" s="62"/>
    </row>
    <row r="1998" spans="40:40" x14ac:dyDescent="0.2">
      <c r="AN1998" s="62"/>
    </row>
    <row r="1999" spans="40:40" x14ac:dyDescent="0.2">
      <c r="AN1999" s="62"/>
    </row>
    <row r="2000" spans="40:40" x14ac:dyDescent="0.2">
      <c r="AN2000" s="62"/>
    </row>
    <row r="2001" spans="40:40" x14ac:dyDescent="0.2">
      <c r="AN2001" s="62"/>
    </row>
    <row r="2002" spans="40:40" x14ac:dyDescent="0.2">
      <c r="AN2002" s="62"/>
    </row>
    <row r="2003" spans="40:40" x14ac:dyDescent="0.2">
      <c r="AN2003" s="62"/>
    </row>
    <row r="2004" spans="40:40" x14ac:dyDescent="0.2">
      <c r="AN2004" s="62"/>
    </row>
    <row r="2005" spans="40:40" x14ac:dyDescent="0.2">
      <c r="AN2005" s="62"/>
    </row>
    <row r="2006" spans="40:40" x14ac:dyDescent="0.2">
      <c r="AN2006" s="62"/>
    </row>
    <row r="2007" spans="40:40" x14ac:dyDescent="0.2">
      <c r="AN2007" s="62"/>
    </row>
    <row r="2008" spans="40:40" x14ac:dyDescent="0.2">
      <c r="AN2008" s="62"/>
    </row>
    <row r="2009" spans="40:40" x14ac:dyDescent="0.2">
      <c r="AN2009" s="62"/>
    </row>
    <row r="2010" spans="40:40" x14ac:dyDescent="0.2">
      <c r="AN2010" s="62"/>
    </row>
    <row r="2011" spans="40:40" x14ac:dyDescent="0.2">
      <c r="AN2011" s="62"/>
    </row>
    <row r="2012" spans="40:40" x14ac:dyDescent="0.2">
      <c r="AN2012" s="62"/>
    </row>
    <row r="2013" spans="40:40" x14ac:dyDescent="0.2">
      <c r="AN2013" s="62"/>
    </row>
    <row r="2014" spans="40:40" x14ac:dyDescent="0.2">
      <c r="AN2014" s="62"/>
    </row>
    <row r="2015" spans="40:40" x14ac:dyDescent="0.2">
      <c r="AN2015" s="62"/>
    </row>
    <row r="2016" spans="40:40" x14ac:dyDescent="0.2">
      <c r="AN2016" s="62"/>
    </row>
    <row r="2017" spans="40:40" x14ac:dyDescent="0.2">
      <c r="AN2017" s="62"/>
    </row>
    <row r="2018" spans="40:40" x14ac:dyDescent="0.2">
      <c r="AN2018" s="62"/>
    </row>
    <row r="2019" spans="40:40" x14ac:dyDescent="0.2">
      <c r="AN2019" s="62"/>
    </row>
    <row r="2020" spans="40:40" x14ac:dyDescent="0.2">
      <c r="AN2020" s="62"/>
    </row>
    <row r="2021" spans="40:40" x14ac:dyDescent="0.2">
      <c r="AN2021" s="62"/>
    </row>
    <row r="2022" spans="40:40" x14ac:dyDescent="0.2">
      <c r="AN2022" s="62"/>
    </row>
    <row r="2023" spans="40:40" x14ac:dyDescent="0.2">
      <c r="AN2023" s="62"/>
    </row>
    <row r="2024" spans="40:40" x14ac:dyDescent="0.2">
      <c r="AN2024" s="62"/>
    </row>
    <row r="2025" spans="40:40" x14ac:dyDescent="0.2">
      <c r="AN2025" s="62"/>
    </row>
    <row r="2026" spans="40:40" x14ac:dyDescent="0.2">
      <c r="AN2026" s="62"/>
    </row>
    <row r="2027" spans="40:40" x14ac:dyDescent="0.2">
      <c r="AN2027" s="62"/>
    </row>
    <row r="2028" spans="40:40" x14ac:dyDescent="0.2">
      <c r="AN2028" s="62"/>
    </row>
    <row r="2029" spans="40:40" x14ac:dyDescent="0.2">
      <c r="AN2029" s="62"/>
    </row>
    <row r="2030" spans="40:40" x14ac:dyDescent="0.2">
      <c r="AN2030" s="62"/>
    </row>
    <row r="2031" spans="40:40" x14ac:dyDescent="0.2">
      <c r="AN2031" s="62"/>
    </row>
    <row r="2032" spans="40:40" x14ac:dyDescent="0.2">
      <c r="AN2032" s="62"/>
    </row>
    <row r="2033" spans="40:40" x14ac:dyDescent="0.2">
      <c r="AN2033" s="62"/>
    </row>
    <row r="2034" spans="40:40" x14ac:dyDescent="0.2">
      <c r="AN2034" s="62"/>
    </row>
    <row r="2035" spans="40:40" x14ac:dyDescent="0.2">
      <c r="AN2035" s="62"/>
    </row>
    <row r="2036" spans="40:40" x14ac:dyDescent="0.2">
      <c r="AN2036" s="62"/>
    </row>
    <row r="2037" spans="40:40" x14ac:dyDescent="0.2">
      <c r="AN2037" s="62"/>
    </row>
    <row r="2038" spans="40:40" x14ac:dyDescent="0.2">
      <c r="AN2038" s="62"/>
    </row>
    <row r="2039" spans="40:40" x14ac:dyDescent="0.2">
      <c r="AN2039" s="62"/>
    </row>
    <row r="2040" spans="40:40" x14ac:dyDescent="0.2">
      <c r="AN2040" s="62"/>
    </row>
    <row r="2041" spans="40:40" x14ac:dyDescent="0.2">
      <c r="AN2041" s="62"/>
    </row>
    <row r="2042" spans="40:40" x14ac:dyDescent="0.2">
      <c r="AN2042" s="62"/>
    </row>
    <row r="2043" spans="40:40" x14ac:dyDescent="0.2">
      <c r="AN2043" s="62"/>
    </row>
    <row r="2044" spans="40:40" x14ac:dyDescent="0.2">
      <c r="AN2044" s="62"/>
    </row>
    <row r="2045" spans="40:40" x14ac:dyDescent="0.2">
      <c r="AN2045" s="62"/>
    </row>
    <row r="2046" spans="40:40" x14ac:dyDescent="0.2">
      <c r="AN2046" s="62"/>
    </row>
    <row r="2047" spans="40:40" x14ac:dyDescent="0.2">
      <c r="AN2047" s="62"/>
    </row>
    <row r="2048" spans="40:40" x14ac:dyDescent="0.2">
      <c r="AN2048" s="62"/>
    </row>
    <row r="2049" spans="40:40" x14ac:dyDescent="0.2">
      <c r="AN2049" s="62"/>
    </row>
    <row r="2050" spans="40:40" x14ac:dyDescent="0.2">
      <c r="AN2050" s="62"/>
    </row>
    <row r="2051" spans="40:40" x14ac:dyDescent="0.2">
      <c r="AN2051" s="62"/>
    </row>
    <row r="2052" spans="40:40" x14ac:dyDescent="0.2">
      <c r="AN2052" s="62"/>
    </row>
    <row r="2053" spans="40:40" x14ac:dyDescent="0.2">
      <c r="AN2053" s="62"/>
    </row>
    <row r="2054" spans="40:40" x14ac:dyDescent="0.2">
      <c r="AN2054" s="62"/>
    </row>
    <row r="2055" spans="40:40" x14ac:dyDescent="0.2">
      <c r="AN2055" s="62"/>
    </row>
    <row r="2056" spans="40:40" x14ac:dyDescent="0.2">
      <c r="AN2056" s="62"/>
    </row>
    <row r="2057" spans="40:40" x14ac:dyDescent="0.2">
      <c r="AN2057" s="62"/>
    </row>
    <row r="2058" spans="40:40" x14ac:dyDescent="0.2">
      <c r="AN2058" s="62"/>
    </row>
    <row r="2059" spans="40:40" x14ac:dyDescent="0.2">
      <c r="AN2059" s="62"/>
    </row>
    <row r="2060" spans="40:40" x14ac:dyDescent="0.2">
      <c r="AN2060" s="62"/>
    </row>
    <row r="2061" spans="40:40" x14ac:dyDescent="0.2">
      <c r="AN2061" s="62"/>
    </row>
    <row r="2062" spans="40:40" x14ac:dyDescent="0.2">
      <c r="AN2062" s="62"/>
    </row>
    <row r="2063" spans="40:40" x14ac:dyDescent="0.2">
      <c r="AN2063" s="62"/>
    </row>
    <row r="2064" spans="40:40" x14ac:dyDescent="0.2">
      <c r="AN2064" s="62"/>
    </row>
    <row r="2065" spans="40:40" x14ac:dyDescent="0.2">
      <c r="AN2065" s="62"/>
    </row>
    <row r="2066" spans="40:40" x14ac:dyDescent="0.2">
      <c r="AN2066" s="62"/>
    </row>
    <row r="2067" spans="40:40" x14ac:dyDescent="0.2">
      <c r="AN2067" s="62"/>
    </row>
    <row r="2068" spans="40:40" x14ac:dyDescent="0.2">
      <c r="AN2068" s="62"/>
    </row>
    <row r="2069" spans="40:40" x14ac:dyDescent="0.2">
      <c r="AN2069" s="62"/>
    </row>
    <row r="2070" spans="40:40" x14ac:dyDescent="0.2">
      <c r="AN2070" s="62"/>
    </row>
    <row r="2071" spans="40:40" x14ac:dyDescent="0.2">
      <c r="AN2071" s="62"/>
    </row>
    <row r="2072" spans="40:40" x14ac:dyDescent="0.2">
      <c r="AN2072" s="62"/>
    </row>
    <row r="2073" spans="40:40" x14ac:dyDescent="0.2">
      <c r="AN2073" s="62"/>
    </row>
    <row r="2074" spans="40:40" x14ac:dyDescent="0.2">
      <c r="AN2074" s="62"/>
    </row>
    <row r="2075" spans="40:40" x14ac:dyDescent="0.2">
      <c r="AN2075" s="62"/>
    </row>
    <row r="2076" spans="40:40" x14ac:dyDescent="0.2">
      <c r="AN2076" s="62"/>
    </row>
    <row r="2077" spans="40:40" x14ac:dyDescent="0.2">
      <c r="AN2077" s="62"/>
    </row>
    <row r="2078" spans="40:40" x14ac:dyDescent="0.2">
      <c r="AN2078" s="62"/>
    </row>
    <row r="2079" spans="40:40" x14ac:dyDescent="0.2">
      <c r="AN2079" s="62"/>
    </row>
    <row r="2080" spans="40:40" x14ac:dyDescent="0.2">
      <c r="AN2080" s="62"/>
    </row>
    <row r="2081" spans="40:40" x14ac:dyDescent="0.2">
      <c r="AN2081" s="62"/>
    </row>
    <row r="2082" spans="40:40" x14ac:dyDescent="0.2">
      <c r="AN2082" s="62"/>
    </row>
    <row r="2083" spans="40:40" x14ac:dyDescent="0.2">
      <c r="AN2083" s="62"/>
    </row>
    <row r="2084" spans="40:40" x14ac:dyDescent="0.2">
      <c r="AN2084" s="62"/>
    </row>
    <row r="2085" spans="40:40" x14ac:dyDescent="0.2">
      <c r="AN2085" s="62"/>
    </row>
    <row r="2086" spans="40:40" x14ac:dyDescent="0.2">
      <c r="AN2086" s="62"/>
    </row>
    <row r="2087" spans="40:40" x14ac:dyDescent="0.2">
      <c r="AN2087" s="62"/>
    </row>
    <row r="2088" spans="40:40" x14ac:dyDescent="0.2">
      <c r="AN2088" s="62"/>
    </row>
    <row r="2089" spans="40:40" x14ac:dyDescent="0.2">
      <c r="AN2089" s="62"/>
    </row>
    <row r="2090" spans="40:40" x14ac:dyDescent="0.2">
      <c r="AN2090" s="62"/>
    </row>
    <row r="2091" spans="40:40" x14ac:dyDescent="0.2">
      <c r="AN2091" s="62"/>
    </row>
    <row r="2092" spans="40:40" x14ac:dyDescent="0.2">
      <c r="AN2092" s="62"/>
    </row>
    <row r="2093" spans="40:40" x14ac:dyDescent="0.2">
      <c r="AN2093" s="62"/>
    </row>
    <row r="2094" spans="40:40" x14ac:dyDescent="0.2">
      <c r="AN2094" s="62"/>
    </row>
    <row r="2095" spans="40:40" x14ac:dyDescent="0.2">
      <c r="AN2095" s="62"/>
    </row>
    <row r="2096" spans="40:40" x14ac:dyDescent="0.2">
      <c r="AN2096" s="62"/>
    </row>
    <row r="2097" spans="40:40" x14ac:dyDescent="0.2">
      <c r="AN2097" s="62"/>
    </row>
    <row r="2098" spans="40:40" x14ac:dyDescent="0.2">
      <c r="AN2098" s="62"/>
    </row>
    <row r="2099" spans="40:40" x14ac:dyDescent="0.2">
      <c r="AN2099" s="62"/>
    </row>
    <row r="2100" spans="40:40" x14ac:dyDescent="0.2">
      <c r="AN2100" s="62"/>
    </row>
    <row r="2101" spans="40:40" x14ac:dyDescent="0.2">
      <c r="AN2101" s="62"/>
    </row>
    <row r="2102" spans="40:40" x14ac:dyDescent="0.2">
      <c r="AN2102" s="62"/>
    </row>
    <row r="2103" spans="40:40" x14ac:dyDescent="0.2">
      <c r="AN2103" s="62"/>
    </row>
    <row r="2104" spans="40:40" x14ac:dyDescent="0.2">
      <c r="AN2104" s="62"/>
    </row>
    <row r="2105" spans="40:40" x14ac:dyDescent="0.2">
      <c r="AN2105" s="62"/>
    </row>
    <row r="2106" spans="40:40" x14ac:dyDescent="0.2">
      <c r="AN2106" s="62"/>
    </row>
    <row r="2107" spans="40:40" x14ac:dyDescent="0.2">
      <c r="AN2107" s="62"/>
    </row>
    <row r="2108" spans="40:40" x14ac:dyDescent="0.2">
      <c r="AN2108" s="62"/>
    </row>
    <row r="2109" spans="40:40" x14ac:dyDescent="0.2">
      <c r="AN2109" s="62"/>
    </row>
    <row r="2110" spans="40:40" x14ac:dyDescent="0.2">
      <c r="AN2110" s="62"/>
    </row>
    <row r="2111" spans="40:40" x14ac:dyDescent="0.2">
      <c r="AN2111" s="62"/>
    </row>
    <row r="2112" spans="40:40" x14ac:dyDescent="0.2">
      <c r="AN2112" s="62"/>
    </row>
    <row r="2113" spans="40:40" x14ac:dyDescent="0.2">
      <c r="AN2113" s="62"/>
    </row>
    <row r="2114" spans="40:40" x14ac:dyDescent="0.2">
      <c r="AN2114" s="62"/>
    </row>
    <row r="2115" spans="40:40" x14ac:dyDescent="0.2">
      <c r="AN2115" s="62"/>
    </row>
    <row r="2116" spans="40:40" x14ac:dyDescent="0.2">
      <c r="AN2116" s="62"/>
    </row>
    <row r="2117" spans="40:40" x14ac:dyDescent="0.2">
      <c r="AN2117" s="62"/>
    </row>
    <row r="2118" spans="40:40" x14ac:dyDescent="0.2">
      <c r="AN2118" s="62"/>
    </row>
    <row r="2119" spans="40:40" x14ac:dyDescent="0.2">
      <c r="AN2119" s="62"/>
    </row>
    <row r="2120" spans="40:40" x14ac:dyDescent="0.2">
      <c r="AN2120" s="62"/>
    </row>
    <row r="2121" spans="40:40" x14ac:dyDescent="0.2">
      <c r="AN2121" s="62"/>
    </row>
    <row r="2122" spans="40:40" x14ac:dyDescent="0.2">
      <c r="AN2122" s="62"/>
    </row>
    <row r="2123" spans="40:40" x14ac:dyDescent="0.2">
      <c r="AN2123" s="62"/>
    </row>
    <row r="2124" spans="40:40" x14ac:dyDescent="0.2">
      <c r="AN2124" s="62"/>
    </row>
    <row r="2125" spans="40:40" x14ac:dyDescent="0.2">
      <c r="AN2125" s="62"/>
    </row>
    <row r="2126" spans="40:40" x14ac:dyDescent="0.2">
      <c r="AN2126" s="62"/>
    </row>
    <row r="2127" spans="40:40" x14ac:dyDescent="0.2">
      <c r="AN2127" s="62"/>
    </row>
    <row r="2128" spans="40:40" x14ac:dyDescent="0.2">
      <c r="AN2128" s="62"/>
    </row>
    <row r="2129" spans="40:40" x14ac:dyDescent="0.2">
      <c r="AN2129" s="62"/>
    </row>
    <row r="2130" spans="40:40" x14ac:dyDescent="0.2">
      <c r="AN2130" s="62"/>
    </row>
    <row r="2131" spans="40:40" x14ac:dyDescent="0.2">
      <c r="AN2131" s="62"/>
    </row>
    <row r="2132" spans="40:40" x14ac:dyDescent="0.2">
      <c r="AN2132" s="62"/>
    </row>
    <row r="2133" spans="40:40" x14ac:dyDescent="0.2">
      <c r="AN2133" s="62"/>
    </row>
    <row r="2134" spans="40:40" x14ac:dyDescent="0.2">
      <c r="AN2134" s="62"/>
    </row>
    <row r="2135" spans="40:40" x14ac:dyDescent="0.2">
      <c r="AN2135" s="62"/>
    </row>
    <row r="2136" spans="40:40" x14ac:dyDescent="0.2">
      <c r="AN2136" s="62"/>
    </row>
    <row r="2137" spans="40:40" x14ac:dyDescent="0.2">
      <c r="AN2137" s="62"/>
    </row>
    <row r="2138" spans="40:40" x14ac:dyDescent="0.2">
      <c r="AN2138" s="62"/>
    </row>
    <row r="2139" spans="40:40" x14ac:dyDescent="0.2">
      <c r="AN2139" s="62"/>
    </row>
    <row r="2140" spans="40:40" x14ac:dyDescent="0.2">
      <c r="AN2140" s="62"/>
    </row>
    <row r="2141" spans="40:40" x14ac:dyDescent="0.2">
      <c r="AN2141" s="62"/>
    </row>
    <row r="2142" spans="40:40" x14ac:dyDescent="0.2">
      <c r="AN2142" s="62"/>
    </row>
    <row r="2143" spans="40:40" x14ac:dyDescent="0.2">
      <c r="AN2143" s="62"/>
    </row>
    <row r="2144" spans="40:40" x14ac:dyDescent="0.2">
      <c r="AN2144" s="62"/>
    </row>
    <row r="2145" spans="40:40" x14ac:dyDescent="0.2">
      <c r="AN2145" s="62"/>
    </row>
    <row r="2146" spans="40:40" x14ac:dyDescent="0.2">
      <c r="AN2146" s="62"/>
    </row>
    <row r="2147" spans="40:40" x14ac:dyDescent="0.2">
      <c r="AN2147" s="62"/>
    </row>
    <row r="2148" spans="40:40" x14ac:dyDescent="0.2">
      <c r="AN2148" s="62"/>
    </row>
    <row r="2149" spans="40:40" x14ac:dyDescent="0.2">
      <c r="AN2149" s="62"/>
    </row>
    <row r="2150" spans="40:40" x14ac:dyDescent="0.2">
      <c r="AN2150" s="62"/>
    </row>
    <row r="2151" spans="40:40" x14ac:dyDescent="0.2">
      <c r="AN2151" s="62"/>
    </row>
    <row r="2152" spans="40:40" x14ac:dyDescent="0.2">
      <c r="AN2152" s="62"/>
    </row>
    <row r="2153" spans="40:40" x14ac:dyDescent="0.2">
      <c r="AN2153" s="62"/>
    </row>
    <row r="2154" spans="40:40" x14ac:dyDescent="0.2">
      <c r="AN2154" s="62"/>
    </row>
    <row r="2155" spans="40:40" x14ac:dyDescent="0.2">
      <c r="AN2155" s="62"/>
    </row>
    <row r="2156" spans="40:40" x14ac:dyDescent="0.2">
      <c r="AN2156" s="62"/>
    </row>
    <row r="2157" spans="40:40" x14ac:dyDescent="0.2">
      <c r="AN2157" s="62"/>
    </row>
    <row r="2158" spans="40:40" x14ac:dyDescent="0.2">
      <c r="AN2158" s="62"/>
    </row>
    <row r="2159" spans="40:40" x14ac:dyDescent="0.2">
      <c r="AN2159" s="62"/>
    </row>
    <row r="2160" spans="40:40" x14ac:dyDescent="0.2">
      <c r="AN2160" s="62"/>
    </row>
    <row r="2161" spans="40:40" x14ac:dyDescent="0.2">
      <c r="AN2161" s="62"/>
    </row>
    <row r="2162" spans="40:40" x14ac:dyDescent="0.2">
      <c r="AN2162" s="62"/>
    </row>
    <row r="2163" spans="40:40" x14ac:dyDescent="0.2">
      <c r="AN2163" s="62"/>
    </row>
    <row r="2164" spans="40:40" x14ac:dyDescent="0.2">
      <c r="AN2164" s="62"/>
    </row>
    <row r="2165" spans="40:40" x14ac:dyDescent="0.2">
      <c r="AN2165" s="62"/>
    </row>
    <row r="2166" spans="40:40" x14ac:dyDescent="0.2">
      <c r="AN2166" s="62"/>
    </row>
    <row r="2167" spans="40:40" x14ac:dyDescent="0.2">
      <c r="AN2167" s="62"/>
    </row>
    <row r="2168" spans="40:40" x14ac:dyDescent="0.2">
      <c r="AN2168" s="62"/>
    </row>
    <row r="2169" spans="40:40" x14ac:dyDescent="0.2">
      <c r="AN2169" s="62"/>
    </row>
    <row r="2170" spans="40:40" x14ac:dyDescent="0.2">
      <c r="AN2170" s="62"/>
    </row>
    <row r="2171" spans="40:40" x14ac:dyDescent="0.2">
      <c r="AN2171" s="62"/>
    </row>
    <row r="2172" spans="40:40" x14ac:dyDescent="0.2">
      <c r="AN2172" s="62"/>
    </row>
    <row r="2173" spans="40:40" x14ac:dyDescent="0.2">
      <c r="AN2173" s="62"/>
    </row>
    <row r="2174" spans="40:40" x14ac:dyDescent="0.2">
      <c r="AN2174" s="62"/>
    </row>
    <row r="2175" spans="40:40" x14ac:dyDescent="0.2">
      <c r="AN2175" s="62"/>
    </row>
    <row r="2176" spans="40:40" x14ac:dyDescent="0.2">
      <c r="AN2176" s="62"/>
    </row>
    <row r="2177" spans="40:40" x14ac:dyDescent="0.2">
      <c r="AN2177" s="62"/>
    </row>
    <row r="2178" spans="40:40" x14ac:dyDescent="0.2">
      <c r="AN2178" s="62"/>
    </row>
    <row r="2179" spans="40:40" x14ac:dyDescent="0.2">
      <c r="AN2179" s="62"/>
    </row>
    <row r="2180" spans="40:40" x14ac:dyDescent="0.2">
      <c r="AN2180" s="62"/>
    </row>
    <row r="2181" spans="40:40" x14ac:dyDescent="0.2">
      <c r="AN2181" s="62"/>
    </row>
    <row r="2182" spans="40:40" x14ac:dyDescent="0.2">
      <c r="AN2182" s="62"/>
    </row>
    <row r="2183" spans="40:40" x14ac:dyDescent="0.2">
      <c r="AN2183" s="62"/>
    </row>
    <row r="2184" spans="40:40" x14ac:dyDescent="0.2">
      <c r="AN2184" s="62"/>
    </row>
    <row r="2185" spans="40:40" x14ac:dyDescent="0.2">
      <c r="AN2185" s="62"/>
    </row>
    <row r="2186" spans="40:40" x14ac:dyDescent="0.2">
      <c r="AN2186" s="62"/>
    </row>
    <row r="2187" spans="40:40" x14ac:dyDescent="0.2">
      <c r="AN2187" s="62"/>
    </row>
    <row r="2188" spans="40:40" x14ac:dyDescent="0.2">
      <c r="AN2188" s="62"/>
    </row>
    <row r="2189" spans="40:40" x14ac:dyDescent="0.2">
      <c r="AN2189" s="62"/>
    </row>
    <row r="2190" spans="40:40" x14ac:dyDescent="0.2">
      <c r="AN2190" s="62"/>
    </row>
    <row r="2191" spans="40:40" x14ac:dyDescent="0.2">
      <c r="AN2191" s="62"/>
    </row>
    <row r="2192" spans="40:40" x14ac:dyDescent="0.2">
      <c r="AN2192" s="62"/>
    </row>
    <row r="2193" spans="40:40" x14ac:dyDescent="0.2">
      <c r="AN2193" s="62"/>
    </row>
    <row r="2194" spans="40:40" x14ac:dyDescent="0.2">
      <c r="AN2194" s="62"/>
    </row>
    <row r="2195" spans="40:40" x14ac:dyDescent="0.2">
      <c r="AN2195" s="62"/>
    </row>
    <row r="2196" spans="40:40" x14ac:dyDescent="0.2">
      <c r="AN2196" s="62"/>
    </row>
    <row r="2197" spans="40:40" x14ac:dyDescent="0.2">
      <c r="AN2197" s="62"/>
    </row>
    <row r="2198" spans="40:40" x14ac:dyDescent="0.2">
      <c r="AN2198" s="62"/>
    </row>
    <row r="2199" spans="40:40" x14ac:dyDescent="0.2">
      <c r="AN2199" s="62"/>
    </row>
    <row r="2200" spans="40:40" x14ac:dyDescent="0.2">
      <c r="AN2200" s="62"/>
    </row>
    <row r="2201" spans="40:40" x14ac:dyDescent="0.2">
      <c r="AN2201" s="62"/>
    </row>
    <row r="2202" spans="40:40" x14ac:dyDescent="0.2">
      <c r="AN2202" s="62"/>
    </row>
    <row r="2203" spans="40:40" x14ac:dyDescent="0.2">
      <c r="AN2203" s="62"/>
    </row>
    <row r="2204" spans="40:40" x14ac:dyDescent="0.2">
      <c r="AN2204" s="62"/>
    </row>
    <row r="2205" spans="40:40" x14ac:dyDescent="0.2">
      <c r="AN2205" s="62"/>
    </row>
    <row r="2206" spans="40:40" x14ac:dyDescent="0.2">
      <c r="AN2206" s="62"/>
    </row>
    <row r="2207" spans="40:40" x14ac:dyDescent="0.2">
      <c r="AN2207" s="62"/>
    </row>
    <row r="2208" spans="40:40" x14ac:dyDescent="0.2">
      <c r="AN2208" s="62"/>
    </row>
    <row r="2209" spans="40:40" x14ac:dyDescent="0.2">
      <c r="AN2209" s="62"/>
    </row>
    <row r="2210" spans="40:40" x14ac:dyDescent="0.2">
      <c r="AN2210" s="62"/>
    </row>
    <row r="2211" spans="40:40" x14ac:dyDescent="0.2">
      <c r="AN2211" s="62"/>
    </row>
    <row r="2212" spans="40:40" x14ac:dyDescent="0.2">
      <c r="AN2212" s="62"/>
    </row>
    <row r="2213" spans="40:40" x14ac:dyDescent="0.2">
      <c r="AN2213" s="62"/>
    </row>
    <row r="2214" spans="40:40" x14ac:dyDescent="0.2">
      <c r="AN2214" s="62"/>
    </row>
    <row r="2215" spans="40:40" x14ac:dyDescent="0.2">
      <c r="AN2215" s="62"/>
    </row>
    <row r="2216" spans="40:40" x14ac:dyDescent="0.2">
      <c r="AN2216" s="62"/>
    </row>
    <row r="2217" spans="40:40" x14ac:dyDescent="0.2">
      <c r="AN2217" s="62"/>
    </row>
    <row r="2218" spans="40:40" x14ac:dyDescent="0.2">
      <c r="AN2218" s="62"/>
    </row>
    <row r="2219" spans="40:40" x14ac:dyDescent="0.2">
      <c r="AN2219" s="62"/>
    </row>
    <row r="2220" spans="40:40" x14ac:dyDescent="0.2">
      <c r="AN2220" s="62"/>
    </row>
    <row r="2221" spans="40:40" x14ac:dyDescent="0.2">
      <c r="AN2221" s="62"/>
    </row>
    <row r="2222" spans="40:40" x14ac:dyDescent="0.2">
      <c r="AN2222" s="62"/>
    </row>
    <row r="2223" spans="40:40" x14ac:dyDescent="0.2">
      <c r="AN2223" s="62"/>
    </row>
    <row r="2224" spans="40:40" x14ac:dyDescent="0.2">
      <c r="AN2224" s="62"/>
    </row>
    <row r="2225" spans="40:40" x14ac:dyDescent="0.2">
      <c r="AN2225" s="62"/>
    </row>
    <row r="2226" spans="40:40" x14ac:dyDescent="0.2">
      <c r="AN2226" s="62"/>
    </row>
    <row r="2227" spans="40:40" x14ac:dyDescent="0.2">
      <c r="AN2227" s="62"/>
    </row>
    <row r="2228" spans="40:40" x14ac:dyDescent="0.2">
      <c r="AN2228" s="62"/>
    </row>
    <row r="2229" spans="40:40" x14ac:dyDescent="0.2">
      <c r="AN2229" s="62"/>
    </row>
    <row r="2230" spans="40:40" x14ac:dyDescent="0.2">
      <c r="AN2230" s="62"/>
    </row>
    <row r="2231" spans="40:40" x14ac:dyDescent="0.2">
      <c r="AN2231" s="62"/>
    </row>
    <row r="2232" spans="40:40" x14ac:dyDescent="0.2">
      <c r="AN2232" s="62"/>
    </row>
    <row r="2233" spans="40:40" x14ac:dyDescent="0.2">
      <c r="AN2233" s="62"/>
    </row>
    <row r="2234" spans="40:40" x14ac:dyDescent="0.2">
      <c r="AN2234" s="62"/>
    </row>
    <row r="2235" spans="40:40" x14ac:dyDescent="0.2">
      <c r="AN2235" s="62"/>
    </row>
    <row r="2236" spans="40:40" x14ac:dyDescent="0.2">
      <c r="AN2236" s="62"/>
    </row>
    <row r="2237" spans="40:40" x14ac:dyDescent="0.2">
      <c r="AN2237" s="62"/>
    </row>
    <row r="2238" spans="40:40" x14ac:dyDescent="0.2">
      <c r="AN2238" s="62"/>
    </row>
    <row r="2239" spans="40:40" x14ac:dyDescent="0.2">
      <c r="AN2239" s="62"/>
    </row>
    <row r="2240" spans="40:40" x14ac:dyDescent="0.2">
      <c r="AN2240" s="62"/>
    </row>
    <row r="2241" spans="40:40" x14ac:dyDescent="0.2">
      <c r="AN2241" s="62"/>
    </row>
    <row r="2242" spans="40:40" x14ac:dyDescent="0.2">
      <c r="AN2242" s="62"/>
    </row>
    <row r="2243" spans="40:40" x14ac:dyDescent="0.2">
      <c r="AN2243" s="62"/>
    </row>
    <row r="2244" spans="40:40" x14ac:dyDescent="0.2">
      <c r="AN2244" s="62"/>
    </row>
    <row r="2245" spans="40:40" x14ac:dyDescent="0.2">
      <c r="AN2245" s="62"/>
    </row>
    <row r="2246" spans="40:40" x14ac:dyDescent="0.2">
      <c r="AN2246" s="62"/>
    </row>
    <row r="2247" spans="40:40" x14ac:dyDescent="0.2">
      <c r="AN2247" s="62"/>
    </row>
    <row r="2248" spans="40:40" x14ac:dyDescent="0.2">
      <c r="AN2248" s="62"/>
    </row>
    <row r="2249" spans="40:40" x14ac:dyDescent="0.2">
      <c r="AN2249" s="62"/>
    </row>
    <row r="2250" spans="40:40" x14ac:dyDescent="0.2">
      <c r="AN2250" s="62"/>
    </row>
    <row r="2251" spans="40:40" x14ac:dyDescent="0.2">
      <c r="AN2251" s="62"/>
    </row>
    <row r="2252" spans="40:40" x14ac:dyDescent="0.2">
      <c r="AN2252" s="62"/>
    </row>
    <row r="2253" spans="40:40" x14ac:dyDescent="0.2">
      <c r="AN2253" s="62"/>
    </row>
    <row r="2254" spans="40:40" x14ac:dyDescent="0.2">
      <c r="AN2254" s="62"/>
    </row>
    <row r="2255" spans="40:40" x14ac:dyDescent="0.2">
      <c r="AN2255" s="62"/>
    </row>
    <row r="2256" spans="40:40" x14ac:dyDescent="0.2">
      <c r="AN2256" s="62"/>
    </row>
    <row r="2257" spans="40:40" x14ac:dyDescent="0.2">
      <c r="AN2257" s="62"/>
    </row>
    <row r="2258" spans="40:40" x14ac:dyDescent="0.2">
      <c r="AN2258" s="62"/>
    </row>
    <row r="2259" spans="40:40" x14ac:dyDescent="0.2">
      <c r="AN2259" s="62"/>
    </row>
    <row r="2260" spans="40:40" x14ac:dyDescent="0.2">
      <c r="AN2260" s="62"/>
    </row>
    <row r="2261" spans="40:40" x14ac:dyDescent="0.2">
      <c r="AN2261" s="62"/>
    </row>
    <row r="2262" spans="40:40" x14ac:dyDescent="0.2">
      <c r="AN2262" s="62"/>
    </row>
    <row r="2263" spans="40:40" x14ac:dyDescent="0.2">
      <c r="AN2263" s="62"/>
    </row>
    <row r="2264" spans="40:40" x14ac:dyDescent="0.2">
      <c r="AN2264" s="62"/>
    </row>
    <row r="2265" spans="40:40" x14ac:dyDescent="0.2">
      <c r="AN2265" s="62"/>
    </row>
    <row r="2266" spans="40:40" x14ac:dyDescent="0.2">
      <c r="AN2266" s="62"/>
    </row>
    <row r="2267" spans="40:40" x14ac:dyDescent="0.2">
      <c r="AN2267" s="62"/>
    </row>
    <row r="2268" spans="40:40" x14ac:dyDescent="0.2">
      <c r="AN2268" s="62"/>
    </row>
    <row r="2269" spans="40:40" x14ac:dyDescent="0.2">
      <c r="AN2269" s="62"/>
    </row>
    <row r="2270" spans="40:40" x14ac:dyDescent="0.2">
      <c r="AN2270" s="62"/>
    </row>
    <row r="2271" spans="40:40" x14ac:dyDescent="0.2">
      <c r="AN2271" s="62"/>
    </row>
    <row r="2272" spans="40:40" x14ac:dyDescent="0.2">
      <c r="AN2272" s="62"/>
    </row>
    <row r="2273" spans="40:40" x14ac:dyDescent="0.2">
      <c r="AN2273" s="62"/>
    </row>
    <row r="2274" spans="40:40" x14ac:dyDescent="0.2">
      <c r="AN2274" s="62"/>
    </row>
    <row r="2275" spans="40:40" x14ac:dyDescent="0.2">
      <c r="AN2275" s="62"/>
    </row>
    <row r="2276" spans="40:40" x14ac:dyDescent="0.2">
      <c r="AN2276" s="62"/>
    </row>
    <row r="2277" spans="40:40" x14ac:dyDescent="0.2">
      <c r="AN2277" s="62"/>
    </row>
    <row r="2278" spans="40:40" x14ac:dyDescent="0.2">
      <c r="AN2278" s="62"/>
    </row>
    <row r="2279" spans="40:40" x14ac:dyDescent="0.2">
      <c r="AN2279" s="62"/>
    </row>
    <row r="2280" spans="40:40" x14ac:dyDescent="0.2">
      <c r="AN2280" s="62"/>
    </row>
    <row r="2281" spans="40:40" x14ac:dyDescent="0.2">
      <c r="AN2281" s="62"/>
    </row>
    <row r="2282" spans="40:40" x14ac:dyDescent="0.2">
      <c r="AN2282" s="62"/>
    </row>
    <row r="2283" spans="40:40" x14ac:dyDescent="0.2">
      <c r="AN2283" s="62"/>
    </row>
    <row r="2284" spans="40:40" x14ac:dyDescent="0.2">
      <c r="AN2284" s="62"/>
    </row>
    <row r="2285" spans="40:40" x14ac:dyDescent="0.2">
      <c r="AN2285" s="62"/>
    </row>
    <row r="2286" spans="40:40" x14ac:dyDescent="0.2">
      <c r="AN2286" s="62"/>
    </row>
    <row r="2287" spans="40:40" x14ac:dyDescent="0.2">
      <c r="AN2287" s="62"/>
    </row>
    <row r="2288" spans="40:40" x14ac:dyDescent="0.2">
      <c r="AN2288" s="62"/>
    </row>
    <row r="2289" spans="40:40" x14ac:dyDescent="0.2">
      <c r="AN2289" s="62"/>
    </row>
    <row r="2290" spans="40:40" x14ac:dyDescent="0.2">
      <c r="AN2290" s="62"/>
    </row>
    <row r="2291" spans="40:40" x14ac:dyDescent="0.2">
      <c r="AN2291" s="62"/>
    </row>
    <row r="2292" spans="40:40" x14ac:dyDescent="0.2">
      <c r="AN2292" s="62"/>
    </row>
    <row r="2293" spans="40:40" x14ac:dyDescent="0.2">
      <c r="AN2293" s="62"/>
    </row>
    <row r="2294" spans="40:40" x14ac:dyDescent="0.2">
      <c r="AN2294" s="62"/>
    </row>
    <row r="2295" spans="40:40" x14ac:dyDescent="0.2">
      <c r="AN2295" s="62"/>
    </row>
    <row r="2296" spans="40:40" x14ac:dyDescent="0.2">
      <c r="AN2296" s="62"/>
    </row>
    <row r="2297" spans="40:40" x14ac:dyDescent="0.2">
      <c r="AN2297" s="62"/>
    </row>
    <row r="2298" spans="40:40" x14ac:dyDescent="0.2">
      <c r="AN2298" s="62"/>
    </row>
    <row r="2299" spans="40:40" x14ac:dyDescent="0.2">
      <c r="AN2299" s="62"/>
    </row>
    <row r="2300" spans="40:40" x14ac:dyDescent="0.2">
      <c r="AN2300" s="62"/>
    </row>
    <row r="2301" spans="40:40" x14ac:dyDescent="0.2">
      <c r="AN2301" s="62"/>
    </row>
    <row r="2302" spans="40:40" x14ac:dyDescent="0.2">
      <c r="AN2302" s="62"/>
    </row>
    <row r="2303" spans="40:40" x14ac:dyDescent="0.2">
      <c r="AN2303" s="62"/>
    </row>
    <row r="2304" spans="40:40" x14ac:dyDescent="0.2">
      <c r="AN2304" s="62"/>
    </row>
    <row r="2305" spans="40:40" x14ac:dyDescent="0.2">
      <c r="AN2305" s="62"/>
    </row>
    <row r="2306" spans="40:40" x14ac:dyDescent="0.2">
      <c r="AN2306" s="62"/>
    </row>
    <row r="2307" spans="40:40" x14ac:dyDescent="0.2">
      <c r="AN2307" s="62"/>
    </row>
    <row r="2308" spans="40:40" x14ac:dyDescent="0.2">
      <c r="AN2308" s="62"/>
    </row>
    <row r="2309" spans="40:40" x14ac:dyDescent="0.2">
      <c r="AN2309" s="62"/>
    </row>
    <row r="2310" spans="40:40" x14ac:dyDescent="0.2">
      <c r="AN2310" s="62"/>
    </row>
    <row r="2311" spans="40:40" x14ac:dyDescent="0.2">
      <c r="AN2311" s="62"/>
    </row>
    <row r="2312" spans="40:40" x14ac:dyDescent="0.2">
      <c r="AN2312" s="62"/>
    </row>
    <row r="2313" spans="40:40" x14ac:dyDescent="0.2">
      <c r="AN2313" s="62"/>
    </row>
    <row r="2314" spans="40:40" x14ac:dyDescent="0.2">
      <c r="AN2314" s="62"/>
    </row>
    <row r="2315" spans="40:40" x14ac:dyDescent="0.2">
      <c r="AN2315" s="62"/>
    </row>
    <row r="2316" spans="40:40" x14ac:dyDescent="0.2">
      <c r="AN2316" s="62"/>
    </row>
    <row r="2317" spans="40:40" x14ac:dyDescent="0.2">
      <c r="AN2317" s="62"/>
    </row>
    <row r="2318" spans="40:40" x14ac:dyDescent="0.2">
      <c r="AN2318" s="62"/>
    </row>
    <row r="2319" spans="40:40" x14ac:dyDescent="0.2">
      <c r="AN2319" s="62"/>
    </row>
    <row r="2320" spans="40:40" x14ac:dyDescent="0.2">
      <c r="AN2320" s="62"/>
    </row>
    <row r="2321" spans="40:40" x14ac:dyDescent="0.2">
      <c r="AN2321" s="62"/>
    </row>
    <row r="2322" spans="40:40" x14ac:dyDescent="0.2">
      <c r="AN2322" s="62"/>
    </row>
    <row r="2323" spans="40:40" x14ac:dyDescent="0.2">
      <c r="AN2323" s="62"/>
    </row>
    <row r="2324" spans="40:40" x14ac:dyDescent="0.2">
      <c r="AN2324" s="62"/>
    </row>
    <row r="2325" spans="40:40" x14ac:dyDescent="0.2">
      <c r="AN2325" s="62"/>
    </row>
    <row r="2326" spans="40:40" x14ac:dyDescent="0.2">
      <c r="AN2326" s="62"/>
    </row>
    <row r="2327" spans="40:40" x14ac:dyDescent="0.2">
      <c r="AN2327" s="62"/>
    </row>
    <row r="2328" spans="40:40" x14ac:dyDescent="0.2">
      <c r="AN2328" s="62"/>
    </row>
    <row r="2329" spans="40:40" x14ac:dyDescent="0.2">
      <c r="AN2329" s="62"/>
    </row>
    <row r="2330" spans="40:40" x14ac:dyDescent="0.2">
      <c r="AN2330" s="62"/>
    </row>
    <row r="2331" spans="40:40" x14ac:dyDescent="0.2">
      <c r="AN2331" s="62"/>
    </row>
    <row r="2332" spans="40:40" x14ac:dyDescent="0.2">
      <c r="AN2332" s="62"/>
    </row>
    <row r="2333" spans="40:40" x14ac:dyDescent="0.2">
      <c r="AN2333" s="62"/>
    </row>
    <row r="2334" spans="40:40" x14ac:dyDescent="0.2">
      <c r="AN2334" s="62"/>
    </row>
    <row r="2335" spans="40:40" x14ac:dyDescent="0.2">
      <c r="AN2335" s="62"/>
    </row>
    <row r="2336" spans="40:40" x14ac:dyDescent="0.2">
      <c r="AN2336" s="62"/>
    </row>
    <row r="2337" spans="40:40" x14ac:dyDescent="0.2">
      <c r="AN2337" s="62"/>
    </row>
    <row r="2338" spans="40:40" x14ac:dyDescent="0.2">
      <c r="AN2338" s="62"/>
    </row>
    <row r="2339" spans="40:40" x14ac:dyDescent="0.2">
      <c r="AN2339" s="62"/>
    </row>
    <row r="2340" spans="40:40" x14ac:dyDescent="0.2">
      <c r="AN2340" s="62"/>
    </row>
    <row r="2341" spans="40:40" x14ac:dyDescent="0.2">
      <c r="AN2341" s="62"/>
    </row>
    <row r="2342" spans="40:40" x14ac:dyDescent="0.2">
      <c r="AN2342" s="62"/>
    </row>
    <row r="2343" spans="40:40" x14ac:dyDescent="0.2">
      <c r="AN2343" s="62"/>
    </row>
    <row r="2344" spans="40:40" x14ac:dyDescent="0.2">
      <c r="AN2344" s="62"/>
    </row>
    <row r="2345" spans="40:40" x14ac:dyDescent="0.2">
      <c r="AN2345" s="62"/>
    </row>
    <row r="2346" spans="40:40" x14ac:dyDescent="0.2">
      <c r="AN2346" s="62"/>
    </row>
    <row r="2347" spans="40:40" x14ac:dyDescent="0.2">
      <c r="AN2347" s="62"/>
    </row>
    <row r="2348" spans="40:40" x14ac:dyDescent="0.2">
      <c r="AN2348" s="62"/>
    </row>
    <row r="2349" spans="40:40" x14ac:dyDescent="0.2">
      <c r="AN2349" s="62"/>
    </row>
    <row r="2350" spans="40:40" x14ac:dyDescent="0.2">
      <c r="AN2350" s="62"/>
    </row>
    <row r="2351" spans="40:40" x14ac:dyDescent="0.2">
      <c r="AN2351" s="62"/>
    </row>
    <row r="2352" spans="40:40" x14ac:dyDescent="0.2">
      <c r="AN2352" s="62"/>
    </row>
    <row r="2353" spans="40:40" x14ac:dyDescent="0.2">
      <c r="AN2353" s="62"/>
    </row>
    <row r="2354" spans="40:40" x14ac:dyDescent="0.2">
      <c r="AN2354" s="62"/>
    </row>
    <row r="2355" spans="40:40" x14ac:dyDescent="0.2">
      <c r="AN2355" s="62"/>
    </row>
    <row r="2356" spans="40:40" x14ac:dyDescent="0.2">
      <c r="AN2356" s="62"/>
    </row>
    <row r="2357" spans="40:40" x14ac:dyDescent="0.2">
      <c r="AN2357" s="62"/>
    </row>
    <row r="2358" spans="40:40" x14ac:dyDescent="0.2">
      <c r="AN2358" s="62"/>
    </row>
    <row r="2359" spans="40:40" x14ac:dyDescent="0.2">
      <c r="AN2359" s="62"/>
    </row>
    <row r="2360" spans="40:40" x14ac:dyDescent="0.2">
      <c r="AN2360" s="62"/>
    </row>
    <row r="2361" spans="40:40" x14ac:dyDescent="0.2">
      <c r="AN2361" s="62"/>
    </row>
    <row r="2362" spans="40:40" x14ac:dyDescent="0.2">
      <c r="AN2362" s="62"/>
    </row>
    <row r="2363" spans="40:40" x14ac:dyDescent="0.2">
      <c r="AN2363" s="62"/>
    </row>
    <row r="2364" spans="40:40" x14ac:dyDescent="0.2">
      <c r="AN2364" s="62"/>
    </row>
    <row r="2365" spans="40:40" x14ac:dyDescent="0.2">
      <c r="AN2365" s="62"/>
    </row>
    <row r="2366" spans="40:40" x14ac:dyDescent="0.2">
      <c r="AN2366" s="62"/>
    </row>
    <row r="2367" spans="40:40" x14ac:dyDescent="0.2">
      <c r="AN2367" s="62"/>
    </row>
    <row r="2368" spans="40:40" x14ac:dyDescent="0.2">
      <c r="AN2368" s="62"/>
    </row>
    <row r="2369" spans="40:40" x14ac:dyDescent="0.2">
      <c r="AN2369" s="62"/>
    </row>
    <row r="2370" spans="40:40" x14ac:dyDescent="0.2">
      <c r="AN2370" s="62"/>
    </row>
    <row r="2371" spans="40:40" x14ac:dyDescent="0.2">
      <c r="AN2371" s="62"/>
    </row>
    <row r="2372" spans="40:40" x14ac:dyDescent="0.2">
      <c r="AN2372" s="62"/>
    </row>
    <row r="2373" spans="40:40" x14ac:dyDescent="0.2">
      <c r="AN2373" s="62"/>
    </row>
    <row r="2374" spans="40:40" x14ac:dyDescent="0.2">
      <c r="AN2374" s="62"/>
    </row>
    <row r="2375" spans="40:40" x14ac:dyDescent="0.2">
      <c r="AN2375" s="62"/>
    </row>
    <row r="2376" spans="40:40" x14ac:dyDescent="0.2">
      <c r="AN2376" s="62"/>
    </row>
    <row r="2377" spans="40:40" x14ac:dyDescent="0.2">
      <c r="AN2377" s="62"/>
    </row>
    <row r="2378" spans="40:40" x14ac:dyDescent="0.2">
      <c r="AN2378" s="62"/>
    </row>
    <row r="2379" spans="40:40" x14ac:dyDescent="0.2">
      <c r="AN2379" s="62"/>
    </row>
    <row r="2380" spans="40:40" x14ac:dyDescent="0.2">
      <c r="AN2380" s="62"/>
    </row>
    <row r="2381" spans="40:40" x14ac:dyDescent="0.2">
      <c r="AN2381" s="62"/>
    </row>
    <row r="2382" spans="40:40" x14ac:dyDescent="0.2">
      <c r="AN2382" s="62"/>
    </row>
    <row r="2383" spans="40:40" x14ac:dyDescent="0.2">
      <c r="AN2383" s="62"/>
    </row>
    <row r="2384" spans="40:40" x14ac:dyDescent="0.2">
      <c r="AN2384" s="62"/>
    </row>
    <row r="2385" spans="40:40" x14ac:dyDescent="0.2">
      <c r="AN2385" s="62"/>
    </row>
  </sheetData>
  <mergeCells count="194">
    <mergeCell ref="D99:D100"/>
    <mergeCell ref="D101:D102"/>
    <mergeCell ref="D103:D104"/>
    <mergeCell ref="D105:D106"/>
    <mergeCell ref="D81:D82"/>
    <mergeCell ref="D83:D84"/>
    <mergeCell ref="D85:D86"/>
    <mergeCell ref="D87:D88"/>
    <mergeCell ref="D89:D90"/>
    <mergeCell ref="D91:D92"/>
    <mergeCell ref="D93:D94"/>
    <mergeCell ref="D95:D96"/>
    <mergeCell ref="D97:D98"/>
    <mergeCell ref="D67:D68"/>
    <mergeCell ref="D57:D58"/>
    <mergeCell ref="D65:D66"/>
    <mergeCell ref="D47:D48"/>
    <mergeCell ref="D75:D76"/>
    <mergeCell ref="D77:D78"/>
    <mergeCell ref="D79:D80"/>
    <mergeCell ref="D69:D70"/>
    <mergeCell ref="D13:D14"/>
    <mergeCell ref="D15:D16"/>
    <mergeCell ref="D17:D18"/>
    <mergeCell ref="D19:D20"/>
    <mergeCell ref="D21:D22"/>
    <mergeCell ref="D23:D24"/>
    <mergeCell ref="D27:D28"/>
    <mergeCell ref="D29:D30"/>
    <mergeCell ref="D31:D32"/>
    <mergeCell ref="D33:D34"/>
    <mergeCell ref="D35:D36"/>
    <mergeCell ref="D37:D38"/>
    <mergeCell ref="D39:D40"/>
    <mergeCell ref="D43:D44"/>
    <mergeCell ref="D49:D50"/>
    <mergeCell ref="D51:D52"/>
    <mergeCell ref="D25:D26"/>
    <mergeCell ref="D41:D42"/>
    <mergeCell ref="D45:D46"/>
    <mergeCell ref="D53:D54"/>
    <mergeCell ref="D55:D56"/>
    <mergeCell ref="D61:D62"/>
    <mergeCell ref="D63:D64"/>
    <mergeCell ref="AK2:AN2"/>
    <mergeCell ref="AK3:AN3"/>
    <mergeCell ref="AK4:AN4"/>
    <mergeCell ref="AK5:AN5"/>
    <mergeCell ref="AK6:AN6"/>
    <mergeCell ref="AK7:AN7"/>
    <mergeCell ref="AK8:AN8"/>
    <mergeCell ref="C5:AC5"/>
    <mergeCell ref="C6:AC6"/>
    <mergeCell ref="C7:AC7"/>
    <mergeCell ref="C99:C100"/>
    <mergeCell ref="B97:B98"/>
    <mergeCell ref="C97:C98"/>
    <mergeCell ref="B93:B94"/>
    <mergeCell ref="C93:C94"/>
    <mergeCell ref="AP1:AP2"/>
    <mergeCell ref="Q4:S4"/>
    <mergeCell ref="B105:B106"/>
    <mergeCell ref="C105:C106"/>
    <mergeCell ref="B103:B104"/>
    <mergeCell ref="C103:C104"/>
    <mergeCell ref="B101:B102"/>
    <mergeCell ref="C101:C102"/>
    <mergeCell ref="B99:B100"/>
    <mergeCell ref="B69:B70"/>
    <mergeCell ref="C69:C70"/>
    <mergeCell ref="B67:B68"/>
    <mergeCell ref="C67:C68"/>
    <mergeCell ref="B65:B66"/>
    <mergeCell ref="C65:C66"/>
    <mergeCell ref="B63:B64"/>
    <mergeCell ref="C63:C64"/>
    <mergeCell ref="B61:B62"/>
    <mergeCell ref="C61:C62"/>
    <mergeCell ref="B59:B60"/>
    <mergeCell ref="C59:C60"/>
    <mergeCell ref="B57:B58"/>
    <mergeCell ref="C57:C58"/>
    <mergeCell ref="D59:D60"/>
    <mergeCell ref="B55:B56"/>
    <mergeCell ref="C55:C56"/>
    <mergeCell ref="B53:B54"/>
    <mergeCell ref="C53:C54"/>
    <mergeCell ref="B51:B52"/>
    <mergeCell ref="C51:C52"/>
    <mergeCell ref="B49:B50"/>
    <mergeCell ref="C49:C50"/>
    <mergeCell ref="B47:B48"/>
    <mergeCell ref="C47:C48"/>
    <mergeCell ref="B45:B46"/>
    <mergeCell ref="C45:C46"/>
    <mergeCell ref="B43:B44"/>
    <mergeCell ref="C43:C44"/>
    <mergeCell ref="B41:B42"/>
    <mergeCell ref="C41:C42"/>
    <mergeCell ref="B39:B40"/>
    <mergeCell ref="C39:C40"/>
    <mergeCell ref="B37:B38"/>
    <mergeCell ref="C37:C38"/>
    <mergeCell ref="B35:B36"/>
    <mergeCell ref="C35:C36"/>
    <mergeCell ref="B33:B34"/>
    <mergeCell ref="C33:C34"/>
    <mergeCell ref="B31:B32"/>
    <mergeCell ref="C31:C32"/>
    <mergeCell ref="B29:B30"/>
    <mergeCell ref="C29:C30"/>
    <mergeCell ref="B27:B28"/>
    <mergeCell ref="C27:C28"/>
    <mergeCell ref="B25:B26"/>
    <mergeCell ref="C25:C26"/>
    <mergeCell ref="B23:B24"/>
    <mergeCell ref="C23:C24"/>
    <mergeCell ref="B10:B11"/>
    <mergeCell ref="D10:D11"/>
    <mergeCell ref="E10:AN10"/>
    <mergeCell ref="C10:C11"/>
    <mergeCell ref="Q1:T1"/>
    <mergeCell ref="D2:AC2"/>
    <mergeCell ref="N4:O4"/>
    <mergeCell ref="D110:E110"/>
    <mergeCell ref="F110:I110"/>
    <mergeCell ref="J110:N110"/>
    <mergeCell ref="R110:AJ110"/>
    <mergeCell ref="C89:C90"/>
    <mergeCell ref="B95:B96"/>
    <mergeCell ref="C95:C96"/>
    <mergeCell ref="B21:B22"/>
    <mergeCell ref="C21:C22"/>
    <mergeCell ref="B19:B20"/>
    <mergeCell ref="C19:C20"/>
    <mergeCell ref="B13:B14"/>
    <mergeCell ref="C13:C14"/>
    <mergeCell ref="B17:B18"/>
    <mergeCell ref="C17:C18"/>
    <mergeCell ref="B15:B16"/>
    <mergeCell ref="C15:C16"/>
    <mergeCell ref="U112:Y112"/>
    <mergeCell ref="Z112:AC112"/>
    <mergeCell ref="AD112:AJ112"/>
    <mergeCell ref="F113:H113"/>
    <mergeCell ref="J113:N113"/>
    <mergeCell ref="U114:Y114"/>
    <mergeCell ref="Z114:AC114"/>
    <mergeCell ref="AD114:AJ114"/>
    <mergeCell ref="F116:H116"/>
    <mergeCell ref="J116:N116"/>
    <mergeCell ref="T116:W116"/>
    <mergeCell ref="F117:H117"/>
    <mergeCell ref="F119:H119"/>
    <mergeCell ref="J119:N119"/>
    <mergeCell ref="U119:Y119"/>
    <mergeCell ref="Z119:AC119"/>
    <mergeCell ref="AD119:AJ119"/>
    <mergeCell ref="C117:D117"/>
    <mergeCell ref="I117:M117"/>
    <mergeCell ref="F120:H120"/>
    <mergeCell ref="U121:X121"/>
    <mergeCell ref="C122:D122"/>
    <mergeCell ref="F122:H122"/>
    <mergeCell ref="I122:M122"/>
    <mergeCell ref="C123:D123"/>
    <mergeCell ref="F123:H123"/>
    <mergeCell ref="I123:M123"/>
    <mergeCell ref="C120:D120"/>
    <mergeCell ref="I120:M120"/>
    <mergeCell ref="P125:S125"/>
    <mergeCell ref="U125:Y125"/>
    <mergeCell ref="B71:B72"/>
    <mergeCell ref="C71:C72"/>
    <mergeCell ref="B73:B74"/>
    <mergeCell ref="C73:C74"/>
    <mergeCell ref="B75:B76"/>
    <mergeCell ref="C75:C76"/>
    <mergeCell ref="B79:B80"/>
    <mergeCell ref="C79:C80"/>
    <mergeCell ref="B77:B78"/>
    <mergeCell ref="C77:C78"/>
    <mergeCell ref="B81:B82"/>
    <mergeCell ref="C81:C82"/>
    <mergeCell ref="B83:B84"/>
    <mergeCell ref="C83:C84"/>
    <mergeCell ref="B85:B86"/>
    <mergeCell ref="C85:C86"/>
    <mergeCell ref="B91:B92"/>
    <mergeCell ref="C91:C92"/>
    <mergeCell ref="B107:B108"/>
    <mergeCell ref="B87:B88"/>
    <mergeCell ref="C87:C88"/>
    <mergeCell ref="B89:B90"/>
  </mergeCells>
  <conditionalFormatting sqref="E11:AJ106">
    <cfRule type="expression" dxfId="11" priority="71">
      <formula>SEARCH("В",гр)</formula>
    </cfRule>
  </conditionalFormatting>
  <conditionalFormatting sqref="E15:AG106">
    <cfRule type="expression" dxfId="10" priority="68">
      <formula>SEARCH("В",E$14)</formula>
    </cfRule>
  </conditionalFormatting>
  <conditionalFormatting sqref="E13:AM106">
    <cfRule type="cellIs" dxfId="9" priority="9" operator="equal">
      <formula>0</formula>
    </cfRule>
  </conditionalFormatting>
  <pageMargins left="0" right="0" top="0.78740157480314965" bottom="0.19685039370078741" header="0.19685039370078741" footer="0.19685039370078741"/>
  <pageSetup paperSize="9" scale="65" fitToHeight="4" orientation="landscape" r:id="rId1"/>
  <headerFooter alignWithMargins="0"/>
  <rowBreaks count="1" manualBreakCount="1">
    <brk id="98" min="1" max="39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R79"/>
  <sheetViews>
    <sheetView view="pageBreakPreview" topLeftCell="A40" zoomScaleNormal="100" zoomScaleSheetLayoutView="100" workbookViewId="0">
      <selection activeCell="AZ26" sqref="AZ26"/>
    </sheetView>
  </sheetViews>
  <sheetFormatPr defaultColWidth="9.140625" defaultRowHeight="12.75" x14ac:dyDescent="0.2"/>
  <cols>
    <col min="1" max="1" width="8.140625" style="1" customWidth="1"/>
    <col min="2" max="31" width="5.42578125" style="1" customWidth="1"/>
    <col min="32" max="32" width="5.42578125" style="27" customWidth="1"/>
    <col min="33" max="33" width="6.42578125" style="1" customWidth="1"/>
    <col min="34" max="34" width="7.85546875" style="1" customWidth="1"/>
    <col min="35" max="35" width="9.28515625" style="1" customWidth="1"/>
    <col min="36" max="36" width="10.42578125" style="6" customWidth="1"/>
    <col min="37" max="37" width="10.7109375" style="1" customWidth="1"/>
    <col min="38" max="38" width="9.140625" style="1"/>
    <col min="39" max="39" width="7.85546875" style="1" customWidth="1"/>
    <col min="40" max="40" width="3.42578125" style="1" customWidth="1"/>
    <col min="41" max="41" width="3" style="1" customWidth="1"/>
    <col min="42" max="42" width="2.7109375" style="1" customWidth="1"/>
    <col min="43" max="43" width="4.7109375" style="1" customWidth="1"/>
    <col min="44" max="44" width="5.42578125" style="1" customWidth="1"/>
    <col min="45" max="45" width="2.7109375" style="1" customWidth="1"/>
    <col min="46" max="46" width="4.42578125" style="1" customWidth="1"/>
    <col min="47" max="47" width="5.28515625" style="1" customWidth="1"/>
    <col min="48" max="52" width="3.7109375" style="1" customWidth="1"/>
    <col min="53" max="16384" width="9.140625" style="1"/>
  </cols>
  <sheetData>
    <row r="1" spans="1:39" ht="18.75" x14ac:dyDescent="0.3">
      <c r="A1" s="323" t="s">
        <v>4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</row>
    <row r="2" spans="1:39" ht="17.25" customHeight="1" x14ac:dyDescent="0.2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4"/>
      <c r="AH2" s="324"/>
      <c r="AI2" s="324"/>
    </row>
    <row r="3" spans="1:39" ht="54" customHeight="1" x14ac:dyDescent="0.2">
      <c r="A3" s="325" t="s">
        <v>5</v>
      </c>
      <c r="B3" s="326" t="s">
        <v>6</v>
      </c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7"/>
      <c r="Y3" s="327"/>
      <c r="Z3" s="327"/>
      <c r="AA3" s="327"/>
      <c r="AB3" s="327"/>
      <c r="AC3" s="327"/>
      <c r="AD3" s="327"/>
      <c r="AE3" s="327"/>
      <c r="AF3" s="327"/>
      <c r="AG3" s="328" t="s">
        <v>7</v>
      </c>
      <c r="AH3" s="329"/>
      <c r="AI3" s="7" t="s">
        <v>8</v>
      </c>
    </row>
    <row r="4" spans="1:39" ht="39" customHeight="1" thickBot="1" x14ac:dyDescent="0.25">
      <c r="A4" s="325"/>
      <c r="B4" s="8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8">
        <v>9</v>
      </c>
      <c r="K4" s="8">
        <v>10</v>
      </c>
      <c r="L4" s="8">
        <v>11</v>
      </c>
      <c r="M4" s="8">
        <v>12</v>
      </c>
      <c r="N4" s="8">
        <v>13</v>
      </c>
      <c r="O4" s="8">
        <v>14</v>
      </c>
      <c r="P4" s="8">
        <v>15</v>
      </c>
      <c r="Q4" s="8">
        <v>16</v>
      </c>
      <c r="R4" s="8">
        <v>17</v>
      </c>
      <c r="S4" s="8">
        <v>18</v>
      </c>
      <c r="T4" s="8">
        <v>19</v>
      </c>
      <c r="U4" s="8">
        <v>20</v>
      </c>
      <c r="V4" s="8">
        <v>21</v>
      </c>
      <c r="W4" s="8">
        <v>22</v>
      </c>
      <c r="X4" s="8">
        <v>23</v>
      </c>
      <c r="Y4" s="8">
        <v>24</v>
      </c>
      <c r="Z4" s="8">
        <v>25</v>
      </c>
      <c r="AA4" s="8">
        <v>26</v>
      </c>
      <c r="AB4" s="8">
        <v>27</v>
      </c>
      <c r="AC4" s="8">
        <v>28</v>
      </c>
      <c r="AD4" s="8">
        <v>29</v>
      </c>
      <c r="AE4" s="8">
        <v>30</v>
      </c>
      <c r="AF4" s="8">
        <v>31</v>
      </c>
      <c r="AG4" s="9" t="s">
        <v>9</v>
      </c>
      <c r="AH4" s="9" t="s">
        <v>10</v>
      </c>
      <c r="AI4" s="9" t="s">
        <v>11</v>
      </c>
    </row>
    <row r="5" spans="1:39" ht="14.25" thickBot="1" x14ac:dyDescent="0.25">
      <c r="A5" s="10" t="s">
        <v>12</v>
      </c>
      <c r="B5" s="11" t="s">
        <v>98</v>
      </c>
      <c r="C5" s="11" t="s">
        <v>98</v>
      </c>
      <c r="D5" s="11" t="s">
        <v>98</v>
      </c>
      <c r="E5" s="11" t="s">
        <v>98</v>
      </c>
      <c r="F5" s="11" t="s">
        <v>98</v>
      </c>
      <c r="G5" s="11" t="s">
        <v>98</v>
      </c>
      <c r="H5" s="11" t="s">
        <v>98</v>
      </c>
      <c r="I5" s="11" t="s">
        <v>98</v>
      </c>
      <c r="J5" s="12" t="s">
        <v>1</v>
      </c>
      <c r="K5" s="12" t="s">
        <v>1</v>
      </c>
      <c r="L5" s="12" t="s">
        <v>1</v>
      </c>
      <c r="M5" s="13">
        <v>7.8</v>
      </c>
      <c r="N5" s="13">
        <v>7.8</v>
      </c>
      <c r="O5" s="13">
        <v>7.8</v>
      </c>
      <c r="P5" s="13">
        <v>7.8</v>
      </c>
      <c r="Q5" s="14">
        <v>7.8</v>
      </c>
      <c r="R5" s="14" t="s">
        <v>1</v>
      </c>
      <c r="S5" s="14" t="s">
        <v>1</v>
      </c>
      <c r="T5" s="15">
        <v>7.8</v>
      </c>
      <c r="U5" s="14">
        <v>7.8</v>
      </c>
      <c r="V5" s="14">
        <v>7.8</v>
      </c>
      <c r="W5" s="14">
        <v>7.8</v>
      </c>
      <c r="X5" s="14">
        <v>7.8</v>
      </c>
      <c r="Y5" s="14" t="s">
        <v>1</v>
      </c>
      <c r="Z5" s="14" t="s">
        <v>1</v>
      </c>
      <c r="AA5" s="14">
        <v>7.8</v>
      </c>
      <c r="AB5" s="14">
        <v>7.8</v>
      </c>
      <c r="AC5" s="14">
        <v>7.8</v>
      </c>
      <c r="AD5" s="14">
        <v>7.8</v>
      </c>
      <c r="AE5" s="14">
        <v>7.8</v>
      </c>
      <c r="AF5" s="14" t="s">
        <v>1</v>
      </c>
      <c r="AG5" s="8">
        <f>COUNTIF(B5:AF5,"7,8")+COUNTIF(B5:AF5,"6,8")</f>
        <v>15</v>
      </c>
      <c r="AH5" s="8">
        <f>COUNTIF(B5:AF5,"В")+COUNTIF(B5:AF5,"ФВ")</f>
        <v>8</v>
      </c>
      <c r="AI5" s="16">
        <f>SUM(B5:AF5)</f>
        <v>116.99999999999997</v>
      </c>
      <c r="AJ5" s="17">
        <v>46023</v>
      </c>
      <c r="AK5" s="17">
        <v>46053</v>
      </c>
      <c r="AL5" s="1">
        <v>117</v>
      </c>
      <c r="AM5" s="1">
        <v>1</v>
      </c>
    </row>
    <row r="6" spans="1:39" ht="14.25" thickBot="1" x14ac:dyDescent="0.25">
      <c r="A6" s="18" t="s">
        <v>14</v>
      </c>
      <c r="B6" s="13" t="s">
        <v>1</v>
      </c>
      <c r="C6" s="13">
        <v>7.8</v>
      </c>
      <c r="D6" s="13">
        <v>7.8</v>
      </c>
      <c r="E6" s="13">
        <v>7.8</v>
      </c>
      <c r="F6" s="13">
        <v>7.8</v>
      </c>
      <c r="G6" s="13">
        <v>7.8</v>
      </c>
      <c r="H6" s="13" t="s">
        <v>1</v>
      </c>
      <c r="I6" s="13" t="s">
        <v>1</v>
      </c>
      <c r="J6" s="13">
        <v>7.8</v>
      </c>
      <c r="K6" s="13">
        <v>7.8</v>
      </c>
      <c r="L6" s="13">
        <v>7.8</v>
      </c>
      <c r="M6" s="13">
        <v>7.8</v>
      </c>
      <c r="N6" s="13">
        <v>7.8</v>
      </c>
      <c r="O6" s="13" t="s">
        <v>1</v>
      </c>
      <c r="P6" s="13" t="s">
        <v>1</v>
      </c>
      <c r="Q6" s="14">
        <v>7.8</v>
      </c>
      <c r="R6" s="14">
        <v>7.8</v>
      </c>
      <c r="S6" s="14">
        <v>7.8</v>
      </c>
      <c r="T6" s="14">
        <v>7.8</v>
      </c>
      <c r="U6" s="14">
        <v>7.8</v>
      </c>
      <c r="V6" s="14" t="s">
        <v>1</v>
      </c>
      <c r="W6" s="14" t="s">
        <v>1</v>
      </c>
      <c r="X6" s="19" t="s">
        <v>98</v>
      </c>
      <c r="Y6" s="14">
        <v>7.8</v>
      </c>
      <c r="Z6" s="14">
        <v>7.8</v>
      </c>
      <c r="AA6" s="14">
        <v>7.8</v>
      </c>
      <c r="AB6" s="14">
        <v>7.8</v>
      </c>
      <c r="AC6" s="14" t="s">
        <v>1</v>
      </c>
      <c r="AD6" s="14"/>
      <c r="AE6" s="14"/>
      <c r="AF6" s="14"/>
      <c r="AG6" s="8">
        <f t="shared" ref="AG6:AG16" si="0">COUNTIF(B6:AF6,"7,8")+COUNTIF(B6:AF6,"6,8")</f>
        <v>19</v>
      </c>
      <c r="AH6" s="8">
        <f t="shared" ref="AH6:AH16" si="1">COUNTIF(B6:AF6,"В")+COUNTIF(B6:AF6,"ФВ")</f>
        <v>8</v>
      </c>
      <c r="AI6" s="16">
        <f>SUM(B6:AF6)</f>
        <v>148.19999999999999</v>
      </c>
      <c r="AJ6" s="17">
        <v>46054</v>
      </c>
      <c r="AK6" s="17">
        <v>46081</v>
      </c>
      <c r="AL6" s="1">
        <v>148.19999999999999</v>
      </c>
      <c r="AM6" s="1">
        <v>2</v>
      </c>
    </row>
    <row r="7" spans="1:39" ht="14.25" thickBot="1" x14ac:dyDescent="0.25">
      <c r="A7" s="18" t="s">
        <v>15</v>
      </c>
      <c r="B7" s="13" t="s">
        <v>1</v>
      </c>
      <c r="C7" s="13">
        <v>7.8</v>
      </c>
      <c r="D7" s="13">
        <v>7.8</v>
      </c>
      <c r="E7" s="13">
        <v>7.8</v>
      </c>
      <c r="F7" s="13">
        <v>7.8</v>
      </c>
      <c r="G7" s="13">
        <v>7.8</v>
      </c>
      <c r="H7" s="13" t="s">
        <v>1</v>
      </c>
      <c r="I7" s="11" t="s">
        <v>98</v>
      </c>
      <c r="J7" s="13" t="s">
        <v>1</v>
      </c>
      <c r="K7" s="13">
        <v>7.8</v>
      </c>
      <c r="L7" s="13">
        <v>7.8</v>
      </c>
      <c r="M7" s="13">
        <v>7.8</v>
      </c>
      <c r="N7" s="13">
        <v>7.8</v>
      </c>
      <c r="O7" s="13" t="s">
        <v>1</v>
      </c>
      <c r="P7" s="13" t="s">
        <v>1</v>
      </c>
      <c r="Q7" s="14">
        <v>7.8</v>
      </c>
      <c r="R7" s="14">
        <v>7.8</v>
      </c>
      <c r="S7" s="14">
        <v>7.8</v>
      </c>
      <c r="T7" s="14">
        <v>7.8</v>
      </c>
      <c r="U7" s="14">
        <v>7.8</v>
      </c>
      <c r="V7" s="14" t="s">
        <v>1</v>
      </c>
      <c r="W7" s="14" t="s">
        <v>1</v>
      </c>
      <c r="X7" s="14">
        <v>7.8</v>
      </c>
      <c r="Y7" s="14">
        <v>7.8</v>
      </c>
      <c r="Z7" s="14">
        <v>7.8</v>
      </c>
      <c r="AA7" s="14">
        <v>7.8</v>
      </c>
      <c r="AB7" s="14">
        <v>7.8</v>
      </c>
      <c r="AC7" s="14" t="s">
        <v>1</v>
      </c>
      <c r="AD7" s="14" t="s">
        <v>1</v>
      </c>
      <c r="AE7" s="20">
        <v>7.8</v>
      </c>
      <c r="AF7" s="14">
        <v>7.8</v>
      </c>
      <c r="AG7" s="8">
        <f t="shared" si="0"/>
        <v>21</v>
      </c>
      <c r="AH7" s="8">
        <f t="shared" si="1"/>
        <v>9</v>
      </c>
      <c r="AI7" s="16">
        <f t="shared" ref="AI7:AI16" si="2">SUM(B7:AF7)</f>
        <v>163.80000000000001</v>
      </c>
      <c r="AJ7" s="17">
        <v>46082</v>
      </c>
      <c r="AK7" s="17">
        <v>46112</v>
      </c>
      <c r="AL7" s="1">
        <v>163.80000000000001</v>
      </c>
      <c r="AM7" s="1">
        <v>3</v>
      </c>
    </row>
    <row r="8" spans="1:39" ht="14.25" thickBot="1" x14ac:dyDescent="0.25">
      <c r="A8" s="18" t="s">
        <v>16</v>
      </c>
      <c r="B8" s="13">
        <v>7.8</v>
      </c>
      <c r="C8" s="13">
        <v>7.8</v>
      </c>
      <c r="D8" s="13">
        <v>7.8</v>
      </c>
      <c r="E8" s="13" t="s">
        <v>1</v>
      </c>
      <c r="F8" s="13" t="s">
        <v>1</v>
      </c>
      <c r="G8" s="13">
        <v>7.8</v>
      </c>
      <c r="H8" s="13">
        <v>7.8</v>
      </c>
      <c r="I8" s="13">
        <v>7.8</v>
      </c>
      <c r="J8" s="13">
        <v>7.8</v>
      </c>
      <c r="K8" s="13">
        <v>7.8</v>
      </c>
      <c r="L8" s="13" t="s">
        <v>1</v>
      </c>
      <c r="M8" s="13" t="s">
        <v>1</v>
      </c>
      <c r="N8" s="13">
        <v>7.8</v>
      </c>
      <c r="O8" s="13">
        <v>7.8</v>
      </c>
      <c r="P8" s="13">
        <v>7.8</v>
      </c>
      <c r="Q8" s="14">
        <v>7.8</v>
      </c>
      <c r="R8" s="14">
        <v>7.8</v>
      </c>
      <c r="S8" s="14" t="s">
        <v>1</v>
      </c>
      <c r="T8" s="14" t="s">
        <v>1</v>
      </c>
      <c r="U8" s="14">
        <v>7.8</v>
      </c>
      <c r="V8" s="14">
        <v>7.8</v>
      </c>
      <c r="W8" s="14">
        <v>7.8</v>
      </c>
      <c r="X8" s="14">
        <v>7.8</v>
      </c>
      <c r="Y8" s="14">
        <v>7.8</v>
      </c>
      <c r="Z8" s="14" t="s">
        <v>1</v>
      </c>
      <c r="AA8" s="14" t="s">
        <v>1</v>
      </c>
      <c r="AB8" s="14">
        <v>7.8</v>
      </c>
      <c r="AC8" s="14">
        <v>7.8</v>
      </c>
      <c r="AD8" s="14">
        <v>7.8</v>
      </c>
      <c r="AE8" s="21">
        <v>6.8</v>
      </c>
      <c r="AF8" s="22"/>
      <c r="AG8" s="8">
        <f t="shared" si="0"/>
        <v>22</v>
      </c>
      <c r="AH8" s="8">
        <f t="shared" si="1"/>
        <v>8</v>
      </c>
      <c r="AI8" s="16">
        <f t="shared" si="2"/>
        <v>170.60000000000002</v>
      </c>
      <c r="AJ8" s="17">
        <v>46113</v>
      </c>
      <c r="AK8" s="17">
        <v>46142</v>
      </c>
      <c r="AL8" s="1">
        <v>170.6</v>
      </c>
      <c r="AM8" s="1">
        <v>4</v>
      </c>
    </row>
    <row r="9" spans="1:39" ht="14.25" thickBot="1" x14ac:dyDescent="0.25">
      <c r="A9" s="18" t="s">
        <v>17</v>
      </c>
      <c r="B9" s="11" t="s">
        <v>98</v>
      </c>
      <c r="C9" s="13" t="s">
        <v>1</v>
      </c>
      <c r="D9" s="13" t="s">
        <v>1</v>
      </c>
      <c r="E9" s="13">
        <v>7.8</v>
      </c>
      <c r="F9" s="13">
        <v>7.8</v>
      </c>
      <c r="G9" s="13">
        <v>7.8</v>
      </c>
      <c r="H9" s="13">
        <v>7.8</v>
      </c>
      <c r="I9" s="23">
        <v>6.8</v>
      </c>
      <c r="J9" s="11" t="s">
        <v>98</v>
      </c>
      <c r="K9" s="13" t="s">
        <v>1</v>
      </c>
      <c r="L9" s="13" t="s">
        <v>1</v>
      </c>
      <c r="M9" s="13">
        <v>7.8</v>
      </c>
      <c r="N9" s="13">
        <v>7.8</v>
      </c>
      <c r="O9" s="13">
        <v>7.8</v>
      </c>
      <c r="P9" s="13">
        <v>7.8</v>
      </c>
      <c r="Q9" s="14" t="s">
        <v>1</v>
      </c>
      <c r="R9" s="14" t="s">
        <v>1</v>
      </c>
      <c r="S9" s="14">
        <v>7.8</v>
      </c>
      <c r="T9" s="14">
        <v>7.8</v>
      </c>
      <c r="U9" s="14">
        <v>7.8</v>
      </c>
      <c r="V9" s="14">
        <v>7.8</v>
      </c>
      <c r="W9" s="14">
        <v>7.8</v>
      </c>
      <c r="X9" s="14" t="s">
        <v>1</v>
      </c>
      <c r="Y9" s="14" t="s">
        <v>1</v>
      </c>
      <c r="Z9" s="14">
        <v>7.8</v>
      </c>
      <c r="AA9" s="14">
        <v>7.8</v>
      </c>
      <c r="AB9" s="14">
        <v>7.8</v>
      </c>
      <c r="AC9" s="14">
        <v>7.8</v>
      </c>
      <c r="AD9" s="14">
        <v>7.8</v>
      </c>
      <c r="AE9" s="14" t="s">
        <v>1</v>
      </c>
      <c r="AF9" s="14" t="s">
        <v>1</v>
      </c>
      <c r="AG9" s="8">
        <f t="shared" si="0"/>
        <v>19</v>
      </c>
      <c r="AH9" s="8">
        <f t="shared" si="1"/>
        <v>10</v>
      </c>
      <c r="AI9" s="16">
        <f t="shared" si="2"/>
        <v>147.19999999999999</v>
      </c>
      <c r="AJ9" s="17">
        <v>46143</v>
      </c>
      <c r="AK9" s="17">
        <v>46173</v>
      </c>
      <c r="AL9" s="1">
        <v>147.19999999999999</v>
      </c>
      <c r="AM9" s="1">
        <v>5</v>
      </c>
    </row>
    <row r="10" spans="1:39" ht="15" thickBot="1" x14ac:dyDescent="0.25">
      <c r="A10" s="18" t="s">
        <v>18</v>
      </c>
      <c r="B10" s="13">
        <v>7.8</v>
      </c>
      <c r="C10" s="13">
        <v>7.8</v>
      </c>
      <c r="D10" s="13">
        <v>7.8</v>
      </c>
      <c r="E10" s="13">
        <v>7.8</v>
      </c>
      <c r="F10" s="13">
        <v>7.8</v>
      </c>
      <c r="G10" s="13" t="s">
        <v>1</v>
      </c>
      <c r="H10" s="13" t="s">
        <v>1</v>
      </c>
      <c r="I10" s="13">
        <v>7.8</v>
      </c>
      <c r="J10" s="13">
        <v>7.8</v>
      </c>
      <c r="K10" s="13">
        <v>7.8</v>
      </c>
      <c r="L10" s="23">
        <v>6.8</v>
      </c>
      <c r="M10" s="11" t="s">
        <v>98</v>
      </c>
      <c r="N10" s="13" t="s">
        <v>1</v>
      </c>
      <c r="O10" s="13" t="s">
        <v>1</v>
      </c>
      <c r="P10" s="13">
        <v>7.8</v>
      </c>
      <c r="Q10" s="14">
        <v>7.8</v>
      </c>
      <c r="R10" s="14">
        <v>7.8</v>
      </c>
      <c r="S10" s="14">
        <v>7.8</v>
      </c>
      <c r="T10" s="14">
        <v>7.8</v>
      </c>
      <c r="U10" s="14" t="s">
        <v>1</v>
      </c>
      <c r="V10" s="14" t="s">
        <v>1</v>
      </c>
      <c r="W10" s="14">
        <v>7.8</v>
      </c>
      <c r="X10" s="14">
        <v>7.8</v>
      </c>
      <c r="Y10" s="14">
        <v>7.8</v>
      </c>
      <c r="Z10" s="14">
        <v>7.8</v>
      </c>
      <c r="AA10" s="14">
        <v>7.8</v>
      </c>
      <c r="AB10" s="14" t="s">
        <v>1</v>
      </c>
      <c r="AC10" s="14" t="s">
        <v>1</v>
      </c>
      <c r="AD10" s="14">
        <v>7.8</v>
      </c>
      <c r="AE10" s="14">
        <v>7.8</v>
      </c>
      <c r="AF10" s="24"/>
      <c r="AG10" s="8">
        <f t="shared" si="0"/>
        <v>21</v>
      </c>
      <c r="AH10" s="8">
        <f t="shared" si="1"/>
        <v>8</v>
      </c>
      <c r="AI10" s="16">
        <f t="shared" si="2"/>
        <v>162.80000000000001</v>
      </c>
      <c r="AJ10" s="17">
        <v>46174</v>
      </c>
      <c r="AK10" s="17">
        <v>46203</v>
      </c>
      <c r="AL10" s="1">
        <v>162.80000000000001</v>
      </c>
      <c r="AM10" s="1">
        <v>6</v>
      </c>
    </row>
    <row r="11" spans="1:39" ht="14.25" thickBot="1" x14ac:dyDescent="0.25">
      <c r="A11" s="18" t="s">
        <v>19</v>
      </c>
      <c r="B11" s="13">
        <v>7.8</v>
      </c>
      <c r="C11" s="13">
        <v>7.8</v>
      </c>
      <c r="D11" s="13">
        <v>7.8</v>
      </c>
      <c r="E11" s="13" t="s">
        <v>1</v>
      </c>
      <c r="F11" s="13" t="s">
        <v>1</v>
      </c>
      <c r="G11" s="13">
        <v>7.8</v>
      </c>
      <c r="H11" s="13">
        <v>7.8</v>
      </c>
      <c r="I11" s="13">
        <v>7.8</v>
      </c>
      <c r="J11" s="13">
        <v>7.8</v>
      </c>
      <c r="K11" s="13">
        <v>7.8</v>
      </c>
      <c r="L11" s="13" t="s">
        <v>1</v>
      </c>
      <c r="M11" s="13" t="s">
        <v>1</v>
      </c>
      <c r="N11" s="13">
        <v>7.8</v>
      </c>
      <c r="O11" s="13">
        <v>7.8</v>
      </c>
      <c r="P11" s="13">
        <v>7.8</v>
      </c>
      <c r="Q11" s="14">
        <v>7.8</v>
      </c>
      <c r="R11" s="14">
        <v>7.8</v>
      </c>
      <c r="S11" s="14" t="s">
        <v>1</v>
      </c>
      <c r="T11" s="14" t="s">
        <v>1</v>
      </c>
      <c r="U11" s="14">
        <v>7.8</v>
      </c>
      <c r="V11" s="14">
        <v>7.8</v>
      </c>
      <c r="W11" s="14">
        <v>7.8</v>
      </c>
      <c r="X11" s="14">
        <v>7.8</v>
      </c>
      <c r="Y11" s="14">
        <v>7.8</v>
      </c>
      <c r="Z11" s="14" t="s">
        <v>1</v>
      </c>
      <c r="AA11" s="14" t="s">
        <v>1</v>
      </c>
      <c r="AB11" s="14">
        <v>7.8</v>
      </c>
      <c r="AC11" s="14">
        <v>7.8</v>
      </c>
      <c r="AD11" s="14">
        <v>7.8</v>
      </c>
      <c r="AE11" s="14">
        <v>7.8</v>
      </c>
      <c r="AF11" s="20">
        <v>7.8</v>
      </c>
      <c r="AG11" s="8">
        <f t="shared" si="0"/>
        <v>23</v>
      </c>
      <c r="AH11" s="8">
        <f t="shared" si="1"/>
        <v>8</v>
      </c>
      <c r="AI11" s="16">
        <f t="shared" si="2"/>
        <v>179.40000000000003</v>
      </c>
      <c r="AJ11" s="17">
        <v>46204</v>
      </c>
      <c r="AK11" s="17">
        <v>46234</v>
      </c>
      <c r="AL11" s="1">
        <v>179.4</v>
      </c>
      <c r="AM11" s="1">
        <v>7</v>
      </c>
    </row>
    <row r="12" spans="1:39" ht="14.25" thickBot="1" x14ac:dyDescent="0.25">
      <c r="A12" s="18" t="s">
        <v>20</v>
      </c>
      <c r="B12" s="13" t="s">
        <v>1</v>
      </c>
      <c r="C12" s="13" t="s">
        <v>1</v>
      </c>
      <c r="D12" s="13">
        <v>7.8</v>
      </c>
      <c r="E12" s="13">
        <v>7.8</v>
      </c>
      <c r="F12" s="13">
        <v>7.8</v>
      </c>
      <c r="G12" s="13">
        <v>7.8</v>
      </c>
      <c r="H12" s="13">
        <v>7.8</v>
      </c>
      <c r="I12" s="13" t="s">
        <v>1</v>
      </c>
      <c r="J12" s="13" t="s">
        <v>1</v>
      </c>
      <c r="K12" s="13">
        <v>7.8</v>
      </c>
      <c r="L12" s="13">
        <v>7.8</v>
      </c>
      <c r="M12" s="13">
        <v>7.8</v>
      </c>
      <c r="N12" s="13">
        <v>7.8</v>
      </c>
      <c r="O12" s="13">
        <v>7.8</v>
      </c>
      <c r="P12" s="13" t="s">
        <v>1</v>
      </c>
      <c r="Q12" s="14" t="s">
        <v>1</v>
      </c>
      <c r="R12" s="14">
        <v>7.8</v>
      </c>
      <c r="S12" s="14">
        <v>7.8</v>
      </c>
      <c r="T12" s="14">
        <v>7.8</v>
      </c>
      <c r="U12" s="14">
        <v>7.8</v>
      </c>
      <c r="V12" s="14">
        <v>7.8</v>
      </c>
      <c r="W12" s="14" t="s">
        <v>1</v>
      </c>
      <c r="X12" s="14" t="s">
        <v>1</v>
      </c>
      <c r="Y12" s="14">
        <v>7.8</v>
      </c>
      <c r="Z12" s="14">
        <v>7.8</v>
      </c>
      <c r="AA12" s="14">
        <v>7.8</v>
      </c>
      <c r="AB12" s="14">
        <v>7.8</v>
      </c>
      <c r="AC12" s="14">
        <v>7.8</v>
      </c>
      <c r="AD12" s="14" t="s">
        <v>1</v>
      </c>
      <c r="AE12" s="14" t="s">
        <v>1</v>
      </c>
      <c r="AF12" s="14">
        <v>7.8</v>
      </c>
      <c r="AG12" s="8">
        <f t="shared" si="0"/>
        <v>21</v>
      </c>
      <c r="AH12" s="8">
        <f t="shared" si="1"/>
        <v>10</v>
      </c>
      <c r="AI12" s="16">
        <f t="shared" si="2"/>
        <v>163.80000000000001</v>
      </c>
      <c r="AJ12" s="17">
        <v>46235</v>
      </c>
      <c r="AK12" s="17">
        <v>46265</v>
      </c>
      <c r="AL12" s="1">
        <v>163.80000000000001</v>
      </c>
      <c r="AM12" s="1">
        <v>8</v>
      </c>
    </row>
    <row r="13" spans="1:39" ht="15" thickBot="1" x14ac:dyDescent="0.25">
      <c r="A13" s="18" t="s">
        <v>21</v>
      </c>
      <c r="B13" s="25">
        <v>7.8</v>
      </c>
      <c r="C13" s="13">
        <v>7.8</v>
      </c>
      <c r="D13" s="13">
        <v>7.8</v>
      </c>
      <c r="E13" s="13">
        <v>7.8</v>
      </c>
      <c r="F13" s="13" t="s">
        <v>1</v>
      </c>
      <c r="G13" s="13" t="s">
        <v>1</v>
      </c>
      <c r="H13" s="13">
        <v>7.8</v>
      </c>
      <c r="I13" s="13">
        <v>7.8</v>
      </c>
      <c r="J13" s="13">
        <v>7.8</v>
      </c>
      <c r="K13" s="13">
        <v>7.8</v>
      </c>
      <c r="L13" s="13">
        <v>7.8</v>
      </c>
      <c r="M13" s="13" t="s">
        <v>1</v>
      </c>
      <c r="N13" s="13" t="s">
        <v>1</v>
      </c>
      <c r="O13" s="13">
        <v>7.8</v>
      </c>
      <c r="P13" s="13">
        <v>7.8</v>
      </c>
      <c r="Q13" s="14">
        <v>7.8</v>
      </c>
      <c r="R13" s="14">
        <v>7.8</v>
      </c>
      <c r="S13" s="14">
        <v>7.8</v>
      </c>
      <c r="T13" s="14" t="s">
        <v>1</v>
      </c>
      <c r="U13" s="14" t="s">
        <v>1</v>
      </c>
      <c r="V13" s="14">
        <v>7.8</v>
      </c>
      <c r="W13" s="14">
        <v>7.8</v>
      </c>
      <c r="X13" s="14">
        <v>7.8</v>
      </c>
      <c r="Y13" s="14">
        <v>7.8</v>
      </c>
      <c r="Z13" s="14">
        <v>7.8</v>
      </c>
      <c r="AA13" s="14" t="s">
        <v>1</v>
      </c>
      <c r="AB13" s="14" t="s">
        <v>1</v>
      </c>
      <c r="AC13" s="14">
        <v>7.8</v>
      </c>
      <c r="AD13" s="14">
        <v>7.8</v>
      </c>
      <c r="AE13" s="14">
        <v>7.8</v>
      </c>
      <c r="AF13" s="26"/>
      <c r="AG13" s="8">
        <f t="shared" si="0"/>
        <v>22</v>
      </c>
      <c r="AH13" s="8">
        <f t="shared" si="1"/>
        <v>8</v>
      </c>
      <c r="AI13" s="16">
        <f t="shared" si="2"/>
        <v>171.60000000000002</v>
      </c>
      <c r="AJ13" s="17">
        <v>46266</v>
      </c>
      <c r="AK13" s="17">
        <v>46295</v>
      </c>
      <c r="AL13" s="1">
        <v>171.6</v>
      </c>
      <c r="AM13" s="1">
        <v>9</v>
      </c>
    </row>
    <row r="14" spans="1:39" ht="14.25" thickBot="1" x14ac:dyDescent="0.25">
      <c r="A14" s="18" t="s">
        <v>22</v>
      </c>
      <c r="B14" s="13">
        <v>7.8</v>
      </c>
      <c r="C14" s="13">
        <v>7.8</v>
      </c>
      <c r="D14" s="13" t="s">
        <v>1</v>
      </c>
      <c r="E14" s="13" t="s">
        <v>1</v>
      </c>
      <c r="F14" s="13">
        <v>7.8</v>
      </c>
      <c r="G14" s="13">
        <v>7.8</v>
      </c>
      <c r="H14" s="13">
        <v>7.8</v>
      </c>
      <c r="I14" s="13">
        <v>7.8</v>
      </c>
      <c r="J14" s="13">
        <v>7.8</v>
      </c>
      <c r="K14" s="13" t="s">
        <v>1</v>
      </c>
      <c r="L14" s="13" t="s">
        <v>1</v>
      </c>
      <c r="M14" s="13">
        <v>7.8</v>
      </c>
      <c r="N14" s="13">
        <v>7.8</v>
      </c>
      <c r="O14" s="13">
        <v>7.8</v>
      </c>
      <c r="P14" s="13">
        <v>7.8</v>
      </c>
      <c r="Q14" s="14">
        <v>7.8</v>
      </c>
      <c r="R14" s="14" t="s">
        <v>1</v>
      </c>
      <c r="S14" s="14" t="s">
        <v>1</v>
      </c>
      <c r="T14" s="14">
        <v>7.8</v>
      </c>
      <c r="U14" s="14">
        <v>7.8</v>
      </c>
      <c r="V14" s="14">
        <v>7.8</v>
      </c>
      <c r="W14" s="14">
        <v>7.8</v>
      </c>
      <c r="X14" s="14">
        <v>7.8</v>
      </c>
      <c r="Y14" s="14" t="s">
        <v>1</v>
      </c>
      <c r="Z14" s="14" t="s">
        <v>1</v>
      </c>
      <c r="AA14" s="14">
        <v>7.8</v>
      </c>
      <c r="AB14" s="14">
        <v>7.8</v>
      </c>
      <c r="AC14" s="14">
        <v>7.8</v>
      </c>
      <c r="AD14" s="14">
        <v>7.8</v>
      </c>
      <c r="AE14" s="20">
        <v>7.8</v>
      </c>
      <c r="AF14" s="14" t="s">
        <v>1</v>
      </c>
      <c r="AG14" s="8">
        <f t="shared" si="0"/>
        <v>22</v>
      </c>
      <c r="AH14" s="8">
        <f t="shared" si="1"/>
        <v>9</v>
      </c>
      <c r="AI14" s="16">
        <f t="shared" si="2"/>
        <v>171.60000000000002</v>
      </c>
      <c r="AJ14" s="17">
        <v>46296</v>
      </c>
      <c r="AK14" s="17">
        <v>46326</v>
      </c>
      <c r="AL14" s="1">
        <v>171.6</v>
      </c>
      <c r="AM14" s="1">
        <v>10</v>
      </c>
    </row>
    <row r="15" spans="1:39" ht="14.25" thickBot="1" x14ac:dyDescent="0.25">
      <c r="A15" s="18" t="s">
        <v>23</v>
      </c>
      <c r="B15" s="13" t="s">
        <v>1</v>
      </c>
      <c r="C15" s="13">
        <v>7.8</v>
      </c>
      <c r="D15" s="23">
        <v>6.8</v>
      </c>
      <c r="E15" s="11" t="s">
        <v>98</v>
      </c>
      <c r="F15" s="13">
        <v>7.8</v>
      </c>
      <c r="G15" s="13">
        <v>7.8</v>
      </c>
      <c r="H15" s="13" t="s">
        <v>1</v>
      </c>
      <c r="I15" s="13" t="s">
        <v>1</v>
      </c>
      <c r="J15" s="13">
        <v>7.8</v>
      </c>
      <c r="K15" s="13">
        <v>7.8</v>
      </c>
      <c r="L15" s="13">
        <v>7.8</v>
      </c>
      <c r="M15" s="13">
        <v>7.8</v>
      </c>
      <c r="N15" s="13">
        <v>7.8</v>
      </c>
      <c r="O15" s="13" t="s">
        <v>1</v>
      </c>
      <c r="P15" s="13" t="s">
        <v>1</v>
      </c>
      <c r="Q15" s="14">
        <v>7.8</v>
      </c>
      <c r="R15" s="14">
        <v>7.8</v>
      </c>
      <c r="S15" s="14">
        <v>7.8</v>
      </c>
      <c r="T15" s="14">
        <v>7.8</v>
      </c>
      <c r="U15" s="14">
        <v>7.8</v>
      </c>
      <c r="V15" s="14" t="s">
        <v>1</v>
      </c>
      <c r="W15" s="14" t="s">
        <v>1</v>
      </c>
      <c r="X15" s="14">
        <v>7.8</v>
      </c>
      <c r="Y15" s="14">
        <v>7.8</v>
      </c>
      <c r="Z15" s="14">
        <v>7.8</v>
      </c>
      <c r="AA15" s="14">
        <v>7.8</v>
      </c>
      <c r="AB15" s="14">
        <v>7.8</v>
      </c>
      <c r="AC15" s="14" t="s">
        <v>1</v>
      </c>
      <c r="AD15" s="14" t="s">
        <v>1</v>
      </c>
      <c r="AE15" s="14">
        <v>7.8</v>
      </c>
      <c r="AF15" s="14"/>
      <c r="AG15" s="8">
        <f t="shared" si="0"/>
        <v>20</v>
      </c>
      <c r="AH15" s="8">
        <f t="shared" si="1"/>
        <v>9</v>
      </c>
      <c r="AI15" s="16">
        <f t="shared" si="2"/>
        <v>155</v>
      </c>
      <c r="AJ15" s="17">
        <v>46327</v>
      </c>
      <c r="AK15" s="17">
        <v>46356</v>
      </c>
      <c r="AL15" s="1">
        <v>155</v>
      </c>
      <c r="AM15" s="1">
        <v>11</v>
      </c>
    </row>
    <row r="16" spans="1:39" ht="14.25" thickBot="1" x14ac:dyDescent="0.25">
      <c r="A16" s="18" t="s">
        <v>24</v>
      </c>
      <c r="B16" s="13">
        <v>7.8</v>
      </c>
      <c r="C16" s="13">
        <v>7.8</v>
      </c>
      <c r="D16" s="13">
        <v>7.8</v>
      </c>
      <c r="E16" s="13">
        <v>7.8</v>
      </c>
      <c r="F16" s="13" t="s">
        <v>1</v>
      </c>
      <c r="G16" s="13" t="s">
        <v>1</v>
      </c>
      <c r="H16" s="13">
        <v>7.8</v>
      </c>
      <c r="I16" s="13">
        <v>7.8</v>
      </c>
      <c r="J16" s="13">
        <v>7.8</v>
      </c>
      <c r="K16" s="13">
        <v>7.8</v>
      </c>
      <c r="L16" s="13">
        <v>7.8</v>
      </c>
      <c r="M16" s="13" t="s">
        <v>1</v>
      </c>
      <c r="N16" s="13" t="s">
        <v>1</v>
      </c>
      <c r="O16" s="13">
        <v>7.8</v>
      </c>
      <c r="P16" s="13">
        <v>7.8</v>
      </c>
      <c r="Q16" s="14">
        <v>7.8</v>
      </c>
      <c r="R16" s="14">
        <v>7.8</v>
      </c>
      <c r="S16" s="14">
        <v>7.8</v>
      </c>
      <c r="T16" s="14" t="s">
        <v>1</v>
      </c>
      <c r="U16" s="14" t="s">
        <v>1</v>
      </c>
      <c r="V16" s="14">
        <v>7.8</v>
      </c>
      <c r="W16" s="14">
        <v>7.8</v>
      </c>
      <c r="X16" s="14">
        <v>7.8</v>
      </c>
      <c r="Y16" s="14">
        <v>7.8</v>
      </c>
      <c r="Z16" s="14">
        <v>7.8</v>
      </c>
      <c r="AA16" s="14" t="s">
        <v>1</v>
      </c>
      <c r="AB16" s="14" t="s">
        <v>1</v>
      </c>
      <c r="AC16" s="14">
        <v>7.8</v>
      </c>
      <c r="AD16" s="14">
        <v>7.8</v>
      </c>
      <c r="AE16" s="14">
        <v>7.8</v>
      </c>
      <c r="AF16" s="14" t="s">
        <v>1</v>
      </c>
      <c r="AG16" s="8">
        <f t="shared" si="0"/>
        <v>22</v>
      </c>
      <c r="AH16" s="8">
        <f t="shared" si="1"/>
        <v>9</v>
      </c>
      <c r="AI16" s="16">
        <f t="shared" si="2"/>
        <v>171.60000000000002</v>
      </c>
      <c r="AJ16" s="17">
        <v>46357</v>
      </c>
      <c r="AK16" s="17">
        <v>46387</v>
      </c>
      <c r="AL16" s="1">
        <v>171.6</v>
      </c>
      <c r="AM16" s="1">
        <v>12</v>
      </c>
    </row>
    <row r="17" spans="1:44" s="27" customFormat="1" ht="13.5" x14ac:dyDescent="0.2">
      <c r="Z17" s="330" t="s">
        <v>25</v>
      </c>
      <c r="AA17" s="331"/>
      <c r="AB17" s="331"/>
      <c r="AC17" s="331"/>
      <c r="AD17" s="331"/>
      <c r="AE17" s="331"/>
      <c r="AF17" s="332"/>
      <c r="AG17" s="28">
        <f>SUM(AG5:AG16)</f>
        <v>247</v>
      </c>
      <c r="AH17" s="29">
        <f>SUM(AH5:AH16)</f>
        <v>104</v>
      </c>
      <c r="AI17" s="16">
        <f>SUM(AI5:AI16)</f>
        <v>1922.6</v>
      </c>
    </row>
    <row r="18" spans="1:44" ht="15.75" x14ac:dyDescent="0.25">
      <c r="A18" s="30"/>
      <c r="B18" s="31" t="s">
        <v>1</v>
      </c>
      <c r="C18" s="4" t="s">
        <v>26</v>
      </c>
      <c r="D18" s="30"/>
      <c r="E18" s="30"/>
      <c r="F18" s="30"/>
      <c r="G18" s="30"/>
      <c r="AH18" s="5"/>
      <c r="AI18" s="5"/>
    </row>
    <row r="19" spans="1:44" ht="15.75" x14ac:dyDescent="0.25">
      <c r="A19" s="30"/>
      <c r="B19" s="32" t="s">
        <v>1</v>
      </c>
      <c r="C19" s="4" t="s">
        <v>27</v>
      </c>
      <c r="D19" s="30"/>
      <c r="E19" s="30"/>
      <c r="F19" s="30"/>
      <c r="G19" s="30"/>
      <c r="AH19" s="5"/>
      <c r="AI19" s="5"/>
    </row>
    <row r="20" spans="1:44" ht="15" x14ac:dyDescent="0.25">
      <c r="B20" s="33"/>
      <c r="C20" s="4" t="s">
        <v>28</v>
      </c>
      <c r="G20" s="30"/>
    </row>
    <row r="21" spans="1:44" ht="15.75" x14ac:dyDescent="0.25">
      <c r="B21" s="34" t="s">
        <v>52</v>
      </c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44" ht="15.75" x14ac:dyDescent="0.25">
      <c r="B22" s="34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44" ht="18.75" x14ac:dyDescent="0.3">
      <c r="A23" s="323" t="s">
        <v>4</v>
      </c>
      <c r="B23" s="323"/>
      <c r="C23" s="323"/>
      <c r="D23" s="323"/>
      <c r="E23" s="323"/>
      <c r="F23" s="323"/>
      <c r="G23" s="323"/>
      <c r="H23" s="323"/>
      <c r="I23" s="323"/>
      <c r="J23" s="323"/>
      <c r="K23" s="323"/>
      <c r="L23" s="323"/>
      <c r="M23" s="323"/>
      <c r="N23" s="323"/>
      <c r="O23" s="323"/>
      <c r="P23" s="323"/>
      <c r="Q23" s="323"/>
      <c r="R23" s="323"/>
      <c r="S23" s="323"/>
      <c r="T23" s="323"/>
      <c r="U23" s="323"/>
      <c r="V23" s="323"/>
      <c r="W23" s="323"/>
      <c r="X23" s="323"/>
      <c r="Y23" s="323"/>
      <c r="Z23" s="323"/>
      <c r="AA23" s="323"/>
      <c r="AB23" s="323"/>
      <c r="AC23" s="323"/>
      <c r="AD23" s="323"/>
      <c r="AE23" s="323"/>
      <c r="AF23" s="323"/>
      <c r="AG23" s="323"/>
      <c r="AH23" s="323"/>
      <c r="AI23" s="323"/>
    </row>
    <row r="24" spans="1:44" ht="15.75" x14ac:dyDescent="0.25">
      <c r="G24" s="3"/>
      <c r="L24" s="3"/>
      <c r="M24" s="3"/>
      <c r="N24" s="3"/>
      <c r="O24" s="3"/>
      <c r="P24" s="3"/>
      <c r="Q24" s="3" t="s">
        <v>34</v>
      </c>
      <c r="R24" s="3"/>
      <c r="S24" s="3" t="s">
        <v>35</v>
      </c>
      <c r="T24" s="3"/>
      <c r="U24" s="3" t="s">
        <v>36</v>
      </c>
      <c r="V24" s="3"/>
      <c r="W24" s="1" t="s">
        <v>2</v>
      </c>
      <c r="AA24" s="3"/>
      <c r="AB24" s="2"/>
    </row>
    <row r="25" spans="1:44" s="6" customFormat="1" ht="20.25" x14ac:dyDescent="0.3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172" t="s">
        <v>29</v>
      </c>
      <c r="N25" s="35"/>
      <c r="O25" s="35"/>
      <c r="P25" s="35"/>
      <c r="Q25" s="35">
        <v>39</v>
      </c>
      <c r="R25" s="35" t="s">
        <v>30</v>
      </c>
      <c r="S25" s="35">
        <v>0.75</v>
      </c>
      <c r="T25" s="35" t="s">
        <v>31</v>
      </c>
      <c r="U25" s="35">
        <f>Q25*S25</f>
        <v>29.25</v>
      </c>
      <c r="V25" s="35" t="s">
        <v>32</v>
      </c>
      <c r="W25" s="35">
        <v>5</v>
      </c>
      <c r="X25" s="35" t="s">
        <v>31</v>
      </c>
      <c r="Y25" s="35">
        <f>U25/W25</f>
        <v>5.85</v>
      </c>
      <c r="Z25" s="35" t="s">
        <v>33</v>
      </c>
      <c r="AA25" s="35"/>
      <c r="AB25" s="35">
        <v>4.8499999999999996</v>
      </c>
      <c r="AC25" s="1" t="s">
        <v>37</v>
      </c>
      <c r="AD25" s="1"/>
      <c r="AE25" s="35"/>
      <c r="AF25" s="36"/>
      <c r="AG25" s="35"/>
      <c r="AH25" s="35"/>
      <c r="AI25" s="35"/>
      <c r="AK25" s="1"/>
      <c r="AL25" s="1"/>
    </row>
    <row r="26" spans="1:44" ht="54" customHeight="1" x14ac:dyDescent="0.2">
      <c r="A26" s="325" t="s">
        <v>5</v>
      </c>
      <c r="B26" s="326" t="s">
        <v>6</v>
      </c>
      <c r="C26" s="327"/>
      <c r="D26" s="327"/>
      <c r="E26" s="327"/>
      <c r="F26" s="327"/>
      <c r="G26" s="327"/>
      <c r="H26" s="327"/>
      <c r="I26" s="327"/>
      <c r="J26" s="327"/>
      <c r="K26" s="327"/>
      <c r="L26" s="327"/>
      <c r="M26" s="327"/>
      <c r="N26" s="327"/>
      <c r="O26" s="327"/>
      <c r="P26" s="327"/>
      <c r="Q26" s="327"/>
      <c r="R26" s="327"/>
      <c r="S26" s="327"/>
      <c r="T26" s="327"/>
      <c r="U26" s="327"/>
      <c r="V26" s="327"/>
      <c r="W26" s="327"/>
      <c r="X26" s="327"/>
      <c r="Y26" s="327"/>
      <c r="Z26" s="327"/>
      <c r="AA26" s="327"/>
      <c r="AB26" s="327"/>
      <c r="AC26" s="327"/>
      <c r="AD26" s="327"/>
      <c r="AE26" s="327"/>
      <c r="AF26" s="327"/>
      <c r="AG26" s="328" t="s">
        <v>7</v>
      </c>
      <c r="AH26" s="329"/>
      <c r="AI26" s="7" t="s">
        <v>8</v>
      </c>
    </row>
    <row r="27" spans="1:44" ht="39" customHeight="1" thickBot="1" x14ac:dyDescent="0.25">
      <c r="A27" s="325"/>
      <c r="B27" s="8">
        <v>1</v>
      </c>
      <c r="C27" s="8">
        <v>2</v>
      </c>
      <c r="D27" s="8">
        <v>3</v>
      </c>
      <c r="E27" s="8">
        <v>4</v>
      </c>
      <c r="F27" s="8">
        <v>5</v>
      </c>
      <c r="G27" s="8">
        <v>6</v>
      </c>
      <c r="H27" s="8">
        <v>7</v>
      </c>
      <c r="I27" s="8">
        <v>8</v>
      </c>
      <c r="J27" s="8">
        <v>9</v>
      </c>
      <c r="K27" s="8">
        <v>10</v>
      </c>
      <c r="L27" s="8">
        <v>11</v>
      </c>
      <c r="M27" s="8">
        <v>12</v>
      </c>
      <c r="N27" s="8">
        <v>13</v>
      </c>
      <c r="O27" s="8">
        <v>14</v>
      </c>
      <c r="P27" s="8">
        <v>15</v>
      </c>
      <c r="Q27" s="8">
        <v>16</v>
      </c>
      <c r="R27" s="8">
        <v>17</v>
      </c>
      <c r="S27" s="8">
        <v>18</v>
      </c>
      <c r="T27" s="8">
        <v>19</v>
      </c>
      <c r="U27" s="8">
        <v>20</v>
      </c>
      <c r="V27" s="8">
        <v>21</v>
      </c>
      <c r="W27" s="8">
        <v>22</v>
      </c>
      <c r="X27" s="8">
        <v>23</v>
      </c>
      <c r="Y27" s="8">
        <v>24</v>
      </c>
      <c r="Z27" s="8">
        <v>25</v>
      </c>
      <c r="AA27" s="8">
        <v>26</v>
      </c>
      <c r="AB27" s="8">
        <v>27</v>
      </c>
      <c r="AC27" s="8">
        <v>28</v>
      </c>
      <c r="AD27" s="8">
        <v>29</v>
      </c>
      <c r="AE27" s="8">
        <v>30</v>
      </c>
      <c r="AF27" s="8">
        <v>31</v>
      </c>
      <c r="AG27" s="9" t="s">
        <v>9</v>
      </c>
      <c r="AH27" s="9" t="s">
        <v>10</v>
      </c>
      <c r="AI27" s="9" t="s">
        <v>11</v>
      </c>
      <c r="AL27" s="1" t="s">
        <v>38</v>
      </c>
    </row>
    <row r="28" spans="1:44" ht="14.25" thickBot="1" x14ac:dyDescent="0.25">
      <c r="A28" s="10" t="s">
        <v>12</v>
      </c>
      <c r="B28" s="11" t="s">
        <v>98</v>
      </c>
      <c r="C28" s="11" t="s">
        <v>98</v>
      </c>
      <c r="D28" s="11" t="s">
        <v>98</v>
      </c>
      <c r="E28" s="11" t="s">
        <v>98</v>
      </c>
      <c r="F28" s="11" t="s">
        <v>98</v>
      </c>
      <c r="G28" s="11" t="s">
        <v>98</v>
      </c>
      <c r="H28" s="11" t="s">
        <v>98</v>
      </c>
      <c r="I28" s="11" t="s">
        <v>98</v>
      </c>
      <c r="J28" s="12" t="s">
        <v>1</v>
      </c>
      <c r="K28" s="12" t="s">
        <v>1</v>
      </c>
      <c r="L28" s="12" t="s">
        <v>1</v>
      </c>
      <c r="M28" s="13">
        <v>5.85</v>
      </c>
      <c r="N28" s="13">
        <v>5.85</v>
      </c>
      <c r="O28" s="13">
        <v>5.85</v>
      </c>
      <c r="P28" s="13">
        <v>5.85</v>
      </c>
      <c r="Q28" s="14">
        <v>5.85</v>
      </c>
      <c r="R28" s="14" t="s">
        <v>1</v>
      </c>
      <c r="S28" s="14" t="s">
        <v>1</v>
      </c>
      <c r="T28" s="15">
        <v>5.85</v>
      </c>
      <c r="U28" s="14">
        <v>5.85</v>
      </c>
      <c r="V28" s="14">
        <v>5.85</v>
      </c>
      <c r="W28" s="14">
        <v>5.85</v>
      </c>
      <c r="X28" s="14">
        <v>5.85</v>
      </c>
      <c r="Y28" s="14" t="s">
        <v>1</v>
      </c>
      <c r="Z28" s="14" t="s">
        <v>1</v>
      </c>
      <c r="AA28" s="14">
        <v>5.85</v>
      </c>
      <c r="AB28" s="14">
        <v>5.85</v>
      </c>
      <c r="AC28" s="14">
        <v>5.85</v>
      </c>
      <c r="AD28" s="14">
        <v>5.85</v>
      </c>
      <c r="AE28" s="14">
        <v>5.85</v>
      </c>
      <c r="AF28" s="14" t="s">
        <v>1</v>
      </c>
      <c r="AG28" s="8">
        <f>COUNTIF(B28:AF28,"5,85")+COUNTIF(B28:AF28,"4,85")</f>
        <v>15</v>
      </c>
      <c r="AH28" s="8">
        <f>COUNTIF(B28:AF28,"В")+COUNTIF(B28:AF28,"ФВ")</f>
        <v>8</v>
      </c>
      <c r="AI28" s="54">
        <f>SUM(B28:AF28)</f>
        <v>87.749999999999986</v>
      </c>
      <c r="AJ28" s="17">
        <v>46023</v>
      </c>
      <c r="AK28" s="17">
        <v>46053</v>
      </c>
      <c r="AL28" s="1">
        <f>AG28*5.85</f>
        <v>87.75</v>
      </c>
      <c r="AM28" s="1">
        <v>1</v>
      </c>
    </row>
    <row r="29" spans="1:44" ht="14.25" thickBot="1" x14ac:dyDescent="0.25">
      <c r="A29" s="18" t="s">
        <v>14</v>
      </c>
      <c r="B29" s="13" t="s">
        <v>1</v>
      </c>
      <c r="C29" s="13">
        <v>5.85</v>
      </c>
      <c r="D29" s="13">
        <v>5.85</v>
      </c>
      <c r="E29" s="13">
        <v>5.85</v>
      </c>
      <c r="F29" s="13">
        <v>5.85</v>
      </c>
      <c r="G29" s="13">
        <v>5.85</v>
      </c>
      <c r="H29" s="13" t="s">
        <v>1</v>
      </c>
      <c r="I29" s="13" t="s">
        <v>1</v>
      </c>
      <c r="J29" s="13">
        <v>5.85</v>
      </c>
      <c r="K29" s="13">
        <v>5.85</v>
      </c>
      <c r="L29" s="13">
        <v>5.85</v>
      </c>
      <c r="M29" s="13">
        <v>5.85</v>
      </c>
      <c r="N29" s="13">
        <v>5.85</v>
      </c>
      <c r="O29" s="13" t="s">
        <v>1</v>
      </c>
      <c r="P29" s="13" t="s">
        <v>1</v>
      </c>
      <c r="Q29" s="14">
        <v>5.85</v>
      </c>
      <c r="R29" s="14">
        <v>5.85</v>
      </c>
      <c r="S29" s="14">
        <v>5.85</v>
      </c>
      <c r="T29" s="14">
        <v>5.85</v>
      </c>
      <c r="U29" s="14">
        <v>5.85</v>
      </c>
      <c r="V29" s="14" t="s">
        <v>1</v>
      </c>
      <c r="W29" s="14" t="s">
        <v>1</v>
      </c>
      <c r="X29" s="19" t="s">
        <v>98</v>
      </c>
      <c r="Y29" s="14">
        <v>5.85</v>
      </c>
      <c r="Z29" s="14">
        <v>5.85</v>
      </c>
      <c r="AA29" s="14">
        <v>5.85</v>
      </c>
      <c r="AB29" s="14">
        <v>5.85</v>
      </c>
      <c r="AC29" s="14" t="s">
        <v>1</v>
      </c>
      <c r="AD29" s="14"/>
      <c r="AE29" s="14"/>
      <c r="AF29" s="14"/>
      <c r="AG29" s="8">
        <f t="shared" ref="AG29:AG39" si="3">COUNTIF(B29:AF29,"5,85")+COUNTIF(B29:AF29,"4,85")</f>
        <v>19</v>
      </c>
      <c r="AH29" s="8">
        <f t="shared" ref="AH29:AH39" si="4">COUNTIF(B29:AF29,"В")+COUNTIF(B29:AF29,"ФВ")</f>
        <v>8</v>
      </c>
      <c r="AI29" s="54">
        <f>SUM(B29:AF29)</f>
        <v>111.14999999999996</v>
      </c>
      <c r="AJ29" s="17">
        <v>46054</v>
      </c>
      <c r="AK29" s="17">
        <v>46081</v>
      </c>
      <c r="AL29" s="1">
        <f t="shared" ref="AL29:AL39" si="5">AG29*5.85</f>
        <v>111.14999999999999</v>
      </c>
      <c r="AM29" s="1">
        <v>2</v>
      </c>
    </row>
    <row r="30" spans="1:44" ht="14.25" thickBot="1" x14ac:dyDescent="0.25">
      <c r="A30" s="18" t="s">
        <v>15</v>
      </c>
      <c r="B30" s="13" t="s">
        <v>1</v>
      </c>
      <c r="C30" s="13">
        <v>5.85</v>
      </c>
      <c r="D30" s="13">
        <v>5.85</v>
      </c>
      <c r="E30" s="13">
        <v>5.85</v>
      </c>
      <c r="F30" s="13">
        <v>5.85</v>
      </c>
      <c r="G30" s="13">
        <v>5.85</v>
      </c>
      <c r="H30" s="13" t="s">
        <v>1</v>
      </c>
      <c r="I30" s="11" t="s">
        <v>98</v>
      </c>
      <c r="J30" s="13" t="s">
        <v>1</v>
      </c>
      <c r="K30" s="13">
        <v>5.85</v>
      </c>
      <c r="L30" s="13">
        <v>5.85</v>
      </c>
      <c r="M30" s="13">
        <v>5.85</v>
      </c>
      <c r="N30" s="13">
        <v>5.85</v>
      </c>
      <c r="O30" s="13" t="s">
        <v>1</v>
      </c>
      <c r="P30" s="13" t="s">
        <v>1</v>
      </c>
      <c r="Q30" s="14">
        <v>5.85</v>
      </c>
      <c r="R30" s="14">
        <v>5.85</v>
      </c>
      <c r="S30" s="14">
        <v>5.85</v>
      </c>
      <c r="T30" s="14">
        <v>5.85</v>
      </c>
      <c r="U30" s="14">
        <v>5.85</v>
      </c>
      <c r="V30" s="14" t="s">
        <v>1</v>
      </c>
      <c r="W30" s="14" t="s">
        <v>1</v>
      </c>
      <c r="X30" s="14">
        <v>5.85</v>
      </c>
      <c r="Y30" s="14">
        <v>5.85</v>
      </c>
      <c r="Z30" s="14">
        <v>5.85</v>
      </c>
      <c r="AA30" s="14">
        <v>5.85</v>
      </c>
      <c r="AB30" s="14">
        <v>5.85</v>
      </c>
      <c r="AC30" s="14" t="s">
        <v>1</v>
      </c>
      <c r="AD30" s="14" t="s">
        <v>1</v>
      </c>
      <c r="AE30" s="20">
        <v>5.85</v>
      </c>
      <c r="AF30" s="14">
        <v>5.85</v>
      </c>
      <c r="AG30" s="8">
        <f t="shared" si="3"/>
        <v>21</v>
      </c>
      <c r="AH30" s="8">
        <f t="shared" si="4"/>
        <v>9</v>
      </c>
      <c r="AI30" s="54">
        <f t="shared" ref="AI30:AI39" si="6">SUM(B30:AF30)</f>
        <v>122.84999999999995</v>
      </c>
      <c r="AJ30" s="17">
        <v>46082</v>
      </c>
      <c r="AK30" s="17">
        <v>46112</v>
      </c>
      <c r="AL30" s="1">
        <f t="shared" si="5"/>
        <v>122.85</v>
      </c>
      <c r="AM30" s="1">
        <v>3</v>
      </c>
    </row>
    <row r="31" spans="1:44" ht="14.25" thickBot="1" x14ac:dyDescent="0.25">
      <c r="A31" s="18" t="s">
        <v>16</v>
      </c>
      <c r="B31" s="13">
        <v>5.85</v>
      </c>
      <c r="C31" s="13">
        <v>5.85</v>
      </c>
      <c r="D31" s="13">
        <v>5.85</v>
      </c>
      <c r="E31" s="13" t="s">
        <v>1</v>
      </c>
      <c r="F31" s="13" t="s">
        <v>1</v>
      </c>
      <c r="G31" s="13">
        <v>5.85</v>
      </c>
      <c r="H31" s="13">
        <v>5.85</v>
      </c>
      <c r="I31" s="13">
        <v>5.85</v>
      </c>
      <c r="J31" s="13">
        <v>5.85</v>
      </c>
      <c r="K31" s="13">
        <v>5.85</v>
      </c>
      <c r="L31" s="13" t="s">
        <v>1</v>
      </c>
      <c r="M31" s="13" t="s">
        <v>1</v>
      </c>
      <c r="N31" s="13">
        <v>5.85</v>
      </c>
      <c r="O31" s="13">
        <v>5.85</v>
      </c>
      <c r="P31" s="13">
        <v>5.85</v>
      </c>
      <c r="Q31" s="14">
        <v>5.85</v>
      </c>
      <c r="R31" s="14">
        <v>5.85</v>
      </c>
      <c r="S31" s="14" t="s">
        <v>1</v>
      </c>
      <c r="T31" s="14" t="s">
        <v>1</v>
      </c>
      <c r="U31" s="14">
        <v>5.85</v>
      </c>
      <c r="V31" s="14">
        <v>5.85</v>
      </c>
      <c r="W31" s="14">
        <v>5.85</v>
      </c>
      <c r="X31" s="14">
        <v>5.85</v>
      </c>
      <c r="Y31" s="14">
        <v>5.85</v>
      </c>
      <c r="Z31" s="14" t="s">
        <v>1</v>
      </c>
      <c r="AA31" s="14" t="s">
        <v>1</v>
      </c>
      <c r="AB31" s="14">
        <v>5.85</v>
      </c>
      <c r="AC31" s="14">
        <v>5.85</v>
      </c>
      <c r="AD31" s="14">
        <v>5.85</v>
      </c>
      <c r="AE31" s="55">
        <v>4.8499999999999996</v>
      </c>
      <c r="AF31" s="22"/>
      <c r="AG31" s="8">
        <f t="shared" si="3"/>
        <v>22</v>
      </c>
      <c r="AH31" s="8">
        <f t="shared" si="4"/>
        <v>8</v>
      </c>
      <c r="AI31" s="54">
        <f t="shared" si="6"/>
        <v>127.69999999999995</v>
      </c>
      <c r="AJ31" s="17">
        <v>46113</v>
      </c>
      <c r="AK31" s="17">
        <v>46142</v>
      </c>
      <c r="AL31" s="1">
        <f>(AG31-1)*5.85+4.85</f>
        <v>127.69999999999999</v>
      </c>
      <c r="AM31" s="1">
        <v>4</v>
      </c>
      <c r="AQ31" s="30"/>
      <c r="AR31" s="30"/>
    </row>
    <row r="32" spans="1:44" ht="14.25" thickBot="1" x14ac:dyDescent="0.25">
      <c r="A32" s="18" t="s">
        <v>17</v>
      </c>
      <c r="B32" s="11" t="s">
        <v>98</v>
      </c>
      <c r="C32" s="13" t="s">
        <v>1</v>
      </c>
      <c r="D32" s="13" t="s">
        <v>1</v>
      </c>
      <c r="E32" s="13">
        <v>5.85</v>
      </c>
      <c r="F32" s="13">
        <v>5.85</v>
      </c>
      <c r="G32" s="13">
        <v>5.85</v>
      </c>
      <c r="H32" s="13">
        <v>5.85</v>
      </c>
      <c r="I32" s="56">
        <v>4.8499999999999996</v>
      </c>
      <c r="J32" s="11" t="s">
        <v>98</v>
      </c>
      <c r="K32" s="13" t="s">
        <v>1</v>
      </c>
      <c r="L32" s="13" t="s">
        <v>1</v>
      </c>
      <c r="M32" s="14">
        <v>5.85</v>
      </c>
      <c r="N32" s="13">
        <v>5.85</v>
      </c>
      <c r="O32" s="13">
        <v>5.85</v>
      </c>
      <c r="P32" s="13">
        <v>5.85</v>
      </c>
      <c r="Q32" s="14" t="s">
        <v>1</v>
      </c>
      <c r="R32" s="14" t="s">
        <v>1</v>
      </c>
      <c r="S32" s="14">
        <v>5.85</v>
      </c>
      <c r="T32" s="14">
        <v>5.85</v>
      </c>
      <c r="U32" s="14">
        <v>5.85</v>
      </c>
      <c r="V32" s="14">
        <v>5.85</v>
      </c>
      <c r="W32" s="14">
        <v>5.85</v>
      </c>
      <c r="X32" s="14" t="s">
        <v>1</v>
      </c>
      <c r="Y32" s="14" t="s">
        <v>1</v>
      </c>
      <c r="Z32" s="14">
        <v>5.85</v>
      </c>
      <c r="AA32" s="14">
        <v>5.85</v>
      </c>
      <c r="AB32" s="14">
        <v>5.85</v>
      </c>
      <c r="AC32" s="14">
        <v>5.85</v>
      </c>
      <c r="AD32" s="14">
        <v>5.85</v>
      </c>
      <c r="AE32" s="14" t="s">
        <v>1</v>
      </c>
      <c r="AF32" s="14" t="s">
        <v>1</v>
      </c>
      <c r="AG32" s="8">
        <f t="shared" si="3"/>
        <v>19</v>
      </c>
      <c r="AH32" s="8">
        <f t="shared" si="4"/>
        <v>10</v>
      </c>
      <c r="AI32" s="54">
        <f t="shared" si="6"/>
        <v>110.14999999999996</v>
      </c>
      <c r="AJ32" s="17">
        <v>46143</v>
      </c>
      <c r="AK32" s="17">
        <v>46173</v>
      </c>
      <c r="AL32" s="1">
        <f t="shared" ref="AL32:AL33" si="7">(AG32-1)*5.85+4.85</f>
        <v>110.14999999999999</v>
      </c>
      <c r="AM32" s="1">
        <v>5</v>
      </c>
      <c r="AQ32" s="30"/>
      <c r="AR32" s="30"/>
    </row>
    <row r="33" spans="1:44" ht="15" thickBot="1" x14ac:dyDescent="0.25">
      <c r="A33" s="18" t="s">
        <v>18</v>
      </c>
      <c r="B33" s="13">
        <v>5.85</v>
      </c>
      <c r="C33" s="13">
        <v>5.85</v>
      </c>
      <c r="D33" s="13">
        <v>5.85</v>
      </c>
      <c r="E33" s="13">
        <v>5.85</v>
      </c>
      <c r="F33" s="13">
        <v>5.85</v>
      </c>
      <c r="G33" s="13" t="s">
        <v>1</v>
      </c>
      <c r="H33" s="13" t="s">
        <v>1</v>
      </c>
      <c r="I33" s="13">
        <v>5.85</v>
      </c>
      <c r="J33" s="13">
        <v>5.85</v>
      </c>
      <c r="K33" s="13">
        <v>5.85</v>
      </c>
      <c r="L33" s="56">
        <v>4.8499999999999996</v>
      </c>
      <c r="M33" s="11" t="s">
        <v>98</v>
      </c>
      <c r="N33" s="13" t="s">
        <v>1</v>
      </c>
      <c r="O33" s="13" t="s">
        <v>1</v>
      </c>
      <c r="P33" s="13">
        <v>5.85</v>
      </c>
      <c r="Q33" s="14">
        <v>5.85</v>
      </c>
      <c r="R33" s="14">
        <v>5.85</v>
      </c>
      <c r="S33" s="14">
        <v>5.85</v>
      </c>
      <c r="T33" s="14">
        <v>5.85</v>
      </c>
      <c r="U33" s="14" t="s">
        <v>1</v>
      </c>
      <c r="V33" s="14" t="s">
        <v>1</v>
      </c>
      <c r="W33" s="14">
        <v>5.85</v>
      </c>
      <c r="X33" s="14">
        <v>5.85</v>
      </c>
      <c r="Y33" s="14">
        <v>5.85</v>
      </c>
      <c r="Z33" s="14">
        <v>5.85</v>
      </c>
      <c r="AA33" s="14">
        <v>5.85</v>
      </c>
      <c r="AB33" s="14" t="s">
        <v>1</v>
      </c>
      <c r="AC33" s="14" t="s">
        <v>1</v>
      </c>
      <c r="AD33" s="14">
        <v>5.85</v>
      </c>
      <c r="AE33" s="14">
        <v>5.85</v>
      </c>
      <c r="AF33" s="24"/>
      <c r="AG33" s="8">
        <f t="shared" si="3"/>
        <v>21</v>
      </c>
      <c r="AH33" s="8">
        <f t="shared" si="4"/>
        <v>8</v>
      </c>
      <c r="AI33" s="54">
        <f t="shared" si="6"/>
        <v>121.84999999999995</v>
      </c>
      <c r="AJ33" s="17">
        <v>46174</v>
      </c>
      <c r="AK33" s="17">
        <v>46203</v>
      </c>
      <c r="AL33" s="1">
        <f t="shared" si="7"/>
        <v>121.85</v>
      </c>
      <c r="AM33" s="1">
        <v>6</v>
      </c>
      <c r="AQ33" s="30"/>
      <c r="AR33" s="30"/>
    </row>
    <row r="34" spans="1:44" ht="14.25" thickBot="1" x14ac:dyDescent="0.25">
      <c r="A34" s="18" t="s">
        <v>19</v>
      </c>
      <c r="B34" s="13">
        <v>5.85</v>
      </c>
      <c r="C34" s="13">
        <v>5.85</v>
      </c>
      <c r="D34" s="13">
        <v>5.85</v>
      </c>
      <c r="E34" s="13" t="s">
        <v>1</v>
      </c>
      <c r="F34" s="13" t="s">
        <v>1</v>
      </c>
      <c r="G34" s="13">
        <v>5.85</v>
      </c>
      <c r="H34" s="13">
        <v>5.85</v>
      </c>
      <c r="I34" s="13">
        <v>5.85</v>
      </c>
      <c r="J34" s="13">
        <v>5.85</v>
      </c>
      <c r="K34" s="13">
        <v>5.85</v>
      </c>
      <c r="L34" s="13" t="s">
        <v>1</v>
      </c>
      <c r="M34" s="13" t="s">
        <v>1</v>
      </c>
      <c r="N34" s="13">
        <v>5.85</v>
      </c>
      <c r="O34" s="13">
        <v>5.85</v>
      </c>
      <c r="P34" s="13">
        <v>5.85</v>
      </c>
      <c r="Q34" s="14">
        <v>5.85</v>
      </c>
      <c r="R34" s="14">
        <v>5.85</v>
      </c>
      <c r="S34" s="14" t="s">
        <v>1</v>
      </c>
      <c r="T34" s="14" t="s">
        <v>1</v>
      </c>
      <c r="U34" s="14">
        <v>5.85</v>
      </c>
      <c r="V34" s="14">
        <v>5.85</v>
      </c>
      <c r="W34" s="14">
        <v>5.85</v>
      </c>
      <c r="X34" s="14">
        <v>5.85</v>
      </c>
      <c r="Y34" s="14">
        <v>5.85</v>
      </c>
      <c r="Z34" s="14" t="s">
        <v>1</v>
      </c>
      <c r="AA34" s="14" t="s">
        <v>1</v>
      </c>
      <c r="AB34" s="14">
        <v>5.85</v>
      </c>
      <c r="AC34" s="14">
        <v>5.85</v>
      </c>
      <c r="AD34" s="14">
        <v>5.85</v>
      </c>
      <c r="AE34" s="14">
        <v>5.85</v>
      </c>
      <c r="AF34" s="20">
        <v>5.85</v>
      </c>
      <c r="AG34" s="8">
        <f t="shared" si="3"/>
        <v>23</v>
      </c>
      <c r="AH34" s="8">
        <f t="shared" si="4"/>
        <v>8</v>
      </c>
      <c r="AI34" s="54">
        <f t="shared" si="6"/>
        <v>134.54999999999995</v>
      </c>
      <c r="AJ34" s="17">
        <v>46204</v>
      </c>
      <c r="AK34" s="17">
        <v>46234</v>
      </c>
      <c r="AL34" s="1">
        <f t="shared" si="5"/>
        <v>134.54999999999998</v>
      </c>
      <c r="AM34" s="1">
        <v>7</v>
      </c>
    </row>
    <row r="35" spans="1:44" ht="14.25" thickBot="1" x14ac:dyDescent="0.25">
      <c r="A35" s="18" t="s">
        <v>20</v>
      </c>
      <c r="B35" s="13" t="s">
        <v>1</v>
      </c>
      <c r="C35" s="13" t="s">
        <v>1</v>
      </c>
      <c r="D35" s="13">
        <v>5.85</v>
      </c>
      <c r="E35" s="13">
        <v>5.85</v>
      </c>
      <c r="F35" s="13">
        <v>5.85</v>
      </c>
      <c r="G35" s="13">
        <v>5.85</v>
      </c>
      <c r="H35" s="13">
        <v>5.85</v>
      </c>
      <c r="I35" s="13" t="s">
        <v>1</v>
      </c>
      <c r="J35" s="13" t="s">
        <v>1</v>
      </c>
      <c r="K35" s="13">
        <v>5.85</v>
      </c>
      <c r="L35" s="13">
        <v>5.85</v>
      </c>
      <c r="M35" s="13">
        <v>5.85</v>
      </c>
      <c r="N35" s="13">
        <v>5.85</v>
      </c>
      <c r="O35" s="13">
        <v>5.85</v>
      </c>
      <c r="P35" s="13" t="s">
        <v>1</v>
      </c>
      <c r="Q35" s="14" t="s">
        <v>1</v>
      </c>
      <c r="R35" s="14">
        <v>5.85</v>
      </c>
      <c r="S35" s="14">
        <v>5.85</v>
      </c>
      <c r="T35" s="14">
        <v>5.85</v>
      </c>
      <c r="U35" s="14">
        <v>5.85</v>
      </c>
      <c r="V35" s="14">
        <v>5.85</v>
      </c>
      <c r="W35" s="14" t="s">
        <v>1</v>
      </c>
      <c r="X35" s="14" t="s">
        <v>1</v>
      </c>
      <c r="Y35" s="14">
        <v>5.85</v>
      </c>
      <c r="Z35" s="14">
        <v>5.85</v>
      </c>
      <c r="AA35" s="14">
        <v>5.85</v>
      </c>
      <c r="AB35" s="14">
        <v>5.85</v>
      </c>
      <c r="AC35" s="14">
        <v>5.85</v>
      </c>
      <c r="AD35" s="14" t="s">
        <v>1</v>
      </c>
      <c r="AE35" s="14" t="s">
        <v>1</v>
      </c>
      <c r="AF35" s="14">
        <v>5.85</v>
      </c>
      <c r="AG35" s="8">
        <f t="shared" si="3"/>
        <v>21</v>
      </c>
      <c r="AH35" s="8">
        <f t="shared" si="4"/>
        <v>10</v>
      </c>
      <c r="AI35" s="54">
        <f t="shared" si="6"/>
        <v>122.84999999999995</v>
      </c>
      <c r="AJ35" s="17">
        <v>46235</v>
      </c>
      <c r="AK35" s="17">
        <v>46265</v>
      </c>
      <c r="AL35" s="1">
        <f t="shared" si="5"/>
        <v>122.85</v>
      </c>
      <c r="AM35" s="1">
        <v>8</v>
      </c>
    </row>
    <row r="36" spans="1:44" ht="15" thickBot="1" x14ac:dyDescent="0.25">
      <c r="A36" s="18" t="s">
        <v>21</v>
      </c>
      <c r="B36" s="25">
        <v>5.85</v>
      </c>
      <c r="C36" s="13">
        <v>5.85</v>
      </c>
      <c r="D36" s="13">
        <v>5.85</v>
      </c>
      <c r="E36" s="13">
        <v>5.85</v>
      </c>
      <c r="F36" s="13" t="s">
        <v>1</v>
      </c>
      <c r="G36" s="13" t="s">
        <v>1</v>
      </c>
      <c r="H36" s="13">
        <v>5.85</v>
      </c>
      <c r="I36" s="13">
        <v>5.85</v>
      </c>
      <c r="J36" s="13">
        <v>5.85</v>
      </c>
      <c r="K36" s="13">
        <v>5.85</v>
      </c>
      <c r="L36" s="13">
        <v>5.85</v>
      </c>
      <c r="M36" s="13" t="s">
        <v>1</v>
      </c>
      <c r="N36" s="13" t="s">
        <v>1</v>
      </c>
      <c r="O36" s="13">
        <v>5.85</v>
      </c>
      <c r="P36" s="13">
        <v>5.85</v>
      </c>
      <c r="Q36" s="14">
        <v>5.85</v>
      </c>
      <c r="R36" s="14">
        <v>5.85</v>
      </c>
      <c r="S36" s="14">
        <v>5.85</v>
      </c>
      <c r="T36" s="14" t="s">
        <v>1</v>
      </c>
      <c r="U36" s="14" t="s">
        <v>1</v>
      </c>
      <c r="V36" s="14">
        <v>5.85</v>
      </c>
      <c r="W36" s="14">
        <v>5.85</v>
      </c>
      <c r="X36" s="14">
        <v>5.85</v>
      </c>
      <c r="Y36" s="14">
        <v>5.85</v>
      </c>
      <c r="Z36" s="14">
        <v>5.85</v>
      </c>
      <c r="AA36" s="14" t="s">
        <v>1</v>
      </c>
      <c r="AB36" s="14" t="s">
        <v>1</v>
      </c>
      <c r="AC36" s="14">
        <v>5.85</v>
      </c>
      <c r="AD36" s="14">
        <v>5.85</v>
      </c>
      <c r="AE36" s="14">
        <v>5.85</v>
      </c>
      <c r="AF36" s="26"/>
      <c r="AG36" s="8">
        <f t="shared" si="3"/>
        <v>22</v>
      </c>
      <c r="AH36" s="8">
        <f t="shared" si="4"/>
        <v>8</v>
      </c>
      <c r="AI36" s="54">
        <f t="shared" si="6"/>
        <v>128.69999999999996</v>
      </c>
      <c r="AJ36" s="17">
        <v>46266</v>
      </c>
      <c r="AK36" s="17">
        <v>46295</v>
      </c>
      <c r="AL36" s="1">
        <f t="shared" si="5"/>
        <v>128.69999999999999</v>
      </c>
      <c r="AM36" s="1">
        <v>9</v>
      </c>
    </row>
    <row r="37" spans="1:44" ht="14.25" thickBot="1" x14ac:dyDescent="0.25">
      <c r="A37" s="18" t="s">
        <v>22</v>
      </c>
      <c r="B37" s="13">
        <v>5.85</v>
      </c>
      <c r="C37" s="13">
        <v>5.85</v>
      </c>
      <c r="D37" s="13" t="s">
        <v>1</v>
      </c>
      <c r="E37" s="13" t="s">
        <v>1</v>
      </c>
      <c r="F37" s="13">
        <v>5.85</v>
      </c>
      <c r="G37" s="13">
        <v>5.85</v>
      </c>
      <c r="H37" s="13">
        <v>5.85</v>
      </c>
      <c r="I37" s="13">
        <v>5.85</v>
      </c>
      <c r="J37" s="13">
        <v>5.85</v>
      </c>
      <c r="K37" s="13" t="s">
        <v>1</v>
      </c>
      <c r="L37" s="13" t="s">
        <v>1</v>
      </c>
      <c r="M37" s="13">
        <v>5.85</v>
      </c>
      <c r="N37" s="13">
        <v>5.85</v>
      </c>
      <c r="O37" s="13">
        <v>5.85</v>
      </c>
      <c r="P37" s="13">
        <v>5.85</v>
      </c>
      <c r="Q37" s="14">
        <v>5.85</v>
      </c>
      <c r="R37" s="14" t="s">
        <v>1</v>
      </c>
      <c r="S37" s="14" t="s">
        <v>1</v>
      </c>
      <c r="T37" s="14">
        <v>5.85</v>
      </c>
      <c r="U37" s="14">
        <v>5.85</v>
      </c>
      <c r="V37" s="14">
        <v>5.85</v>
      </c>
      <c r="W37" s="14">
        <v>5.85</v>
      </c>
      <c r="X37" s="14">
        <v>5.85</v>
      </c>
      <c r="Y37" s="14" t="s">
        <v>1</v>
      </c>
      <c r="Z37" s="14" t="s">
        <v>1</v>
      </c>
      <c r="AA37" s="14">
        <v>5.85</v>
      </c>
      <c r="AB37" s="14">
        <v>5.85</v>
      </c>
      <c r="AC37" s="14">
        <v>5.85</v>
      </c>
      <c r="AD37" s="14">
        <v>5.85</v>
      </c>
      <c r="AE37" s="20">
        <v>5.85</v>
      </c>
      <c r="AF37" s="14" t="s">
        <v>1</v>
      </c>
      <c r="AG37" s="8">
        <f t="shared" si="3"/>
        <v>22</v>
      </c>
      <c r="AH37" s="8">
        <f t="shared" si="4"/>
        <v>9</v>
      </c>
      <c r="AI37" s="54">
        <f t="shared" si="6"/>
        <v>128.69999999999996</v>
      </c>
      <c r="AJ37" s="17">
        <v>46296</v>
      </c>
      <c r="AK37" s="17">
        <v>46326</v>
      </c>
      <c r="AL37" s="1">
        <f t="shared" si="5"/>
        <v>128.69999999999999</v>
      </c>
      <c r="AM37" s="1">
        <v>10</v>
      </c>
    </row>
    <row r="38" spans="1:44" ht="14.25" thickBot="1" x14ac:dyDescent="0.25">
      <c r="A38" s="18" t="s">
        <v>23</v>
      </c>
      <c r="B38" s="13" t="s">
        <v>1</v>
      </c>
      <c r="C38" s="13">
        <v>5.85</v>
      </c>
      <c r="D38" s="56">
        <v>4.8499999999999996</v>
      </c>
      <c r="E38" s="11" t="s">
        <v>98</v>
      </c>
      <c r="F38" s="13">
        <v>5.85</v>
      </c>
      <c r="G38" s="13">
        <v>5.85</v>
      </c>
      <c r="H38" s="13" t="s">
        <v>1</v>
      </c>
      <c r="I38" s="13" t="s">
        <v>1</v>
      </c>
      <c r="J38" s="13">
        <v>5.85</v>
      </c>
      <c r="K38" s="13">
        <v>5.85</v>
      </c>
      <c r="L38" s="13">
        <v>5.85</v>
      </c>
      <c r="M38" s="13">
        <v>5.85</v>
      </c>
      <c r="N38" s="13">
        <v>5.85</v>
      </c>
      <c r="O38" s="13" t="s">
        <v>1</v>
      </c>
      <c r="P38" s="13" t="s">
        <v>1</v>
      </c>
      <c r="Q38" s="14">
        <v>5.85</v>
      </c>
      <c r="R38" s="14">
        <v>5.85</v>
      </c>
      <c r="S38" s="14">
        <v>5.85</v>
      </c>
      <c r="T38" s="14">
        <v>5.85</v>
      </c>
      <c r="U38" s="14">
        <v>5.85</v>
      </c>
      <c r="V38" s="14" t="s">
        <v>1</v>
      </c>
      <c r="W38" s="14" t="s">
        <v>1</v>
      </c>
      <c r="X38" s="14">
        <v>5.85</v>
      </c>
      <c r="Y38" s="14">
        <v>5.85</v>
      </c>
      <c r="Z38" s="14">
        <v>5.85</v>
      </c>
      <c r="AA38" s="14">
        <v>5.85</v>
      </c>
      <c r="AB38" s="14">
        <v>5.85</v>
      </c>
      <c r="AC38" s="14" t="s">
        <v>1</v>
      </c>
      <c r="AD38" s="14" t="s">
        <v>1</v>
      </c>
      <c r="AE38" s="14">
        <v>5.85</v>
      </c>
      <c r="AF38" s="14"/>
      <c r="AG38" s="8">
        <f t="shared" si="3"/>
        <v>20</v>
      </c>
      <c r="AH38" s="8">
        <f t="shared" si="4"/>
        <v>9</v>
      </c>
      <c r="AI38" s="54">
        <f t="shared" si="6"/>
        <v>115.99999999999996</v>
      </c>
      <c r="AJ38" s="17">
        <v>46327</v>
      </c>
      <c r="AK38" s="17">
        <v>46356</v>
      </c>
      <c r="AL38" s="1">
        <f t="shared" ref="AL38" si="8">(AG38-1)*5.85+4.85</f>
        <v>115.99999999999999</v>
      </c>
      <c r="AM38" s="1">
        <v>11</v>
      </c>
      <c r="AQ38" s="30"/>
      <c r="AR38" s="30"/>
    </row>
    <row r="39" spans="1:44" ht="14.25" thickBot="1" x14ac:dyDescent="0.25">
      <c r="A39" s="18" t="s">
        <v>24</v>
      </c>
      <c r="B39" s="13">
        <v>5.85</v>
      </c>
      <c r="C39" s="13">
        <v>5.85</v>
      </c>
      <c r="D39" s="13">
        <v>5.85</v>
      </c>
      <c r="E39" s="13">
        <v>5.85</v>
      </c>
      <c r="F39" s="13" t="s">
        <v>1</v>
      </c>
      <c r="G39" s="13" t="s">
        <v>1</v>
      </c>
      <c r="H39" s="13">
        <v>5.85</v>
      </c>
      <c r="I39" s="13">
        <v>5.85</v>
      </c>
      <c r="J39" s="13">
        <v>5.85</v>
      </c>
      <c r="K39" s="13">
        <v>5.85</v>
      </c>
      <c r="L39" s="13">
        <v>5.85</v>
      </c>
      <c r="M39" s="13" t="s">
        <v>1</v>
      </c>
      <c r="N39" s="13" t="s">
        <v>1</v>
      </c>
      <c r="O39" s="13">
        <v>5.85</v>
      </c>
      <c r="P39" s="13">
        <v>5.85</v>
      </c>
      <c r="Q39" s="14">
        <v>5.85</v>
      </c>
      <c r="R39" s="14">
        <v>5.85</v>
      </c>
      <c r="S39" s="14">
        <v>5.85</v>
      </c>
      <c r="T39" s="14" t="s">
        <v>1</v>
      </c>
      <c r="U39" s="14" t="s">
        <v>1</v>
      </c>
      <c r="V39" s="14">
        <v>5.85</v>
      </c>
      <c r="W39" s="14">
        <v>5.85</v>
      </c>
      <c r="X39" s="14">
        <v>5.85</v>
      </c>
      <c r="Y39" s="14">
        <v>5.85</v>
      </c>
      <c r="Z39" s="14">
        <v>5.85</v>
      </c>
      <c r="AA39" s="14" t="s">
        <v>1</v>
      </c>
      <c r="AB39" s="14" t="s">
        <v>1</v>
      </c>
      <c r="AC39" s="14">
        <v>5.85</v>
      </c>
      <c r="AD39" s="14">
        <v>5.85</v>
      </c>
      <c r="AE39" s="14">
        <v>5.85</v>
      </c>
      <c r="AF39" s="14" t="s">
        <v>1</v>
      </c>
      <c r="AG39" s="8">
        <f t="shared" si="3"/>
        <v>22</v>
      </c>
      <c r="AH39" s="8">
        <f t="shared" si="4"/>
        <v>9</v>
      </c>
      <c r="AI39" s="54">
        <f t="shared" si="6"/>
        <v>128.69999999999996</v>
      </c>
      <c r="AJ39" s="17">
        <v>46357</v>
      </c>
      <c r="AK39" s="17">
        <v>46387</v>
      </c>
      <c r="AL39" s="1">
        <f t="shared" si="5"/>
        <v>128.69999999999999</v>
      </c>
      <c r="AM39" s="1">
        <v>12</v>
      </c>
    </row>
    <row r="40" spans="1:44" s="27" customFormat="1" ht="13.5" x14ac:dyDescent="0.2">
      <c r="Z40" s="330" t="s">
        <v>25</v>
      </c>
      <c r="AA40" s="331"/>
      <c r="AB40" s="331"/>
      <c r="AC40" s="331"/>
      <c r="AD40" s="331"/>
      <c r="AE40" s="331"/>
      <c r="AF40" s="332"/>
      <c r="AG40" s="28">
        <f>SUM(AG28:AG39)</f>
        <v>247</v>
      </c>
      <c r="AH40" s="29">
        <f>SUM(AH28:AH39)</f>
        <v>104</v>
      </c>
      <c r="AI40" s="54">
        <f>SUM(AI28:AI39)</f>
        <v>1440.9499999999996</v>
      </c>
      <c r="AL40" s="54">
        <f>SUM(AL28:AL39)</f>
        <v>1440.95</v>
      </c>
    </row>
    <row r="42" spans="1:44" ht="12" customHeight="1" x14ac:dyDescent="0.2">
      <c r="B42" s="1">
        <v>7.8</v>
      </c>
      <c r="C42" s="1" t="s">
        <v>31</v>
      </c>
      <c r="D42" s="57">
        <v>0.32500000000000001</v>
      </c>
      <c r="G42" s="57">
        <v>0.33333333333333331</v>
      </c>
      <c r="I42" s="57">
        <f>G42+D42</f>
        <v>0.65833333333333333</v>
      </c>
      <c r="K42" s="1" t="s">
        <v>54</v>
      </c>
      <c r="AI42" s="6"/>
      <c r="AK42" s="37"/>
    </row>
    <row r="43" spans="1:44" x14ac:dyDescent="0.2">
      <c r="B43" s="1">
        <v>6.8</v>
      </c>
      <c r="C43" s="1" t="s">
        <v>31</v>
      </c>
      <c r="D43" s="57">
        <v>0.28333333333333333</v>
      </c>
      <c r="G43" s="57">
        <v>0.33333333333333331</v>
      </c>
      <c r="I43" s="57">
        <f t="shared" ref="I43:I45" si="9">G43+D43</f>
        <v>0.6166666666666667</v>
      </c>
      <c r="K43" s="1" t="s">
        <v>55</v>
      </c>
    </row>
    <row r="44" spans="1:44" x14ac:dyDescent="0.2">
      <c r="B44" s="1">
        <v>5.85</v>
      </c>
      <c r="C44" s="1" t="s">
        <v>31</v>
      </c>
      <c r="D44" s="57">
        <v>0.24374999999999999</v>
      </c>
      <c r="G44" s="57">
        <v>0.33333333333333331</v>
      </c>
      <c r="I44" s="57">
        <f t="shared" si="9"/>
        <v>0.57708333333333328</v>
      </c>
      <c r="K44" s="1" t="s">
        <v>55</v>
      </c>
      <c r="AI44" s="6"/>
    </row>
    <row r="45" spans="1:44" x14ac:dyDescent="0.2">
      <c r="B45" s="1">
        <v>4.8499999999999996</v>
      </c>
      <c r="C45" s="1" t="s">
        <v>31</v>
      </c>
      <c r="D45" s="57">
        <v>0.20208333333333331</v>
      </c>
      <c r="G45" s="57">
        <v>0.33333333333333331</v>
      </c>
      <c r="I45" s="57">
        <f t="shared" si="9"/>
        <v>0.53541666666666665</v>
      </c>
      <c r="K45" s="1" t="s">
        <v>55</v>
      </c>
      <c r="AH45" s="37"/>
    </row>
    <row r="46" spans="1:44" x14ac:dyDescent="0.2">
      <c r="D46" s="57"/>
      <c r="G46" s="57"/>
      <c r="I46" s="57"/>
      <c r="AH46" s="37"/>
    </row>
    <row r="47" spans="1:44" x14ac:dyDescent="0.2">
      <c r="B47" s="30"/>
      <c r="D47" s="57"/>
      <c r="G47" s="57"/>
      <c r="I47" s="57"/>
    </row>
    <row r="48" spans="1:44" ht="18.75" x14ac:dyDescent="0.3">
      <c r="A48" s="323" t="s">
        <v>4</v>
      </c>
      <c r="B48" s="323"/>
      <c r="C48" s="323"/>
      <c r="D48" s="323"/>
      <c r="E48" s="323"/>
      <c r="F48" s="323"/>
      <c r="G48" s="323"/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3"/>
      <c r="S48" s="323"/>
      <c r="T48" s="323"/>
      <c r="U48" s="323"/>
      <c r="V48" s="323"/>
      <c r="W48" s="323"/>
      <c r="X48" s="323"/>
      <c r="Y48" s="323"/>
      <c r="Z48" s="323"/>
      <c r="AA48" s="323"/>
      <c r="AB48" s="323"/>
      <c r="AC48" s="323"/>
      <c r="AD48" s="323"/>
      <c r="AE48" s="323"/>
      <c r="AF48" s="323"/>
      <c r="AG48" s="323"/>
      <c r="AH48" s="323"/>
      <c r="AI48" s="323"/>
    </row>
    <row r="49" spans="1:39" ht="20.25" x14ac:dyDescent="0.3">
      <c r="B49" s="30"/>
      <c r="D49" s="57"/>
      <c r="G49" s="57"/>
      <c r="I49" s="57"/>
      <c r="L49" s="171" t="s">
        <v>78</v>
      </c>
    </row>
    <row r="50" spans="1:39" ht="54" customHeight="1" x14ac:dyDescent="0.2">
      <c r="A50" s="333" t="s">
        <v>5</v>
      </c>
      <c r="B50" s="334" t="s">
        <v>6</v>
      </c>
      <c r="C50" s="327"/>
      <c r="D50" s="327"/>
      <c r="E50" s="327"/>
      <c r="F50" s="327"/>
      <c r="G50" s="327"/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327"/>
      <c r="S50" s="327"/>
      <c r="T50" s="327"/>
      <c r="U50" s="327"/>
      <c r="V50" s="327"/>
      <c r="W50" s="327"/>
      <c r="X50" s="327"/>
      <c r="Y50" s="327"/>
      <c r="Z50" s="327"/>
      <c r="AA50" s="327"/>
      <c r="AB50" s="327"/>
      <c r="AC50" s="327"/>
      <c r="AD50" s="327"/>
      <c r="AE50" s="327"/>
      <c r="AF50" s="327"/>
      <c r="AG50" s="335" t="s">
        <v>7</v>
      </c>
      <c r="AH50" s="336"/>
      <c r="AI50" s="77" t="s">
        <v>8</v>
      </c>
    </row>
    <row r="51" spans="1:39" ht="39" customHeight="1" thickBot="1" x14ac:dyDescent="0.25">
      <c r="A51" s="333"/>
      <c r="B51" s="78">
        <v>1</v>
      </c>
      <c r="C51" s="78">
        <v>2</v>
      </c>
      <c r="D51" s="78">
        <v>3</v>
      </c>
      <c r="E51" s="78">
        <v>4</v>
      </c>
      <c r="F51" s="78">
        <v>5</v>
      </c>
      <c r="G51" s="78">
        <v>6</v>
      </c>
      <c r="H51" s="78">
        <v>7</v>
      </c>
      <c r="I51" s="78">
        <v>8</v>
      </c>
      <c r="J51" s="78">
        <v>9</v>
      </c>
      <c r="K51" s="78">
        <v>10</v>
      </c>
      <c r="L51" s="78">
        <v>11</v>
      </c>
      <c r="M51" s="78">
        <v>12</v>
      </c>
      <c r="N51" s="78">
        <v>13</v>
      </c>
      <c r="O51" s="78">
        <v>14</v>
      </c>
      <c r="P51" s="78">
        <v>15</v>
      </c>
      <c r="Q51" s="78">
        <v>16</v>
      </c>
      <c r="R51" s="78">
        <v>17</v>
      </c>
      <c r="S51" s="78">
        <v>18</v>
      </c>
      <c r="T51" s="78">
        <v>19</v>
      </c>
      <c r="U51" s="78">
        <v>20</v>
      </c>
      <c r="V51" s="78">
        <v>21</v>
      </c>
      <c r="W51" s="78">
        <v>22</v>
      </c>
      <c r="X51" s="78">
        <v>23</v>
      </c>
      <c r="Y51" s="78">
        <v>24</v>
      </c>
      <c r="Z51" s="78">
        <v>25</v>
      </c>
      <c r="AA51" s="78">
        <v>26</v>
      </c>
      <c r="AB51" s="78">
        <v>27</v>
      </c>
      <c r="AC51" s="78">
        <v>28</v>
      </c>
      <c r="AD51" s="78">
        <v>29</v>
      </c>
      <c r="AE51" s="78">
        <v>30</v>
      </c>
      <c r="AF51" s="78">
        <v>31</v>
      </c>
      <c r="AG51" s="79" t="s">
        <v>9</v>
      </c>
      <c r="AH51" s="79" t="s">
        <v>10</v>
      </c>
      <c r="AI51" s="79" t="s">
        <v>11</v>
      </c>
      <c r="AL51" s="1" t="s">
        <v>38</v>
      </c>
    </row>
    <row r="52" spans="1:39" ht="13.5" thickBot="1" x14ac:dyDescent="0.25">
      <c r="A52" s="80" t="s">
        <v>12</v>
      </c>
      <c r="B52" s="11" t="s">
        <v>98</v>
      </c>
      <c r="C52" s="11" t="s">
        <v>98</v>
      </c>
      <c r="D52" s="11" t="s">
        <v>98</v>
      </c>
      <c r="E52" s="11" t="s">
        <v>98</v>
      </c>
      <c r="F52" s="11" t="s">
        <v>98</v>
      </c>
      <c r="G52" s="11" t="s">
        <v>98</v>
      </c>
      <c r="H52" s="11" t="s">
        <v>98</v>
      </c>
      <c r="I52" s="11" t="s">
        <v>98</v>
      </c>
      <c r="J52" s="12" t="s">
        <v>1</v>
      </c>
      <c r="K52" s="12" t="s">
        <v>1</v>
      </c>
      <c r="L52" s="12" t="s">
        <v>1</v>
      </c>
      <c r="M52" s="13">
        <v>3.9</v>
      </c>
      <c r="N52" s="13">
        <v>3.9</v>
      </c>
      <c r="O52" s="13">
        <v>3.9</v>
      </c>
      <c r="P52" s="13">
        <v>3.9</v>
      </c>
      <c r="Q52" s="14">
        <v>3.9</v>
      </c>
      <c r="R52" s="14" t="s">
        <v>1</v>
      </c>
      <c r="S52" s="14" t="s">
        <v>1</v>
      </c>
      <c r="T52" s="15">
        <v>3.9</v>
      </c>
      <c r="U52" s="14">
        <v>3.9</v>
      </c>
      <c r="V52" s="14">
        <v>3.9</v>
      </c>
      <c r="W52" s="14">
        <v>3.9</v>
      </c>
      <c r="X52" s="14">
        <v>3.9</v>
      </c>
      <c r="Y52" s="14" t="s">
        <v>1</v>
      </c>
      <c r="Z52" s="14" t="s">
        <v>1</v>
      </c>
      <c r="AA52" s="14">
        <v>3.9</v>
      </c>
      <c r="AB52" s="14">
        <v>3.9</v>
      </c>
      <c r="AC52" s="14">
        <v>3.9</v>
      </c>
      <c r="AD52" s="14">
        <v>3.9</v>
      </c>
      <c r="AE52" s="14">
        <v>3.9</v>
      </c>
      <c r="AF52" s="14" t="s">
        <v>1</v>
      </c>
      <c r="AG52" s="78">
        <f t="shared" ref="AG52:AG63" si="10">COUNTIF(B52:AF52,"3,9")+COUNTIF(B52:AF52,"2,9")</f>
        <v>15</v>
      </c>
      <c r="AH52" s="78">
        <f>COUNTIF(B52:AF52,"В")+COUNTIF(B52:AF52,"ФВ")</f>
        <v>8</v>
      </c>
      <c r="AI52" s="58">
        <f>SUM(B52:AF52)</f>
        <v>58.499999999999986</v>
      </c>
      <c r="AJ52" s="17">
        <v>46023</v>
      </c>
      <c r="AK52" s="17">
        <v>46053</v>
      </c>
      <c r="AL52" s="1">
        <f>AG52*3.9</f>
        <v>58.5</v>
      </c>
      <c r="AM52" s="1">
        <v>1</v>
      </c>
    </row>
    <row r="53" spans="1:39" ht="13.5" thickBot="1" x14ac:dyDescent="0.25">
      <c r="A53" s="81" t="s">
        <v>14</v>
      </c>
      <c r="B53" s="13" t="s">
        <v>1</v>
      </c>
      <c r="C53" s="13">
        <v>3.9</v>
      </c>
      <c r="D53" s="13">
        <v>3.9</v>
      </c>
      <c r="E53" s="13">
        <v>3.9</v>
      </c>
      <c r="F53" s="13">
        <v>3.9</v>
      </c>
      <c r="G53" s="13">
        <v>3.9</v>
      </c>
      <c r="H53" s="13" t="s">
        <v>1</v>
      </c>
      <c r="I53" s="13" t="s">
        <v>1</v>
      </c>
      <c r="J53" s="13">
        <v>3.9</v>
      </c>
      <c r="K53" s="13">
        <v>3.9</v>
      </c>
      <c r="L53" s="13">
        <v>3.9</v>
      </c>
      <c r="M53" s="13">
        <v>3.9</v>
      </c>
      <c r="N53" s="13">
        <v>3.9</v>
      </c>
      <c r="O53" s="13" t="s">
        <v>1</v>
      </c>
      <c r="P53" s="13" t="s">
        <v>1</v>
      </c>
      <c r="Q53" s="14">
        <v>3.9</v>
      </c>
      <c r="R53" s="14">
        <v>3.9</v>
      </c>
      <c r="S53" s="14">
        <v>3.9</v>
      </c>
      <c r="T53" s="14">
        <v>3.9</v>
      </c>
      <c r="U53" s="14">
        <v>3.9</v>
      </c>
      <c r="V53" s="14" t="s">
        <v>1</v>
      </c>
      <c r="W53" s="14" t="s">
        <v>1</v>
      </c>
      <c r="X53" s="19" t="s">
        <v>98</v>
      </c>
      <c r="Y53" s="14">
        <v>3.9</v>
      </c>
      <c r="Z53" s="14">
        <v>3.9</v>
      </c>
      <c r="AA53" s="14">
        <v>3.9</v>
      </c>
      <c r="AB53" s="14">
        <v>3.9</v>
      </c>
      <c r="AC53" s="14" t="s">
        <v>1</v>
      </c>
      <c r="AD53" s="14"/>
      <c r="AE53" s="14"/>
      <c r="AF53" s="14"/>
      <c r="AG53" s="78">
        <f t="shared" si="10"/>
        <v>19</v>
      </c>
      <c r="AH53" s="78">
        <f t="shared" ref="AH53:AH63" si="11">COUNTIF(B53:AF53,"В")+COUNTIF(B53:AF53,"ФВ")</f>
        <v>8</v>
      </c>
      <c r="AI53" s="58">
        <f>SUM(B53:AF53)</f>
        <v>74.099999999999994</v>
      </c>
      <c r="AJ53" s="17">
        <v>46054</v>
      </c>
      <c r="AK53" s="17">
        <v>46081</v>
      </c>
      <c r="AL53" s="1">
        <f>AG53*3.9</f>
        <v>74.099999999999994</v>
      </c>
      <c r="AM53" s="1">
        <v>2</v>
      </c>
    </row>
    <row r="54" spans="1:39" ht="13.5" thickBot="1" x14ac:dyDescent="0.25">
      <c r="A54" s="81" t="s">
        <v>15</v>
      </c>
      <c r="B54" s="13" t="s">
        <v>1</v>
      </c>
      <c r="C54" s="13">
        <v>3.9</v>
      </c>
      <c r="D54" s="13">
        <v>3.9</v>
      </c>
      <c r="E54" s="13">
        <v>3.9</v>
      </c>
      <c r="F54" s="13">
        <v>3.9</v>
      </c>
      <c r="G54" s="13">
        <v>3.9</v>
      </c>
      <c r="H54" s="13" t="s">
        <v>1</v>
      </c>
      <c r="I54" s="11" t="s">
        <v>98</v>
      </c>
      <c r="J54" s="13" t="s">
        <v>1</v>
      </c>
      <c r="K54" s="13">
        <v>3.9</v>
      </c>
      <c r="L54" s="13">
        <v>3.9</v>
      </c>
      <c r="M54" s="13">
        <v>3.9</v>
      </c>
      <c r="N54" s="13">
        <v>3.9</v>
      </c>
      <c r="O54" s="13" t="s">
        <v>1</v>
      </c>
      <c r="P54" s="13" t="s">
        <v>1</v>
      </c>
      <c r="Q54" s="14">
        <v>3.9</v>
      </c>
      <c r="R54" s="14">
        <v>3.9</v>
      </c>
      <c r="S54" s="14">
        <v>3.9</v>
      </c>
      <c r="T54" s="14">
        <v>3.9</v>
      </c>
      <c r="U54" s="14">
        <v>3.9</v>
      </c>
      <c r="V54" s="14" t="s">
        <v>1</v>
      </c>
      <c r="W54" s="14" t="s">
        <v>1</v>
      </c>
      <c r="X54" s="14">
        <v>3.9</v>
      </c>
      <c r="Y54" s="14">
        <v>3.9</v>
      </c>
      <c r="Z54" s="14">
        <v>3.9</v>
      </c>
      <c r="AA54" s="14">
        <v>3.9</v>
      </c>
      <c r="AB54" s="14">
        <v>3.9</v>
      </c>
      <c r="AC54" s="14" t="s">
        <v>1</v>
      </c>
      <c r="AD54" s="14" t="s">
        <v>1</v>
      </c>
      <c r="AE54" s="20">
        <v>3.9</v>
      </c>
      <c r="AF54" s="14">
        <v>3.9</v>
      </c>
      <c r="AG54" s="78">
        <f t="shared" si="10"/>
        <v>21</v>
      </c>
      <c r="AH54" s="78">
        <f t="shared" si="11"/>
        <v>9</v>
      </c>
      <c r="AI54" s="58">
        <f t="shared" ref="AI54:AI63" si="12">SUM(B54:AF54)</f>
        <v>81.900000000000006</v>
      </c>
      <c r="AJ54" s="17">
        <v>46082</v>
      </c>
      <c r="AK54" s="17">
        <v>46112</v>
      </c>
      <c r="AL54" s="1">
        <f>AG54*3.9</f>
        <v>81.899999999999991</v>
      </c>
      <c r="AM54" s="1">
        <v>3</v>
      </c>
    </row>
    <row r="55" spans="1:39" ht="13.5" thickBot="1" x14ac:dyDescent="0.25">
      <c r="A55" s="81" t="s">
        <v>16</v>
      </c>
      <c r="B55" s="13">
        <v>3.9</v>
      </c>
      <c r="C55" s="13">
        <v>3.9</v>
      </c>
      <c r="D55" s="13">
        <v>3.9</v>
      </c>
      <c r="E55" s="13" t="s">
        <v>1</v>
      </c>
      <c r="F55" s="13" t="s">
        <v>1</v>
      </c>
      <c r="G55" s="13">
        <v>3.9</v>
      </c>
      <c r="H55" s="13">
        <v>3.9</v>
      </c>
      <c r="I55" s="13">
        <v>3.9</v>
      </c>
      <c r="J55" s="13">
        <v>3.9</v>
      </c>
      <c r="K55" s="13">
        <v>3.9</v>
      </c>
      <c r="L55" s="13" t="s">
        <v>1</v>
      </c>
      <c r="M55" s="13" t="s">
        <v>1</v>
      </c>
      <c r="N55" s="13">
        <v>3.9</v>
      </c>
      <c r="O55" s="13">
        <v>3.9</v>
      </c>
      <c r="P55" s="13">
        <v>3.9</v>
      </c>
      <c r="Q55" s="14">
        <v>3.9</v>
      </c>
      <c r="R55" s="14">
        <v>3.9</v>
      </c>
      <c r="S55" s="14" t="s">
        <v>1</v>
      </c>
      <c r="T55" s="14" t="s">
        <v>1</v>
      </c>
      <c r="U55" s="14">
        <v>3.9</v>
      </c>
      <c r="V55" s="14">
        <v>3.9</v>
      </c>
      <c r="W55" s="14">
        <v>3.9</v>
      </c>
      <c r="X55" s="14">
        <v>3.9</v>
      </c>
      <c r="Y55" s="14">
        <v>3.9</v>
      </c>
      <c r="Z55" s="14" t="s">
        <v>1</v>
      </c>
      <c r="AA55" s="14" t="s">
        <v>1</v>
      </c>
      <c r="AB55" s="14">
        <v>3.9</v>
      </c>
      <c r="AC55" s="14">
        <v>3.9</v>
      </c>
      <c r="AD55" s="14">
        <v>3.9</v>
      </c>
      <c r="AE55" s="21">
        <v>2.9</v>
      </c>
      <c r="AF55" s="22"/>
      <c r="AG55" s="78">
        <f t="shared" si="10"/>
        <v>22</v>
      </c>
      <c r="AH55" s="78">
        <f t="shared" si="11"/>
        <v>8</v>
      </c>
      <c r="AI55" s="58">
        <f t="shared" si="12"/>
        <v>84.800000000000011</v>
      </c>
      <c r="AJ55" s="17">
        <v>46113</v>
      </c>
      <c r="AK55" s="17">
        <v>46142</v>
      </c>
      <c r="AL55" s="1">
        <f>(AG55-1)*3.9+2.9</f>
        <v>84.8</v>
      </c>
      <c r="AM55" s="1">
        <v>4</v>
      </c>
    </row>
    <row r="56" spans="1:39" ht="13.5" thickBot="1" x14ac:dyDescent="0.25">
      <c r="A56" s="81" t="s">
        <v>17</v>
      </c>
      <c r="B56" s="11" t="s">
        <v>98</v>
      </c>
      <c r="C56" s="13" t="s">
        <v>1</v>
      </c>
      <c r="D56" s="13" t="s">
        <v>1</v>
      </c>
      <c r="E56" s="13">
        <v>3.9</v>
      </c>
      <c r="F56" s="13">
        <v>3.9</v>
      </c>
      <c r="G56" s="13">
        <v>3.9</v>
      </c>
      <c r="H56" s="13">
        <v>3.9</v>
      </c>
      <c r="I56" s="23">
        <v>2.9</v>
      </c>
      <c r="J56" s="11" t="s">
        <v>98</v>
      </c>
      <c r="K56" s="13" t="s">
        <v>1</v>
      </c>
      <c r="L56" s="13" t="s">
        <v>1</v>
      </c>
      <c r="M56" s="14">
        <v>3.9</v>
      </c>
      <c r="N56" s="13">
        <v>3.9</v>
      </c>
      <c r="O56" s="13">
        <v>3.9</v>
      </c>
      <c r="P56" s="13">
        <v>3.9</v>
      </c>
      <c r="Q56" s="14" t="s">
        <v>1</v>
      </c>
      <c r="R56" s="14" t="s">
        <v>1</v>
      </c>
      <c r="S56" s="14">
        <v>3.9</v>
      </c>
      <c r="T56" s="14">
        <v>3.9</v>
      </c>
      <c r="U56" s="14">
        <v>3.9</v>
      </c>
      <c r="V56" s="14">
        <v>3.9</v>
      </c>
      <c r="W56" s="14">
        <v>3.9</v>
      </c>
      <c r="X56" s="14" t="s">
        <v>1</v>
      </c>
      <c r="Y56" s="14" t="s">
        <v>1</v>
      </c>
      <c r="Z56" s="14">
        <v>3.9</v>
      </c>
      <c r="AA56" s="14">
        <v>3.9</v>
      </c>
      <c r="AB56" s="14">
        <v>3.9</v>
      </c>
      <c r="AC56" s="14">
        <v>3.9</v>
      </c>
      <c r="AD56" s="14">
        <v>3.9</v>
      </c>
      <c r="AE56" s="14" t="s">
        <v>1</v>
      </c>
      <c r="AF56" s="14" t="s">
        <v>1</v>
      </c>
      <c r="AG56" s="78">
        <f t="shared" si="10"/>
        <v>19</v>
      </c>
      <c r="AH56" s="78">
        <f t="shared" si="11"/>
        <v>10</v>
      </c>
      <c r="AI56" s="58">
        <f t="shared" si="12"/>
        <v>73.099999999999994</v>
      </c>
      <c r="AJ56" s="17">
        <v>46143</v>
      </c>
      <c r="AK56" s="17">
        <v>46173</v>
      </c>
      <c r="AL56" s="1">
        <f>(AG56-1)*3.9+2.9</f>
        <v>73.100000000000009</v>
      </c>
      <c r="AM56" s="1">
        <v>5</v>
      </c>
    </row>
    <row r="57" spans="1:39" ht="15.75" thickBot="1" x14ac:dyDescent="0.3">
      <c r="A57" s="81" t="s">
        <v>18</v>
      </c>
      <c r="B57" s="13">
        <v>3.9</v>
      </c>
      <c r="C57" s="13">
        <v>3.9</v>
      </c>
      <c r="D57" s="13">
        <v>3.9</v>
      </c>
      <c r="E57" s="13">
        <v>3.9</v>
      </c>
      <c r="F57" s="13">
        <v>3.9</v>
      </c>
      <c r="G57" s="13" t="s">
        <v>1</v>
      </c>
      <c r="H57" s="13" t="s">
        <v>1</v>
      </c>
      <c r="I57" s="13">
        <v>3.9</v>
      </c>
      <c r="J57" s="13">
        <v>3.9</v>
      </c>
      <c r="K57" s="13">
        <v>3.9</v>
      </c>
      <c r="L57" s="23">
        <v>2.9</v>
      </c>
      <c r="M57" s="11" t="s">
        <v>98</v>
      </c>
      <c r="N57" s="13" t="s">
        <v>1</v>
      </c>
      <c r="O57" s="13" t="s">
        <v>1</v>
      </c>
      <c r="P57" s="13">
        <v>3.9</v>
      </c>
      <c r="Q57" s="14">
        <v>3.9</v>
      </c>
      <c r="R57" s="14">
        <v>3.9</v>
      </c>
      <c r="S57" s="14">
        <v>3.9</v>
      </c>
      <c r="T57" s="14">
        <v>3.9</v>
      </c>
      <c r="U57" s="14" t="s">
        <v>1</v>
      </c>
      <c r="V57" s="14" t="s">
        <v>1</v>
      </c>
      <c r="W57" s="14">
        <v>3.9</v>
      </c>
      <c r="X57" s="14">
        <v>3.9</v>
      </c>
      <c r="Y57" s="14">
        <v>3.9</v>
      </c>
      <c r="Z57" s="14">
        <v>3.9</v>
      </c>
      <c r="AA57" s="14">
        <v>3.9</v>
      </c>
      <c r="AB57" s="14" t="s">
        <v>1</v>
      </c>
      <c r="AC57" s="14" t="s">
        <v>1</v>
      </c>
      <c r="AD57" s="14">
        <v>3.9</v>
      </c>
      <c r="AE57" s="14">
        <v>3.9</v>
      </c>
      <c r="AF57" s="82"/>
      <c r="AG57" s="78">
        <f t="shared" si="10"/>
        <v>21</v>
      </c>
      <c r="AH57" s="78">
        <f t="shared" si="11"/>
        <v>8</v>
      </c>
      <c r="AI57" s="58">
        <f t="shared" si="12"/>
        <v>80.900000000000006</v>
      </c>
      <c r="AJ57" s="17">
        <v>46174</v>
      </c>
      <c r="AK57" s="17">
        <v>46203</v>
      </c>
      <c r="AL57" s="1">
        <f>(AG57-1)*3.9+2.9</f>
        <v>80.900000000000006</v>
      </c>
      <c r="AM57" s="1">
        <v>6</v>
      </c>
    </row>
    <row r="58" spans="1:39" ht="13.5" thickBot="1" x14ac:dyDescent="0.25">
      <c r="A58" s="81" t="s">
        <v>19</v>
      </c>
      <c r="B58" s="13">
        <v>3.9</v>
      </c>
      <c r="C58" s="13">
        <v>3.9</v>
      </c>
      <c r="D58" s="13">
        <v>3.9</v>
      </c>
      <c r="E58" s="13" t="s">
        <v>1</v>
      </c>
      <c r="F58" s="13" t="s">
        <v>1</v>
      </c>
      <c r="G58" s="13">
        <v>3.9</v>
      </c>
      <c r="H58" s="13">
        <v>3.9</v>
      </c>
      <c r="I58" s="13">
        <v>3.9</v>
      </c>
      <c r="J58" s="13">
        <v>3.9</v>
      </c>
      <c r="K58" s="13">
        <v>3.9</v>
      </c>
      <c r="L58" s="13" t="s">
        <v>1</v>
      </c>
      <c r="M58" s="13" t="s">
        <v>1</v>
      </c>
      <c r="N58" s="13">
        <v>3.9</v>
      </c>
      <c r="O58" s="13">
        <v>3.9</v>
      </c>
      <c r="P58" s="13">
        <v>3.9</v>
      </c>
      <c r="Q58" s="14">
        <v>3.9</v>
      </c>
      <c r="R58" s="14">
        <v>3.9</v>
      </c>
      <c r="S58" s="14" t="s">
        <v>1</v>
      </c>
      <c r="T58" s="14" t="s">
        <v>1</v>
      </c>
      <c r="U58" s="14">
        <v>3.9</v>
      </c>
      <c r="V58" s="14">
        <v>3.9</v>
      </c>
      <c r="W58" s="14">
        <v>3.9</v>
      </c>
      <c r="X58" s="14">
        <v>3.9</v>
      </c>
      <c r="Y58" s="14">
        <v>3.9</v>
      </c>
      <c r="Z58" s="14" t="s">
        <v>1</v>
      </c>
      <c r="AA58" s="14" t="s">
        <v>1</v>
      </c>
      <c r="AB58" s="14">
        <v>3.9</v>
      </c>
      <c r="AC58" s="14">
        <v>3.9</v>
      </c>
      <c r="AD58" s="14">
        <v>3.9</v>
      </c>
      <c r="AE58" s="14">
        <v>3.9</v>
      </c>
      <c r="AF58" s="20">
        <v>3.9</v>
      </c>
      <c r="AG58" s="78">
        <f t="shared" si="10"/>
        <v>23</v>
      </c>
      <c r="AH58" s="78">
        <f t="shared" si="11"/>
        <v>8</v>
      </c>
      <c r="AI58" s="58">
        <f t="shared" si="12"/>
        <v>89.700000000000017</v>
      </c>
      <c r="AJ58" s="17">
        <v>46204</v>
      </c>
      <c r="AK58" s="17">
        <v>46234</v>
      </c>
      <c r="AL58" s="1">
        <f>AG58*3.9</f>
        <v>89.7</v>
      </c>
      <c r="AM58" s="1">
        <v>7</v>
      </c>
    </row>
    <row r="59" spans="1:39" ht="13.5" thickBot="1" x14ac:dyDescent="0.25">
      <c r="A59" s="81" t="s">
        <v>20</v>
      </c>
      <c r="B59" s="13" t="s">
        <v>1</v>
      </c>
      <c r="C59" s="13" t="s">
        <v>1</v>
      </c>
      <c r="D59" s="13">
        <v>3.9</v>
      </c>
      <c r="E59" s="13">
        <v>3.9</v>
      </c>
      <c r="F59" s="13">
        <v>3.9</v>
      </c>
      <c r="G59" s="13">
        <v>3.9</v>
      </c>
      <c r="H59" s="13">
        <v>3.9</v>
      </c>
      <c r="I59" s="13" t="s">
        <v>1</v>
      </c>
      <c r="J59" s="13" t="s">
        <v>1</v>
      </c>
      <c r="K59" s="13">
        <v>3.9</v>
      </c>
      <c r="L59" s="13">
        <v>3.9</v>
      </c>
      <c r="M59" s="13">
        <v>3.9</v>
      </c>
      <c r="N59" s="13">
        <v>3.9</v>
      </c>
      <c r="O59" s="13">
        <v>3.9</v>
      </c>
      <c r="P59" s="13" t="s">
        <v>1</v>
      </c>
      <c r="Q59" s="14" t="s">
        <v>1</v>
      </c>
      <c r="R59" s="14">
        <v>3.9</v>
      </c>
      <c r="S59" s="14">
        <v>3.9</v>
      </c>
      <c r="T59" s="14">
        <v>3.9</v>
      </c>
      <c r="U59" s="14">
        <v>3.9</v>
      </c>
      <c r="V59" s="14">
        <v>3.9</v>
      </c>
      <c r="W59" s="14" t="s">
        <v>1</v>
      </c>
      <c r="X59" s="14" t="s">
        <v>1</v>
      </c>
      <c r="Y59" s="14">
        <v>3.9</v>
      </c>
      <c r="Z59" s="14">
        <v>3.9</v>
      </c>
      <c r="AA59" s="14">
        <v>3.9</v>
      </c>
      <c r="AB59" s="14">
        <v>3.9</v>
      </c>
      <c r="AC59" s="14">
        <v>3.9</v>
      </c>
      <c r="AD59" s="14" t="s">
        <v>1</v>
      </c>
      <c r="AE59" s="14" t="s">
        <v>1</v>
      </c>
      <c r="AF59" s="14">
        <v>3.9</v>
      </c>
      <c r="AG59" s="78">
        <f t="shared" si="10"/>
        <v>21</v>
      </c>
      <c r="AH59" s="78">
        <f t="shared" si="11"/>
        <v>10</v>
      </c>
      <c r="AI59" s="58">
        <f t="shared" si="12"/>
        <v>81.900000000000006</v>
      </c>
      <c r="AJ59" s="17">
        <v>46235</v>
      </c>
      <c r="AK59" s="17">
        <v>46265</v>
      </c>
      <c r="AL59" s="1">
        <f>AG59*3.9</f>
        <v>81.899999999999991</v>
      </c>
      <c r="AM59" s="1">
        <v>8</v>
      </c>
    </row>
    <row r="60" spans="1:39" ht="15.75" thickBot="1" x14ac:dyDescent="0.3">
      <c r="A60" s="81" t="s">
        <v>21</v>
      </c>
      <c r="B60" s="25">
        <v>3.9</v>
      </c>
      <c r="C60" s="13">
        <v>3.9</v>
      </c>
      <c r="D60" s="13">
        <v>3.9</v>
      </c>
      <c r="E60" s="13">
        <v>3.9</v>
      </c>
      <c r="F60" s="13" t="s">
        <v>1</v>
      </c>
      <c r="G60" s="13" t="s">
        <v>1</v>
      </c>
      <c r="H60" s="13">
        <v>3.9</v>
      </c>
      <c r="I60" s="13">
        <v>3.9</v>
      </c>
      <c r="J60" s="13">
        <v>3.9</v>
      </c>
      <c r="K60" s="13">
        <v>3.9</v>
      </c>
      <c r="L60" s="13">
        <v>3.9</v>
      </c>
      <c r="M60" s="13" t="s">
        <v>1</v>
      </c>
      <c r="N60" s="13" t="s">
        <v>1</v>
      </c>
      <c r="O60" s="13">
        <v>3.9</v>
      </c>
      <c r="P60" s="13">
        <v>3.9</v>
      </c>
      <c r="Q60" s="14">
        <v>3.9</v>
      </c>
      <c r="R60" s="14">
        <v>3.9</v>
      </c>
      <c r="S60" s="14">
        <v>3.9</v>
      </c>
      <c r="T60" s="14" t="s">
        <v>1</v>
      </c>
      <c r="U60" s="14" t="s">
        <v>1</v>
      </c>
      <c r="V60" s="14">
        <v>3.9</v>
      </c>
      <c r="W60" s="14">
        <v>3.9</v>
      </c>
      <c r="X60" s="14">
        <v>3.9</v>
      </c>
      <c r="Y60" s="14">
        <v>3.9</v>
      </c>
      <c r="Z60" s="14">
        <v>3.9</v>
      </c>
      <c r="AA60" s="14" t="s">
        <v>1</v>
      </c>
      <c r="AB60" s="14" t="s">
        <v>1</v>
      </c>
      <c r="AC60" s="14">
        <v>3.9</v>
      </c>
      <c r="AD60" s="14">
        <v>3.9</v>
      </c>
      <c r="AE60" s="14">
        <v>3.9</v>
      </c>
      <c r="AF60" s="83"/>
      <c r="AG60" s="78">
        <f t="shared" si="10"/>
        <v>22</v>
      </c>
      <c r="AH60" s="78">
        <f t="shared" si="11"/>
        <v>8</v>
      </c>
      <c r="AI60" s="58">
        <f t="shared" si="12"/>
        <v>85.800000000000011</v>
      </c>
      <c r="AJ60" s="17">
        <v>46266</v>
      </c>
      <c r="AK60" s="17">
        <v>46295</v>
      </c>
      <c r="AL60" s="1">
        <f>AG60*3.9</f>
        <v>85.8</v>
      </c>
      <c r="AM60" s="1">
        <v>9</v>
      </c>
    </row>
    <row r="61" spans="1:39" ht="13.5" thickBot="1" x14ac:dyDescent="0.25">
      <c r="A61" s="81" t="s">
        <v>22</v>
      </c>
      <c r="B61" s="13">
        <v>3.9</v>
      </c>
      <c r="C61" s="13">
        <v>3.9</v>
      </c>
      <c r="D61" s="13" t="s">
        <v>1</v>
      </c>
      <c r="E61" s="13" t="s">
        <v>1</v>
      </c>
      <c r="F61" s="13">
        <v>3.9</v>
      </c>
      <c r="G61" s="13">
        <v>3.9</v>
      </c>
      <c r="H61" s="13">
        <v>3.9</v>
      </c>
      <c r="I61" s="13">
        <v>3.9</v>
      </c>
      <c r="J61" s="13">
        <v>3.9</v>
      </c>
      <c r="K61" s="13" t="s">
        <v>1</v>
      </c>
      <c r="L61" s="13" t="s">
        <v>1</v>
      </c>
      <c r="M61" s="13">
        <v>3.9</v>
      </c>
      <c r="N61" s="13">
        <v>3.9</v>
      </c>
      <c r="O61" s="13">
        <v>3.9</v>
      </c>
      <c r="P61" s="13">
        <v>3.9</v>
      </c>
      <c r="Q61" s="14">
        <v>3.9</v>
      </c>
      <c r="R61" s="14" t="s">
        <v>1</v>
      </c>
      <c r="S61" s="14" t="s">
        <v>1</v>
      </c>
      <c r="T61" s="14">
        <v>3.9</v>
      </c>
      <c r="U61" s="14">
        <v>3.9</v>
      </c>
      <c r="V61" s="14">
        <v>3.9</v>
      </c>
      <c r="W61" s="14">
        <v>3.9</v>
      </c>
      <c r="X61" s="14">
        <v>3.9</v>
      </c>
      <c r="Y61" s="14" t="s">
        <v>1</v>
      </c>
      <c r="Z61" s="14" t="s">
        <v>1</v>
      </c>
      <c r="AA61" s="14">
        <v>3.9</v>
      </c>
      <c r="AB61" s="14">
        <v>3.9</v>
      </c>
      <c r="AC61" s="14">
        <v>3.9</v>
      </c>
      <c r="AD61" s="14">
        <v>3.9</v>
      </c>
      <c r="AE61" s="20">
        <v>3.9</v>
      </c>
      <c r="AF61" s="14" t="s">
        <v>1</v>
      </c>
      <c r="AG61" s="78">
        <f t="shared" si="10"/>
        <v>22</v>
      </c>
      <c r="AH61" s="78">
        <f t="shared" si="11"/>
        <v>9</v>
      </c>
      <c r="AI61" s="58">
        <f t="shared" si="12"/>
        <v>85.800000000000011</v>
      </c>
      <c r="AJ61" s="17">
        <v>46296</v>
      </c>
      <c r="AK61" s="17">
        <v>46326</v>
      </c>
      <c r="AL61" s="1">
        <f>AG61*3.9</f>
        <v>85.8</v>
      </c>
      <c r="AM61" s="1">
        <v>10</v>
      </c>
    </row>
    <row r="62" spans="1:39" ht="13.5" thickBot="1" x14ac:dyDescent="0.25">
      <c r="A62" s="81" t="s">
        <v>23</v>
      </c>
      <c r="B62" s="13" t="s">
        <v>1</v>
      </c>
      <c r="C62" s="13">
        <v>3.9</v>
      </c>
      <c r="D62" s="23">
        <v>2.9</v>
      </c>
      <c r="E62" s="11" t="s">
        <v>98</v>
      </c>
      <c r="F62" s="13">
        <v>3.9</v>
      </c>
      <c r="G62" s="13">
        <v>3.9</v>
      </c>
      <c r="H62" s="13" t="s">
        <v>1</v>
      </c>
      <c r="I62" s="13" t="s">
        <v>1</v>
      </c>
      <c r="J62" s="13">
        <v>3.9</v>
      </c>
      <c r="K62" s="13">
        <v>3.9</v>
      </c>
      <c r="L62" s="13">
        <v>3.9</v>
      </c>
      <c r="M62" s="13">
        <v>3.9</v>
      </c>
      <c r="N62" s="13">
        <v>3.9</v>
      </c>
      <c r="O62" s="13" t="s">
        <v>1</v>
      </c>
      <c r="P62" s="13" t="s">
        <v>1</v>
      </c>
      <c r="Q62" s="14">
        <v>3.9</v>
      </c>
      <c r="R62" s="14">
        <v>3.9</v>
      </c>
      <c r="S62" s="14">
        <v>3.9</v>
      </c>
      <c r="T62" s="14">
        <v>3.9</v>
      </c>
      <c r="U62" s="14">
        <v>3.9</v>
      </c>
      <c r="V62" s="14" t="s">
        <v>1</v>
      </c>
      <c r="W62" s="14" t="s">
        <v>1</v>
      </c>
      <c r="X62" s="14">
        <v>3.9</v>
      </c>
      <c r="Y62" s="14">
        <v>3.9</v>
      </c>
      <c r="Z62" s="14">
        <v>3.9</v>
      </c>
      <c r="AA62" s="14">
        <v>3.9</v>
      </c>
      <c r="AB62" s="14">
        <v>3.9</v>
      </c>
      <c r="AC62" s="14" t="s">
        <v>1</v>
      </c>
      <c r="AD62" s="14" t="s">
        <v>1</v>
      </c>
      <c r="AE62" s="14">
        <v>3.9</v>
      </c>
      <c r="AF62" s="14"/>
      <c r="AG62" s="78">
        <f t="shared" si="10"/>
        <v>20</v>
      </c>
      <c r="AH62" s="78">
        <f t="shared" si="11"/>
        <v>9</v>
      </c>
      <c r="AI62" s="58">
        <f t="shared" si="12"/>
        <v>77</v>
      </c>
      <c r="AJ62" s="17">
        <v>46327</v>
      </c>
      <c r="AK62" s="17">
        <v>46356</v>
      </c>
      <c r="AL62" s="1">
        <f>(AG62-1)*3.9+2.9</f>
        <v>77</v>
      </c>
      <c r="AM62" s="1">
        <v>11</v>
      </c>
    </row>
    <row r="63" spans="1:39" ht="13.5" thickBot="1" x14ac:dyDescent="0.25">
      <c r="A63" s="81" t="s">
        <v>24</v>
      </c>
      <c r="B63" s="13">
        <v>3.9</v>
      </c>
      <c r="C63" s="13">
        <v>3.9</v>
      </c>
      <c r="D63" s="13">
        <v>3.9</v>
      </c>
      <c r="E63" s="13">
        <v>3.9</v>
      </c>
      <c r="F63" s="13" t="s">
        <v>1</v>
      </c>
      <c r="G63" s="13" t="s">
        <v>1</v>
      </c>
      <c r="H63" s="13">
        <v>3.9</v>
      </c>
      <c r="I63" s="13">
        <v>3.9</v>
      </c>
      <c r="J63" s="13">
        <v>3.9</v>
      </c>
      <c r="K63" s="13">
        <v>3.9</v>
      </c>
      <c r="L63" s="13">
        <v>3.9</v>
      </c>
      <c r="M63" s="13" t="s">
        <v>1</v>
      </c>
      <c r="N63" s="13" t="s">
        <v>1</v>
      </c>
      <c r="O63" s="13">
        <v>3.9</v>
      </c>
      <c r="P63" s="13">
        <v>3.9</v>
      </c>
      <c r="Q63" s="14">
        <v>3.9</v>
      </c>
      <c r="R63" s="14">
        <v>3.9</v>
      </c>
      <c r="S63" s="14">
        <v>3.9</v>
      </c>
      <c r="T63" s="14" t="s">
        <v>1</v>
      </c>
      <c r="U63" s="14" t="s">
        <v>1</v>
      </c>
      <c r="V63" s="14">
        <v>3.9</v>
      </c>
      <c r="W63" s="14">
        <v>3.9</v>
      </c>
      <c r="X63" s="14">
        <v>3.9</v>
      </c>
      <c r="Y63" s="14">
        <v>3.9</v>
      </c>
      <c r="Z63" s="14">
        <v>3.9</v>
      </c>
      <c r="AA63" s="14" t="s">
        <v>1</v>
      </c>
      <c r="AB63" s="14" t="s">
        <v>1</v>
      </c>
      <c r="AC63" s="14">
        <v>3.9</v>
      </c>
      <c r="AD63" s="14">
        <v>3.9</v>
      </c>
      <c r="AE63" s="14">
        <v>3.9</v>
      </c>
      <c r="AF63" s="14" t="s">
        <v>1</v>
      </c>
      <c r="AG63" s="78">
        <f t="shared" si="10"/>
        <v>22</v>
      </c>
      <c r="AH63" s="78">
        <f t="shared" si="11"/>
        <v>9</v>
      </c>
      <c r="AI63" s="58">
        <f t="shared" si="12"/>
        <v>85.800000000000011</v>
      </c>
      <c r="AJ63" s="17">
        <v>46357</v>
      </c>
      <c r="AK63" s="17">
        <v>46387</v>
      </c>
      <c r="AL63" s="1">
        <f>AG63*3.9</f>
        <v>85.8</v>
      </c>
      <c r="AM63" s="1">
        <v>12</v>
      </c>
    </row>
    <row r="64" spans="1:39" x14ac:dyDescent="0.2">
      <c r="AG64" s="1">
        <f>SUM(AG52:AG63)</f>
        <v>247</v>
      </c>
      <c r="AH64" s="1">
        <f t="shared" ref="AH64:AI64" si="13">SUM(AH52:AH63)</f>
        <v>104</v>
      </c>
      <c r="AI64" s="1">
        <f t="shared" si="13"/>
        <v>959.3</v>
      </c>
      <c r="AL64" s="1">
        <f t="shared" ref="AL64" si="14">SUM(AL52:AL63)</f>
        <v>959.3</v>
      </c>
    </row>
    <row r="66" spans="1:39" ht="54" hidden="1" customHeight="1" x14ac:dyDescent="0.2">
      <c r="A66" s="333" t="s">
        <v>5</v>
      </c>
      <c r="B66" s="334" t="s">
        <v>6</v>
      </c>
      <c r="C66" s="327"/>
      <c r="D66" s="327"/>
      <c r="E66" s="327"/>
      <c r="F66" s="327"/>
      <c r="G66" s="327"/>
      <c r="H66" s="327"/>
      <c r="I66" s="327"/>
      <c r="J66" s="327"/>
      <c r="K66" s="327"/>
      <c r="L66" s="327"/>
      <c r="M66" s="327"/>
      <c r="N66" s="327"/>
      <c r="O66" s="327"/>
      <c r="P66" s="327"/>
      <c r="Q66" s="327"/>
      <c r="R66" s="327"/>
      <c r="S66" s="327"/>
      <c r="T66" s="327"/>
      <c r="U66" s="327"/>
      <c r="V66" s="327"/>
      <c r="W66" s="327"/>
      <c r="X66" s="327"/>
      <c r="Y66" s="327"/>
      <c r="Z66" s="327"/>
      <c r="AA66" s="327"/>
      <c r="AB66" s="327"/>
      <c r="AC66" s="327"/>
      <c r="AD66" s="327"/>
      <c r="AE66" s="327"/>
      <c r="AF66" s="327"/>
      <c r="AG66" s="335" t="s">
        <v>7</v>
      </c>
      <c r="AH66" s="336"/>
      <c r="AI66" s="77" t="s">
        <v>8</v>
      </c>
    </row>
    <row r="67" spans="1:39" ht="39" hidden="1" customHeight="1" thickBot="1" x14ac:dyDescent="0.25">
      <c r="A67" s="333"/>
      <c r="B67" s="78">
        <v>1</v>
      </c>
      <c r="C67" s="78">
        <v>2</v>
      </c>
      <c r="D67" s="78">
        <v>3</v>
      </c>
      <c r="E67" s="78">
        <v>4</v>
      </c>
      <c r="F67" s="78">
        <v>5</v>
      </c>
      <c r="G67" s="78">
        <v>6</v>
      </c>
      <c r="H67" s="78">
        <v>7</v>
      </c>
      <c r="I67" s="78">
        <v>8</v>
      </c>
      <c r="J67" s="78">
        <v>9</v>
      </c>
      <c r="K67" s="78">
        <v>10</v>
      </c>
      <c r="L67" s="78">
        <v>11</v>
      </c>
      <c r="M67" s="78">
        <v>12</v>
      </c>
      <c r="N67" s="78">
        <v>13</v>
      </c>
      <c r="O67" s="78">
        <v>14</v>
      </c>
      <c r="P67" s="78">
        <v>15</v>
      </c>
      <c r="Q67" s="78">
        <v>16</v>
      </c>
      <c r="R67" s="78">
        <v>17</v>
      </c>
      <c r="S67" s="78">
        <v>18</v>
      </c>
      <c r="T67" s="78">
        <v>19</v>
      </c>
      <c r="U67" s="78">
        <v>20</v>
      </c>
      <c r="V67" s="78">
        <v>21</v>
      </c>
      <c r="W67" s="78">
        <v>22</v>
      </c>
      <c r="X67" s="78">
        <v>23</v>
      </c>
      <c r="Y67" s="78">
        <v>24</v>
      </c>
      <c r="Z67" s="78">
        <v>25</v>
      </c>
      <c r="AA67" s="78">
        <v>26</v>
      </c>
      <c r="AB67" s="78">
        <v>27</v>
      </c>
      <c r="AC67" s="78">
        <v>28</v>
      </c>
      <c r="AD67" s="78">
        <v>29</v>
      </c>
      <c r="AE67" s="78">
        <v>30</v>
      </c>
      <c r="AF67" s="78">
        <v>31</v>
      </c>
      <c r="AG67" s="79" t="s">
        <v>9</v>
      </c>
      <c r="AH67" s="79" t="s">
        <v>10</v>
      </c>
      <c r="AI67" s="79" t="s">
        <v>11</v>
      </c>
      <c r="AL67" s="1" t="s">
        <v>38</v>
      </c>
    </row>
    <row r="68" spans="1:39" ht="13.5" hidden="1" thickBot="1" x14ac:dyDescent="0.25">
      <c r="A68" s="80" t="s">
        <v>12</v>
      </c>
      <c r="B68" s="11" t="s">
        <v>13</v>
      </c>
      <c r="C68" s="11" t="s">
        <v>13</v>
      </c>
      <c r="D68" s="11" t="s">
        <v>13</v>
      </c>
      <c r="E68" s="11" t="s">
        <v>13</v>
      </c>
      <c r="F68" s="11" t="s">
        <v>13</v>
      </c>
      <c r="G68" s="11" t="s">
        <v>13</v>
      </c>
      <c r="H68" s="11" t="s">
        <v>13</v>
      </c>
      <c r="I68" s="11" t="s">
        <v>13</v>
      </c>
      <c r="J68" s="12" t="s">
        <v>1</v>
      </c>
      <c r="K68" s="12" t="s">
        <v>1</v>
      </c>
      <c r="L68" s="12" t="s">
        <v>1</v>
      </c>
      <c r="M68" s="13">
        <v>3.9</v>
      </c>
      <c r="N68" s="13">
        <v>3.9</v>
      </c>
      <c r="O68" s="13">
        <v>3.9</v>
      </c>
      <c r="P68" s="13">
        <v>3.9</v>
      </c>
      <c r="Q68" s="14">
        <v>3.9</v>
      </c>
      <c r="R68" s="14" t="s">
        <v>1</v>
      </c>
      <c r="S68" s="14" t="s">
        <v>1</v>
      </c>
      <c r="T68" s="15">
        <v>3.9</v>
      </c>
      <c r="U68" s="14">
        <v>3.9</v>
      </c>
      <c r="V68" s="14">
        <v>3.9</v>
      </c>
      <c r="W68" s="14">
        <v>3.9</v>
      </c>
      <c r="X68" s="14">
        <v>3.9</v>
      </c>
      <c r="Y68" s="14" t="s">
        <v>1</v>
      </c>
      <c r="Z68" s="14" t="s">
        <v>1</v>
      </c>
      <c r="AA68" s="14">
        <v>3.9</v>
      </c>
      <c r="AB68" s="14">
        <v>3.9</v>
      </c>
      <c r="AC68" s="14">
        <v>3.9</v>
      </c>
      <c r="AD68" s="14">
        <v>3.9</v>
      </c>
      <c r="AE68" s="14">
        <v>3.9</v>
      </c>
      <c r="AF68" s="14" t="s">
        <v>1</v>
      </c>
      <c r="AG68" s="78">
        <f t="shared" ref="AG68:AG79" si="15">COUNTIF(B68:AF68,"3,9")+COUNTIF(B68:AF68,"2,9")</f>
        <v>15</v>
      </c>
      <c r="AH68" s="78">
        <f>COUNTIF(B68:AF68,"В")+COUNTIF(B68:AF68,"ФВ")</f>
        <v>16</v>
      </c>
      <c r="AI68" s="58">
        <f>SUM(B68:AF68)</f>
        <v>58.499999999999986</v>
      </c>
      <c r="AJ68" s="17">
        <v>46023</v>
      </c>
      <c r="AK68" s="17">
        <v>46053</v>
      </c>
      <c r="AL68" s="1">
        <f>AG68*3.9</f>
        <v>58.5</v>
      </c>
      <c r="AM68" s="37">
        <f>AI68-AL68</f>
        <v>0</v>
      </c>
    </row>
    <row r="69" spans="1:39" ht="13.5" hidden="1" thickBot="1" x14ac:dyDescent="0.25">
      <c r="A69" s="81" t="s">
        <v>14</v>
      </c>
      <c r="B69" s="13" t="s">
        <v>1</v>
      </c>
      <c r="C69" s="13">
        <v>3.9</v>
      </c>
      <c r="D69" s="13">
        <v>3.9</v>
      </c>
      <c r="E69" s="13">
        <v>3.9</v>
      </c>
      <c r="F69" s="13">
        <v>3.9</v>
      </c>
      <c r="G69" s="13">
        <v>3.9</v>
      </c>
      <c r="H69" s="13" t="s">
        <v>1</v>
      </c>
      <c r="I69" s="13" t="s">
        <v>1</v>
      </c>
      <c r="J69" s="13">
        <v>3.9</v>
      </c>
      <c r="K69" s="13">
        <v>3.9</v>
      </c>
      <c r="L69" s="13">
        <v>3.9</v>
      </c>
      <c r="M69" s="13">
        <v>3.9</v>
      </c>
      <c r="N69" s="13">
        <v>3.9</v>
      </c>
      <c r="O69" s="13" t="s">
        <v>1</v>
      </c>
      <c r="P69" s="13" t="s">
        <v>1</v>
      </c>
      <c r="Q69" s="14">
        <v>3.9</v>
      </c>
      <c r="R69" s="14">
        <v>3.9</v>
      </c>
      <c r="S69" s="14">
        <v>3.9</v>
      </c>
      <c r="T69" s="14">
        <v>3.9</v>
      </c>
      <c r="U69" s="14">
        <v>3.9</v>
      </c>
      <c r="V69" s="14" t="s">
        <v>1</v>
      </c>
      <c r="W69" s="14" t="s">
        <v>1</v>
      </c>
      <c r="X69" s="19" t="s">
        <v>13</v>
      </c>
      <c r="Y69" s="14">
        <v>3.9</v>
      </c>
      <c r="Z69" s="14">
        <v>3.9</v>
      </c>
      <c r="AA69" s="14">
        <v>3.9</v>
      </c>
      <c r="AB69" s="14">
        <v>3.9</v>
      </c>
      <c r="AC69" s="14" t="s">
        <v>1</v>
      </c>
      <c r="AD69" s="14"/>
      <c r="AE69" s="14"/>
      <c r="AF69" s="14"/>
      <c r="AG69" s="78">
        <f t="shared" si="15"/>
        <v>19</v>
      </c>
      <c r="AH69" s="78">
        <f t="shared" ref="AH69:AH79" si="16">COUNTIF(B69:AF69,"В")+COUNTIF(B69:AF69,"ФВ")</f>
        <v>9</v>
      </c>
      <c r="AI69" s="58">
        <f>SUM(B69:AF69)</f>
        <v>74.099999999999994</v>
      </c>
      <c r="AJ69" s="17">
        <v>46054</v>
      </c>
      <c r="AK69" s="17">
        <v>46081</v>
      </c>
      <c r="AL69" s="1">
        <f>AG69*3.9</f>
        <v>74.099999999999994</v>
      </c>
      <c r="AM69" s="37">
        <f t="shared" ref="AM69:AM79" si="17">AI69-AL69</f>
        <v>0</v>
      </c>
    </row>
    <row r="70" spans="1:39" ht="13.5" hidden="1" thickBot="1" x14ac:dyDescent="0.25">
      <c r="A70" s="81" t="s">
        <v>15</v>
      </c>
      <c r="B70" s="13" t="s">
        <v>1</v>
      </c>
      <c r="C70" s="13">
        <v>3.9</v>
      </c>
      <c r="D70" s="13">
        <v>3.9</v>
      </c>
      <c r="E70" s="13">
        <v>3.9</v>
      </c>
      <c r="F70" s="13">
        <v>3.9</v>
      </c>
      <c r="G70" s="13">
        <v>3.9</v>
      </c>
      <c r="H70" s="13" t="s">
        <v>1</v>
      </c>
      <c r="I70" s="11" t="s">
        <v>13</v>
      </c>
      <c r="J70" s="13" t="s">
        <v>1</v>
      </c>
      <c r="K70" s="13">
        <v>3.9</v>
      </c>
      <c r="L70" s="13">
        <v>3.9</v>
      </c>
      <c r="M70" s="13">
        <v>3.9</v>
      </c>
      <c r="N70" s="13">
        <v>3.9</v>
      </c>
      <c r="O70" s="13" t="s">
        <v>1</v>
      </c>
      <c r="P70" s="13" t="s">
        <v>1</v>
      </c>
      <c r="Q70" s="14">
        <v>3.9</v>
      </c>
      <c r="R70" s="14">
        <v>3.9</v>
      </c>
      <c r="S70" s="14">
        <v>3.9</v>
      </c>
      <c r="T70" s="14">
        <v>3.9</v>
      </c>
      <c r="U70" s="14">
        <v>3.9</v>
      </c>
      <c r="V70" s="14" t="s">
        <v>1</v>
      </c>
      <c r="W70" s="14" t="s">
        <v>1</v>
      </c>
      <c r="X70" s="14">
        <v>3.9</v>
      </c>
      <c r="Y70" s="14">
        <v>3.9</v>
      </c>
      <c r="Z70" s="14">
        <v>3.9</v>
      </c>
      <c r="AA70" s="14">
        <v>3.9</v>
      </c>
      <c r="AB70" s="14">
        <v>3.9</v>
      </c>
      <c r="AC70" s="14" t="s">
        <v>1</v>
      </c>
      <c r="AD70" s="14" t="s">
        <v>1</v>
      </c>
      <c r="AE70" s="20">
        <v>3.9</v>
      </c>
      <c r="AF70" s="14">
        <v>3.9</v>
      </c>
      <c r="AG70" s="78">
        <f t="shared" si="15"/>
        <v>21</v>
      </c>
      <c r="AH70" s="78">
        <f t="shared" si="16"/>
        <v>10</v>
      </c>
      <c r="AI70" s="58">
        <f t="shared" ref="AI70:AI79" si="18">SUM(B70:AF70)</f>
        <v>81.900000000000006</v>
      </c>
      <c r="AJ70" s="17">
        <v>46082</v>
      </c>
      <c r="AK70" s="17">
        <v>46112</v>
      </c>
      <c r="AL70" s="1">
        <f>AG70*3.9</f>
        <v>81.899999999999991</v>
      </c>
      <c r="AM70" s="37">
        <f t="shared" si="17"/>
        <v>0</v>
      </c>
    </row>
    <row r="71" spans="1:39" ht="13.5" hidden="1" thickBot="1" x14ac:dyDescent="0.25">
      <c r="A71" s="81" t="s">
        <v>16</v>
      </c>
      <c r="B71" s="13">
        <v>3.9</v>
      </c>
      <c r="C71" s="13">
        <v>3.9</v>
      </c>
      <c r="D71" s="13">
        <v>3.9</v>
      </c>
      <c r="E71" s="13" t="s">
        <v>1</v>
      </c>
      <c r="F71" s="13" t="s">
        <v>1</v>
      </c>
      <c r="G71" s="13">
        <v>3.9</v>
      </c>
      <c r="H71" s="13">
        <v>3.9</v>
      </c>
      <c r="I71" s="13">
        <v>3.9</v>
      </c>
      <c r="J71" s="13">
        <v>3.9</v>
      </c>
      <c r="K71" s="13">
        <v>3.9</v>
      </c>
      <c r="L71" s="13" t="s">
        <v>1</v>
      </c>
      <c r="M71" s="13" t="s">
        <v>1</v>
      </c>
      <c r="N71" s="13">
        <v>3.9</v>
      </c>
      <c r="O71" s="13">
        <v>3.9</v>
      </c>
      <c r="P71" s="13">
        <v>3.9</v>
      </c>
      <c r="Q71" s="14">
        <v>3.9</v>
      </c>
      <c r="R71" s="14">
        <v>3.9</v>
      </c>
      <c r="S71" s="14" t="s">
        <v>1</v>
      </c>
      <c r="T71" s="14" t="s">
        <v>1</v>
      </c>
      <c r="U71" s="14">
        <v>3.9</v>
      </c>
      <c r="V71" s="14">
        <v>3.9</v>
      </c>
      <c r="W71" s="14">
        <v>3.9</v>
      </c>
      <c r="X71" s="14">
        <v>3.9</v>
      </c>
      <c r="Y71" s="14">
        <v>3.9</v>
      </c>
      <c r="Z71" s="14" t="s">
        <v>1</v>
      </c>
      <c r="AA71" s="14" t="s">
        <v>1</v>
      </c>
      <c r="AB71" s="14">
        <v>3.9</v>
      </c>
      <c r="AC71" s="14">
        <v>3.9</v>
      </c>
      <c r="AD71" s="14">
        <v>3.9</v>
      </c>
      <c r="AE71" s="21">
        <v>2.9</v>
      </c>
      <c r="AF71" s="22"/>
      <c r="AG71" s="78">
        <f t="shared" si="15"/>
        <v>22</v>
      </c>
      <c r="AH71" s="78">
        <f t="shared" si="16"/>
        <v>8</v>
      </c>
      <c r="AI71" s="58">
        <f t="shared" si="18"/>
        <v>84.800000000000011</v>
      </c>
      <c r="AJ71" s="17">
        <v>46113</v>
      </c>
      <c r="AK71" s="17">
        <v>46142</v>
      </c>
      <c r="AL71" s="1">
        <f>(AG71-1)*3.9+2.9</f>
        <v>84.8</v>
      </c>
      <c r="AM71" s="37">
        <f t="shared" si="17"/>
        <v>0</v>
      </c>
    </row>
    <row r="72" spans="1:39" ht="13.5" hidden="1" thickBot="1" x14ac:dyDescent="0.25">
      <c r="A72" s="81" t="s">
        <v>17</v>
      </c>
      <c r="B72" s="11" t="s">
        <v>13</v>
      </c>
      <c r="C72" s="13" t="s">
        <v>1</v>
      </c>
      <c r="D72" s="13" t="s">
        <v>1</v>
      </c>
      <c r="E72" s="13">
        <v>3.9</v>
      </c>
      <c r="F72" s="13">
        <v>3.9</v>
      </c>
      <c r="G72" s="13">
        <v>3.9</v>
      </c>
      <c r="H72" s="13">
        <v>3.9</v>
      </c>
      <c r="I72" s="23">
        <v>2.9</v>
      </c>
      <c r="J72" s="11" t="s">
        <v>13</v>
      </c>
      <c r="K72" s="13" t="s">
        <v>1</v>
      </c>
      <c r="L72" s="13" t="s">
        <v>1</v>
      </c>
      <c r="M72" s="14">
        <v>3.9</v>
      </c>
      <c r="N72" s="13">
        <v>3.9</v>
      </c>
      <c r="O72" s="13">
        <v>3.9</v>
      </c>
      <c r="P72" s="13">
        <v>3.9</v>
      </c>
      <c r="Q72" s="14" t="s">
        <v>1</v>
      </c>
      <c r="R72" s="14" t="s">
        <v>1</v>
      </c>
      <c r="S72" s="14">
        <v>3.9</v>
      </c>
      <c r="T72" s="14">
        <v>3.9</v>
      </c>
      <c r="U72" s="14">
        <v>3.9</v>
      </c>
      <c r="V72" s="14">
        <v>3.9</v>
      </c>
      <c r="W72" s="14">
        <v>3.9</v>
      </c>
      <c r="X72" s="14" t="s">
        <v>1</v>
      </c>
      <c r="Y72" s="14" t="s">
        <v>1</v>
      </c>
      <c r="Z72" s="14">
        <v>3.9</v>
      </c>
      <c r="AA72" s="14">
        <v>3.9</v>
      </c>
      <c r="AB72" s="14">
        <v>3.9</v>
      </c>
      <c r="AC72" s="14">
        <v>3.9</v>
      </c>
      <c r="AD72" s="14">
        <v>3.9</v>
      </c>
      <c r="AE72" s="14" t="s">
        <v>1</v>
      </c>
      <c r="AF72" s="14" t="s">
        <v>1</v>
      </c>
      <c r="AG72" s="78">
        <f t="shared" si="15"/>
        <v>19</v>
      </c>
      <c r="AH72" s="78">
        <f t="shared" si="16"/>
        <v>12</v>
      </c>
      <c r="AI72" s="58">
        <f t="shared" si="18"/>
        <v>73.099999999999994</v>
      </c>
      <c r="AJ72" s="17">
        <v>46143</v>
      </c>
      <c r="AK72" s="17">
        <v>46173</v>
      </c>
      <c r="AL72" s="1">
        <f>(AG72-1)*3.9+2.9</f>
        <v>73.100000000000009</v>
      </c>
      <c r="AM72" s="37">
        <f t="shared" si="17"/>
        <v>0</v>
      </c>
    </row>
    <row r="73" spans="1:39" ht="15.75" hidden="1" thickBot="1" x14ac:dyDescent="0.3">
      <c r="A73" s="81" t="s">
        <v>18</v>
      </c>
      <c r="B73" s="13">
        <v>3.9</v>
      </c>
      <c r="C73" s="13">
        <v>3.9</v>
      </c>
      <c r="D73" s="13">
        <v>3.9</v>
      </c>
      <c r="E73" s="13">
        <v>3.9</v>
      </c>
      <c r="F73" s="13">
        <v>3.9</v>
      </c>
      <c r="G73" s="13" t="s">
        <v>1</v>
      </c>
      <c r="H73" s="13" t="s">
        <v>1</v>
      </c>
      <c r="I73" s="13">
        <v>3.9</v>
      </c>
      <c r="J73" s="13">
        <v>3.9</v>
      </c>
      <c r="K73" s="13">
        <v>3.9</v>
      </c>
      <c r="L73" s="23">
        <v>2.9</v>
      </c>
      <c r="M73" s="11" t="s">
        <v>13</v>
      </c>
      <c r="N73" s="13" t="s">
        <v>1</v>
      </c>
      <c r="O73" s="13" t="s">
        <v>1</v>
      </c>
      <c r="P73" s="13">
        <v>3.9</v>
      </c>
      <c r="Q73" s="14">
        <v>3.9</v>
      </c>
      <c r="R73" s="14">
        <v>3.9</v>
      </c>
      <c r="S73" s="14">
        <v>3.9</v>
      </c>
      <c r="T73" s="14">
        <v>3.9</v>
      </c>
      <c r="U73" s="14" t="s">
        <v>1</v>
      </c>
      <c r="V73" s="14" t="s">
        <v>1</v>
      </c>
      <c r="W73" s="14">
        <v>3.9</v>
      </c>
      <c r="X73" s="14">
        <v>3.9</v>
      </c>
      <c r="Y73" s="14">
        <v>3.9</v>
      </c>
      <c r="Z73" s="14">
        <v>3.9</v>
      </c>
      <c r="AA73" s="14">
        <v>3.9</v>
      </c>
      <c r="AB73" s="14" t="s">
        <v>1</v>
      </c>
      <c r="AC73" s="14" t="s">
        <v>1</v>
      </c>
      <c r="AD73" s="14">
        <v>3.9</v>
      </c>
      <c r="AE73" s="14">
        <v>3.9</v>
      </c>
      <c r="AF73" s="82"/>
      <c r="AG73" s="78">
        <f t="shared" si="15"/>
        <v>21</v>
      </c>
      <c r="AH73" s="78">
        <f t="shared" si="16"/>
        <v>9</v>
      </c>
      <c r="AI73" s="58">
        <f t="shared" si="18"/>
        <v>80.900000000000006</v>
      </c>
      <c r="AJ73" s="17">
        <v>46174</v>
      </c>
      <c r="AK73" s="17">
        <v>46203</v>
      </c>
      <c r="AL73" s="1">
        <f>(AG73-1)*3.9+2.9</f>
        <v>80.900000000000006</v>
      </c>
      <c r="AM73" s="37">
        <f t="shared" si="17"/>
        <v>0</v>
      </c>
    </row>
    <row r="74" spans="1:39" ht="13.5" hidden="1" thickBot="1" x14ac:dyDescent="0.25">
      <c r="A74" s="81" t="s">
        <v>19</v>
      </c>
      <c r="B74" s="13">
        <v>3.9</v>
      </c>
      <c r="C74" s="13">
        <v>3.9</v>
      </c>
      <c r="D74" s="13">
        <v>3.9</v>
      </c>
      <c r="E74" s="13" t="s">
        <v>1</v>
      </c>
      <c r="F74" s="13" t="s">
        <v>1</v>
      </c>
      <c r="G74" s="13">
        <v>3.9</v>
      </c>
      <c r="H74" s="13">
        <v>3.9</v>
      </c>
      <c r="I74" s="13">
        <v>3.9</v>
      </c>
      <c r="J74" s="13">
        <v>3.9</v>
      </c>
      <c r="K74" s="13">
        <v>3.9</v>
      </c>
      <c r="L74" s="13" t="s">
        <v>1</v>
      </c>
      <c r="M74" s="13" t="s">
        <v>1</v>
      </c>
      <c r="N74" s="13">
        <v>3.9</v>
      </c>
      <c r="O74" s="13">
        <v>3.9</v>
      </c>
      <c r="P74" s="13">
        <v>3.9</v>
      </c>
      <c r="Q74" s="14">
        <v>3.9</v>
      </c>
      <c r="R74" s="14">
        <v>3.9</v>
      </c>
      <c r="S74" s="14" t="s">
        <v>1</v>
      </c>
      <c r="T74" s="14" t="s">
        <v>1</v>
      </c>
      <c r="U74" s="14">
        <v>3.9</v>
      </c>
      <c r="V74" s="14">
        <v>3.9</v>
      </c>
      <c r="W74" s="14">
        <v>3.9</v>
      </c>
      <c r="X74" s="14">
        <v>3.9</v>
      </c>
      <c r="Y74" s="14">
        <v>3.9</v>
      </c>
      <c r="Z74" s="14" t="s">
        <v>1</v>
      </c>
      <c r="AA74" s="14" t="s">
        <v>1</v>
      </c>
      <c r="AB74" s="14">
        <v>3.9</v>
      </c>
      <c r="AC74" s="14">
        <v>3.9</v>
      </c>
      <c r="AD74" s="14">
        <v>3.9</v>
      </c>
      <c r="AE74" s="14">
        <v>3.9</v>
      </c>
      <c r="AF74" s="20">
        <v>3.9</v>
      </c>
      <c r="AG74" s="78">
        <f t="shared" si="15"/>
        <v>23</v>
      </c>
      <c r="AH74" s="78">
        <f t="shared" si="16"/>
        <v>8</v>
      </c>
      <c r="AI74" s="58">
        <f t="shared" si="18"/>
        <v>89.700000000000017</v>
      </c>
      <c r="AJ74" s="17">
        <v>46204</v>
      </c>
      <c r="AK74" s="17">
        <v>46234</v>
      </c>
      <c r="AL74" s="1">
        <f>AG74*3.9</f>
        <v>89.7</v>
      </c>
      <c r="AM74" s="37">
        <f t="shared" si="17"/>
        <v>0</v>
      </c>
    </row>
    <row r="75" spans="1:39" ht="13.5" hidden="1" thickBot="1" x14ac:dyDescent="0.25">
      <c r="A75" s="81" t="s">
        <v>20</v>
      </c>
      <c r="B75" s="13" t="s">
        <v>1</v>
      </c>
      <c r="C75" s="13" t="s">
        <v>1</v>
      </c>
      <c r="D75" s="13">
        <v>3.9</v>
      </c>
      <c r="E75" s="13">
        <v>3.9</v>
      </c>
      <c r="F75" s="13">
        <v>3.9</v>
      </c>
      <c r="G75" s="13">
        <v>3.9</v>
      </c>
      <c r="H75" s="13">
        <v>3.9</v>
      </c>
      <c r="I75" s="13" t="s">
        <v>1</v>
      </c>
      <c r="J75" s="13" t="s">
        <v>1</v>
      </c>
      <c r="K75" s="13">
        <v>3.9</v>
      </c>
      <c r="L75" s="13">
        <v>3.9</v>
      </c>
      <c r="M75" s="13">
        <v>3.9</v>
      </c>
      <c r="N75" s="13">
        <v>3.9</v>
      </c>
      <c r="O75" s="13">
        <v>3.9</v>
      </c>
      <c r="P75" s="13" t="s">
        <v>1</v>
      </c>
      <c r="Q75" s="14" t="s">
        <v>1</v>
      </c>
      <c r="R75" s="14">
        <v>3.9</v>
      </c>
      <c r="S75" s="14">
        <v>3.9</v>
      </c>
      <c r="T75" s="14">
        <v>3.9</v>
      </c>
      <c r="U75" s="14">
        <v>3.9</v>
      </c>
      <c r="V75" s="14">
        <v>3.9</v>
      </c>
      <c r="W75" s="14" t="s">
        <v>1</v>
      </c>
      <c r="X75" s="14" t="s">
        <v>1</v>
      </c>
      <c r="Y75" s="14">
        <v>3.9</v>
      </c>
      <c r="Z75" s="14">
        <v>3.9</v>
      </c>
      <c r="AA75" s="14">
        <v>3.9</v>
      </c>
      <c r="AB75" s="14">
        <v>3.9</v>
      </c>
      <c r="AC75" s="14">
        <v>3.9</v>
      </c>
      <c r="AD75" s="14" t="s">
        <v>1</v>
      </c>
      <c r="AE75" s="14" t="s">
        <v>1</v>
      </c>
      <c r="AF75" s="14">
        <v>3.9</v>
      </c>
      <c r="AG75" s="78">
        <f t="shared" si="15"/>
        <v>21</v>
      </c>
      <c r="AH75" s="78">
        <f t="shared" si="16"/>
        <v>10</v>
      </c>
      <c r="AI75" s="58">
        <f t="shared" si="18"/>
        <v>81.900000000000006</v>
      </c>
      <c r="AJ75" s="17">
        <v>46235</v>
      </c>
      <c r="AK75" s="17">
        <v>46265</v>
      </c>
      <c r="AL75" s="1">
        <f>AG75*3.9</f>
        <v>81.899999999999991</v>
      </c>
      <c r="AM75" s="37">
        <f t="shared" si="17"/>
        <v>0</v>
      </c>
    </row>
    <row r="76" spans="1:39" ht="15.75" hidden="1" thickBot="1" x14ac:dyDescent="0.3">
      <c r="A76" s="81" t="s">
        <v>21</v>
      </c>
      <c r="B76" s="25">
        <v>3.9</v>
      </c>
      <c r="C76" s="13">
        <v>3.9</v>
      </c>
      <c r="D76" s="13">
        <v>3.9</v>
      </c>
      <c r="E76" s="13">
        <v>3.9</v>
      </c>
      <c r="F76" s="13" t="s">
        <v>1</v>
      </c>
      <c r="G76" s="13" t="s">
        <v>1</v>
      </c>
      <c r="H76" s="13">
        <v>3.9</v>
      </c>
      <c r="I76" s="13">
        <v>3.9</v>
      </c>
      <c r="J76" s="13">
        <v>3.9</v>
      </c>
      <c r="K76" s="13">
        <v>3.9</v>
      </c>
      <c r="L76" s="13">
        <v>3.9</v>
      </c>
      <c r="M76" s="13" t="s">
        <v>1</v>
      </c>
      <c r="N76" s="13" t="s">
        <v>1</v>
      </c>
      <c r="O76" s="13">
        <v>3.9</v>
      </c>
      <c r="P76" s="13">
        <v>3.9</v>
      </c>
      <c r="Q76" s="14">
        <v>3.9</v>
      </c>
      <c r="R76" s="14">
        <v>3.9</v>
      </c>
      <c r="S76" s="14">
        <v>3.9</v>
      </c>
      <c r="T76" s="14" t="s">
        <v>1</v>
      </c>
      <c r="U76" s="14" t="s">
        <v>1</v>
      </c>
      <c r="V76" s="14">
        <v>3.9</v>
      </c>
      <c r="W76" s="14">
        <v>3.9</v>
      </c>
      <c r="X76" s="14">
        <v>3.9</v>
      </c>
      <c r="Y76" s="14">
        <v>3.9</v>
      </c>
      <c r="Z76" s="14">
        <v>3.9</v>
      </c>
      <c r="AA76" s="14" t="s">
        <v>1</v>
      </c>
      <c r="AB76" s="14" t="s">
        <v>1</v>
      </c>
      <c r="AC76" s="14">
        <v>3.9</v>
      </c>
      <c r="AD76" s="14">
        <v>3.9</v>
      </c>
      <c r="AE76" s="14">
        <v>3.9</v>
      </c>
      <c r="AF76" s="83"/>
      <c r="AG76" s="78">
        <f t="shared" si="15"/>
        <v>22</v>
      </c>
      <c r="AH76" s="78">
        <f t="shared" si="16"/>
        <v>8</v>
      </c>
      <c r="AI76" s="58">
        <f t="shared" si="18"/>
        <v>85.800000000000011</v>
      </c>
      <c r="AJ76" s="17">
        <v>46266</v>
      </c>
      <c r="AK76" s="17">
        <v>46295</v>
      </c>
      <c r="AL76" s="1">
        <f>AG76*3.9</f>
        <v>85.8</v>
      </c>
      <c r="AM76" s="37">
        <f t="shared" si="17"/>
        <v>0</v>
      </c>
    </row>
    <row r="77" spans="1:39" ht="13.5" hidden="1" thickBot="1" x14ac:dyDescent="0.25">
      <c r="A77" s="81" t="s">
        <v>22</v>
      </c>
      <c r="B77" s="13">
        <v>3.9</v>
      </c>
      <c r="C77" s="13">
        <v>3.9</v>
      </c>
      <c r="D77" s="13" t="s">
        <v>1</v>
      </c>
      <c r="E77" s="13" t="s">
        <v>1</v>
      </c>
      <c r="F77" s="13">
        <v>3.9</v>
      </c>
      <c r="G77" s="13">
        <v>3.9</v>
      </c>
      <c r="H77" s="13">
        <v>3.9</v>
      </c>
      <c r="I77" s="13">
        <v>3.9</v>
      </c>
      <c r="J77" s="13">
        <v>3.9</v>
      </c>
      <c r="K77" s="13" t="s">
        <v>1</v>
      </c>
      <c r="L77" s="13" t="s">
        <v>1</v>
      </c>
      <c r="M77" s="13">
        <v>3.9</v>
      </c>
      <c r="N77" s="13">
        <v>3.9</v>
      </c>
      <c r="O77" s="13">
        <v>3.9</v>
      </c>
      <c r="P77" s="13">
        <v>3.9</v>
      </c>
      <c r="Q77" s="14">
        <v>3.9</v>
      </c>
      <c r="R77" s="14" t="s">
        <v>1</v>
      </c>
      <c r="S77" s="14" t="s">
        <v>1</v>
      </c>
      <c r="T77" s="14">
        <v>3.9</v>
      </c>
      <c r="U77" s="14">
        <v>3.9</v>
      </c>
      <c r="V77" s="14">
        <v>3.9</v>
      </c>
      <c r="W77" s="14">
        <v>3.9</v>
      </c>
      <c r="X77" s="14">
        <v>3.9</v>
      </c>
      <c r="Y77" s="14" t="s">
        <v>1</v>
      </c>
      <c r="Z77" s="14" t="s">
        <v>1</v>
      </c>
      <c r="AA77" s="14">
        <v>3.9</v>
      </c>
      <c r="AB77" s="14">
        <v>3.9</v>
      </c>
      <c r="AC77" s="14">
        <v>3.9</v>
      </c>
      <c r="AD77" s="14">
        <v>3.9</v>
      </c>
      <c r="AE77" s="20">
        <v>3.9</v>
      </c>
      <c r="AF77" s="14" t="s">
        <v>1</v>
      </c>
      <c r="AG77" s="78">
        <f t="shared" si="15"/>
        <v>22</v>
      </c>
      <c r="AH77" s="78">
        <f t="shared" si="16"/>
        <v>9</v>
      </c>
      <c r="AI77" s="58">
        <f t="shared" si="18"/>
        <v>85.800000000000011</v>
      </c>
      <c r="AJ77" s="17">
        <v>46296</v>
      </c>
      <c r="AK77" s="17">
        <v>46326</v>
      </c>
      <c r="AL77" s="1">
        <f>AG77*3.9</f>
        <v>85.8</v>
      </c>
      <c r="AM77" s="37">
        <f t="shared" si="17"/>
        <v>0</v>
      </c>
    </row>
    <row r="78" spans="1:39" ht="13.5" hidden="1" thickBot="1" x14ac:dyDescent="0.25">
      <c r="A78" s="81" t="s">
        <v>23</v>
      </c>
      <c r="B78" s="13" t="s">
        <v>1</v>
      </c>
      <c r="C78" s="13">
        <v>3.9</v>
      </c>
      <c r="D78" s="23">
        <v>2.9</v>
      </c>
      <c r="E78" s="11" t="s">
        <v>13</v>
      </c>
      <c r="F78" s="13">
        <v>3.9</v>
      </c>
      <c r="G78" s="13">
        <v>3.9</v>
      </c>
      <c r="H78" s="13" t="s">
        <v>1</v>
      </c>
      <c r="I78" s="13" t="s">
        <v>1</v>
      </c>
      <c r="J78" s="13">
        <v>3.9</v>
      </c>
      <c r="K78" s="13">
        <v>3.9</v>
      </c>
      <c r="L78" s="13">
        <v>3.9</v>
      </c>
      <c r="M78" s="13">
        <v>3.9</v>
      </c>
      <c r="N78" s="13">
        <v>3.9</v>
      </c>
      <c r="O78" s="13" t="s">
        <v>1</v>
      </c>
      <c r="P78" s="13" t="s">
        <v>1</v>
      </c>
      <c r="Q78" s="14">
        <v>3.9</v>
      </c>
      <c r="R78" s="14">
        <v>3.9</v>
      </c>
      <c r="S78" s="14">
        <v>3.9</v>
      </c>
      <c r="T78" s="14">
        <v>3.9</v>
      </c>
      <c r="U78" s="14">
        <v>3.9</v>
      </c>
      <c r="V78" s="14" t="s">
        <v>1</v>
      </c>
      <c r="W78" s="14" t="s">
        <v>1</v>
      </c>
      <c r="X78" s="14">
        <v>3.9</v>
      </c>
      <c r="Y78" s="14">
        <v>3.9</v>
      </c>
      <c r="Z78" s="14">
        <v>3.9</v>
      </c>
      <c r="AA78" s="14">
        <v>3.9</v>
      </c>
      <c r="AB78" s="14">
        <v>3.9</v>
      </c>
      <c r="AC78" s="14" t="s">
        <v>1</v>
      </c>
      <c r="AD78" s="14" t="s">
        <v>1</v>
      </c>
      <c r="AE78" s="14">
        <v>3.9</v>
      </c>
      <c r="AF78" s="14"/>
      <c r="AG78" s="78">
        <f t="shared" si="15"/>
        <v>20</v>
      </c>
      <c r="AH78" s="78">
        <f t="shared" si="16"/>
        <v>10</v>
      </c>
      <c r="AI78" s="58">
        <f t="shared" si="18"/>
        <v>77</v>
      </c>
      <c r="AJ78" s="17">
        <v>46327</v>
      </c>
      <c r="AK78" s="17">
        <v>46356</v>
      </c>
      <c r="AL78" s="1">
        <f>(AG78-1)*3.9+2.9</f>
        <v>77</v>
      </c>
      <c r="AM78" s="37">
        <f t="shared" si="17"/>
        <v>0</v>
      </c>
    </row>
    <row r="79" spans="1:39" ht="13.5" hidden="1" thickBot="1" x14ac:dyDescent="0.25">
      <c r="A79" s="81" t="s">
        <v>24</v>
      </c>
      <c r="B79" s="13">
        <v>3.9</v>
      </c>
      <c r="C79" s="13">
        <v>3.9</v>
      </c>
      <c r="D79" s="13">
        <v>3.9</v>
      </c>
      <c r="E79" s="13">
        <v>3.9</v>
      </c>
      <c r="F79" s="13" t="s">
        <v>1</v>
      </c>
      <c r="G79" s="13" t="s">
        <v>1</v>
      </c>
      <c r="H79" s="13">
        <v>3.9</v>
      </c>
      <c r="I79" s="13">
        <v>3.9</v>
      </c>
      <c r="J79" s="13">
        <v>3.9</v>
      </c>
      <c r="K79" s="13">
        <v>3.9</v>
      </c>
      <c r="L79" s="13">
        <v>3.9</v>
      </c>
      <c r="M79" s="13" t="s">
        <v>1</v>
      </c>
      <c r="N79" s="13" t="s">
        <v>1</v>
      </c>
      <c r="O79" s="13">
        <v>3.9</v>
      </c>
      <c r="P79" s="13">
        <v>3.9</v>
      </c>
      <c r="Q79" s="14">
        <v>3.9</v>
      </c>
      <c r="R79" s="14">
        <v>3.9</v>
      </c>
      <c r="S79" s="14">
        <v>3.9</v>
      </c>
      <c r="T79" s="14" t="s">
        <v>1</v>
      </c>
      <c r="U79" s="14" t="s">
        <v>1</v>
      </c>
      <c r="V79" s="14">
        <v>3.9</v>
      </c>
      <c r="W79" s="14">
        <v>3.9</v>
      </c>
      <c r="X79" s="14">
        <v>3.9</v>
      </c>
      <c r="Y79" s="14">
        <v>3.9</v>
      </c>
      <c r="Z79" s="14">
        <v>3.9</v>
      </c>
      <c r="AA79" s="14" t="s">
        <v>1</v>
      </c>
      <c r="AB79" s="14" t="s">
        <v>1</v>
      </c>
      <c r="AC79" s="14">
        <v>3.9</v>
      </c>
      <c r="AD79" s="14">
        <v>3.9</v>
      </c>
      <c r="AE79" s="14">
        <v>3.9</v>
      </c>
      <c r="AF79" s="14" t="s">
        <v>1</v>
      </c>
      <c r="AG79" s="78">
        <f t="shared" si="15"/>
        <v>22</v>
      </c>
      <c r="AH79" s="78">
        <f t="shared" si="16"/>
        <v>9</v>
      </c>
      <c r="AI79" s="58">
        <f t="shared" si="18"/>
        <v>85.800000000000011</v>
      </c>
      <c r="AJ79" s="17">
        <v>46357</v>
      </c>
      <c r="AK79" s="17">
        <v>46387</v>
      </c>
      <c r="AL79" s="1">
        <f>AG79*3.9</f>
        <v>85.8</v>
      </c>
      <c r="AM79" s="37">
        <f t="shared" si="17"/>
        <v>0</v>
      </c>
    </row>
  </sheetData>
  <mergeCells count="18">
    <mergeCell ref="A48:AI48"/>
    <mergeCell ref="A66:A67"/>
    <mergeCell ref="B66:AF66"/>
    <mergeCell ref="AG66:AH66"/>
    <mergeCell ref="A50:A51"/>
    <mergeCell ref="B50:AF50"/>
    <mergeCell ref="AG50:AH50"/>
    <mergeCell ref="A26:A27"/>
    <mergeCell ref="B26:AF26"/>
    <mergeCell ref="AG26:AH26"/>
    <mergeCell ref="Z40:AF40"/>
    <mergeCell ref="Z17:AF17"/>
    <mergeCell ref="A23:AI23"/>
    <mergeCell ref="A1:AI1"/>
    <mergeCell ref="A2:AI2"/>
    <mergeCell ref="A3:A4"/>
    <mergeCell ref="B3:AF3"/>
    <mergeCell ref="AG3:AH3"/>
  </mergeCells>
  <conditionalFormatting sqref="B6:AE6 B8:AE8 B9:AF9 B10:AE10 B11:AF12 B13:AE13 B14:AF14 B15:AE15 B16:AF16 B7:AF7 B29:AE29 B34:AF35 B36:AE36 B37:AF37 B39:AF39 B30:AF30 B31:AE31 B38:AE38 B32:AF32 B33:AE33 B53:AE53 B58:AF59 B60:AE60 B61:AF61 B63:AF63 B54:AF54 B55:AE55 B62:AE62 B56:AF56 B57:AE57 B69:AE69 B74:AF75 B76:AE76 B77:AF77 B79:AF79 B70:AF70 B71:AE71 B78:AE78 B72:AF72 B73:AE73">
    <cfRule type="cellIs" dxfId="8" priority="1378" stopIfTrue="1" operator="equal">
      <formula>"В"</formula>
    </cfRule>
    <cfRule type="cellIs" dxfId="7" priority="1379" stopIfTrue="1" operator="equal">
      <formula>"ФВ"</formula>
    </cfRule>
    <cfRule type="cellIs" dxfId="6" priority="1380" stopIfTrue="1" operator="equal">
      <formula>"П"</formula>
    </cfRule>
  </conditionalFormatting>
  <conditionalFormatting sqref="B5:AF9 B10:AE10 B11:AF12 B13:AE13 B14:AF16 B34:AF35 B36:AE36 B37:AF39 B28:AF32 B33:AE33 B58:AF59 B60:AE60 B61:AF63 B52:AF56 B57:AE57 B74:AF75 B76:AE76 B77:AF79 B68:AF72 B73:AE73">
    <cfRule type="cellIs" dxfId="5" priority="1162" stopIfTrue="1" operator="equal">
      <formula>"В"</formula>
    </cfRule>
    <cfRule type="cellIs" dxfId="4" priority="1163" stopIfTrue="1" operator="equal">
      <formula>"ФВ"</formula>
    </cfRule>
    <cfRule type="cellIs" dxfId="3" priority="1164" stopIfTrue="1" operator="equal">
      <formula>"П"</formula>
    </cfRule>
  </conditionalFormatting>
  <printOptions horizontalCentered="1"/>
  <pageMargins left="0.39370078740157483" right="0.39370078740157483" top="0.82677165354330717" bottom="0" header="0.43307086614173229" footer="0.19685039370078741"/>
  <pageSetup paperSize="9" scale="70" orientation="landscape" r:id="rId1"/>
  <headerFooter alignWithMargins="0"/>
  <rowBreaks count="2" manualBreakCount="2">
    <brk id="23" max="16383" man="1"/>
    <brk id="24" max="34" man="1"/>
  </rowBreaks>
  <colBreaks count="1" manualBreakCount="1"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2:E28"/>
  <sheetViews>
    <sheetView workbookViewId="0">
      <selection activeCell="C24" sqref="C24"/>
    </sheetView>
  </sheetViews>
  <sheetFormatPr defaultRowHeight="12.75" x14ac:dyDescent="0.2"/>
  <cols>
    <col min="1" max="1" width="12.85546875" customWidth="1"/>
    <col min="2" max="2" width="15.28515625" customWidth="1"/>
    <col min="3" max="3" width="12.28515625" customWidth="1"/>
    <col min="4" max="4" width="9.7109375" customWidth="1"/>
  </cols>
  <sheetData>
    <row r="2" spans="1:4" x14ac:dyDescent="0.2">
      <c r="A2">
        <v>12</v>
      </c>
      <c r="B2">
        <f>19609+1800+784.36+1400</f>
        <v>23593.360000000001</v>
      </c>
      <c r="C2">
        <f>169.4</f>
        <v>169.4</v>
      </c>
      <c r="D2">
        <f>B2/C2*A2</f>
        <v>1671.3123966942148</v>
      </c>
    </row>
    <row r="3" spans="1:4" x14ac:dyDescent="0.2">
      <c r="D3">
        <v>1671.31</v>
      </c>
    </row>
    <row r="4" spans="1:4" x14ac:dyDescent="0.2">
      <c r="D4">
        <f>D3-D2</f>
        <v>-2.3966942148945236E-3</v>
      </c>
    </row>
    <row r="6" spans="1:4" x14ac:dyDescent="0.2">
      <c r="A6">
        <v>6</v>
      </c>
      <c r="B6">
        <v>19609</v>
      </c>
      <c r="C6">
        <f>B6/C2*A6</f>
        <v>694.53364817001182</v>
      </c>
      <c r="D6">
        <f>C6*2</f>
        <v>1389.0672963400236</v>
      </c>
    </row>
    <row r="10" spans="1:4" x14ac:dyDescent="0.2">
      <c r="B10" t="s">
        <v>14</v>
      </c>
      <c r="C10" t="s">
        <v>42</v>
      </c>
      <c r="D10">
        <v>148.19999999999999</v>
      </c>
    </row>
    <row r="11" spans="1:4" x14ac:dyDescent="0.2">
      <c r="A11" s="39" t="s">
        <v>41</v>
      </c>
      <c r="B11">
        <v>148.19999999999999</v>
      </c>
      <c r="C11">
        <f>19609</f>
        <v>19609</v>
      </c>
    </row>
    <row r="12" spans="1:4" x14ac:dyDescent="0.2">
      <c r="A12" s="38" t="s">
        <v>39</v>
      </c>
      <c r="B12" s="38">
        <v>0.04</v>
      </c>
      <c r="C12">
        <f>C11*B12</f>
        <v>784.36</v>
      </c>
    </row>
    <row r="13" spans="1:4" x14ac:dyDescent="0.2">
      <c r="A13" t="s">
        <v>40</v>
      </c>
      <c r="B13">
        <v>1800</v>
      </c>
      <c r="C13">
        <f>B13/D10*B11</f>
        <v>1799.9999999999998</v>
      </c>
    </row>
    <row r="14" spans="1:4" x14ac:dyDescent="0.2">
      <c r="A14" t="s">
        <v>43</v>
      </c>
      <c r="B14">
        <v>12</v>
      </c>
      <c r="C14">
        <f>ROUND((C11+C12+C13)/B11*B14,2)</f>
        <v>1797.03</v>
      </c>
    </row>
    <row r="15" spans="1:4" x14ac:dyDescent="0.2">
      <c r="C15">
        <f>SUM(C11:C14)</f>
        <v>23990.39</v>
      </c>
    </row>
    <row r="17" spans="1:5" x14ac:dyDescent="0.2">
      <c r="A17" t="s">
        <v>44</v>
      </c>
      <c r="C17">
        <v>31000</v>
      </c>
    </row>
    <row r="18" spans="1:5" x14ac:dyDescent="0.2">
      <c r="C18">
        <f>C17-C15</f>
        <v>7009.6100000000006</v>
      </c>
    </row>
    <row r="24" spans="1:5" x14ac:dyDescent="0.2">
      <c r="C24">
        <f>0.7*60</f>
        <v>42</v>
      </c>
    </row>
    <row r="27" spans="1:5" x14ac:dyDescent="0.2">
      <c r="B27" s="40">
        <v>0.33333333333333331</v>
      </c>
      <c r="C27" s="40">
        <v>0.32500000000000001</v>
      </c>
      <c r="D27" s="40">
        <v>2.0833333333333332E-2</v>
      </c>
      <c r="E27" s="40">
        <f>B27+C27+D27</f>
        <v>0.6791666666666667</v>
      </c>
    </row>
    <row r="28" spans="1:5" x14ac:dyDescent="0.2">
      <c r="B28" s="40">
        <v>0.33333333333333331</v>
      </c>
      <c r="C28" s="40">
        <v>0.32083333333333336</v>
      </c>
      <c r="D28" s="40">
        <v>2.0833333333333332E-2</v>
      </c>
      <c r="E28" s="40">
        <f>B28+C28+D28</f>
        <v>0.67500000000000004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/>
  <dimension ref="A1:AR244"/>
  <sheetViews>
    <sheetView zoomScaleNormal="100" workbookViewId="0">
      <pane ySplit="4" topLeftCell="A137" activePane="bottomLeft" state="frozen"/>
      <selection pane="bottomLeft" activeCell="B178" sqref="B178"/>
    </sheetView>
  </sheetViews>
  <sheetFormatPr defaultRowHeight="12.75" x14ac:dyDescent="0.2"/>
  <cols>
    <col min="1" max="1" width="6.85546875" customWidth="1"/>
    <col min="2" max="2" width="16.85546875" customWidth="1"/>
    <col min="3" max="3" width="16" customWidth="1"/>
    <col min="4" max="4" width="10.5703125" customWidth="1"/>
    <col min="5" max="5" width="10.42578125" customWidth="1"/>
    <col min="6" max="6" width="10.140625" bestFit="1" customWidth="1"/>
    <col min="7" max="7" width="9.85546875" customWidth="1"/>
    <col min="8" max="8" width="10.140625" bestFit="1" customWidth="1"/>
    <col min="9" max="9" width="10.140625" customWidth="1"/>
    <col min="10" max="10" width="9.7109375" customWidth="1"/>
    <col min="11" max="11" width="10.140625" customWidth="1"/>
    <col min="12" max="12" width="9.85546875" customWidth="1"/>
    <col min="13" max="13" width="10.7109375" customWidth="1"/>
    <col min="14" max="44" width="3.7109375" customWidth="1"/>
  </cols>
  <sheetData>
    <row r="1" spans="1:44" ht="18" x14ac:dyDescent="0.25">
      <c r="A1" t="s">
        <v>100</v>
      </c>
      <c r="B1" s="143"/>
      <c r="E1" s="162" t="str">
        <f>LOWER(TEXT(стр.1!AP3,"ММММ"))</f>
        <v>апрель</v>
      </c>
      <c r="F1" t="s">
        <v>94</v>
      </c>
      <c r="G1" s="141"/>
      <c r="M1" s="44">
        <f>EOMONTH(стр.1!AP3,-1)</f>
        <v>46112</v>
      </c>
      <c r="N1" s="45">
        <f>M1+1</f>
        <v>46113</v>
      </c>
      <c r="O1" s="45">
        <f t="shared" ref="O1:AO1" si="0">N1+1</f>
        <v>46114</v>
      </c>
      <c r="P1" s="45">
        <f t="shared" si="0"/>
        <v>46115</v>
      </c>
      <c r="Q1" s="45">
        <f t="shared" si="0"/>
        <v>46116</v>
      </c>
      <c r="R1" s="45">
        <f t="shared" si="0"/>
        <v>46117</v>
      </c>
      <c r="S1" s="45">
        <f t="shared" si="0"/>
        <v>46118</v>
      </c>
      <c r="T1" s="45">
        <f t="shared" si="0"/>
        <v>46119</v>
      </c>
      <c r="U1" s="45">
        <f t="shared" si="0"/>
        <v>46120</v>
      </c>
      <c r="V1" s="45">
        <f t="shared" si="0"/>
        <v>46121</v>
      </c>
      <c r="W1" s="45">
        <f t="shared" si="0"/>
        <v>46122</v>
      </c>
      <c r="X1" s="45">
        <f t="shared" si="0"/>
        <v>46123</v>
      </c>
      <c r="Y1" s="45">
        <f t="shared" si="0"/>
        <v>46124</v>
      </c>
      <c r="Z1" s="45">
        <f t="shared" si="0"/>
        <v>46125</v>
      </c>
      <c r="AA1" s="45">
        <f t="shared" si="0"/>
        <v>46126</v>
      </c>
      <c r="AB1" s="45">
        <f t="shared" si="0"/>
        <v>46127</v>
      </c>
      <c r="AC1" s="45">
        <f t="shared" si="0"/>
        <v>46128</v>
      </c>
      <c r="AD1" s="45">
        <f t="shared" si="0"/>
        <v>46129</v>
      </c>
      <c r="AE1" s="45">
        <f t="shared" si="0"/>
        <v>46130</v>
      </c>
      <c r="AF1" s="45">
        <f t="shared" si="0"/>
        <v>46131</v>
      </c>
      <c r="AG1" s="45">
        <f t="shared" si="0"/>
        <v>46132</v>
      </c>
      <c r="AH1" s="45">
        <f t="shared" si="0"/>
        <v>46133</v>
      </c>
      <c r="AI1" s="45">
        <f t="shared" si="0"/>
        <v>46134</v>
      </c>
      <c r="AJ1" s="45">
        <f t="shared" si="0"/>
        <v>46135</v>
      </c>
      <c r="AK1" s="45">
        <f t="shared" si="0"/>
        <v>46136</v>
      </c>
      <c r="AL1" s="45">
        <f t="shared" si="0"/>
        <v>46137</v>
      </c>
      <c r="AM1" s="45">
        <f t="shared" si="0"/>
        <v>46138</v>
      </c>
      <c r="AN1" s="45">
        <f t="shared" si="0"/>
        <v>46139</v>
      </c>
      <c r="AO1" s="45">
        <f t="shared" si="0"/>
        <v>46140</v>
      </c>
      <c r="AP1" s="46">
        <f>IF(AO1="","",IF(AO1+1&gt;$M2,"",AO1+1))</f>
        <v>46141</v>
      </c>
      <c r="AQ1" s="46">
        <f t="shared" ref="AQ1:AR1" si="1">IF(AP1="","",IF(AP1+1&gt;$M2,"",AP1+1))</f>
        <v>46142</v>
      </c>
      <c r="AR1" s="46" t="str">
        <f t="shared" si="1"/>
        <v/>
      </c>
    </row>
    <row r="2" spans="1:44" x14ac:dyDescent="0.2">
      <c r="M2" s="44">
        <f>EOMONTH(стр.1!AP3,0)</f>
        <v>46142</v>
      </c>
    </row>
    <row r="3" spans="1:44" x14ac:dyDescent="0.2">
      <c r="D3" s="339" t="s">
        <v>48</v>
      </c>
      <c r="E3" s="340"/>
      <c r="F3" s="339" t="s">
        <v>76</v>
      </c>
      <c r="G3" s="340"/>
      <c r="H3" s="339" t="s">
        <v>49</v>
      </c>
      <c r="I3" s="340"/>
      <c r="J3" s="337" t="str">
        <f>CHAR(10)</f>
        <v xml:space="preserve">
</v>
      </c>
      <c r="K3" s="338"/>
      <c r="L3" s="93"/>
    </row>
    <row r="4" spans="1:44" ht="26.25" thickBot="1" x14ac:dyDescent="0.25">
      <c r="A4" s="124" t="s">
        <v>45</v>
      </c>
      <c r="B4" s="47" t="s">
        <v>46</v>
      </c>
      <c r="C4" s="48" t="s">
        <v>47</v>
      </c>
      <c r="D4" s="84" t="s">
        <v>50</v>
      </c>
      <c r="E4" s="85" t="s">
        <v>51</v>
      </c>
      <c r="F4" s="84" t="s">
        <v>50</v>
      </c>
      <c r="G4" s="85" t="s">
        <v>51</v>
      </c>
      <c r="H4" s="84" t="s">
        <v>50</v>
      </c>
      <c r="I4" s="85" t="s">
        <v>51</v>
      </c>
      <c r="J4" s="84" t="s">
        <v>50</v>
      </c>
      <c r="K4" s="85" t="s">
        <v>51</v>
      </c>
    </row>
    <row r="5" spans="1:44" ht="24" customHeight="1" x14ac:dyDescent="0.2">
      <c r="A5" s="76">
        <f>стр.1!C13</f>
        <v>3849</v>
      </c>
      <c r="B5" s="142" t="str">
        <f>IFERROR(VLOOKUP(A5,стр.1!$A$13:$D$106,2,FALSE),"")</f>
        <v>Копытов</v>
      </c>
      <c r="C5" s="197" t="str">
        <f>IFERROR(VLOOKUP(A5,стр.1!$A$13:$D$106,4,FALSE),"")</f>
        <v>сборная</v>
      </c>
      <c r="D5" s="86"/>
      <c r="E5" s="87"/>
      <c r="F5" s="86"/>
      <c r="G5" s="87"/>
      <c r="H5" s="86"/>
      <c r="I5" s="87"/>
      <c r="J5" s="86"/>
      <c r="K5" s="87"/>
      <c r="L5" s="17"/>
      <c r="M5" s="99"/>
      <c r="N5" s="97" t="str">
        <f>N6&amp;N7&amp;N8&amp;N9</f>
        <v/>
      </c>
      <c r="O5" s="97" t="str">
        <f t="shared" ref="O5:AR5" si="2">O6&amp;O7&amp;O8&amp;O9</f>
        <v/>
      </c>
      <c r="P5" s="97" t="str">
        <f t="shared" si="2"/>
        <v/>
      </c>
      <c r="Q5" s="97" t="str">
        <f t="shared" si="2"/>
        <v/>
      </c>
      <c r="R5" s="97" t="str">
        <f t="shared" si="2"/>
        <v/>
      </c>
      <c r="S5" s="97" t="str">
        <f t="shared" si="2"/>
        <v/>
      </c>
      <c r="T5" s="97" t="str">
        <f t="shared" si="2"/>
        <v/>
      </c>
      <c r="U5" s="97" t="str">
        <f t="shared" si="2"/>
        <v/>
      </c>
      <c r="V5" s="97" t="str">
        <f t="shared" si="2"/>
        <v/>
      </c>
      <c r="W5" s="97" t="str">
        <f t="shared" si="2"/>
        <v/>
      </c>
      <c r="X5" s="97" t="str">
        <f t="shared" si="2"/>
        <v/>
      </c>
      <c r="Y5" s="97" t="str">
        <f t="shared" si="2"/>
        <v/>
      </c>
      <c r="Z5" s="97" t="str">
        <f t="shared" si="2"/>
        <v/>
      </c>
      <c r="AA5" s="97" t="str">
        <f t="shared" si="2"/>
        <v/>
      </c>
      <c r="AB5" s="97" t="str">
        <f t="shared" si="2"/>
        <v/>
      </c>
      <c r="AC5" s="97" t="str">
        <f t="shared" si="2"/>
        <v/>
      </c>
      <c r="AD5" s="97" t="str">
        <f t="shared" si="2"/>
        <v/>
      </c>
      <c r="AE5" s="97" t="str">
        <f t="shared" si="2"/>
        <v/>
      </c>
      <c r="AF5" s="97" t="str">
        <f t="shared" si="2"/>
        <v/>
      </c>
      <c r="AG5" s="97" t="str">
        <f t="shared" si="2"/>
        <v/>
      </c>
      <c r="AH5" s="97" t="str">
        <f t="shared" si="2"/>
        <v/>
      </c>
      <c r="AI5" s="97" t="str">
        <f t="shared" si="2"/>
        <v/>
      </c>
      <c r="AJ5" s="97" t="str">
        <f t="shared" si="2"/>
        <v/>
      </c>
      <c r="AK5" s="97" t="str">
        <f t="shared" si="2"/>
        <v/>
      </c>
      <c r="AL5" s="97" t="str">
        <f t="shared" si="2"/>
        <v/>
      </c>
      <c r="AM5" s="97" t="str">
        <f t="shared" si="2"/>
        <v/>
      </c>
      <c r="AN5" s="97" t="str">
        <f t="shared" si="2"/>
        <v/>
      </c>
      <c r="AO5" s="97" t="str">
        <f t="shared" si="2"/>
        <v/>
      </c>
      <c r="AP5" s="97" t="str">
        <f t="shared" si="2"/>
        <v/>
      </c>
      <c r="AQ5" s="97" t="str">
        <f t="shared" si="2"/>
        <v/>
      </c>
      <c r="AR5" s="97" t="str">
        <f t="shared" si="2"/>
        <v/>
      </c>
    </row>
    <row r="6" spans="1:44" x14ac:dyDescent="0.2">
      <c r="A6" s="201"/>
      <c r="B6" s="74"/>
      <c r="C6" s="198"/>
      <c r="D6" s="88"/>
      <c r="E6" s="89"/>
      <c r="F6" s="90"/>
      <c r="G6" s="89"/>
      <c r="H6" s="90"/>
      <c r="I6" s="89"/>
      <c r="J6" s="90"/>
      <c r="K6" s="89"/>
      <c r="M6" s="99"/>
      <c r="N6" s="74" t="str">
        <f>IF(OR(AND(N$1&gt;=$D5,N$1&lt;=IF(AND($D5&gt;$M$1,$E5=""),$M$2,$E5)),AND(N$1&gt;=$D6,N$1&lt;=IF(AND($D6&gt;$M$1,$E6=""),$M$2,$E6)),AND(N$1&gt;=$D7,N$1&lt;=IF(AND($D7&gt;$M$1,$E7=""),$M$2,$E7)),AND(N$1&gt;=$D8,N$1&lt;=IF(AND($D8&gt;$M$1,$E8=""),$M$2,$E8))),$D$3,"")</f>
        <v/>
      </c>
      <c r="O6" s="41" t="str">
        <f t="shared" ref="O6:AO6" si="3">IF(OR(AND(O$1&gt;=$D5,O$1&lt;=IF(AND($D5&gt;$M$1,$E5=""),$M$2,$E5)),AND(O$1&gt;=$D6,O$1&lt;=IF(AND($D6&gt;$M$1,$E6=""),$M$2,$E6)),AND(O$1&gt;=$D7,O$1&lt;=IF(AND($D7&gt;$M$1,$E7=""),$M$2,$E7)),AND(O$1&gt;=$D8,O$1&lt;=IF(AND($D8&gt;$M$1,$E8=""),$M$2,$E8))),$D$3,"")</f>
        <v/>
      </c>
      <c r="P6" s="41" t="str">
        <f t="shared" si="3"/>
        <v/>
      </c>
      <c r="Q6" s="41" t="str">
        <f t="shared" si="3"/>
        <v/>
      </c>
      <c r="R6" s="41" t="str">
        <f t="shared" si="3"/>
        <v/>
      </c>
      <c r="S6" s="41" t="str">
        <f t="shared" si="3"/>
        <v/>
      </c>
      <c r="T6" s="41" t="str">
        <f t="shared" si="3"/>
        <v/>
      </c>
      <c r="U6" s="41" t="str">
        <f t="shared" si="3"/>
        <v/>
      </c>
      <c r="V6" s="41" t="str">
        <f t="shared" si="3"/>
        <v/>
      </c>
      <c r="W6" s="41" t="str">
        <f t="shared" si="3"/>
        <v/>
      </c>
      <c r="X6" s="41" t="str">
        <f t="shared" si="3"/>
        <v/>
      </c>
      <c r="Y6" s="41" t="str">
        <f t="shared" si="3"/>
        <v/>
      </c>
      <c r="Z6" s="41" t="str">
        <f t="shared" si="3"/>
        <v/>
      </c>
      <c r="AA6" s="41" t="str">
        <f t="shared" si="3"/>
        <v/>
      </c>
      <c r="AB6" s="41" t="str">
        <f t="shared" si="3"/>
        <v/>
      </c>
      <c r="AC6" s="41" t="str">
        <f t="shared" si="3"/>
        <v/>
      </c>
      <c r="AD6" s="41" t="str">
        <f t="shared" si="3"/>
        <v/>
      </c>
      <c r="AE6" s="41" t="str">
        <f t="shared" si="3"/>
        <v/>
      </c>
      <c r="AF6" s="41" t="str">
        <f t="shared" si="3"/>
        <v/>
      </c>
      <c r="AG6" s="41" t="str">
        <f t="shared" si="3"/>
        <v/>
      </c>
      <c r="AH6" s="41" t="str">
        <f t="shared" si="3"/>
        <v/>
      </c>
      <c r="AI6" s="41" t="str">
        <f t="shared" si="3"/>
        <v/>
      </c>
      <c r="AJ6" s="41" t="str">
        <f t="shared" si="3"/>
        <v/>
      </c>
      <c r="AK6" s="41" t="str">
        <f t="shared" si="3"/>
        <v/>
      </c>
      <c r="AL6" s="41" t="str">
        <f t="shared" si="3"/>
        <v/>
      </c>
      <c r="AM6" s="41" t="str">
        <f t="shared" si="3"/>
        <v/>
      </c>
      <c r="AN6" s="41" t="str">
        <f t="shared" si="3"/>
        <v/>
      </c>
      <c r="AO6" s="41" t="str">
        <f t="shared" si="3"/>
        <v/>
      </c>
      <c r="AP6" s="50" t="str">
        <f>IF(AP$1="","",IF(OR(AND(AP$1&gt;=$D5,AP$1&lt;=IF(AND($D5&gt;$M$1,$E5=""),$M$2,$E5)),AND(AP$1&gt;=$D6,AP$1&lt;=IF(AND($D6&gt;$M$1,$E6=""),$M$2,$E6)),AND(AP$1&gt;=$D7,AP$1&lt;=IF(AND($D7&gt;$M$1,$E7=""),$M$2,$E7)),AND(AP$1&gt;=$D8,AP$1&lt;=IF(AND($D8&gt;$M$1,$E8=""),$M$2,$E8))),$D$3,""))</f>
        <v/>
      </c>
      <c r="AQ6" s="50" t="str">
        <f t="shared" ref="AQ6:AR6" si="4">IF(AQ$1="","",IF(OR(AND(AQ$1&gt;=$D5,AQ$1&lt;=IF(AND($D5&gt;$M$1,$E5=""),$M$2,$E5)),AND(AQ$1&gt;=$D6,AQ$1&lt;=IF(AND($D6&gt;$M$1,$E6=""),$M$2,$E6)),AND(AQ$1&gt;=$D7,AQ$1&lt;=IF(AND($D7&gt;$M$1,$E7=""),$M$2,$E7)),AND(AQ$1&gt;=$D8,AQ$1&lt;=IF(AND($D8&gt;$M$1,$E8=""),$M$2,$E8))),$D$3,""))</f>
        <v/>
      </c>
      <c r="AR6" s="51" t="str">
        <f t="shared" si="4"/>
        <v/>
      </c>
    </row>
    <row r="7" spans="1:44" x14ac:dyDescent="0.2">
      <c r="A7" s="201"/>
      <c r="B7" s="74"/>
      <c r="C7" s="199"/>
      <c r="D7" s="90"/>
      <c r="E7" s="89"/>
      <c r="F7" s="90"/>
      <c r="G7" s="89"/>
      <c r="H7" s="90"/>
      <c r="I7" s="89"/>
      <c r="J7" s="90"/>
      <c r="K7" s="89"/>
      <c r="M7" s="99"/>
      <c r="N7" s="74" t="str">
        <f>IF(OR(AND(N$1&gt;=$F5,N$1&lt;=IF(AND($F5&gt;$M$1,$G5=""),$M$2,$G5)),AND(N$1&gt;=$F6,N$1&lt;=IF(AND($F6&gt;$M$1,$G6=""),$M$2,$G6)),AND(N$1&gt;=$F7,N$1&lt;=IF(AND($F7&gt;$M$1,$G7=""),$M$2,$G7)),AND(N$1&gt;=$F8,N$1&lt;=IF(AND($F8&gt;$M$1,$G8=""),$M$2,$G8))),$F$3,"")</f>
        <v/>
      </c>
      <c r="O7" s="41" t="str">
        <f t="shared" ref="O7:AO7" si="5">IF(OR(AND(O$1&gt;=$F5,O$1&lt;=IF(AND($F5&gt;$M$1,$G5=""),$M$2,$G5)),AND(O$1&gt;=$F6,O$1&lt;=IF(AND($F6&gt;$M$1,$G6=""),$M$2,$G6)),AND(O$1&gt;=$F7,O$1&lt;=IF(AND($F7&gt;$M$1,$G7=""),$M$2,$G7)),AND(O$1&gt;=$F8,O$1&lt;=IF(AND($F8&gt;$M$1,$G8=""),$M$2,$G8))),$F$3,"")</f>
        <v/>
      </c>
      <c r="P7" s="41" t="str">
        <f t="shared" si="5"/>
        <v/>
      </c>
      <c r="Q7" s="41" t="str">
        <f t="shared" si="5"/>
        <v/>
      </c>
      <c r="R7" s="41" t="str">
        <f t="shared" si="5"/>
        <v/>
      </c>
      <c r="S7" s="41" t="str">
        <f t="shared" si="5"/>
        <v/>
      </c>
      <c r="T7" s="41" t="str">
        <f t="shared" si="5"/>
        <v/>
      </c>
      <c r="U7" s="41" t="str">
        <f t="shared" si="5"/>
        <v/>
      </c>
      <c r="V7" s="41" t="str">
        <f t="shared" si="5"/>
        <v/>
      </c>
      <c r="W7" s="41" t="str">
        <f t="shared" si="5"/>
        <v/>
      </c>
      <c r="X7" s="41" t="str">
        <f t="shared" si="5"/>
        <v/>
      </c>
      <c r="Y7" s="41" t="str">
        <f t="shared" si="5"/>
        <v/>
      </c>
      <c r="Z7" s="41" t="str">
        <f t="shared" si="5"/>
        <v/>
      </c>
      <c r="AA7" s="41" t="str">
        <f t="shared" si="5"/>
        <v/>
      </c>
      <c r="AB7" s="41" t="str">
        <f t="shared" si="5"/>
        <v/>
      </c>
      <c r="AC7" s="41" t="str">
        <f t="shared" si="5"/>
        <v/>
      </c>
      <c r="AD7" s="41" t="str">
        <f t="shared" si="5"/>
        <v/>
      </c>
      <c r="AE7" s="41" t="str">
        <f t="shared" si="5"/>
        <v/>
      </c>
      <c r="AF7" s="41" t="str">
        <f t="shared" si="5"/>
        <v/>
      </c>
      <c r="AG7" s="41" t="str">
        <f t="shared" si="5"/>
        <v/>
      </c>
      <c r="AH7" s="41" t="str">
        <f t="shared" si="5"/>
        <v/>
      </c>
      <c r="AI7" s="41" t="str">
        <f t="shared" si="5"/>
        <v/>
      </c>
      <c r="AJ7" s="41" t="str">
        <f t="shared" si="5"/>
        <v/>
      </c>
      <c r="AK7" s="41" t="str">
        <f t="shared" si="5"/>
        <v/>
      </c>
      <c r="AL7" s="41" t="str">
        <f t="shared" si="5"/>
        <v/>
      </c>
      <c r="AM7" s="41" t="str">
        <f t="shared" si="5"/>
        <v/>
      </c>
      <c r="AN7" s="41" t="str">
        <f t="shared" si="5"/>
        <v/>
      </c>
      <c r="AO7" s="41" t="str">
        <f t="shared" si="5"/>
        <v/>
      </c>
      <c r="AP7" s="50" t="str">
        <f>IF(AP$1="","",IF(OR(AND(AP$1&gt;=$F5,AP$1&lt;=IF(AND($F5&gt;$M$1,$G5=""),$M$2,$G5)),AND(AP$1&gt;=$F6,AP$1&lt;=IF(AND($F6&gt;$M$1,$G6=""),$M$2,$G6)),AND(AP$1&gt;=$F7,AP$1&lt;=IF(AND($F7&gt;$M$1,$G7=""),$M$2,$G7)),AND(AP$1&gt;=$F8,AP$1&lt;=IF(AND($F8&gt;$M$1,$G8=""),$M$2,$G8))),$F$3,""))</f>
        <v/>
      </c>
      <c r="AQ7" s="50" t="str">
        <f t="shared" ref="AQ7:AR7" si="6">IF(AQ$1="","",IF(OR(AND(AQ$1&gt;=$F5,AQ$1&lt;=IF(AND($F5&gt;$M$1,$G5=""),$M$2,$G5)),AND(AQ$1&gt;=$F6,AQ$1&lt;=IF(AND($F6&gt;$M$1,$G6=""),$M$2,$G6)),AND(AQ$1&gt;=$F7,AQ$1&lt;=IF(AND($F7&gt;$M$1,$G7=""),$M$2,$G7)),AND(AQ$1&gt;=$F8,AQ$1&lt;=IF(AND($F8&gt;$M$1,$G8=""),$M$2,$G8))),$F$3,""))</f>
        <v/>
      </c>
      <c r="AR7" s="51" t="str">
        <f t="shared" si="6"/>
        <v/>
      </c>
    </row>
    <row r="8" spans="1:44" x14ac:dyDescent="0.2">
      <c r="A8" s="201"/>
      <c r="B8" s="74"/>
      <c r="C8" s="125"/>
      <c r="D8" s="90"/>
      <c r="E8" s="89"/>
      <c r="F8" s="90"/>
      <c r="G8" s="89"/>
      <c r="H8" s="90"/>
      <c r="I8" s="89"/>
      <c r="J8" s="90"/>
      <c r="K8" s="89"/>
      <c r="M8" s="99"/>
      <c r="N8" s="98" t="str">
        <f t="shared" ref="N8:AO8" si="7">IF(OR(AND(N$1&gt;=$H5,N$1&lt;=IF(AND($H5&gt;$M$1,$I5=""),$M$2,$I5)),AND(N$1&gt;=$H6,N$1&lt;=IF(AND($H6&gt;$M$1,$I6=""),$M$2,$I6)),AND(N$1&gt;=$H7,N$1&lt;=IF(AND($H7&gt;$M$1,$I7=""),$M$2,$I7)),AND(N$1&gt;=$H8,N$1&lt;=IF(AND($H8&gt;$M$1,$I8=""),$M$2,$I8))),$H$3,"")</f>
        <v/>
      </c>
      <c r="O8" s="47" t="str">
        <f t="shared" si="7"/>
        <v/>
      </c>
      <c r="P8" s="47" t="str">
        <f t="shared" si="7"/>
        <v/>
      </c>
      <c r="Q8" s="47" t="str">
        <f t="shared" si="7"/>
        <v/>
      </c>
      <c r="R8" s="47" t="str">
        <f t="shared" si="7"/>
        <v/>
      </c>
      <c r="S8" s="47" t="str">
        <f t="shared" si="7"/>
        <v/>
      </c>
      <c r="T8" s="47" t="str">
        <f t="shared" si="7"/>
        <v/>
      </c>
      <c r="U8" s="47" t="str">
        <f t="shared" si="7"/>
        <v/>
      </c>
      <c r="V8" s="47" t="str">
        <f t="shared" si="7"/>
        <v/>
      </c>
      <c r="W8" s="47" t="str">
        <f t="shared" si="7"/>
        <v/>
      </c>
      <c r="X8" s="47" t="str">
        <f t="shared" si="7"/>
        <v/>
      </c>
      <c r="Y8" s="47" t="str">
        <f t="shared" si="7"/>
        <v/>
      </c>
      <c r="Z8" s="47" t="str">
        <f t="shared" si="7"/>
        <v/>
      </c>
      <c r="AA8" s="47" t="str">
        <f t="shared" si="7"/>
        <v/>
      </c>
      <c r="AB8" s="47" t="str">
        <f t="shared" si="7"/>
        <v/>
      </c>
      <c r="AC8" s="47" t="str">
        <f t="shared" si="7"/>
        <v/>
      </c>
      <c r="AD8" s="47" t="str">
        <f t="shared" si="7"/>
        <v/>
      </c>
      <c r="AE8" s="47" t="str">
        <f t="shared" si="7"/>
        <v/>
      </c>
      <c r="AF8" s="47" t="str">
        <f t="shared" si="7"/>
        <v/>
      </c>
      <c r="AG8" s="47" t="str">
        <f t="shared" si="7"/>
        <v/>
      </c>
      <c r="AH8" s="47" t="str">
        <f t="shared" si="7"/>
        <v/>
      </c>
      <c r="AI8" s="47" t="str">
        <f t="shared" si="7"/>
        <v/>
      </c>
      <c r="AJ8" s="47" t="str">
        <f t="shared" si="7"/>
        <v/>
      </c>
      <c r="AK8" s="47" t="str">
        <f t="shared" si="7"/>
        <v/>
      </c>
      <c r="AL8" s="47" t="str">
        <f t="shared" si="7"/>
        <v/>
      </c>
      <c r="AM8" s="47" t="str">
        <f t="shared" si="7"/>
        <v/>
      </c>
      <c r="AN8" s="47" t="str">
        <f t="shared" si="7"/>
        <v/>
      </c>
      <c r="AO8" s="47" t="str">
        <f t="shared" si="7"/>
        <v/>
      </c>
      <c r="AP8" s="95" t="str">
        <f>IF(AP$1="","",IF(OR(AND(AP$1&gt;=$H5,AP$1&lt;=IF(AND($H5&gt;$M$1,$I5=""),$M$2,$I5)),AND(AP$1&gt;=$H6,AP$1&lt;=IF(AND($H6&gt;$M$1,$I6=""),$M$2,$I6)),AND(AP$1&gt;=$H7,AP$1&lt;=IF(AND($H7&gt;$M$1,$I7=""),$M$2,$I7)),AND(AP$1&gt;=$H8,AP$1&lt;=IF(AND($H8&gt;$M$1,$I8=""),$M$2,$I8))),$H$3,""))</f>
        <v/>
      </c>
      <c r="AQ8" s="95" t="str">
        <f>IF(AQ$1="","",IF(OR(AND(AQ$1&gt;=$H5,AQ$1&lt;=IF(AND($H5&gt;$M$1,$I5=""),$M$2,$I5)),AND(AQ$1&gt;=$H6,AQ$1&lt;=IF(AND($H6&gt;$M$1,$I6=""),$M$2,$I6)),AND(AQ$1&gt;=$H7,AQ$1&lt;=IF(AND($H7&gt;$M$1,$I7=""),$M$2,$I7)),AND(AQ$1&gt;=$H8,AQ$1&lt;=IF(AND($H8&gt;$M$1,$I8=""),$M$2,$I8))),$H$3,""))</f>
        <v/>
      </c>
      <c r="AR8" s="96" t="str">
        <f>IF(AR$1="","",IF(OR(AND(AR$1&gt;=$H5,AR$1&lt;=IF(AND($H5&gt;$M$1,$I5=""),$M$2,$I5)),AND(AR$1&gt;=$H6,AR$1&lt;=IF(AND($H6&gt;$M$1,$I6=""),$M$2,$I6)),AND(AR$1&gt;=$H7,AR$1&lt;=IF(AND($H7&gt;$M$1,$I7=""),$M$2,$I7)),AND(AR$1&gt;=$H8,AR$1&lt;=IF(AND($H8&gt;$M$1,$I8=""),$M$2,$I8))),$H$3,""))</f>
        <v/>
      </c>
    </row>
    <row r="9" spans="1:44" ht="13.5" thickBot="1" x14ac:dyDescent="0.25">
      <c r="A9" s="202"/>
      <c r="B9" s="75"/>
      <c r="C9" s="200"/>
      <c r="D9" s="91"/>
      <c r="E9" s="92"/>
      <c r="F9" s="91"/>
      <c r="G9" s="92"/>
      <c r="H9" s="91"/>
      <c r="I9" s="92"/>
      <c r="J9" s="91"/>
      <c r="K9" s="92"/>
      <c r="M9" s="99"/>
      <c r="N9" s="75" t="str">
        <f>IF(OR(AND(N$1&gt;=$J5,N$1&lt;=IF(AND($J5&gt;$M$1,$K5=""),$M$2,$K5)),AND(N$1&gt;=$J6,N$1&lt;=IF(AND($J6&gt;$M$1,$K6=""),$M$2,$K6)),AND(N$1&gt;=$J7,N$1&lt;=IF(AND($J7&gt;$M$1,$K7=""),$M$2,$K7)),AND(N$1&gt;=$J8,N$1&lt;=IF(AND($J8&gt;$M$1,$K8=""),$M$2,$K8)),AND(N$1&gt;=$J9,N$1&lt;=IF(AND($J9&gt;$M$1,$K9=""),$M$2,$K9))),$J$3,"")</f>
        <v/>
      </c>
      <c r="O9" s="49" t="str">
        <f t="shared" ref="O9:AO9" si="8">IF(OR(AND(O$1&gt;=$J5,O$1&lt;=IF(AND($J5&gt;$M$1,$K5=""),$M$2,$K5)),AND(O$1&gt;=$J6,O$1&lt;=IF(AND($J6&gt;$M$1,$K6=""),$M$2,$K6)),AND(O$1&gt;=$J7,O$1&lt;=IF(AND($J7&gt;$M$1,$K7=""),$M$2,$K7)),AND(O$1&gt;=$J8,O$1&lt;=IF(AND($J8&gt;$M$1,$K8=""),$M$2,$K8)),AND(O$1&gt;=$J9,O$1&lt;=IF(AND($J9&gt;$M$1,$K9=""),$M$2,$K9))),$J$3,"")</f>
        <v/>
      </c>
      <c r="P9" s="49" t="str">
        <f t="shared" si="8"/>
        <v/>
      </c>
      <c r="Q9" s="49" t="str">
        <f t="shared" si="8"/>
        <v/>
      </c>
      <c r="R9" s="49" t="str">
        <f t="shared" si="8"/>
        <v/>
      </c>
      <c r="S9" s="49" t="str">
        <f t="shared" si="8"/>
        <v/>
      </c>
      <c r="T9" s="49" t="str">
        <f t="shared" si="8"/>
        <v/>
      </c>
      <c r="U9" s="49" t="str">
        <f t="shared" si="8"/>
        <v/>
      </c>
      <c r="V9" s="49" t="str">
        <f t="shared" si="8"/>
        <v/>
      </c>
      <c r="W9" s="49" t="str">
        <f t="shared" si="8"/>
        <v/>
      </c>
      <c r="X9" s="49" t="str">
        <f t="shared" si="8"/>
        <v/>
      </c>
      <c r="Y9" s="49" t="str">
        <f t="shared" si="8"/>
        <v/>
      </c>
      <c r="Z9" s="49" t="str">
        <f t="shared" si="8"/>
        <v/>
      </c>
      <c r="AA9" s="49" t="str">
        <f t="shared" si="8"/>
        <v/>
      </c>
      <c r="AB9" s="49" t="str">
        <f t="shared" si="8"/>
        <v/>
      </c>
      <c r="AC9" s="49" t="str">
        <f t="shared" si="8"/>
        <v/>
      </c>
      <c r="AD9" s="49" t="str">
        <f t="shared" si="8"/>
        <v/>
      </c>
      <c r="AE9" s="49" t="str">
        <f t="shared" si="8"/>
        <v/>
      </c>
      <c r="AF9" s="49" t="str">
        <f t="shared" si="8"/>
        <v/>
      </c>
      <c r="AG9" s="49" t="str">
        <f t="shared" si="8"/>
        <v/>
      </c>
      <c r="AH9" s="49" t="str">
        <f t="shared" si="8"/>
        <v/>
      </c>
      <c r="AI9" s="49" t="str">
        <f t="shared" si="8"/>
        <v/>
      </c>
      <c r="AJ9" s="49" t="str">
        <f t="shared" si="8"/>
        <v/>
      </c>
      <c r="AK9" s="49" t="str">
        <f t="shared" si="8"/>
        <v/>
      </c>
      <c r="AL9" s="49" t="str">
        <f t="shared" si="8"/>
        <v/>
      </c>
      <c r="AM9" s="49" t="str">
        <f t="shared" si="8"/>
        <v/>
      </c>
      <c r="AN9" s="49" t="str">
        <f t="shared" si="8"/>
        <v/>
      </c>
      <c r="AO9" s="49" t="str">
        <f t="shared" si="8"/>
        <v/>
      </c>
      <c r="AP9" s="52" t="str">
        <f>IF(AP$1="","",IF(OR(AND(AP$1&gt;=$J5,AP$1&lt;=IF(AND($J5&gt;$M$1,$K5=""),$M$2,$K5)),AND(AP$1&gt;=$J6,AP$1&lt;=IF(AND($J6&gt;$M$1,$K6=""),$M$2,$K6)),AND(AP$1&gt;=$J7,AP$1&lt;=IF(AND($J7&gt;$M$1,$K7=""),$M$2,$K7)),AND(AP$1&gt;=$J8,AP$1&lt;=IF(AND($J8&gt;$M$1,$K8=""),$M$2,$K8)),AND(AP$1&gt;=$J9,AP$1&lt;=IF(AND($J9&gt;$M$1,$K9=""),$M$2,$K9))),$J$3,""))</f>
        <v/>
      </c>
      <c r="AQ9" s="52" t="str">
        <f t="shared" ref="AQ9:AR9" si="9">IF(AQ$1="","",IF(OR(AND(AQ$1&gt;=$J5,AQ$1&lt;=IF(AND($J5&gt;$M$1,$K5=""),$M$2,$K5)),AND(AQ$1&gt;=$J6,AQ$1&lt;=IF(AND($J6&gt;$M$1,$K6=""),$M$2,$K6)),AND(AQ$1&gt;=$J7,AQ$1&lt;=IF(AND($J7&gt;$M$1,$K7=""),$M$2,$K7)),AND(AQ$1&gt;=$J8,AQ$1&lt;=IF(AND($J8&gt;$M$1,$K8=""),$M$2,$K8)),AND(AQ$1&gt;=$J9,AQ$1&lt;=IF(AND($J9&gt;$M$1,$K9=""),$M$2,$K9))),$J$3,""))</f>
        <v/>
      </c>
      <c r="AR9" s="53" t="str">
        <f t="shared" si="9"/>
        <v/>
      </c>
    </row>
    <row r="10" spans="1:44" x14ac:dyDescent="0.2">
      <c r="A10" s="76">
        <f>стр.1!C15</f>
        <v>4571</v>
      </c>
      <c r="B10" s="142" t="str">
        <f>IFERROR(VLOOKUP(A10,стр.1!$A$13:$D$106,2,FALSE),"")</f>
        <v>Воснецов</v>
      </c>
      <c r="C10" s="197" t="str">
        <f>IFERROR(VLOOKUP(A10,стр.1!$A$13:$D$106,4,FALSE),"")</f>
        <v>сборная</v>
      </c>
      <c r="D10" s="86"/>
      <c r="E10" s="87"/>
      <c r="F10" s="86"/>
      <c r="G10" s="87"/>
      <c r="H10" s="86"/>
      <c r="I10" s="87"/>
      <c r="J10" s="86"/>
      <c r="K10" s="87"/>
      <c r="L10" s="17"/>
      <c r="M10" s="99"/>
      <c r="N10" s="97" t="str">
        <f>N11&amp;N12&amp;N13&amp;N14</f>
        <v/>
      </c>
      <c r="O10" s="97" t="str">
        <f t="shared" ref="O10" si="10">O11&amp;O12&amp;O13&amp;O14</f>
        <v/>
      </c>
      <c r="P10" s="97" t="str">
        <f t="shared" ref="P10" si="11">P11&amp;P12&amp;P13&amp;P14</f>
        <v/>
      </c>
      <c r="Q10" s="97" t="str">
        <f t="shared" ref="Q10" si="12">Q11&amp;Q12&amp;Q13&amp;Q14</f>
        <v/>
      </c>
      <c r="R10" s="97" t="str">
        <f t="shared" ref="R10" si="13">R11&amp;R12&amp;R13&amp;R14</f>
        <v/>
      </c>
      <c r="S10" s="97" t="str">
        <f t="shared" ref="S10" si="14">S11&amp;S12&amp;S13&amp;S14</f>
        <v/>
      </c>
      <c r="T10" s="97" t="str">
        <f t="shared" ref="T10" si="15">T11&amp;T12&amp;T13&amp;T14</f>
        <v/>
      </c>
      <c r="U10" s="97" t="str">
        <f t="shared" ref="U10" si="16">U11&amp;U12&amp;U13&amp;U14</f>
        <v/>
      </c>
      <c r="V10" s="97" t="str">
        <f t="shared" ref="V10" si="17">V11&amp;V12&amp;V13&amp;V14</f>
        <v/>
      </c>
      <c r="W10" s="97" t="str">
        <f t="shared" ref="W10" si="18">W11&amp;W12&amp;W13&amp;W14</f>
        <v/>
      </c>
      <c r="X10" s="97" t="str">
        <f t="shared" ref="X10" si="19">X11&amp;X12&amp;X13&amp;X14</f>
        <v/>
      </c>
      <c r="Y10" s="97" t="str">
        <f t="shared" ref="Y10" si="20">Y11&amp;Y12&amp;Y13&amp;Y14</f>
        <v/>
      </c>
      <c r="Z10" s="97" t="str">
        <f t="shared" ref="Z10" si="21">Z11&amp;Z12&amp;Z13&amp;Z14</f>
        <v/>
      </c>
      <c r="AA10" s="97" t="str">
        <f t="shared" ref="AA10" si="22">AA11&amp;AA12&amp;AA13&amp;AA14</f>
        <v/>
      </c>
      <c r="AB10" s="97" t="str">
        <f t="shared" ref="AB10" si="23">AB11&amp;AB12&amp;AB13&amp;AB14</f>
        <v/>
      </c>
      <c r="AC10" s="97" t="str">
        <f t="shared" ref="AC10" si="24">AC11&amp;AC12&amp;AC13&amp;AC14</f>
        <v/>
      </c>
      <c r="AD10" s="97" t="str">
        <f t="shared" ref="AD10" si="25">AD11&amp;AD12&amp;AD13&amp;AD14</f>
        <v/>
      </c>
      <c r="AE10" s="97" t="str">
        <f t="shared" ref="AE10" si="26">AE11&amp;AE12&amp;AE13&amp;AE14</f>
        <v/>
      </c>
      <c r="AF10" s="97" t="str">
        <f t="shared" ref="AF10" si="27">AF11&amp;AF12&amp;AF13&amp;AF14</f>
        <v/>
      </c>
      <c r="AG10" s="97" t="str">
        <f t="shared" ref="AG10" si="28">AG11&amp;AG12&amp;AG13&amp;AG14</f>
        <v/>
      </c>
      <c r="AH10" s="97" t="str">
        <f t="shared" ref="AH10" si="29">AH11&amp;AH12&amp;AH13&amp;AH14</f>
        <v/>
      </c>
      <c r="AI10" s="97" t="str">
        <f t="shared" ref="AI10" si="30">AI11&amp;AI12&amp;AI13&amp;AI14</f>
        <v/>
      </c>
      <c r="AJ10" s="97" t="str">
        <f t="shared" ref="AJ10" si="31">AJ11&amp;AJ12&amp;AJ13&amp;AJ14</f>
        <v/>
      </c>
      <c r="AK10" s="97" t="str">
        <f t="shared" ref="AK10" si="32">AK11&amp;AK12&amp;AK13&amp;AK14</f>
        <v/>
      </c>
      <c r="AL10" s="97" t="str">
        <f t="shared" ref="AL10" si="33">AL11&amp;AL12&amp;AL13&amp;AL14</f>
        <v/>
      </c>
      <c r="AM10" s="97" t="str">
        <f t="shared" ref="AM10" si="34">AM11&amp;AM12&amp;AM13&amp;AM14</f>
        <v/>
      </c>
      <c r="AN10" s="97" t="str">
        <f t="shared" ref="AN10" si="35">AN11&amp;AN12&amp;AN13&amp;AN14</f>
        <v/>
      </c>
      <c r="AO10" s="97" t="str">
        <f t="shared" ref="AO10" si="36">AO11&amp;AO12&amp;AO13&amp;AO14</f>
        <v/>
      </c>
      <c r="AP10" s="97" t="str">
        <f t="shared" ref="AP10" si="37">AP11&amp;AP12&amp;AP13&amp;AP14</f>
        <v/>
      </c>
      <c r="AQ10" s="97" t="str">
        <f t="shared" ref="AQ10" si="38">AQ11&amp;AQ12&amp;AQ13&amp;AQ14</f>
        <v/>
      </c>
      <c r="AR10" s="97" t="str">
        <f t="shared" ref="AR10" si="39">AR11&amp;AR12&amp;AR13&amp;AR14</f>
        <v/>
      </c>
    </row>
    <row r="11" spans="1:44" x14ac:dyDescent="0.2">
      <c r="A11" s="201"/>
      <c r="B11" s="74"/>
      <c r="C11" s="198"/>
      <c r="D11" s="88"/>
      <c r="E11" s="89"/>
      <c r="F11" s="90"/>
      <c r="G11" s="89"/>
      <c r="H11" s="90"/>
      <c r="I11" s="89"/>
      <c r="J11" s="90"/>
      <c r="K11" s="89"/>
      <c r="M11" s="99"/>
      <c r="N11" s="74" t="str">
        <f>IF(OR(AND(N$1&gt;=$D10,N$1&lt;=IF(AND($D10&gt;$M$1,$E10=""),$M$2,$E10)),AND(N$1&gt;=$D11,N$1&lt;=IF(AND($D11&gt;$M$1,$E11=""),$M$2,$E11)),AND(N$1&gt;=$D12,N$1&lt;=IF(AND($D12&gt;$M$1,$E12=""),$M$2,$E12)),AND(N$1&gt;=$D13,N$1&lt;=IF(AND($D13&gt;$M$1,$E13=""),$M$2,$E13))),$D$3,"")</f>
        <v/>
      </c>
      <c r="O11" s="41" t="str">
        <f t="shared" ref="O11:AO11" si="40">IF(OR(AND(O$1&gt;=$D10,O$1&lt;=IF(AND($D10&gt;$M$1,$E10=""),$M$2,$E10)),AND(O$1&gt;=$D11,O$1&lt;=IF(AND($D11&gt;$M$1,$E11=""),$M$2,$E11)),AND(O$1&gt;=$D12,O$1&lt;=IF(AND($D12&gt;$M$1,$E12=""),$M$2,$E12)),AND(O$1&gt;=$D13,O$1&lt;=IF(AND($D13&gt;$M$1,$E13=""),$M$2,$E13))),$D$3,"")</f>
        <v/>
      </c>
      <c r="P11" s="41" t="str">
        <f t="shared" si="40"/>
        <v/>
      </c>
      <c r="Q11" s="41" t="str">
        <f t="shared" si="40"/>
        <v/>
      </c>
      <c r="R11" s="41" t="str">
        <f t="shared" si="40"/>
        <v/>
      </c>
      <c r="S11" s="41" t="str">
        <f t="shared" si="40"/>
        <v/>
      </c>
      <c r="T11" s="41" t="str">
        <f t="shared" si="40"/>
        <v/>
      </c>
      <c r="U11" s="41" t="str">
        <f t="shared" si="40"/>
        <v/>
      </c>
      <c r="V11" s="41" t="str">
        <f t="shared" si="40"/>
        <v/>
      </c>
      <c r="W11" s="41" t="str">
        <f t="shared" si="40"/>
        <v/>
      </c>
      <c r="X11" s="41" t="str">
        <f t="shared" si="40"/>
        <v/>
      </c>
      <c r="Y11" s="41" t="str">
        <f t="shared" si="40"/>
        <v/>
      </c>
      <c r="Z11" s="41" t="str">
        <f t="shared" si="40"/>
        <v/>
      </c>
      <c r="AA11" s="41" t="str">
        <f t="shared" si="40"/>
        <v/>
      </c>
      <c r="AB11" s="41" t="str">
        <f t="shared" si="40"/>
        <v/>
      </c>
      <c r="AC11" s="41" t="str">
        <f t="shared" si="40"/>
        <v/>
      </c>
      <c r="AD11" s="41" t="str">
        <f t="shared" si="40"/>
        <v/>
      </c>
      <c r="AE11" s="41" t="str">
        <f t="shared" si="40"/>
        <v/>
      </c>
      <c r="AF11" s="41" t="str">
        <f t="shared" si="40"/>
        <v/>
      </c>
      <c r="AG11" s="41" t="str">
        <f t="shared" si="40"/>
        <v/>
      </c>
      <c r="AH11" s="41" t="str">
        <f t="shared" si="40"/>
        <v/>
      </c>
      <c r="AI11" s="41" t="str">
        <f t="shared" si="40"/>
        <v/>
      </c>
      <c r="AJ11" s="41" t="str">
        <f t="shared" si="40"/>
        <v/>
      </c>
      <c r="AK11" s="41" t="str">
        <f t="shared" si="40"/>
        <v/>
      </c>
      <c r="AL11" s="41" t="str">
        <f t="shared" si="40"/>
        <v/>
      </c>
      <c r="AM11" s="41" t="str">
        <f t="shared" si="40"/>
        <v/>
      </c>
      <c r="AN11" s="41" t="str">
        <f t="shared" si="40"/>
        <v/>
      </c>
      <c r="AO11" s="41" t="str">
        <f t="shared" si="40"/>
        <v/>
      </c>
      <c r="AP11" s="50" t="str">
        <f>IF(AP$1="","",IF(OR(AND(AP$1&gt;=$D10,AP$1&lt;=IF(AND($D10&gt;$M$1,$E10=""),$M$2,$E10)),AND(AP$1&gt;=$D11,AP$1&lt;=IF(AND($D11&gt;$M$1,$E11=""),$M$2,$E11)),AND(AP$1&gt;=$D12,AP$1&lt;=IF(AND($D12&gt;$M$1,$E12=""),$M$2,$E12)),AND(AP$1&gt;=$D13,AP$1&lt;=IF(AND($D13&gt;$M$1,$E13=""),$M$2,$E13))),$D$3,""))</f>
        <v/>
      </c>
      <c r="AQ11" s="50" t="str">
        <f t="shared" ref="AQ11:AR11" si="41">IF(AQ$1="","",IF(OR(AND(AQ$1&gt;=$D10,AQ$1&lt;=IF(AND($D10&gt;$M$1,$E10=""),$M$2,$E10)),AND(AQ$1&gt;=$D11,AQ$1&lt;=IF(AND($D11&gt;$M$1,$E11=""),$M$2,$E11)),AND(AQ$1&gt;=$D12,AQ$1&lt;=IF(AND($D12&gt;$M$1,$E12=""),$M$2,$E12)),AND(AQ$1&gt;=$D13,AQ$1&lt;=IF(AND($D13&gt;$M$1,$E13=""),$M$2,$E13))),$D$3,""))</f>
        <v/>
      </c>
      <c r="AR11" s="51" t="str">
        <f t="shared" si="41"/>
        <v/>
      </c>
    </row>
    <row r="12" spans="1:44" x14ac:dyDescent="0.2">
      <c r="A12" s="201"/>
      <c r="B12" s="74"/>
      <c r="C12" s="199"/>
      <c r="D12" s="90"/>
      <c r="E12" s="89"/>
      <c r="F12" s="90"/>
      <c r="G12" s="89"/>
      <c r="H12" s="90"/>
      <c r="I12" s="89"/>
      <c r="J12" s="90"/>
      <c r="K12" s="89"/>
      <c r="M12" s="99"/>
      <c r="N12" s="74" t="str">
        <f>IF(OR(AND(N$1&gt;=$F10,N$1&lt;=IF(AND($F10&gt;$M$1,$G10=""),$M$2,$G10)),AND(N$1&gt;=$F11,N$1&lt;=IF(AND($F11&gt;$M$1,$G11=""),$M$2,$G11)),AND(N$1&gt;=$F12,N$1&lt;=IF(AND($F12&gt;$M$1,$G12=""),$M$2,$G12)),AND(N$1&gt;=$F13,N$1&lt;=IF(AND($F13&gt;$M$1,$G13=""),$M$2,$G13))),$F$3,"")</f>
        <v/>
      </c>
      <c r="O12" s="41" t="str">
        <f t="shared" ref="O12:AO12" si="42">IF(OR(AND(O$1&gt;=$F10,O$1&lt;=IF(AND($F10&gt;$M$1,$G10=""),$M$2,$G10)),AND(O$1&gt;=$F11,O$1&lt;=IF(AND($F11&gt;$M$1,$G11=""),$M$2,$G11)),AND(O$1&gt;=$F12,O$1&lt;=IF(AND($F12&gt;$M$1,$G12=""),$M$2,$G12)),AND(O$1&gt;=$F13,O$1&lt;=IF(AND($F13&gt;$M$1,$G13=""),$M$2,$G13))),$F$3,"")</f>
        <v/>
      </c>
      <c r="P12" s="41" t="str">
        <f t="shared" si="42"/>
        <v/>
      </c>
      <c r="Q12" s="41" t="str">
        <f t="shared" si="42"/>
        <v/>
      </c>
      <c r="R12" s="41" t="str">
        <f t="shared" si="42"/>
        <v/>
      </c>
      <c r="S12" s="41" t="str">
        <f t="shared" si="42"/>
        <v/>
      </c>
      <c r="T12" s="41" t="str">
        <f t="shared" si="42"/>
        <v/>
      </c>
      <c r="U12" s="41" t="str">
        <f t="shared" si="42"/>
        <v/>
      </c>
      <c r="V12" s="41" t="str">
        <f t="shared" si="42"/>
        <v/>
      </c>
      <c r="W12" s="41" t="str">
        <f t="shared" si="42"/>
        <v/>
      </c>
      <c r="X12" s="41" t="str">
        <f t="shared" si="42"/>
        <v/>
      </c>
      <c r="Y12" s="41" t="str">
        <f t="shared" si="42"/>
        <v/>
      </c>
      <c r="Z12" s="41" t="str">
        <f t="shared" si="42"/>
        <v/>
      </c>
      <c r="AA12" s="41" t="str">
        <f t="shared" si="42"/>
        <v/>
      </c>
      <c r="AB12" s="41" t="str">
        <f t="shared" si="42"/>
        <v/>
      </c>
      <c r="AC12" s="41" t="str">
        <f t="shared" si="42"/>
        <v/>
      </c>
      <c r="AD12" s="41" t="str">
        <f t="shared" si="42"/>
        <v/>
      </c>
      <c r="AE12" s="41" t="str">
        <f t="shared" si="42"/>
        <v/>
      </c>
      <c r="AF12" s="41" t="str">
        <f t="shared" si="42"/>
        <v/>
      </c>
      <c r="AG12" s="41" t="str">
        <f t="shared" si="42"/>
        <v/>
      </c>
      <c r="AH12" s="41" t="str">
        <f t="shared" si="42"/>
        <v/>
      </c>
      <c r="AI12" s="41" t="str">
        <f t="shared" si="42"/>
        <v/>
      </c>
      <c r="AJ12" s="41" t="str">
        <f t="shared" si="42"/>
        <v/>
      </c>
      <c r="AK12" s="41" t="str">
        <f t="shared" si="42"/>
        <v/>
      </c>
      <c r="AL12" s="41" t="str">
        <f t="shared" si="42"/>
        <v/>
      </c>
      <c r="AM12" s="41" t="str">
        <f t="shared" si="42"/>
        <v/>
      </c>
      <c r="AN12" s="41" t="str">
        <f t="shared" si="42"/>
        <v/>
      </c>
      <c r="AO12" s="41" t="str">
        <f t="shared" si="42"/>
        <v/>
      </c>
      <c r="AP12" s="50" t="str">
        <f>IF(AP$1="","",IF(OR(AND(AP$1&gt;=$F10,AP$1&lt;=IF(AND($F10&gt;$M$1,$G10=""),$M$2,$G10)),AND(AP$1&gt;=$F11,AP$1&lt;=IF(AND($F11&gt;$M$1,$G11=""),$M$2,$G11)),AND(AP$1&gt;=$F12,AP$1&lt;=IF(AND($F12&gt;$M$1,$G12=""),$M$2,$G12)),AND(AP$1&gt;=$F13,AP$1&lt;=IF(AND($F13&gt;$M$1,$G13=""),$M$2,$G13))),$F$3,""))</f>
        <v/>
      </c>
      <c r="AQ12" s="50" t="str">
        <f t="shared" ref="AQ12:AR12" si="43">IF(AQ$1="","",IF(OR(AND(AQ$1&gt;=$F10,AQ$1&lt;=IF(AND($F10&gt;$M$1,$G10=""),$M$2,$G10)),AND(AQ$1&gt;=$F11,AQ$1&lt;=IF(AND($F11&gt;$M$1,$G11=""),$M$2,$G11)),AND(AQ$1&gt;=$F12,AQ$1&lt;=IF(AND($F12&gt;$M$1,$G12=""),$M$2,$G12)),AND(AQ$1&gt;=$F13,AQ$1&lt;=IF(AND($F13&gt;$M$1,$G13=""),$M$2,$G13))),$F$3,""))</f>
        <v/>
      </c>
      <c r="AR12" s="51" t="str">
        <f t="shared" si="43"/>
        <v/>
      </c>
    </row>
    <row r="13" spans="1:44" x14ac:dyDescent="0.2">
      <c r="A13" s="201"/>
      <c r="B13" s="74"/>
      <c r="C13" s="125"/>
      <c r="D13" s="90"/>
      <c r="E13" s="89"/>
      <c r="F13" s="90"/>
      <c r="G13" s="89"/>
      <c r="H13" s="90"/>
      <c r="I13" s="89"/>
      <c r="J13" s="90"/>
      <c r="K13" s="89"/>
      <c r="M13" s="99"/>
      <c r="N13" s="98" t="str">
        <f t="shared" ref="N13:AO13" si="44">IF(OR(AND(N$1&gt;=$H10,N$1&lt;=IF(AND($H10&gt;$M$1,$I10=""),$M$2,$I10)),AND(N$1&gt;=$H11,N$1&lt;=IF(AND($H11&gt;$M$1,$I11=""),$M$2,$I11)),AND(N$1&gt;=$H12,N$1&lt;=IF(AND($H12&gt;$M$1,$I12=""),$M$2,$I12)),AND(N$1&gt;=$H13,N$1&lt;=IF(AND($H13&gt;$M$1,$I13=""),$M$2,$I13))),$H$3,"")</f>
        <v/>
      </c>
      <c r="O13" s="47" t="str">
        <f t="shared" si="44"/>
        <v/>
      </c>
      <c r="P13" s="47" t="str">
        <f t="shared" si="44"/>
        <v/>
      </c>
      <c r="Q13" s="47" t="str">
        <f t="shared" si="44"/>
        <v/>
      </c>
      <c r="R13" s="47" t="str">
        <f t="shared" si="44"/>
        <v/>
      </c>
      <c r="S13" s="47" t="str">
        <f t="shared" si="44"/>
        <v/>
      </c>
      <c r="T13" s="47" t="str">
        <f t="shared" si="44"/>
        <v/>
      </c>
      <c r="U13" s="47" t="str">
        <f t="shared" si="44"/>
        <v/>
      </c>
      <c r="V13" s="47" t="str">
        <f t="shared" si="44"/>
        <v/>
      </c>
      <c r="W13" s="47" t="str">
        <f t="shared" si="44"/>
        <v/>
      </c>
      <c r="X13" s="47" t="str">
        <f t="shared" si="44"/>
        <v/>
      </c>
      <c r="Y13" s="47" t="str">
        <f t="shared" si="44"/>
        <v/>
      </c>
      <c r="Z13" s="47" t="str">
        <f t="shared" si="44"/>
        <v/>
      </c>
      <c r="AA13" s="47" t="str">
        <f t="shared" si="44"/>
        <v/>
      </c>
      <c r="AB13" s="47" t="str">
        <f t="shared" si="44"/>
        <v/>
      </c>
      <c r="AC13" s="47" t="str">
        <f t="shared" si="44"/>
        <v/>
      </c>
      <c r="AD13" s="47" t="str">
        <f t="shared" si="44"/>
        <v/>
      </c>
      <c r="AE13" s="47" t="str">
        <f t="shared" si="44"/>
        <v/>
      </c>
      <c r="AF13" s="47" t="str">
        <f t="shared" si="44"/>
        <v/>
      </c>
      <c r="AG13" s="47" t="str">
        <f t="shared" si="44"/>
        <v/>
      </c>
      <c r="AH13" s="47" t="str">
        <f t="shared" si="44"/>
        <v/>
      </c>
      <c r="AI13" s="47" t="str">
        <f t="shared" si="44"/>
        <v/>
      </c>
      <c r="AJ13" s="47" t="str">
        <f t="shared" si="44"/>
        <v/>
      </c>
      <c r="AK13" s="47" t="str">
        <f t="shared" si="44"/>
        <v/>
      </c>
      <c r="AL13" s="47" t="str">
        <f t="shared" si="44"/>
        <v/>
      </c>
      <c r="AM13" s="47" t="str">
        <f t="shared" si="44"/>
        <v/>
      </c>
      <c r="AN13" s="47" t="str">
        <f t="shared" si="44"/>
        <v/>
      </c>
      <c r="AO13" s="47" t="str">
        <f t="shared" si="44"/>
        <v/>
      </c>
      <c r="AP13" s="95" t="str">
        <f>IF(AP$1="","",IF(OR(AND(AP$1&gt;=$H10,AP$1&lt;=IF(AND($H10&gt;$M$1,$I10=""),$M$2,$I10)),AND(AP$1&gt;=$H11,AP$1&lt;=IF(AND($H11&gt;$M$1,$I11=""),$M$2,$I11)),AND(AP$1&gt;=$H12,AP$1&lt;=IF(AND($H12&gt;$M$1,$I12=""),$M$2,$I12)),AND(AP$1&gt;=$H13,AP$1&lt;=IF(AND($H13&gt;$M$1,$I13=""),$M$2,$I13))),$H$3,""))</f>
        <v/>
      </c>
      <c r="AQ13" s="95" t="str">
        <f>IF(AQ$1="","",IF(OR(AND(AQ$1&gt;=$H10,AQ$1&lt;=IF(AND($H10&gt;$M$1,$I10=""),$M$2,$I10)),AND(AQ$1&gt;=$H11,AQ$1&lt;=IF(AND($H11&gt;$M$1,$I11=""),$M$2,$I11)),AND(AQ$1&gt;=$H12,AQ$1&lt;=IF(AND($H12&gt;$M$1,$I12=""),$M$2,$I12)),AND(AQ$1&gt;=$H13,AQ$1&lt;=IF(AND($H13&gt;$M$1,$I13=""),$M$2,$I13))),$H$3,""))</f>
        <v/>
      </c>
      <c r="AR13" s="96" t="str">
        <f>IF(AR$1="","",IF(OR(AND(AR$1&gt;=$H10,AR$1&lt;=IF(AND($H10&gt;$M$1,$I10=""),$M$2,$I10)),AND(AR$1&gt;=$H11,AR$1&lt;=IF(AND($H11&gt;$M$1,$I11=""),$M$2,$I11)),AND(AR$1&gt;=$H12,AR$1&lt;=IF(AND($H12&gt;$M$1,$I12=""),$M$2,$I12)),AND(AR$1&gt;=$H13,AR$1&lt;=IF(AND($H13&gt;$M$1,$I13=""),$M$2,$I13))),$H$3,""))</f>
        <v/>
      </c>
    </row>
    <row r="14" spans="1:44" ht="13.5" thickBot="1" x14ac:dyDescent="0.25">
      <c r="A14" s="202"/>
      <c r="B14" s="75"/>
      <c r="C14" s="200"/>
      <c r="D14" s="91"/>
      <c r="E14" s="92"/>
      <c r="F14" s="91"/>
      <c r="G14" s="92"/>
      <c r="H14" s="91"/>
      <c r="I14" s="92"/>
      <c r="J14" s="91"/>
      <c r="K14" s="92"/>
      <c r="M14" s="99"/>
      <c r="N14" s="75" t="str">
        <f>IF(OR(AND(N$1&gt;=$J10,N$1&lt;=IF(AND($J10&gt;$M$1,$K10=""),$M$2,$K10)),AND(N$1&gt;=$J11,N$1&lt;=IF(AND($J11&gt;$M$1,$K11=""),$M$2,$K11)),AND(N$1&gt;=$J12,N$1&lt;=IF(AND($J12&gt;$M$1,$K12=""),$M$2,$K12)),AND(N$1&gt;=$J13,N$1&lt;=IF(AND($J13&gt;$M$1,$K13=""),$M$2,$K13)),AND(N$1&gt;=$J14,N$1&lt;=IF(AND($J14&gt;$M$1,$K14=""),$M$2,$K14))),$J$3,"")</f>
        <v/>
      </c>
      <c r="O14" s="49" t="str">
        <f t="shared" ref="O14" si="45">IF(OR(AND(O$1&gt;=$J10,O$1&lt;=IF(AND($J10&gt;$M$1,$K10=""),$M$2,$K10)),AND(O$1&gt;=$J11,O$1&lt;=IF(AND($J11&gt;$M$1,$K11=""),$M$2,$K11)),AND(O$1&gt;=$J12,O$1&lt;=IF(AND($J12&gt;$M$1,$K12=""),$M$2,$K12)),AND(O$1&gt;=$J13,O$1&lt;=IF(AND($J13&gt;$M$1,$K13=""),$M$2,$K13)),AND(O$1&gt;=$J14,O$1&lt;=IF(AND($J14&gt;$M$1,$K14=""),$M$2,$K14))),$J$3,"")</f>
        <v/>
      </c>
      <c r="P14" s="49" t="str">
        <f t="shared" ref="P14" si="46">IF(OR(AND(P$1&gt;=$J10,P$1&lt;=IF(AND($J10&gt;$M$1,$K10=""),$M$2,$K10)),AND(P$1&gt;=$J11,P$1&lt;=IF(AND($J11&gt;$M$1,$K11=""),$M$2,$K11)),AND(P$1&gt;=$J12,P$1&lt;=IF(AND($J12&gt;$M$1,$K12=""),$M$2,$K12)),AND(P$1&gt;=$J13,P$1&lt;=IF(AND($J13&gt;$M$1,$K13=""),$M$2,$K13)),AND(P$1&gt;=$J14,P$1&lt;=IF(AND($J14&gt;$M$1,$K14=""),$M$2,$K14))),$J$3,"")</f>
        <v/>
      </c>
      <c r="Q14" s="49" t="str">
        <f t="shared" ref="Q14" si="47">IF(OR(AND(Q$1&gt;=$J10,Q$1&lt;=IF(AND($J10&gt;$M$1,$K10=""),$M$2,$K10)),AND(Q$1&gt;=$J11,Q$1&lt;=IF(AND($J11&gt;$M$1,$K11=""),$M$2,$K11)),AND(Q$1&gt;=$J12,Q$1&lt;=IF(AND($J12&gt;$M$1,$K12=""),$M$2,$K12)),AND(Q$1&gt;=$J13,Q$1&lt;=IF(AND($J13&gt;$M$1,$K13=""),$M$2,$K13)),AND(Q$1&gt;=$J14,Q$1&lt;=IF(AND($J14&gt;$M$1,$K14=""),$M$2,$K14))),$J$3,"")</f>
        <v/>
      </c>
      <c r="R14" s="49" t="str">
        <f t="shared" ref="R14" si="48">IF(OR(AND(R$1&gt;=$J10,R$1&lt;=IF(AND($J10&gt;$M$1,$K10=""),$M$2,$K10)),AND(R$1&gt;=$J11,R$1&lt;=IF(AND($J11&gt;$M$1,$K11=""),$M$2,$K11)),AND(R$1&gt;=$J12,R$1&lt;=IF(AND($J12&gt;$M$1,$K12=""),$M$2,$K12)),AND(R$1&gt;=$J13,R$1&lt;=IF(AND($J13&gt;$M$1,$K13=""),$M$2,$K13)),AND(R$1&gt;=$J14,R$1&lt;=IF(AND($J14&gt;$M$1,$K14=""),$M$2,$K14))),$J$3,"")</f>
        <v/>
      </c>
      <c r="S14" s="49" t="str">
        <f t="shared" ref="S14" si="49">IF(OR(AND(S$1&gt;=$J10,S$1&lt;=IF(AND($J10&gt;$M$1,$K10=""),$M$2,$K10)),AND(S$1&gt;=$J11,S$1&lt;=IF(AND($J11&gt;$M$1,$K11=""),$M$2,$K11)),AND(S$1&gt;=$J12,S$1&lt;=IF(AND($J12&gt;$M$1,$K12=""),$M$2,$K12)),AND(S$1&gt;=$J13,S$1&lt;=IF(AND($J13&gt;$M$1,$K13=""),$M$2,$K13)),AND(S$1&gt;=$J14,S$1&lt;=IF(AND($J14&gt;$M$1,$K14=""),$M$2,$K14))),$J$3,"")</f>
        <v/>
      </c>
      <c r="T14" s="49" t="str">
        <f t="shared" ref="T14" si="50">IF(OR(AND(T$1&gt;=$J10,T$1&lt;=IF(AND($J10&gt;$M$1,$K10=""),$M$2,$K10)),AND(T$1&gt;=$J11,T$1&lt;=IF(AND($J11&gt;$M$1,$K11=""),$M$2,$K11)),AND(T$1&gt;=$J12,T$1&lt;=IF(AND($J12&gt;$M$1,$K12=""),$M$2,$K12)),AND(T$1&gt;=$J13,T$1&lt;=IF(AND($J13&gt;$M$1,$K13=""),$M$2,$K13)),AND(T$1&gt;=$J14,T$1&lt;=IF(AND($J14&gt;$M$1,$K14=""),$M$2,$K14))),$J$3,"")</f>
        <v/>
      </c>
      <c r="U14" s="49" t="str">
        <f t="shared" ref="U14" si="51">IF(OR(AND(U$1&gt;=$J10,U$1&lt;=IF(AND($J10&gt;$M$1,$K10=""),$M$2,$K10)),AND(U$1&gt;=$J11,U$1&lt;=IF(AND($J11&gt;$M$1,$K11=""),$M$2,$K11)),AND(U$1&gt;=$J12,U$1&lt;=IF(AND($J12&gt;$M$1,$K12=""),$M$2,$K12)),AND(U$1&gt;=$J13,U$1&lt;=IF(AND($J13&gt;$M$1,$K13=""),$M$2,$K13)),AND(U$1&gt;=$J14,U$1&lt;=IF(AND($J14&gt;$M$1,$K14=""),$M$2,$K14))),$J$3,"")</f>
        <v/>
      </c>
      <c r="V14" s="49" t="str">
        <f t="shared" ref="V14" si="52">IF(OR(AND(V$1&gt;=$J10,V$1&lt;=IF(AND($J10&gt;$M$1,$K10=""),$M$2,$K10)),AND(V$1&gt;=$J11,V$1&lt;=IF(AND($J11&gt;$M$1,$K11=""),$M$2,$K11)),AND(V$1&gt;=$J12,V$1&lt;=IF(AND($J12&gt;$M$1,$K12=""),$M$2,$K12)),AND(V$1&gt;=$J13,V$1&lt;=IF(AND($J13&gt;$M$1,$K13=""),$M$2,$K13)),AND(V$1&gt;=$J14,V$1&lt;=IF(AND($J14&gt;$M$1,$K14=""),$M$2,$K14))),$J$3,"")</f>
        <v/>
      </c>
      <c r="W14" s="49" t="str">
        <f t="shared" ref="W14" si="53">IF(OR(AND(W$1&gt;=$J10,W$1&lt;=IF(AND($J10&gt;$M$1,$K10=""),$M$2,$K10)),AND(W$1&gt;=$J11,W$1&lt;=IF(AND($J11&gt;$M$1,$K11=""),$M$2,$K11)),AND(W$1&gt;=$J12,W$1&lt;=IF(AND($J12&gt;$M$1,$K12=""),$M$2,$K12)),AND(W$1&gt;=$J13,W$1&lt;=IF(AND($J13&gt;$M$1,$K13=""),$M$2,$K13)),AND(W$1&gt;=$J14,W$1&lt;=IF(AND($J14&gt;$M$1,$K14=""),$M$2,$K14))),$J$3,"")</f>
        <v/>
      </c>
      <c r="X14" s="49" t="str">
        <f t="shared" ref="X14" si="54">IF(OR(AND(X$1&gt;=$J10,X$1&lt;=IF(AND($J10&gt;$M$1,$K10=""),$M$2,$K10)),AND(X$1&gt;=$J11,X$1&lt;=IF(AND($J11&gt;$M$1,$K11=""),$M$2,$K11)),AND(X$1&gt;=$J12,X$1&lt;=IF(AND($J12&gt;$M$1,$K12=""),$M$2,$K12)),AND(X$1&gt;=$J13,X$1&lt;=IF(AND($J13&gt;$M$1,$K13=""),$M$2,$K13)),AND(X$1&gt;=$J14,X$1&lt;=IF(AND($J14&gt;$M$1,$K14=""),$M$2,$K14))),$J$3,"")</f>
        <v/>
      </c>
      <c r="Y14" s="49" t="str">
        <f t="shared" ref="Y14" si="55">IF(OR(AND(Y$1&gt;=$J10,Y$1&lt;=IF(AND($J10&gt;$M$1,$K10=""),$M$2,$K10)),AND(Y$1&gt;=$J11,Y$1&lt;=IF(AND($J11&gt;$M$1,$K11=""),$M$2,$K11)),AND(Y$1&gt;=$J12,Y$1&lt;=IF(AND($J12&gt;$M$1,$K12=""),$M$2,$K12)),AND(Y$1&gt;=$J13,Y$1&lt;=IF(AND($J13&gt;$M$1,$K13=""),$M$2,$K13)),AND(Y$1&gt;=$J14,Y$1&lt;=IF(AND($J14&gt;$M$1,$K14=""),$M$2,$K14))),$J$3,"")</f>
        <v/>
      </c>
      <c r="Z14" s="49" t="str">
        <f t="shared" ref="Z14" si="56">IF(OR(AND(Z$1&gt;=$J10,Z$1&lt;=IF(AND($J10&gt;$M$1,$K10=""),$M$2,$K10)),AND(Z$1&gt;=$J11,Z$1&lt;=IF(AND($J11&gt;$M$1,$K11=""),$M$2,$K11)),AND(Z$1&gt;=$J12,Z$1&lt;=IF(AND($J12&gt;$M$1,$K12=""),$M$2,$K12)),AND(Z$1&gt;=$J13,Z$1&lt;=IF(AND($J13&gt;$M$1,$K13=""),$M$2,$K13)),AND(Z$1&gt;=$J14,Z$1&lt;=IF(AND($J14&gt;$M$1,$K14=""),$M$2,$K14))),$J$3,"")</f>
        <v/>
      </c>
      <c r="AA14" s="49" t="str">
        <f t="shared" ref="AA14" si="57">IF(OR(AND(AA$1&gt;=$J10,AA$1&lt;=IF(AND($J10&gt;$M$1,$K10=""),$M$2,$K10)),AND(AA$1&gt;=$J11,AA$1&lt;=IF(AND($J11&gt;$M$1,$K11=""),$M$2,$K11)),AND(AA$1&gt;=$J12,AA$1&lt;=IF(AND($J12&gt;$M$1,$K12=""),$M$2,$K12)),AND(AA$1&gt;=$J13,AA$1&lt;=IF(AND($J13&gt;$M$1,$K13=""),$M$2,$K13)),AND(AA$1&gt;=$J14,AA$1&lt;=IF(AND($J14&gt;$M$1,$K14=""),$M$2,$K14))),$J$3,"")</f>
        <v/>
      </c>
      <c r="AB14" s="49" t="str">
        <f t="shared" ref="AB14" si="58">IF(OR(AND(AB$1&gt;=$J10,AB$1&lt;=IF(AND($J10&gt;$M$1,$K10=""),$M$2,$K10)),AND(AB$1&gt;=$J11,AB$1&lt;=IF(AND($J11&gt;$M$1,$K11=""),$M$2,$K11)),AND(AB$1&gt;=$J12,AB$1&lt;=IF(AND($J12&gt;$M$1,$K12=""),$M$2,$K12)),AND(AB$1&gt;=$J13,AB$1&lt;=IF(AND($J13&gt;$M$1,$K13=""),$M$2,$K13)),AND(AB$1&gt;=$J14,AB$1&lt;=IF(AND($J14&gt;$M$1,$K14=""),$M$2,$K14))),$J$3,"")</f>
        <v/>
      </c>
      <c r="AC14" s="49" t="str">
        <f t="shared" ref="AC14" si="59">IF(OR(AND(AC$1&gt;=$J10,AC$1&lt;=IF(AND($J10&gt;$M$1,$K10=""),$M$2,$K10)),AND(AC$1&gt;=$J11,AC$1&lt;=IF(AND($J11&gt;$M$1,$K11=""),$M$2,$K11)),AND(AC$1&gt;=$J12,AC$1&lt;=IF(AND($J12&gt;$M$1,$K12=""),$M$2,$K12)),AND(AC$1&gt;=$J13,AC$1&lt;=IF(AND($J13&gt;$M$1,$K13=""),$M$2,$K13)),AND(AC$1&gt;=$J14,AC$1&lt;=IF(AND($J14&gt;$M$1,$K14=""),$M$2,$K14))),$J$3,"")</f>
        <v/>
      </c>
      <c r="AD14" s="49" t="str">
        <f t="shared" ref="AD14" si="60">IF(OR(AND(AD$1&gt;=$J10,AD$1&lt;=IF(AND($J10&gt;$M$1,$K10=""),$M$2,$K10)),AND(AD$1&gt;=$J11,AD$1&lt;=IF(AND($J11&gt;$M$1,$K11=""),$M$2,$K11)),AND(AD$1&gt;=$J12,AD$1&lt;=IF(AND($J12&gt;$M$1,$K12=""),$M$2,$K12)),AND(AD$1&gt;=$J13,AD$1&lt;=IF(AND($J13&gt;$M$1,$K13=""),$M$2,$K13)),AND(AD$1&gt;=$J14,AD$1&lt;=IF(AND($J14&gt;$M$1,$K14=""),$M$2,$K14))),$J$3,"")</f>
        <v/>
      </c>
      <c r="AE14" s="49" t="str">
        <f t="shared" ref="AE14" si="61">IF(OR(AND(AE$1&gt;=$J10,AE$1&lt;=IF(AND($J10&gt;$M$1,$K10=""),$M$2,$K10)),AND(AE$1&gt;=$J11,AE$1&lt;=IF(AND($J11&gt;$M$1,$K11=""),$M$2,$K11)),AND(AE$1&gt;=$J12,AE$1&lt;=IF(AND($J12&gt;$M$1,$K12=""),$M$2,$K12)),AND(AE$1&gt;=$J13,AE$1&lt;=IF(AND($J13&gt;$M$1,$K13=""),$M$2,$K13)),AND(AE$1&gt;=$J14,AE$1&lt;=IF(AND($J14&gt;$M$1,$K14=""),$M$2,$K14))),$J$3,"")</f>
        <v/>
      </c>
      <c r="AF14" s="49" t="str">
        <f t="shared" ref="AF14" si="62">IF(OR(AND(AF$1&gt;=$J10,AF$1&lt;=IF(AND($J10&gt;$M$1,$K10=""),$M$2,$K10)),AND(AF$1&gt;=$J11,AF$1&lt;=IF(AND($J11&gt;$M$1,$K11=""),$M$2,$K11)),AND(AF$1&gt;=$J12,AF$1&lt;=IF(AND($J12&gt;$M$1,$K12=""),$M$2,$K12)),AND(AF$1&gt;=$J13,AF$1&lt;=IF(AND($J13&gt;$M$1,$K13=""),$M$2,$K13)),AND(AF$1&gt;=$J14,AF$1&lt;=IF(AND($J14&gt;$M$1,$K14=""),$M$2,$K14))),$J$3,"")</f>
        <v/>
      </c>
      <c r="AG14" s="49" t="str">
        <f t="shared" ref="AG14" si="63">IF(OR(AND(AG$1&gt;=$J10,AG$1&lt;=IF(AND($J10&gt;$M$1,$K10=""),$M$2,$K10)),AND(AG$1&gt;=$J11,AG$1&lt;=IF(AND($J11&gt;$M$1,$K11=""),$M$2,$K11)),AND(AG$1&gt;=$J12,AG$1&lt;=IF(AND($J12&gt;$M$1,$K12=""),$M$2,$K12)),AND(AG$1&gt;=$J13,AG$1&lt;=IF(AND($J13&gt;$M$1,$K13=""),$M$2,$K13)),AND(AG$1&gt;=$J14,AG$1&lt;=IF(AND($J14&gt;$M$1,$K14=""),$M$2,$K14))),$J$3,"")</f>
        <v/>
      </c>
      <c r="AH14" s="49" t="str">
        <f t="shared" ref="AH14" si="64">IF(OR(AND(AH$1&gt;=$J10,AH$1&lt;=IF(AND($J10&gt;$M$1,$K10=""),$M$2,$K10)),AND(AH$1&gt;=$J11,AH$1&lt;=IF(AND($J11&gt;$M$1,$K11=""),$M$2,$K11)),AND(AH$1&gt;=$J12,AH$1&lt;=IF(AND($J12&gt;$M$1,$K12=""),$M$2,$K12)),AND(AH$1&gt;=$J13,AH$1&lt;=IF(AND($J13&gt;$M$1,$K13=""),$M$2,$K13)),AND(AH$1&gt;=$J14,AH$1&lt;=IF(AND($J14&gt;$M$1,$K14=""),$M$2,$K14))),$J$3,"")</f>
        <v/>
      </c>
      <c r="AI14" s="49" t="str">
        <f t="shared" ref="AI14" si="65">IF(OR(AND(AI$1&gt;=$J10,AI$1&lt;=IF(AND($J10&gt;$M$1,$K10=""),$M$2,$K10)),AND(AI$1&gt;=$J11,AI$1&lt;=IF(AND($J11&gt;$M$1,$K11=""),$M$2,$K11)),AND(AI$1&gt;=$J12,AI$1&lt;=IF(AND($J12&gt;$M$1,$K12=""),$M$2,$K12)),AND(AI$1&gt;=$J13,AI$1&lt;=IF(AND($J13&gt;$M$1,$K13=""),$M$2,$K13)),AND(AI$1&gt;=$J14,AI$1&lt;=IF(AND($J14&gt;$M$1,$K14=""),$M$2,$K14))),$J$3,"")</f>
        <v/>
      </c>
      <c r="AJ14" s="49" t="str">
        <f t="shared" ref="AJ14" si="66">IF(OR(AND(AJ$1&gt;=$J10,AJ$1&lt;=IF(AND($J10&gt;$M$1,$K10=""),$M$2,$K10)),AND(AJ$1&gt;=$J11,AJ$1&lt;=IF(AND($J11&gt;$M$1,$K11=""),$M$2,$K11)),AND(AJ$1&gt;=$J12,AJ$1&lt;=IF(AND($J12&gt;$M$1,$K12=""),$M$2,$K12)),AND(AJ$1&gt;=$J13,AJ$1&lt;=IF(AND($J13&gt;$M$1,$K13=""),$M$2,$K13)),AND(AJ$1&gt;=$J14,AJ$1&lt;=IF(AND($J14&gt;$M$1,$K14=""),$M$2,$K14))),$J$3,"")</f>
        <v/>
      </c>
      <c r="AK14" s="49" t="str">
        <f t="shared" ref="AK14" si="67">IF(OR(AND(AK$1&gt;=$J10,AK$1&lt;=IF(AND($J10&gt;$M$1,$K10=""),$M$2,$K10)),AND(AK$1&gt;=$J11,AK$1&lt;=IF(AND($J11&gt;$M$1,$K11=""),$M$2,$K11)),AND(AK$1&gt;=$J12,AK$1&lt;=IF(AND($J12&gt;$M$1,$K12=""),$M$2,$K12)),AND(AK$1&gt;=$J13,AK$1&lt;=IF(AND($J13&gt;$M$1,$K13=""),$M$2,$K13)),AND(AK$1&gt;=$J14,AK$1&lt;=IF(AND($J14&gt;$M$1,$K14=""),$M$2,$K14))),$J$3,"")</f>
        <v/>
      </c>
      <c r="AL14" s="49" t="str">
        <f t="shared" ref="AL14" si="68">IF(OR(AND(AL$1&gt;=$J10,AL$1&lt;=IF(AND($J10&gt;$M$1,$K10=""),$M$2,$K10)),AND(AL$1&gt;=$J11,AL$1&lt;=IF(AND($J11&gt;$M$1,$K11=""),$M$2,$K11)),AND(AL$1&gt;=$J12,AL$1&lt;=IF(AND($J12&gt;$M$1,$K12=""),$M$2,$K12)),AND(AL$1&gt;=$J13,AL$1&lt;=IF(AND($J13&gt;$M$1,$K13=""),$M$2,$K13)),AND(AL$1&gt;=$J14,AL$1&lt;=IF(AND($J14&gt;$M$1,$K14=""),$M$2,$K14))),$J$3,"")</f>
        <v/>
      </c>
      <c r="AM14" s="49" t="str">
        <f t="shared" ref="AM14" si="69">IF(OR(AND(AM$1&gt;=$J10,AM$1&lt;=IF(AND($J10&gt;$M$1,$K10=""),$M$2,$K10)),AND(AM$1&gt;=$J11,AM$1&lt;=IF(AND($J11&gt;$M$1,$K11=""),$M$2,$K11)),AND(AM$1&gt;=$J12,AM$1&lt;=IF(AND($J12&gt;$M$1,$K12=""),$M$2,$K12)),AND(AM$1&gt;=$J13,AM$1&lt;=IF(AND($J13&gt;$M$1,$K13=""),$M$2,$K13)),AND(AM$1&gt;=$J14,AM$1&lt;=IF(AND($J14&gt;$M$1,$K14=""),$M$2,$K14))),$J$3,"")</f>
        <v/>
      </c>
      <c r="AN14" s="49" t="str">
        <f t="shared" ref="AN14" si="70">IF(OR(AND(AN$1&gt;=$J10,AN$1&lt;=IF(AND($J10&gt;$M$1,$K10=""),$M$2,$K10)),AND(AN$1&gt;=$J11,AN$1&lt;=IF(AND($J11&gt;$M$1,$K11=""),$M$2,$K11)),AND(AN$1&gt;=$J12,AN$1&lt;=IF(AND($J12&gt;$M$1,$K12=""),$M$2,$K12)),AND(AN$1&gt;=$J13,AN$1&lt;=IF(AND($J13&gt;$M$1,$K13=""),$M$2,$K13)),AND(AN$1&gt;=$J14,AN$1&lt;=IF(AND($J14&gt;$M$1,$K14=""),$M$2,$K14))),$J$3,"")</f>
        <v/>
      </c>
      <c r="AO14" s="49" t="str">
        <f t="shared" ref="AO14" si="71">IF(OR(AND(AO$1&gt;=$J10,AO$1&lt;=IF(AND($J10&gt;$M$1,$K10=""),$M$2,$K10)),AND(AO$1&gt;=$J11,AO$1&lt;=IF(AND($J11&gt;$M$1,$K11=""),$M$2,$K11)),AND(AO$1&gt;=$J12,AO$1&lt;=IF(AND($J12&gt;$M$1,$K12=""),$M$2,$K12)),AND(AO$1&gt;=$J13,AO$1&lt;=IF(AND($J13&gt;$M$1,$K13=""),$M$2,$K13)),AND(AO$1&gt;=$J14,AO$1&lt;=IF(AND($J14&gt;$M$1,$K14=""),$M$2,$K14))),$J$3,"")</f>
        <v/>
      </c>
      <c r="AP14" s="52" t="str">
        <f>IF(AP$1="","",IF(OR(AND(AP$1&gt;=$J10,AP$1&lt;=IF(AND($J10&gt;$M$1,$K10=""),$M$2,$K10)),AND(AP$1&gt;=$J11,AP$1&lt;=IF(AND($J11&gt;$M$1,$K11=""),$M$2,$K11)),AND(AP$1&gt;=$J12,AP$1&lt;=IF(AND($J12&gt;$M$1,$K12=""),$M$2,$K12)),AND(AP$1&gt;=$J13,AP$1&lt;=IF(AND($J13&gt;$M$1,$K13=""),$M$2,$K13)),AND(AP$1&gt;=$J14,AP$1&lt;=IF(AND($J14&gt;$M$1,$K14=""),$M$2,$K14))),$J$3,""))</f>
        <v/>
      </c>
      <c r="AQ14" s="52" t="str">
        <f t="shared" ref="AQ14" si="72">IF(AQ$1="","",IF(OR(AND(AQ$1&gt;=$J10,AQ$1&lt;=IF(AND($J10&gt;$M$1,$K10=""),$M$2,$K10)),AND(AQ$1&gt;=$J11,AQ$1&lt;=IF(AND($J11&gt;$M$1,$K11=""),$M$2,$K11)),AND(AQ$1&gt;=$J12,AQ$1&lt;=IF(AND($J12&gt;$M$1,$K12=""),$M$2,$K12)),AND(AQ$1&gt;=$J13,AQ$1&lt;=IF(AND($J13&gt;$M$1,$K13=""),$M$2,$K13)),AND(AQ$1&gt;=$J14,AQ$1&lt;=IF(AND($J14&gt;$M$1,$K14=""),$M$2,$K14))),$J$3,""))</f>
        <v/>
      </c>
      <c r="AR14" s="53" t="str">
        <f t="shared" ref="AR14" si="73">IF(AR$1="","",IF(OR(AND(AR$1&gt;=$J10,AR$1&lt;=IF(AND($J10&gt;$M$1,$K10=""),$M$2,$K10)),AND(AR$1&gt;=$J11,AR$1&lt;=IF(AND($J11&gt;$M$1,$K11=""),$M$2,$K11)),AND(AR$1&gt;=$J12,AR$1&lt;=IF(AND($J12&gt;$M$1,$K12=""),$M$2,$K12)),AND(AR$1&gt;=$J13,AR$1&lt;=IF(AND($J13&gt;$M$1,$K13=""),$M$2,$K13)),AND(AR$1&gt;=$J14,AR$1&lt;=IF(AND($J14&gt;$M$1,$K14=""),$M$2,$K14))),$J$3,""))</f>
        <v/>
      </c>
    </row>
    <row r="15" spans="1:44" x14ac:dyDescent="0.2">
      <c r="A15" s="76">
        <f>стр.1!C17</f>
        <v>5019</v>
      </c>
      <c r="B15" s="142" t="str">
        <f>IFERROR(VLOOKUP(A15,стр.1!$A$13:$D$106,2,FALSE),"")</f>
        <v>Лебедев</v>
      </c>
      <c r="C15" s="197" t="str">
        <f>IFERROR(VLOOKUP(A15,стр.1!$A$13:$D$106,4,FALSE),"")</f>
        <v>сборная</v>
      </c>
      <c r="D15" s="86"/>
      <c r="E15" s="87"/>
      <c r="F15" s="86"/>
      <c r="G15" s="87"/>
      <c r="H15" s="86"/>
      <c r="I15" s="87"/>
      <c r="J15" s="86"/>
      <c r="K15" s="87"/>
      <c r="L15" s="17"/>
      <c r="M15" s="99"/>
      <c r="N15" s="97" t="str">
        <f>N16&amp;N17&amp;N18&amp;N19</f>
        <v/>
      </c>
      <c r="O15" s="97" t="str">
        <f t="shared" ref="O15" si="74">O16&amp;O17&amp;O18&amp;O19</f>
        <v/>
      </c>
      <c r="P15" s="97" t="str">
        <f t="shared" ref="P15" si="75">P16&amp;P17&amp;P18&amp;P19</f>
        <v/>
      </c>
      <c r="Q15" s="97" t="str">
        <f t="shared" ref="Q15" si="76">Q16&amp;Q17&amp;Q18&amp;Q19</f>
        <v/>
      </c>
      <c r="R15" s="97" t="str">
        <f t="shared" ref="R15" si="77">R16&amp;R17&amp;R18&amp;R19</f>
        <v/>
      </c>
      <c r="S15" s="97" t="str">
        <f t="shared" ref="S15" si="78">S16&amp;S17&amp;S18&amp;S19</f>
        <v/>
      </c>
      <c r="T15" s="97" t="str">
        <f t="shared" ref="T15" si="79">T16&amp;T17&amp;T18&amp;T19</f>
        <v/>
      </c>
      <c r="U15" s="97" t="str">
        <f t="shared" ref="U15" si="80">U16&amp;U17&amp;U18&amp;U19</f>
        <v/>
      </c>
      <c r="V15" s="97" t="str">
        <f t="shared" ref="V15" si="81">V16&amp;V17&amp;V18&amp;V19</f>
        <v/>
      </c>
      <c r="W15" s="97" t="str">
        <f t="shared" ref="W15" si="82">W16&amp;W17&amp;W18&amp;W19</f>
        <v/>
      </c>
      <c r="X15" s="97" t="str">
        <f t="shared" ref="X15" si="83">X16&amp;X17&amp;X18&amp;X19</f>
        <v/>
      </c>
      <c r="Y15" s="97" t="str">
        <f t="shared" ref="Y15" si="84">Y16&amp;Y17&amp;Y18&amp;Y19</f>
        <v/>
      </c>
      <c r="Z15" s="97" t="str">
        <f t="shared" ref="Z15" si="85">Z16&amp;Z17&amp;Z18&amp;Z19</f>
        <v/>
      </c>
      <c r="AA15" s="97" t="str">
        <f t="shared" ref="AA15" si="86">AA16&amp;AA17&amp;AA18&amp;AA19</f>
        <v/>
      </c>
      <c r="AB15" s="97" t="str">
        <f t="shared" ref="AB15" si="87">AB16&amp;AB17&amp;AB18&amp;AB19</f>
        <v/>
      </c>
      <c r="AC15" s="97" t="str">
        <f t="shared" ref="AC15" si="88">AC16&amp;AC17&amp;AC18&amp;AC19</f>
        <v/>
      </c>
      <c r="AD15" s="97" t="str">
        <f t="shared" ref="AD15" si="89">AD16&amp;AD17&amp;AD18&amp;AD19</f>
        <v/>
      </c>
      <c r="AE15" s="97" t="str">
        <f t="shared" ref="AE15" si="90">AE16&amp;AE17&amp;AE18&amp;AE19</f>
        <v/>
      </c>
      <c r="AF15" s="97" t="str">
        <f t="shared" ref="AF15" si="91">AF16&amp;AF17&amp;AF18&amp;AF19</f>
        <v/>
      </c>
      <c r="AG15" s="97" t="str">
        <f t="shared" ref="AG15" si="92">AG16&amp;AG17&amp;AG18&amp;AG19</f>
        <v/>
      </c>
      <c r="AH15" s="97" t="str">
        <f t="shared" ref="AH15" si="93">AH16&amp;AH17&amp;AH18&amp;AH19</f>
        <v/>
      </c>
      <c r="AI15" s="97" t="str">
        <f t="shared" ref="AI15" si="94">AI16&amp;AI17&amp;AI18&amp;AI19</f>
        <v/>
      </c>
      <c r="AJ15" s="97" t="str">
        <f t="shared" ref="AJ15" si="95">AJ16&amp;AJ17&amp;AJ18&amp;AJ19</f>
        <v/>
      </c>
      <c r="AK15" s="97" t="str">
        <f t="shared" ref="AK15" si="96">AK16&amp;AK17&amp;AK18&amp;AK19</f>
        <v/>
      </c>
      <c r="AL15" s="97" t="str">
        <f t="shared" ref="AL15" si="97">AL16&amp;AL17&amp;AL18&amp;AL19</f>
        <v/>
      </c>
      <c r="AM15" s="97" t="str">
        <f t="shared" ref="AM15" si="98">AM16&amp;AM17&amp;AM18&amp;AM19</f>
        <v/>
      </c>
      <c r="AN15" s="97" t="str">
        <f t="shared" ref="AN15" si="99">AN16&amp;AN17&amp;AN18&amp;AN19</f>
        <v/>
      </c>
      <c r="AO15" s="97" t="str">
        <f t="shared" ref="AO15" si="100">AO16&amp;AO17&amp;AO18&amp;AO19</f>
        <v/>
      </c>
      <c r="AP15" s="97" t="str">
        <f t="shared" ref="AP15" si="101">AP16&amp;AP17&amp;AP18&amp;AP19</f>
        <v/>
      </c>
      <c r="AQ15" s="97" t="str">
        <f t="shared" ref="AQ15" si="102">AQ16&amp;AQ17&amp;AQ18&amp;AQ19</f>
        <v/>
      </c>
      <c r="AR15" s="97" t="str">
        <f t="shared" ref="AR15" si="103">AR16&amp;AR17&amp;AR18&amp;AR19</f>
        <v/>
      </c>
    </row>
    <row r="16" spans="1:44" x14ac:dyDescent="0.2">
      <c r="A16" s="201"/>
      <c r="B16" s="74"/>
      <c r="C16" s="198"/>
      <c r="D16" s="88"/>
      <c r="E16" s="89"/>
      <c r="F16" s="90"/>
      <c r="G16" s="89"/>
      <c r="H16" s="90"/>
      <c r="I16" s="89"/>
      <c r="J16" s="90"/>
      <c r="K16" s="89"/>
      <c r="M16" s="99"/>
      <c r="N16" s="74" t="str">
        <f>IF(OR(AND(N$1&gt;=$D15,N$1&lt;=IF(AND($D15&gt;$M$1,$E15=""),$M$2,$E15)),AND(N$1&gt;=$D16,N$1&lt;=IF(AND($D16&gt;$M$1,$E16=""),$M$2,$E16)),AND(N$1&gt;=$D17,N$1&lt;=IF(AND($D17&gt;$M$1,$E17=""),$M$2,$E17)),AND(N$1&gt;=$D18,N$1&lt;=IF(AND($D18&gt;$M$1,$E18=""),$M$2,$E18))),$D$3,"")</f>
        <v/>
      </c>
      <c r="O16" s="41" t="str">
        <f t="shared" ref="O16:AO16" si="104">IF(OR(AND(O$1&gt;=$D15,O$1&lt;=IF(AND($D15&gt;$M$1,$E15=""),$M$2,$E15)),AND(O$1&gt;=$D16,O$1&lt;=IF(AND($D16&gt;$M$1,$E16=""),$M$2,$E16)),AND(O$1&gt;=$D17,O$1&lt;=IF(AND($D17&gt;$M$1,$E17=""),$M$2,$E17)),AND(O$1&gt;=$D18,O$1&lt;=IF(AND($D18&gt;$M$1,$E18=""),$M$2,$E18))),$D$3,"")</f>
        <v/>
      </c>
      <c r="P16" s="41" t="str">
        <f t="shared" si="104"/>
        <v/>
      </c>
      <c r="Q16" s="41" t="str">
        <f t="shared" si="104"/>
        <v/>
      </c>
      <c r="R16" s="41" t="str">
        <f t="shared" si="104"/>
        <v/>
      </c>
      <c r="S16" s="41" t="str">
        <f t="shared" si="104"/>
        <v/>
      </c>
      <c r="T16" s="41" t="str">
        <f t="shared" si="104"/>
        <v/>
      </c>
      <c r="U16" s="41" t="str">
        <f t="shared" si="104"/>
        <v/>
      </c>
      <c r="V16" s="41" t="str">
        <f t="shared" si="104"/>
        <v/>
      </c>
      <c r="W16" s="41" t="str">
        <f t="shared" si="104"/>
        <v/>
      </c>
      <c r="X16" s="41" t="str">
        <f t="shared" si="104"/>
        <v/>
      </c>
      <c r="Y16" s="41" t="str">
        <f t="shared" si="104"/>
        <v/>
      </c>
      <c r="Z16" s="41" t="str">
        <f t="shared" si="104"/>
        <v/>
      </c>
      <c r="AA16" s="41" t="str">
        <f t="shared" si="104"/>
        <v/>
      </c>
      <c r="AB16" s="41" t="str">
        <f t="shared" si="104"/>
        <v/>
      </c>
      <c r="AC16" s="41" t="str">
        <f t="shared" si="104"/>
        <v/>
      </c>
      <c r="AD16" s="41" t="str">
        <f t="shared" si="104"/>
        <v/>
      </c>
      <c r="AE16" s="41" t="str">
        <f t="shared" si="104"/>
        <v/>
      </c>
      <c r="AF16" s="41" t="str">
        <f t="shared" si="104"/>
        <v/>
      </c>
      <c r="AG16" s="41" t="str">
        <f t="shared" si="104"/>
        <v/>
      </c>
      <c r="AH16" s="41" t="str">
        <f t="shared" si="104"/>
        <v/>
      </c>
      <c r="AI16" s="41" t="str">
        <f t="shared" si="104"/>
        <v/>
      </c>
      <c r="AJ16" s="41" t="str">
        <f t="shared" si="104"/>
        <v/>
      </c>
      <c r="AK16" s="41" t="str">
        <f t="shared" si="104"/>
        <v/>
      </c>
      <c r="AL16" s="41" t="str">
        <f t="shared" si="104"/>
        <v/>
      </c>
      <c r="AM16" s="41" t="str">
        <f t="shared" si="104"/>
        <v/>
      </c>
      <c r="AN16" s="41" t="str">
        <f t="shared" si="104"/>
        <v/>
      </c>
      <c r="AO16" s="41" t="str">
        <f t="shared" si="104"/>
        <v/>
      </c>
      <c r="AP16" s="50" t="str">
        <f>IF(AP$1="","",IF(OR(AND(AP$1&gt;=$D15,AP$1&lt;=IF(AND($D15&gt;$M$1,$E15=""),$M$2,$E15)),AND(AP$1&gt;=$D16,AP$1&lt;=IF(AND($D16&gt;$M$1,$E16=""),$M$2,$E16)),AND(AP$1&gt;=$D17,AP$1&lt;=IF(AND($D17&gt;$M$1,$E17=""),$M$2,$E17)),AND(AP$1&gt;=$D18,AP$1&lt;=IF(AND($D18&gt;$M$1,$E18=""),$M$2,$E18))),$D$3,""))</f>
        <v/>
      </c>
      <c r="AQ16" s="50" t="str">
        <f t="shared" ref="AQ16:AR16" si="105">IF(AQ$1="","",IF(OR(AND(AQ$1&gt;=$D15,AQ$1&lt;=IF(AND($D15&gt;$M$1,$E15=""),$M$2,$E15)),AND(AQ$1&gt;=$D16,AQ$1&lt;=IF(AND($D16&gt;$M$1,$E16=""),$M$2,$E16)),AND(AQ$1&gt;=$D17,AQ$1&lt;=IF(AND($D17&gt;$M$1,$E17=""),$M$2,$E17)),AND(AQ$1&gt;=$D18,AQ$1&lt;=IF(AND($D18&gt;$M$1,$E18=""),$M$2,$E18))),$D$3,""))</f>
        <v/>
      </c>
      <c r="AR16" s="51" t="str">
        <f t="shared" si="105"/>
        <v/>
      </c>
    </row>
    <row r="17" spans="1:44" x14ac:dyDescent="0.2">
      <c r="A17" s="201"/>
      <c r="B17" s="74"/>
      <c r="C17" s="199"/>
      <c r="D17" s="90"/>
      <c r="E17" s="89"/>
      <c r="F17" s="90"/>
      <c r="G17" s="89"/>
      <c r="H17" s="90"/>
      <c r="I17" s="89"/>
      <c r="J17" s="90"/>
      <c r="K17" s="89"/>
      <c r="M17" s="99"/>
      <c r="N17" s="74" t="str">
        <f>IF(OR(AND(N$1&gt;=$F15,N$1&lt;=IF(AND($F15&gt;$M$1,$G15=""),$M$2,$G15)),AND(N$1&gt;=$F16,N$1&lt;=IF(AND($F16&gt;$M$1,$G16=""),$M$2,$G16)),AND(N$1&gt;=$F17,N$1&lt;=IF(AND($F17&gt;$M$1,$G17=""),$M$2,$G17)),AND(N$1&gt;=$F18,N$1&lt;=IF(AND($F18&gt;$M$1,$G18=""),$M$2,$G18))),$F$3,"")</f>
        <v/>
      </c>
      <c r="O17" s="41" t="str">
        <f t="shared" ref="O17:AO17" si="106">IF(OR(AND(O$1&gt;=$F15,O$1&lt;=IF(AND($F15&gt;$M$1,$G15=""),$M$2,$G15)),AND(O$1&gt;=$F16,O$1&lt;=IF(AND($F16&gt;$M$1,$G16=""),$M$2,$G16)),AND(O$1&gt;=$F17,O$1&lt;=IF(AND($F17&gt;$M$1,$G17=""),$M$2,$G17)),AND(O$1&gt;=$F18,O$1&lt;=IF(AND($F18&gt;$M$1,$G18=""),$M$2,$G18))),$F$3,"")</f>
        <v/>
      </c>
      <c r="P17" s="41" t="str">
        <f t="shared" si="106"/>
        <v/>
      </c>
      <c r="Q17" s="41" t="str">
        <f t="shared" si="106"/>
        <v/>
      </c>
      <c r="R17" s="41" t="str">
        <f t="shared" si="106"/>
        <v/>
      </c>
      <c r="S17" s="41" t="str">
        <f t="shared" si="106"/>
        <v/>
      </c>
      <c r="T17" s="41" t="str">
        <f t="shared" si="106"/>
        <v/>
      </c>
      <c r="U17" s="41" t="str">
        <f t="shared" si="106"/>
        <v/>
      </c>
      <c r="V17" s="41" t="str">
        <f t="shared" si="106"/>
        <v/>
      </c>
      <c r="W17" s="41" t="str">
        <f t="shared" si="106"/>
        <v/>
      </c>
      <c r="X17" s="41" t="str">
        <f t="shared" si="106"/>
        <v/>
      </c>
      <c r="Y17" s="41" t="str">
        <f t="shared" si="106"/>
        <v/>
      </c>
      <c r="Z17" s="41" t="str">
        <f t="shared" si="106"/>
        <v/>
      </c>
      <c r="AA17" s="41" t="str">
        <f t="shared" si="106"/>
        <v/>
      </c>
      <c r="AB17" s="41" t="str">
        <f t="shared" si="106"/>
        <v/>
      </c>
      <c r="AC17" s="41" t="str">
        <f t="shared" si="106"/>
        <v/>
      </c>
      <c r="AD17" s="41" t="str">
        <f t="shared" si="106"/>
        <v/>
      </c>
      <c r="AE17" s="41" t="str">
        <f t="shared" si="106"/>
        <v/>
      </c>
      <c r="AF17" s="41" t="str">
        <f t="shared" si="106"/>
        <v/>
      </c>
      <c r="AG17" s="41" t="str">
        <f t="shared" si="106"/>
        <v/>
      </c>
      <c r="AH17" s="41" t="str">
        <f t="shared" si="106"/>
        <v/>
      </c>
      <c r="AI17" s="41" t="str">
        <f t="shared" si="106"/>
        <v/>
      </c>
      <c r="AJ17" s="41" t="str">
        <f t="shared" si="106"/>
        <v/>
      </c>
      <c r="AK17" s="41" t="str">
        <f t="shared" si="106"/>
        <v/>
      </c>
      <c r="AL17" s="41" t="str">
        <f t="shared" si="106"/>
        <v/>
      </c>
      <c r="AM17" s="41" t="str">
        <f t="shared" si="106"/>
        <v/>
      </c>
      <c r="AN17" s="41" t="str">
        <f t="shared" si="106"/>
        <v/>
      </c>
      <c r="AO17" s="41" t="str">
        <f t="shared" si="106"/>
        <v/>
      </c>
      <c r="AP17" s="50" t="str">
        <f>IF(AP$1="","",IF(OR(AND(AP$1&gt;=$F15,AP$1&lt;=IF(AND($F15&gt;$M$1,$G15=""),$M$2,$G15)),AND(AP$1&gt;=$F16,AP$1&lt;=IF(AND($F16&gt;$M$1,$G16=""),$M$2,$G16)),AND(AP$1&gt;=$F17,AP$1&lt;=IF(AND($F17&gt;$M$1,$G17=""),$M$2,$G17)),AND(AP$1&gt;=$F18,AP$1&lt;=IF(AND($F18&gt;$M$1,$G18=""),$M$2,$G18))),$F$3,""))</f>
        <v/>
      </c>
      <c r="AQ17" s="50" t="str">
        <f t="shared" ref="AQ17:AR17" si="107">IF(AQ$1="","",IF(OR(AND(AQ$1&gt;=$F15,AQ$1&lt;=IF(AND($F15&gt;$M$1,$G15=""),$M$2,$G15)),AND(AQ$1&gt;=$F16,AQ$1&lt;=IF(AND($F16&gt;$M$1,$G16=""),$M$2,$G16)),AND(AQ$1&gt;=$F17,AQ$1&lt;=IF(AND($F17&gt;$M$1,$G17=""),$M$2,$G17)),AND(AQ$1&gt;=$F18,AQ$1&lt;=IF(AND($F18&gt;$M$1,$G18=""),$M$2,$G18))),$F$3,""))</f>
        <v/>
      </c>
      <c r="AR17" s="51" t="str">
        <f t="shared" si="107"/>
        <v/>
      </c>
    </row>
    <row r="18" spans="1:44" x14ac:dyDescent="0.2">
      <c r="A18" s="201"/>
      <c r="B18" s="74"/>
      <c r="C18" s="125"/>
      <c r="D18" s="90"/>
      <c r="E18" s="89"/>
      <c r="F18" s="90"/>
      <c r="G18" s="89"/>
      <c r="H18" s="90"/>
      <c r="I18" s="89"/>
      <c r="J18" s="90"/>
      <c r="K18" s="89"/>
      <c r="M18" s="99"/>
      <c r="N18" s="98" t="str">
        <f t="shared" ref="N18:AO18" si="108">IF(OR(AND(N$1&gt;=$H15,N$1&lt;=IF(AND($H15&gt;$M$1,$I15=""),$M$2,$I15)),AND(N$1&gt;=$H16,N$1&lt;=IF(AND($H16&gt;$M$1,$I16=""),$M$2,$I16)),AND(N$1&gt;=$H17,N$1&lt;=IF(AND($H17&gt;$M$1,$I17=""),$M$2,$I17)),AND(N$1&gt;=$H18,N$1&lt;=IF(AND($H18&gt;$M$1,$I18=""),$M$2,$I18))),$H$3,"")</f>
        <v/>
      </c>
      <c r="O18" s="47" t="str">
        <f t="shared" si="108"/>
        <v/>
      </c>
      <c r="P18" s="47" t="str">
        <f t="shared" si="108"/>
        <v/>
      </c>
      <c r="Q18" s="47" t="str">
        <f t="shared" si="108"/>
        <v/>
      </c>
      <c r="R18" s="47" t="str">
        <f t="shared" si="108"/>
        <v/>
      </c>
      <c r="S18" s="47" t="str">
        <f t="shared" si="108"/>
        <v/>
      </c>
      <c r="T18" s="47" t="str">
        <f t="shared" si="108"/>
        <v/>
      </c>
      <c r="U18" s="47" t="str">
        <f t="shared" si="108"/>
        <v/>
      </c>
      <c r="V18" s="47" t="str">
        <f t="shared" si="108"/>
        <v/>
      </c>
      <c r="W18" s="47" t="str">
        <f t="shared" si="108"/>
        <v/>
      </c>
      <c r="X18" s="47" t="str">
        <f t="shared" si="108"/>
        <v/>
      </c>
      <c r="Y18" s="47" t="str">
        <f t="shared" si="108"/>
        <v/>
      </c>
      <c r="Z18" s="47" t="str">
        <f t="shared" si="108"/>
        <v/>
      </c>
      <c r="AA18" s="47" t="str">
        <f t="shared" si="108"/>
        <v/>
      </c>
      <c r="AB18" s="47" t="str">
        <f t="shared" si="108"/>
        <v/>
      </c>
      <c r="AC18" s="47" t="str">
        <f t="shared" si="108"/>
        <v/>
      </c>
      <c r="AD18" s="47" t="str">
        <f t="shared" si="108"/>
        <v/>
      </c>
      <c r="AE18" s="47" t="str">
        <f t="shared" si="108"/>
        <v/>
      </c>
      <c r="AF18" s="47" t="str">
        <f t="shared" si="108"/>
        <v/>
      </c>
      <c r="AG18" s="47" t="str">
        <f t="shared" si="108"/>
        <v/>
      </c>
      <c r="AH18" s="47" t="str">
        <f t="shared" si="108"/>
        <v/>
      </c>
      <c r="AI18" s="47" t="str">
        <f t="shared" si="108"/>
        <v/>
      </c>
      <c r="AJ18" s="47" t="str">
        <f t="shared" si="108"/>
        <v/>
      </c>
      <c r="AK18" s="47" t="str">
        <f t="shared" si="108"/>
        <v/>
      </c>
      <c r="AL18" s="47" t="str">
        <f t="shared" si="108"/>
        <v/>
      </c>
      <c r="AM18" s="47" t="str">
        <f t="shared" si="108"/>
        <v/>
      </c>
      <c r="AN18" s="47" t="str">
        <f t="shared" si="108"/>
        <v/>
      </c>
      <c r="AO18" s="47" t="str">
        <f t="shared" si="108"/>
        <v/>
      </c>
      <c r="AP18" s="95" t="str">
        <f>IF(AP$1="","",IF(OR(AND(AP$1&gt;=$H15,AP$1&lt;=IF(AND($H15&gt;$M$1,$I15=""),$M$2,$I15)),AND(AP$1&gt;=$H16,AP$1&lt;=IF(AND($H16&gt;$M$1,$I16=""),$M$2,$I16)),AND(AP$1&gt;=$H17,AP$1&lt;=IF(AND($H17&gt;$M$1,$I17=""),$M$2,$I17)),AND(AP$1&gt;=$H18,AP$1&lt;=IF(AND($H18&gt;$M$1,$I18=""),$M$2,$I18))),$H$3,""))</f>
        <v/>
      </c>
      <c r="AQ18" s="95" t="str">
        <f>IF(AQ$1="","",IF(OR(AND(AQ$1&gt;=$H15,AQ$1&lt;=IF(AND($H15&gt;$M$1,$I15=""),$M$2,$I15)),AND(AQ$1&gt;=$H16,AQ$1&lt;=IF(AND($H16&gt;$M$1,$I16=""),$M$2,$I16)),AND(AQ$1&gt;=$H17,AQ$1&lt;=IF(AND($H17&gt;$M$1,$I17=""),$M$2,$I17)),AND(AQ$1&gt;=$H18,AQ$1&lt;=IF(AND($H18&gt;$M$1,$I18=""),$M$2,$I18))),$H$3,""))</f>
        <v/>
      </c>
      <c r="AR18" s="96" t="str">
        <f>IF(AR$1="","",IF(OR(AND(AR$1&gt;=$H15,AR$1&lt;=IF(AND($H15&gt;$M$1,$I15=""),$M$2,$I15)),AND(AR$1&gt;=$H16,AR$1&lt;=IF(AND($H16&gt;$M$1,$I16=""),$M$2,$I16)),AND(AR$1&gt;=$H17,AR$1&lt;=IF(AND($H17&gt;$M$1,$I17=""),$M$2,$I17)),AND(AR$1&gt;=$H18,AR$1&lt;=IF(AND($H18&gt;$M$1,$I18=""),$M$2,$I18))),$H$3,""))</f>
        <v/>
      </c>
    </row>
    <row r="19" spans="1:44" ht="13.5" thickBot="1" x14ac:dyDescent="0.25">
      <c r="A19" s="202"/>
      <c r="B19" s="75"/>
      <c r="C19" s="200"/>
      <c r="D19" s="91"/>
      <c r="E19" s="92"/>
      <c r="F19" s="91"/>
      <c r="G19" s="92"/>
      <c r="H19" s="91"/>
      <c r="I19" s="92"/>
      <c r="J19" s="91"/>
      <c r="K19" s="92"/>
      <c r="M19" s="99"/>
      <c r="N19" s="75" t="str">
        <f>IF(OR(AND(N$1&gt;=$J15,N$1&lt;=IF(AND($J15&gt;$M$1,$K15=""),$M$2,$K15)),AND(N$1&gt;=$J16,N$1&lt;=IF(AND($J16&gt;$M$1,$K16=""),$M$2,$K16)),AND(N$1&gt;=$J17,N$1&lt;=IF(AND($J17&gt;$M$1,$K17=""),$M$2,$K17)),AND(N$1&gt;=$J18,N$1&lt;=IF(AND($J18&gt;$M$1,$K18=""),$M$2,$K18)),AND(N$1&gt;=$J19,N$1&lt;=IF(AND($J19&gt;$M$1,$K19=""),$M$2,$K19))),$J$3,"")</f>
        <v/>
      </c>
      <c r="O19" s="49" t="str">
        <f t="shared" ref="O19" si="109">IF(OR(AND(O$1&gt;=$J15,O$1&lt;=IF(AND($J15&gt;$M$1,$K15=""),$M$2,$K15)),AND(O$1&gt;=$J16,O$1&lt;=IF(AND($J16&gt;$M$1,$K16=""),$M$2,$K16)),AND(O$1&gt;=$J17,O$1&lt;=IF(AND($J17&gt;$M$1,$K17=""),$M$2,$K17)),AND(O$1&gt;=$J18,O$1&lt;=IF(AND($J18&gt;$M$1,$K18=""),$M$2,$K18)),AND(O$1&gt;=$J19,O$1&lt;=IF(AND($J19&gt;$M$1,$K19=""),$M$2,$K19))),$J$3,"")</f>
        <v/>
      </c>
      <c r="P19" s="49" t="str">
        <f t="shared" ref="P19" si="110">IF(OR(AND(P$1&gt;=$J15,P$1&lt;=IF(AND($J15&gt;$M$1,$K15=""),$M$2,$K15)),AND(P$1&gt;=$J16,P$1&lt;=IF(AND($J16&gt;$M$1,$K16=""),$M$2,$K16)),AND(P$1&gt;=$J17,P$1&lt;=IF(AND($J17&gt;$M$1,$K17=""),$M$2,$K17)),AND(P$1&gt;=$J18,P$1&lt;=IF(AND($J18&gt;$M$1,$K18=""),$M$2,$K18)),AND(P$1&gt;=$J19,P$1&lt;=IF(AND($J19&gt;$M$1,$K19=""),$M$2,$K19))),$J$3,"")</f>
        <v/>
      </c>
      <c r="Q19" s="49" t="str">
        <f t="shared" ref="Q19" si="111">IF(OR(AND(Q$1&gt;=$J15,Q$1&lt;=IF(AND($J15&gt;$M$1,$K15=""),$M$2,$K15)),AND(Q$1&gt;=$J16,Q$1&lt;=IF(AND($J16&gt;$M$1,$K16=""),$M$2,$K16)),AND(Q$1&gt;=$J17,Q$1&lt;=IF(AND($J17&gt;$M$1,$K17=""),$M$2,$K17)),AND(Q$1&gt;=$J18,Q$1&lt;=IF(AND($J18&gt;$M$1,$K18=""),$M$2,$K18)),AND(Q$1&gt;=$J19,Q$1&lt;=IF(AND($J19&gt;$M$1,$K19=""),$M$2,$K19))),$J$3,"")</f>
        <v/>
      </c>
      <c r="R19" s="49" t="str">
        <f t="shared" ref="R19" si="112">IF(OR(AND(R$1&gt;=$J15,R$1&lt;=IF(AND($J15&gt;$M$1,$K15=""),$M$2,$K15)),AND(R$1&gt;=$J16,R$1&lt;=IF(AND($J16&gt;$M$1,$K16=""),$M$2,$K16)),AND(R$1&gt;=$J17,R$1&lt;=IF(AND($J17&gt;$M$1,$K17=""),$M$2,$K17)),AND(R$1&gt;=$J18,R$1&lt;=IF(AND($J18&gt;$M$1,$K18=""),$M$2,$K18)),AND(R$1&gt;=$J19,R$1&lt;=IF(AND($J19&gt;$M$1,$K19=""),$M$2,$K19))),$J$3,"")</f>
        <v/>
      </c>
      <c r="S19" s="49" t="str">
        <f t="shared" ref="S19" si="113">IF(OR(AND(S$1&gt;=$J15,S$1&lt;=IF(AND($J15&gt;$M$1,$K15=""),$M$2,$K15)),AND(S$1&gt;=$J16,S$1&lt;=IF(AND($J16&gt;$M$1,$K16=""),$M$2,$K16)),AND(S$1&gt;=$J17,S$1&lt;=IF(AND($J17&gt;$M$1,$K17=""),$M$2,$K17)),AND(S$1&gt;=$J18,S$1&lt;=IF(AND($J18&gt;$M$1,$K18=""),$M$2,$K18)),AND(S$1&gt;=$J19,S$1&lt;=IF(AND($J19&gt;$M$1,$K19=""),$M$2,$K19))),$J$3,"")</f>
        <v/>
      </c>
      <c r="T19" s="49" t="str">
        <f t="shared" ref="T19" si="114">IF(OR(AND(T$1&gt;=$J15,T$1&lt;=IF(AND($J15&gt;$M$1,$K15=""),$M$2,$K15)),AND(T$1&gt;=$J16,T$1&lt;=IF(AND($J16&gt;$M$1,$K16=""),$M$2,$K16)),AND(T$1&gt;=$J17,T$1&lt;=IF(AND($J17&gt;$M$1,$K17=""),$M$2,$K17)),AND(T$1&gt;=$J18,T$1&lt;=IF(AND($J18&gt;$M$1,$K18=""),$M$2,$K18)),AND(T$1&gt;=$J19,T$1&lt;=IF(AND($J19&gt;$M$1,$K19=""),$M$2,$K19))),$J$3,"")</f>
        <v/>
      </c>
      <c r="U19" s="49" t="str">
        <f t="shared" ref="U19" si="115">IF(OR(AND(U$1&gt;=$J15,U$1&lt;=IF(AND($J15&gt;$M$1,$K15=""),$M$2,$K15)),AND(U$1&gt;=$J16,U$1&lt;=IF(AND($J16&gt;$M$1,$K16=""),$M$2,$K16)),AND(U$1&gt;=$J17,U$1&lt;=IF(AND($J17&gt;$M$1,$K17=""),$M$2,$K17)),AND(U$1&gt;=$J18,U$1&lt;=IF(AND($J18&gt;$M$1,$K18=""),$M$2,$K18)),AND(U$1&gt;=$J19,U$1&lt;=IF(AND($J19&gt;$M$1,$K19=""),$M$2,$K19))),$J$3,"")</f>
        <v/>
      </c>
      <c r="V19" s="49" t="str">
        <f t="shared" ref="V19" si="116">IF(OR(AND(V$1&gt;=$J15,V$1&lt;=IF(AND($J15&gt;$M$1,$K15=""),$M$2,$K15)),AND(V$1&gt;=$J16,V$1&lt;=IF(AND($J16&gt;$M$1,$K16=""),$M$2,$K16)),AND(V$1&gt;=$J17,V$1&lt;=IF(AND($J17&gt;$M$1,$K17=""),$M$2,$K17)),AND(V$1&gt;=$J18,V$1&lt;=IF(AND($J18&gt;$M$1,$K18=""),$M$2,$K18)),AND(V$1&gt;=$J19,V$1&lt;=IF(AND($J19&gt;$M$1,$K19=""),$M$2,$K19))),$J$3,"")</f>
        <v/>
      </c>
      <c r="W19" s="49" t="str">
        <f t="shared" ref="W19" si="117">IF(OR(AND(W$1&gt;=$J15,W$1&lt;=IF(AND($J15&gt;$M$1,$K15=""),$M$2,$K15)),AND(W$1&gt;=$J16,W$1&lt;=IF(AND($J16&gt;$M$1,$K16=""),$M$2,$K16)),AND(W$1&gt;=$J17,W$1&lt;=IF(AND($J17&gt;$M$1,$K17=""),$M$2,$K17)),AND(W$1&gt;=$J18,W$1&lt;=IF(AND($J18&gt;$M$1,$K18=""),$M$2,$K18)),AND(W$1&gt;=$J19,W$1&lt;=IF(AND($J19&gt;$M$1,$K19=""),$M$2,$K19))),$J$3,"")</f>
        <v/>
      </c>
      <c r="X19" s="49" t="str">
        <f t="shared" ref="X19" si="118">IF(OR(AND(X$1&gt;=$J15,X$1&lt;=IF(AND($J15&gt;$M$1,$K15=""),$M$2,$K15)),AND(X$1&gt;=$J16,X$1&lt;=IF(AND($J16&gt;$M$1,$K16=""),$M$2,$K16)),AND(X$1&gt;=$J17,X$1&lt;=IF(AND($J17&gt;$M$1,$K17=""),$M$2,$K17)),AND(X$1&gt;=$J18,X$1&lt;=IF(AND($J18&gt;$M$1,$K18=""),$M$2,$K18)),AND(X$1&gt;=$J19,X$1&lt;=IF(AND($J19&gt;$M$1,$K19=""),$M$2,$K19))),$J$3,"")</f>
        <v/>
      </c>
      <c r="Y19" s="49" t="str">
        <f t="shared" ref="Y19" si="119">IF(OR(AND(Y$1&gt;=$J15,Y$1&lt;=IF(AND($J15&gt;$M$1,$K15=""),$M$2,$K15)),AND(Y$1&gt;=$J16,Y$1&lt;=IF(AND($J16&gt;$M$1,$K16=""),$M$2,$K16)),AND(Y$1&gt;=$J17,Y$1&lt;=IF(AND($J17&gt;$M$1,$K17=""),$M$2,$K17)),AND(Y$1&gt;=$J18,Y$1&lt;=IF(AND($J18&gt;$M$1,$K18=""),$M$2,$K18)),AND(Y$1&gt;=$J19,Y$1&lt;=IF(AND($J19&gt;$M$1,$K19=""),$M$2,$K19))),$J$3,"")</f>
        <v/>
      </c>
      <c r="Z19" s="49" t="str">
        <f t="shared" ref="Z19" si="120">IF(OR(AND(Z$1&gt;=$J15,Z$1&lt;=IF(AND($J15&gt;$M$1,$K15=""),$M$2,$K15)),AND(Z$1&gt;=$J16,Z$1&lt;=IF(AND($J16&gt;$M$1,$K16=""),$M$2,$K16)),AND(Z$1&gt;=$J17,Z$1&lt;=IF(AND($J17&gt;$M$1,$K17=""),$M$2,$K17)),AND(Z$1&gt;=$J18,Z$1&lt;=IF(AND($J18&gt;$M$1,$K18=""),$M$2,$K18)),AND(Z$1&gt;=$J19,Z$1&lt;=IF(AND($J19&gt;$M$1,$K19=""),$M$2,$K19))),$J$3,"")</f>
        <v/>
      </c>
      <c r="AA19" s="49" t="str">
        <f t="shared" ref="AA19" si="121">IF(OR(AND(AA$1&gt;=$J15,AA$1&lt;=IF(AND($J15&gt;$M$1,$K15=""),$M$2,$K15)),AND(AA$1&gt;=$J16,AA$1&lt;=IF(AND($J16&gt;$M$1,$K16=""),$M$2,$K16)),AND(AA$1&gt;=$J17,AA$1&lt;=IF(AND($J17&gt;$M$1,$K17=""),$M$2,$K17)),AND(AA$1&gt;=$J18,AA$1&lt;=IF(AND($J18&gt;$M$1,$K18=""),$M$2,$K18)),AND(AA$1&gt;=$J19,AA$1&lt;=IF(AND($J19&gt;$M$1,$K19=""),$M$2,$K19))),$J$3,"")</f>
        <v/>
      </c>
      <c r="AB19" s="49" t="str">
        <f t="shared" ref="AB19" si="122">IF(OR(AND(AB$1&gt;=$J15,AB$1&lt;=IF(AND($J15&gt;$M$1,$K15=""),$M$2,$K15)),AND(AB$1&gt;=$J16,AB$1&lt;=IF(AND($J16&gt;$M$1,$K16=""),$M$2,$K16)),AND(AB$1&gt;=$J17,AB$1&lt;=IF(AND($J17&gt;$M$1,$K17=""),$M$2,$K17)),AND(AB$1&gt;=$J18,AB$1&lt;=IF(AND($J18&gt;$M$1,$K18=""),$M$2,$K18)),AND(AB$1&gt;=$J19,AB$1&lt;=IF(AND($J19&gt;$M$1,$K19=""),$M$2,$K19))),$J$3,"")</f>
        <v/>
      </c>
      <c r="AC19" s="49" t="str">
        <f t="shared" ref="AC19" si="123">IF(OR(AND(AC$1&gt;=$J15,AC$1&lt;=IF(AND($J15&gt;$M$1,$K15=""),$M$2,$K15)),AND(AC$1&gt;=$J16,AC$1&lt;=IF(AND($J16&gt;$M$1,$K16=""),$M$2,$K16)),AND(AC$1&gt;=$J17,AC$1&lt;=IF(AND($J17&gt;$M$1,$K17=""),$M$2,$K17)),AND(AC$1&gt;=$J18,AC$1&lt;=IF(AND($J18&gt;$M$1,$K18=""),$M$2,$K18)),AND(AC$1&gt;=$J19,AC$1&lt;=IF(AND($J19&gt;$M$1,$K19=""),$M$2,$K19))),$J$3,"")</f>
        <v/>
      </c>
      <c r="AD19" s="49" t="str">
        <f t="shared" ref="AD19" si="124">IF(OR(AND(AD$1&gt;=$J15,AD$1&lt;=IF(AND($J15&gt;$M$1,$K15=""),$M$2,$K15)),AND(AD$1&gt;=$J16,AD$1&lt;=IF(AND($J16&gt;$M$1,$K16=""),$M$2,$K16)),AND(AD$1&gt;=$J17,AD$1&lt;=IF(AND($J17&gt;$M$1,$K17=""),$M$2,$K17)),AND(AD$1&gt;=$J18,AD$1&lt;=IF(AND($J18&gt;$M$1,$K18=""),$M$2,$K18)),AND(AD$1&gt;=$J19,AD$1&lt;=IF(AND($J19&gt;$M$1,$K19=""),$M$2,$K19))),$J$3,"")</f>
        <v/>
      </c>
      <c r="AE19" s="49" t="str">
        <f t="shared" ref="AE19" si="125">IF(OR(AND(AE$1&gt;=$J15,AE$1&lt;=IF(AND($J15&gt;$M$1,$K15=""),$M$2,$K15)),AND(AE$1&gt;=$J16,AE$1&lt;=IF(AND($J16&gt;$M$1,$K16=""),$M$2,$K16)),AND(AE$1&gt;=$J17,AE$1&lt;=IF(AND($J17&gt;$M$1,$K17=""),$M$2,$K17)),AND(AE$1&gt;=$J18,AE$1&lt;=IF(AND($J18&gt;$M$1,$K18=""),$M$2,$K18)),AND(AE$1&gt;=$J19,AE$1&lt;=IF(AND($J19&gt;$M$1,$K19=""),$M$2,$K19))),$J$3,"")</f>
        <v/>
      </c>
      <c r="AF19" s="49" t="str">
        <f t="shared" ref="AF19" si="126">IF(OR(AND(AF$1&gt;=$J15,AF$1&lt;=IF(AND($J15&gt;$M$1,$K15=""),$M$2,$K15)),AND(AF$1&gt;=$J16,AF$1&lt;=IF(AND($J16&gt;$M$1,$K16=""),$M$2,$K16)),AND(AF$1&gt;=$J17,AF$1&lt;=IF(AND($J17&gt;$M$1,$K17=""),$M$2,$K17)),AND(AF$1&gt;=$J18,AF$1&lt;=IF(AND($J18&gt;$M$1,$K18=""),$M$2,$K18)),AND(AF$1&gt;=$J19,AF$1&lt;=IF(AND($J19&gt;$M$1,$K19=""),$M$2,$K19))),$J$3,"")</f>
        <v/>
      </c>
      <c r="AG19" s="49" t="str">
        <f t="shared" ref="AG19" si="127">IF(OR(AND(AG$1&gt;=$J15,AG$1&lt;=IF(AND($J15&gt;$M$1,$K15=""),$M$2,$K15)),AND(AG$1&gt;=$J16,AG$1&lt;=IF(AND($J16&gt;$M$1,$K16=""),$M$2,$K16)),AND(AG$1&gt;=$J17,AG$1&lt;=IF(AND($J17&gt;$M$1,$K17=""),$M$2,$K17)),AND(AG$1&gt;=$J18,AG$1&lt;=IF(AND($J18&gt;$M$1,$K18=""),$M$2,$K18)),AND(AG$1&gt;=$J19,AG$1&lt;=IF(AND($J19&gt;$M$1,$K19=""),$M$2,$K19))),$J$3,"")</f>
        <v/>
      </c>
      <c r="AH19" s="49" t="str">
        <f t="shared" ref="AH19" si="128">IF(OR(AND(AH$1&gt;=$J15,AH$1&lt;=IF(AND($J15&gt;$M$1,$K15=""),$M$2,$K15)),AND(AH$1&gt;=$J16,AH$1&lt;=IF(AND($J16&gt;$M$1,$K16=""),$M$2,$K16)),AND(AH$1&gt;=$J17,AH$1&lt;=IF(AND($J17&gt;$M$1,$K17=""),$M$2,$K17)),AND(AH$1&gt;=$J18,AH$1&lt;=IF(AND($J18&gt;$M$1,$K18=""),$M$2,$K18)),AND(AH$1&gt;=$J19,AH$1&lt;=IF(AND($J19&gt;$M$1,$K19=""),$M$2,$K19))),$J$3,"")</f>
        <v/>
      </c>
      <c r="AI19" s="49" t="str">
        <f t="shared" ref="AI19" si="129">IF(OR(AND(AI$1&gt;=$J15,AI$1&lt;=IF(AND($J15&gt;$M$1,$K15=""),$M$2,$K15)),AND(AI$1&gt;=$J16,AI$1&lt;=IF(AND($J16&gt;$M$1,$K16=""),$M$2,$K16)),AND(AI$1&gt;=$J17,AI$1&lt;=IF(AND($J17&gt;$M$1,$K17=""),$M$2,$K17)),AND(AI$1&gt;=$J18,AI$1&lt;=IF(AND($J18&gt;$M$1,$K18=""),$M$2,$K18)),AND(AI$1&gt;=$J19,AI$1&lt;=IF(AND($J19&gt;$M$1,$K19=""),$M$2,$K19))),$J$3,"")</f>
        <v/>
      </c>
      <c r="AJ19" s="49" t="str">
        <f t="shared" ref="AJ19" si="130">IF(OR(AND(AJ$1&gt;=$J15,AJ$1&lt;=IF(AND($J15&gt;$M$1,$K15=""),$M$2,$K15)),AND(AJ$1&gt;=$J16,AJ$1&lt;=IF(AND($J16&gt;$M$1,$K16=""),$M$2,$K16)),AND(AJ$1&gt;=$J17,AJ$1&lt;=IF(AND($J17&gt;$M$1,$K17=""),$M$2,$K17)),AND(AJ$1&gt;=$J18,AJ$1&lt;=IF(AND($J18&gt;$M$1,$K18=""),$M$2,$K18)),AND(AJ$1&gt;=$J19,AJ$1&lt;=IF(AND($J19&gt;$M$1,$K19=""),$M$2,$K19))),$J$3,"")</f>
        <v/>
      </c>
      <c r="AK19" s="49" t="str">
        <f t="shared" ref="AK19" si="131">IF(OR(AND(AK$1&gt;=$J15,AK$1&lt;=IF(AND($J15&gt;$M$1,$K15=""),$M$2,$K15)),AND(AK$1&gt;=$J16,AK$1&lt;=IF(AND($J16&gt;$M$1,$K16=""),$M$2,$K16)),AND(AK$1&gt;=$J17,AK$1&lt;=IF(AND($J17&gt;$M$1,$K17=""),$M$2,$K17)),AND(AK$1&gt;=$J18,AK$1&lt;=IF(AND($J18&gt;$M$1,$K18=""),$M$2,$K18)),AND(AK$1&gt;=$J19,AK$1&lt;=IF(AND($J19&gt;$M$1,$K19=""),$M$2,$K19))),$J$3,"")</f>
        <v/>
      </c>
      <c r="AL19" s="49" t="str">
        <f t="shared" ref="AL19" si="132">IF(OR(AND(AL$1&gt;=$J15,AL$1&lt;=IF(AND($J15&gt;$M$1,$K15=""),$M$2,$K15)),AND(AL$1&gt;=$J16,AL$1&lt;=IF(AND($J16&gt;$M$1,$K16=""),$M$2,$K16)),AND(AL$1&gt;=$J17,AL$1&lt;=IF(AND($J17&gt;$M$1,$K17=""),$M$2,$K17)),AND(AL$1&gt;=$J18,AL$1&lt;=IF(AND($J18&gt;$M$1,$K18=""),$M$2,$K18)),AND(AL$1&gt;=$J19,AL$1&lt;=IF(AND($J19&gt;$M$1,$K19=""),$M$2,$K19))),$J$3,"")</f>
        <v/>
      </c>
      <c r="AM19" s="49" t="str">
        <f t="shared" ref="AM19" si="133">IF(OR(AND(AM$1&gt;=$J15,AM$1&lt;=IF(AND($J15&gt;$M$1,$K15=""),$M$2,$K15)),AND(AM$1&gt;=$J16,AM$1&lt;=IF(AND($J16&gt;$M$1,$K16=""),$M$2,$K16)),AND(AM$1&gt;=$J17,AM$1&lt;=IF(AND($J17&gt;$M$1,$K17=""),$M$2,$K17)),AND(AM$1&gt;=$J18,AM$1&lt;=IF(AND($J18&gt;$M$1,$K18=""),$M$2,$K18)),AND(AM$1&gt;=$J19,AM$1&lt;=IF(AND($J19&gt;$M$1,$K19=""),$M$2,$K19))),$J$3,"")</f>
        <v/>
      </c>
      <c r="AN19" s="49" t="str">
        <f t="shared" ref="AN19" si="134">IF(OR(AND(AN$1&gt;=$J15,AN$1&lt;=IF(AND($J15&gt;$M$1,$K15=""),$M$2,$K15)),AND(AN$1&gt;=$J16,AN$1&lt;=IF(AND($J16&gt;$M$1,$K16=""),$M$2,$K16)),AND(AN$1&gt;=$J17,AN$1&lt;=IF(AND($J17&gt;$M$1,$K17=""),$M$2,$K17)),AND(AN$1&gt;=$J18,AN$1&lt;=IF(AND($J18&gt;$M$1,$K18=""),$M$2,$K18)),AND(AN$1&gt;=$J19,AN$1&lt;=IF(AND($J19&gt;$M$1,$K19=""),$M$2,$K19))),$J$3,"")</f>
        <v/>
      </c>
      <c r="AO19" s="49" t="str">
        <f t="shared" ref="AO19" si="135">IF(OR(AND(AO$1&gt;=$J15,AO$1&lt;=IF(AND($J15&gt;$M$1,$K15=""),$M$2,$K15)),AND(AO$1&gt;=$J16,AO$1&lt;=IF(AND($J16&gt;$M$1,$K16=""),$M$2,$K16)),AND(AO$1&gt;=$J17,AO$1&lt;=IF(AND($J17&gt;$M$1,$K17=""),$M$2,$K17)),AND(AO$1&gt;=$J18,AO$1&lt;=IF(AND($J18&gt;$M$1,$K18=""),$M$2,$K18)),AND(AO$1&gt;=$J19,AO$1&lt;=IF(AND($J19&gt;$M$1,$K19=""),$M$2,$K19))),$J$3,"")</f>
        <v/>
      </c>
      <c r="AP19" s="52" t="str">
        <f>IF(AP$1="","",IF(OR(AND(AP$1&gt;=$J15,AP$1&lt;=IF(AND($J15&gt;$M$1,$K15=""),$M$2,$K15)),AND(AP$1&gt;=$J16,AP$1&lt;=IF(AND($J16&gt;$M$1,$K16=""),$M$2,$K16)),AND(AP$1&gt;=$J17,AP$1&lt;=IF(AND($J17&gt;$M$1,$K17=""),$M$2,$K17)),AND(AP$1&gt;=$J18,AP$1&lt;=IF(AND($J18&gt;$M$1,$K18=""),$M$2,$K18)),AND(AP$1&gt;=$J19,AP$1&lt;=IF(AND($J19&gt;$M$1,$K19=""),$M$2,$K19))),$J$3,""))</f>
        <v/>
      </c>
      <c r="AQ19" s="52" t="str">
        <f t="shared" ref="AQ19" si="136">IF(AQ$1="","",IF(OR(AND(AQ$1&gt;=$J15,AQ$1&lt;=IF(AND($J15&gt;$M$1,$K15=""),$M$2,$K15)),AND(AQ$1&gt;=$J16,AQ$1&lt;=IF(AND($J16&gt;$M$1,$K16=""),$M$2,$K16)),AND(AQ$1&gt;=$J17,AQ$1&lt;=IF(AND($J17&gt;$M$1,$K17=""),$M$2,$K17)),AND(AQ$1&gt;=$J18,AQ$1&lt;=IF(AND($J18&gt;$M$1,$K18=""),$M$2,$K18)),AND(AQ$1&gt;=$J19,AQ$1&lt;=IF(AND($J19&gt;$M$1,$K19=""),$M$2,$K19))),$J$3,""))</f>
        <v/>
      </c>
      <c r="AR19" s="53" t="str">
        <f t="shared" ref="AR19" si="137">IF(AR$1="","",IF(OR(AND(AR$1&gt;=$J15,AR$1&lt;=IF(AND($J15&gt;$M$1,$K15=""),$M$2,$K15)),AND(AR$1&gt;=$J16,AR$1&lt;=IF(AND($J16&gt;$M$1,$K16=""),$M$2,$K16)),AND(AR$1&gt;=$J17,AR$1&lt;=IF(AND($J17&gt;$M$1,$K17=""),$M$2,$K17)),AND(AR$1&gt;=$J18,AR$1&lt;=IF(AND($J18&gt;$M$1,$K18=""),$M$2,$K18)),AND(AR$1&gt;=$J19,AR$1&lt;=IF(AND($J19&gt;$M$1,$K19=""),$M$2,$K19))),$J$3,""))</f>
        <v/>
      </c>
    </row>
    <row r="20" spans="1:44" x14ac:dyDescent="0.2">
      <c r="A20" s="76">
        <f>стр.1!C19</f>
        <v>2628</v>
      </c>
      <c r="B20" s="142" t="str">
        <f>IFERROR(VLOOKUP(A20,стр.1!$A$13:$D$106,2,FALSE),"")</f>
        <v>Морозов</v>
      </c>
      <c r="C20" s="197" t="str">
        <f>IFERROR(VLOOKUP(A20,стр.1!$A$13:$D$106,4,FALSE),"")</f>
        <v>сборная</v>
      </c>
      <c r="D20" s="86"/>
      <c r="E20" s="87"/>
      <c r="F20" s="86"/>
      <c r="G20" s="87"/>
      <c r="H20" s="86"/>
      <c r="I20" s="87"/>
      <c r="J20" s="86"/>
      <c r="K20" s="87"/>
      <c r="L20" s="17"/>
      <c r="M20" s="99"/>
      <c r="N20" s="97" t="str">
        <f>N21&amp;N22&amp;N23&amp;N24</f>
        <v/>
      </c>
      <c r="O20" s="97" t="str">
        <f t="shared" ref="O20" si="138">O21&amp;O22&amp;O23&amp;O24</f>
        <v/>
      </c>
      <c r="P20" s="97" t="str">
        <f t="shared" ref="P20" si="139">P21&amp;P22&amp;P23&amp;P24</f>
        <v/>
      </c>
      <c r="Q20" s="97" t="str">
        <f t="shared" ref="Q20" si="140">Q21&amp;Q22&amp;Q23&amp;Q24</f>
        <v/>
      </c>
      <c r="R20" s="97" t="str">
        <f t="shared" ref="R20" si="141">R21&amp;R22&amp;R23&amp;R24</f>
        <v/>
      </c>
      <c r="S20" s="97" t="str">
        <f t="shared" ref="S20" si="142">S21&amp;S22&amp;S23&amp;S24</f>
        <v/>
      </c>
      <c r="T20" s="97" t="str">
        <f t="shared" ref="T20" si="143">T21&amp;T22&amp;T23&amp;T24</f>
        <v/>
      </c>
      <c r="U20" s="97" t="str">
        <f t="shared" ref="U20" si="144">U21&amp;U22&amp;U23&amp;U24</f>
        <v/>
      </c>
      <c r="V20" s="97" t="str">
        <f t="shared" ref="V20" si="145">V21&amp;V22&amp;V23&amp;V24</f>
        <v/>
      </c>
      <c r="W20" s="97" t="str">
        <f t="shared" ref="W20" si="146">W21&amp;W22&amp;W23&amp;W24</f>
        <v/>
      </c>
      <c r="X20" s="97" t="str">
        <f t="shared" ref="X20" si="147">X21&amp;X22&amp;X23&amp;X24</f>
        <v/>
      </c>
      <c r="Y20" s="97" t="str">
        <f t="shared" ref="Y20" si="148">Y21&amp;Y22&amp;Y23&amp;Y24</f>
        <v/>
      </c>
      <c r="Z20" s="97" t="str">
        <f t="shared" ref="Z20" si="149">Z21&amp;Z22&amp;Z23&amp;Z24</f>
        <v/>
      </c>
      <c r="AA20" s="97" t="str">
        <f t="shared" ref="AA20" si="150">AA21&amp;AA22&amp;AA23&amp;AA24</f>
        <v/>
      </c>
      <c r="AB20" s="97" t="str">
        <f t="shared" ref="AB20" si="151">AB21&amp;AB22&amp;AB23&amp;AB24</f>
        <v/>
      </c>
      <c r="AC20" s="97" t="str">
        <f t="shared" ref="AC20" si="152">AC21&amp;AC22&amp;AC23&amp;AC24</f>
        <v/>
      </c>
      <c r="AD20" s="97" t="str">
        <f t="shared" ref="AD20" si="153">AD21&amp;AD22&amp;AD23&amp;AD24</f>
        <v/>
      </c>
      <c r="AE20" s="97" t="str">
        <f t="shared" ref="AE20" si="154">AE21&amp;AE22&amp;AE23&amp;AE24</f>
        <v/>
      </c>
      <c r="AF20" s="97" t="str">
        <f t="shared" ref="AF20" si="155">AF21&amp;AF22&amp;AF23&amp;AF24</f>
        <v/>
      </c>
      <c r="AG20" s="97" t="str">
        <f t="shared" ref="AG20" si="156">AG21&amp;AG22&amp;AG23&amp;AG24</f>
        <v/>
      </c>
      <c r="AH20" s="97" t="str">
        <f t="shared" ref="AH20" si="157">AH21&amp;AH22&amp;AH23&amp;AH24</f>
        <v/>
      </c>
      <c r="AI20" s="97" t="str">
        <f t="shared" ref="AI20" si="158">AI21&amp;AI22&amp;AI23&amp;AI24</f>
        <v/>
      </c>
      <c r="AJ20" s="97" t="str">
        <f t="shared" ref="AJ20" si="159">AJ21&amp;AJ22&amp;AJ23&amp;AJ24</f>
        <v/>
      </c>
      <c r="AK20" s="97" t="str">
        <f t="shared" ref="AK20" si="160">AK21&amp;AK22&amp;AK23&amp;AK24</f>
        <v/>
      </c>
      <c r="AL20" s="97" t="str">
        <f t="shared" ref="AL20" si="161">AL21&amp;AL22&amp;AL23&amp;AL24</f>
        <v/>
      </c>
      <c r="AM20" s="97" t="str">
        <f t="shared" ref="AM20" si="162">AM21&amp;AM22&amp;AM23&amp;AM24</f>
        <v/>
      </c>
      <c r="AN20" s="97" t="str">
        <f t="shared" ref="AN20" si="163">AN21&amp;AN22&amp;AN23&amp;AN24</f>
        <v/>
      </c>
      <c r="AO20" s="97" t="str">
        <f t="shared" ref="AO20" si="164">AO21&amp;AO22&amp;AO23&amp;AO24</f>
        <v/>
      </c>
      <c r="AP20" s="97" t="str">
        <f t="shared" ref="AP20" si="165">AP21&amp;AP22&amp;AP23&amp;AP24</f>
        <v/>
      </c>
      <c r="AQ20" s="97" t="str">
        <f t="shared" ref="AQ20" si="166">AQ21&amp;AQ22&amp;AQ23&amp;AQ24</f>
        <v/>
      </c>
      <c r="AR20" s="97" t="str">
        <f t="shared" ref="AR20" si="167">AR21&amp;AR22&amp;AR23&amp;AR24</f>
        <v/>
      </c>
    </row>
    <row r="21" spans="1:44" x14ac:dyDescent="0.2">
      <c r="A21" s="201"/>
      <c r="B21" s="74"/>
      <c r="C21" s="198"/>
      <c r="D21" s="88"/>
      <c r="E21" s="89"/>
      <c r="F21" s="90"/>
      <c r="G21" s="89"/>
      <c r="H21" s="90"/>
      <c r="I21" s="89"/>
      <c r="J21" s="90"/>
      <c r="K21" s="89"/>
      <c r="M21" s="99"/>
      <c r="N21" s="74" t="str">
        <f>IF(OR(AND(N$1&gt;=$D20,N$1&lt;=IF(AND($D20&gt;$M$1,$E20=""),$M$2,$E20)),AND(N$1&gt;=$D21,N$1&lt;=IF(AND($D21&gt;$M$1,$E21=""),$M$2,$E21)),AND(N$1&gt;=$D22,N$1&lt;=IF(AND($D22&gt;$M$1,$E22=""),$M$2,$E22)),AND(N$1&gt;=$D23,N$1&lt;=IF(AND($D23&gt;$M$1,$E23=""),$M$2,$E23))),$D$3,"")</f>
        <v/>
      </c>
      <c r="O21" s="41" t="str">
        <f t="shared" ref="O21:AO21" si="168">IF(OR(AND(O$1&gt;=$D20,O$1&lt;=IF(AND($D20&gt;$M$1,$E20=""),$M$2,$E20)),AND(O$1&gt;=$D21,O$1&lt;=IF(AND($D21&gt;$M$1,$E21=""),$M$2,$E21)),AND(O$1&gt;=$D22,O$1&lt;=IF(AND($D22&gt;$M$1,$E22=""),$M$2,$E22)),AND(O$1&gt;=$D23,O$1&lt;=IF(AND($D23&gt;$M$1,$E23=""),$M$2,$E23))),$D$3,"")</f>
        <v/>
      </c>
      <c r="P21" s="41" t="str">
        <f t="shared" si="168"/>
        <v/>
      </c>
      <c r="Q21" s="41" t="str">
        <f t="shared" si="168"/>
        <v/>
      </c>
      <c r="R21" s="41" t="str">
        <f t="shared" si="168"/>
        <v/>
      </c>
      <c r="S21" s="41" t="str">
        <f t="shared" si="168"/>
        <v/>
      </c>
      <c r="T21" s="41" t="str">
        <f t="shared" si="168"/>
        <v/>
      </c>
      <c r="U21" s="41" t="str">
        <f t="shared" si="168"/>
        <v/>
      </c>
      <c r="V21" s="41" t="str">
        <f t="shared" si="168"/>
        <v/>
      </c>
      <c r="W21" s="41" t="str">
        <f t="shared" si="168"/>
        <v/>
      </c>
      <c r="X21" s="41" t="str">
        <f t="shared" si="168"/>
        <v/>
      </c>
      <c r="Y21" s="41" t="str">
        <f t="shared" si="168"/>
        <v/>
      </c>
      <c r="Z21" s="41" t="str">
        <f t="shared" si="168"/>
        <v/>
      </c>
      <c r="AA21" s="41" t="str">
        <f t="shared" si="168"/>
        <v/>
      </c>
      <c r="AB21" s="41" t="str">
        <f t="shared" si="168"/>
        <v/>
      </c>
      <c r="AC21" s="41" t="str">
        <f t="shared" si="168"/>
        <v/>
      </c>
      <c r="AD21" s="41" t="str">
        <f t="shared" si="168"/>
        <v/>
      </c>
      <c r="AE21" s="41" t="str">
        <f t="shared" si="168"/>
        <v/>
      </c>
      <c r="AF21" s="41" t="str">
        <f t="shared" si="168"/>
        <v/>
      </c>
      <c r="AG21" s="41" t="str">
        <f t="shared" si="168"/>
        <v/>
      </c>
      <c r="AH21" s="41" t="str">
        <f t="shared" si="168"/>
        <v/>
      </c>
      <c r="AI21" s="41" t="str">
        <f t="shared" si="168"/>
        <v/>
      </c>
      <c r="AJ21" s="41" t="str">
        <f t="shared" si="168"/>
        <v/>
      </c>
      <c r="AK21" s="41" t="str">
        <f t="shared" si="168"/>
        <v/>
      </c>
      <c r="AL21" s="41" t="str">
        <f t="shared" si="168"/>
        <v/>
      </c>
      <c r="AM21" s="41" t="str">
        <f t="shared" si="168"/>
        <v/>
      </c>
      <c r="AN21" s="41" t="str">
        <f t="shared" si="168"/>
        <v/>
      </c>
      <c r="AO21" s="41" t="str">
        <f t="shared" si="168"/>
        <v/>
      </c>
      <c r="AP21" s="50" t="str">
        <f>IF(AP$1="","",IF(OR(AND(AP$1&gt;=$D20,AP$1&lt;=IF(AND($D20&gt;$M$1,$E20=""),$M$2,$E20)),AND(AP$1&gt;=$D21,AP$1&lt;=IF(AND($D21&gt;$M$1,$E21=""),$M$2,$E21)),AND(AP$1&gt;=$D22,AP$1&lt;=IF(AND($D22&gt;$M$1,$E22=""),$M$2,$E22)),AND(AP$1&gt;=$D23,AP$1&lt;=IF(AND($D23&gt;$M$1,$E23=""),$M$2,$E23))),$D$3,""))</f>
        <v/>
      </c>
      <c r="AQ21" s="50" t="str">
        <f t="shared" ref="AQ21:AR21" si="169">IF(AQ$1="","",IF(OR(AND(AQ$1&gt;=$D20,AQ$1&lt;=IF(AND($D20&gt;$M$1,$E20=""),$M$2,$E20)),AND(AQ$1&gt;=$D21,AQ$1&lt;=IF(AND($D21&gt;$M$1,$E21=""),$M$2,$E21)),AND(AQ$1&gt;=$D22,AQ$1&lt;=IF(AND($D22&gt;$M$1,$E22=""),$M$2,$E22)),AND(AQ$1&gt;=$D23,AQ$1&lt;=IF(AND($D23&gt;$M$1,$E23=""),$M$2,$E23))),$D$3,""))</f>
        <v/>
      </c>
      <c r="AR21" s="51" t="str">
        <f t="shared" si="169"/>
        <v/>
      </c>
    </row>
    <row r="22" spans="1:44" x14ac:dyDescent="0.2">
      <c r="A22" s="201"/>
      <c r="B22" s="74"/>
      <c r="C22" s="199"/>
      <c r="D22" s="90"/>
      <c r="E22" s="89"/>
      <c r="F22" s="90"/>
      <c r="G22" s="89"/>
      <c r="H22" s="90"/>
      <c r="I22" s="89"/>
      <c r="J22" s="90"/>
      <c r="K22" s="89"/>
      <c r="M22" s="99"/>
      <c r="N22" s="74" t="str">
        <f>IF(OR(AND(N$1&gt;=$F20,N$1&lt;=IF(AND($F20&gt;$M$1,$G20=""),$M$2,$G20)),AND(N$1&gt;=$F21,N$1&lt;=IF(AND($F21&gt;$M$1,$G21=""),$M$2,$G21)),AND(N$1&gt;=$F22,N$1&lt;=IF(AND($F22&gt;$M$1,$G22=""),$M$2,$G22)),AND(N$1&gt;=$F23,N$1&lt;=IF(AND($F23&gt;$M$1,$G23=""),$M$2,$G23))),$F$3,"")</f>
        <v/>
      </c>
      <c r="O22" s="41" t="str">
        <f t="shared" ref="O22:AO22" si="170">IF(OR(AND(O$1&gt;=$F20,O$1&lt;=IF(AND($F20&gt;$M$1,$G20=""),$M$2,$G20)),AND(O$1&gt;=$F21,O$1&lt;=IF(AND($F21&gt;$M$1,$G21=""),$M$2,$G21)),AND(O$1&gt;=$F22,O$1&lt;=IF(AND($F22&gt;$M$1,$G22=""),$M$2,$G22)),AND(O$1&gt;=$F23,O$1&lt;=IF(AND($F23&gt;$M$1,$G23=""),$M$2,$G23))),$F$3,"")</f>
        <v/>
      </c>
      <c r="P22" s="41" t="str">
        <f t="shared" si="170"/>
        <v/>
      </c>
      <c r="Q22" s="41" t="str">
        <f t="shared" si="170"/>
        <v/>
      </c>
      <c r="R22" s="41" t="str">
        <f t="shared" si="170"/>
        <v/>
      </c>
      <c r="S22" s="41" t="str">
        <f t="shared" si="170"/>
        <v/>
      </c>
      <c r="T22" s="41" t="str">
        <f t="shared" si="170"/>
        <v/>
      </c>
      <c r="U22" s="41" t="str">
        <f t="shared" si="170"/>
        <v/>
      </c>
      <c r="V22" s="41" t="str">
        <f t="shared" si="170"/>
        <v/>
      </c>
      <c r="W22" s="41" t="str">
        <f t="shared" si="170"/>
        <v/>
      </c>
      <c r="X22" s="41" t="str">
        <f t="shared" si="170"/>
        <v/>
      </c>
      <c r="Y22" s="41" t="str">
        <f t="shared" si="170"/>
        <v/>
      </c>
      <c r="Z22" s="41" t="str">
        <f t="shared" si="170"/>
        <v/>
      </c>
      <c r="AA22" s="41" t="str">
        <f t="shared" si="170"/>
        <v/>
      </c>
      <c r="AB22" s="41" t="str">
        <f t="shared" si="170"/>
        <v/>
      </c>
      <c r="AC22" s="41" t="str">
        <f t="shared" si="170"/>
        <v/>
      </c>
      <c r="AD22" s="41" t="str">
        <f t="shared" si="170"/>
        <v/>
      </c>
      <c r="AE22" s="41" t="str">
        <f t="shared" si="170"/>
        <v/>
      </c>
      <c r="AF22" s="41" t="str">
        <f t="shared" si="170"/>
        <v/>
      </c>
      <c r="AG22" s="41" t="str">
        <f t="shared" si="170"/>
        <v/>
      </c>
      <c r="AH22" s="41" t="str">
        <f t="shared" si="170"/>
        <v/>
      </c>
      <c r="AI22" s="41" t="str">
        <f t="shared" si="170"/>
        <v/>
      </c>
      <c r="AJ22" s="41" t="str">
        <f t="shared" si="170"/>
        <v/>
      </c>
      <c r="AK22" s="41" t="str">
        <f t="shared" si="170"/>
        <v/>
      </c>
      <c r="AL22" s="41" t="str">
        <f t="shared" si="170"/>
        <v/>
      </c>
      <c r="AM22" s="41" t="str">
        <f t="shared" si="170"/>
        <v/>
      </c>
      <c r="AN22" s="41" t="str">
        <f t="shared" si="170"/>
        <v/>
      </c>
      <c r="AO22" s="41" t="str">
        <f t="shared" si="170"/>
        <v/>
      </c>
      <c r="AP22" s="50" t="str">
        <f>IF(AP$1="","",IF(OR(AND(AP$1&gt;=$F20,AP$1&lt;=IF(AND($F20&gt;$M$1,$G20=""),$M$2,$G20)),AND(AP$1&gt;=$F21,AP$1&lt;=IF(AND($F21&gt;$M$1,$G21=""),$M$2,$G21)),AND(AP$1&gt;=$F22,AP$1&lt;=IF(AND($F22&gt;$M$1,$G22=""),$M$2,$G22)),AND(AP$1&gt;=$F23,AP$1&lt;=IF(AND($F23&gt;$M$1,$G23=""),$M$2,$G23))),$F$3,""))</f>
        <v/>
      </c>
      <c r="AQ22" s="50" t="str">
        <f t="shared" ref="AQ22:AR22" si="171">IF(AQ$1="","",IF(OR(AND(AQ$1&gt;=$F20,AQ$1&lt;=IF(AND($F20&gt;$M$1,$G20=""),$M$2,$G20)),AND(AQ$1&gt;=$F21,AQ$1&lt;=IF(AND($F21&gt;$M$1,$G21=""),$M$2,$G21)),AND(AQ$1&gt;=$F22,AQ$1&lt;=IF(AND($F22&gt;$M$1,$G22=""),$M$2,$G22)),AND(AQ$1&gt;=$F23,AQ$1&lt;=IF(AND($F23&gt;$M$1,$G23=""),$M$2,$G23))),$F$3,""))</f>
        <v/>
      </c>
      <c r="AR22" s="51" t="str">
        <f t="shared" si="171"/>
        <v/>
      </c>
    </row>
    <row r="23" spans="1:44" x14ac:dyDescent="0.2">
      <c r="A23" s="201"/>
      <c r="B23" s="74"/>
      <c r="C23" s="125"/>
      <c r="D23" s="90"/>
      <c r="E23" s="89"/>
      <c r="F23" s="90"/>
      <c r="G23" s="89"/>
      <c r="H23" s="90"/>
      <c r="I23" s="89"/>
      <c r="J23" s="90"/>
      <c r="K23" s="89"/>
      <c r="M23" s="99"/>
      <c r="N23" s="98" t="str">
        <f t="shared" ref="N23:AO23" si="172">IF(OR(AND(N$1&gt;=$H20,N$1&lt;=IF(AND($H20&gt;$M$1,$I20=""),$M$2,$I20)),AND(N$1&gt;=$H21,N$1&lt;=IF(AND($H21&gt;$M$1,$I21=""),$M$2,$I21)),AND(N$1&gt;=$H22,N$1&lt;=IF(AND($H22&gt;$M$1,$I22=""),$M$2,$I22)),AND(N$1&gt;=$H23,N$1&lt;=IF(AND($H23&gt;$M$1,$I23=""),$M$2,$I23))),$H$3,"")</f>
        <v/>
      </c>
      <c r="O23" s="47" t="str">
        <f t="shared" si="172"/>
        <v/>
      </c>
      <c r="P23" s="47" t="str">
        <f t="shared" si="172"/>
        <v/>
      </c>
      <c r="Q23" s="47" t="str">
        <f t="shared" si="172"/>
        <v/>
      </c>
      <c r="R23" s="47" t="str">
        <f t="shared" si="172"/>
        <v/>
      </c>
      <c r="S23" s="47" t="str">
        <f t="shared" si="172"/>
        <v/>
      </c>
      <c r="T23" s="47" t="str">
        <f t="shared" si="172"/>
        <v/>
      </c>
      <c r="U23" s="47" t="str">
        <f t="shared" si="172"/>
        <v/>
      </c>
      <c r="V23" s="47" t="str">
        <f t="shared" si="172"/>
        <v/>
      </c>
      <c r="W23" s="47" t="str">
        <f t="shared" si="172"/>
        <v/>
      </c>
      <c r="X23" s="47" t="str">
        <f t="shared" si="172"/>
        <v/>
      </c>
      <c r="Y23" s="47" t="str">
        <f t="shared" si="172"/>
        <v/>
      </c>
      <c r="Z23" s="47" t="str">
        <f t="shared" si="172"/>
        <v/>
      </c>
      <c r="AA23" s="47" t="str">
        <f t="shared" si="172"/>
        <v/>
      </c>
      <c r="AB23" s="47" t="str">
        <f t="shared" si="172"/>
        <v/>
      </c>
      <c r="AC23" s="47" t="str">
        <f t="shared" si="172"/>
        <v/>
      </c>
      <c r="AD23" s="47" t="str">
        <f t="shared" si="172"/>
        <v/>
      </c>
      <c r="AE23" s="47" t="str">
        <f t="shared" si="172"/>
        <v/>
      </c>
      <c r="AF23" s="47" t="str">
        <f t="shared" si="172"/>
        <v/>
      </c>
      <c r="AG23" s="47" t="str">
        <f t="shared" si="172"/>
        <v/>
      </c>
      <c r="AH23" s="47" t="str">
        <f t="shared" si="172"/>
        <v/>
      </c>
      <c r="AI23" s="47" t="str">
        <f t="shared" si="172"/>
        <v/>
      </c>
      <c r="AJ23" s="47" t="str">
        <f t="shared" si="172"/>
        <v/>
      </c>
      <c r="AK23" s="47" t="str">
        <f t="shared" si="172"/>
        <v/>
      </c>
      <c r="AL23" s="47" t="str">
        <f t="shared" si="172"/>
        <v/>
      </c>
      <c r="AM23" s="47" t="str">
        <f t="shared" si="172"/>
        <v/>
      </c>
      <c r="AN23" s="47" t="str">
        <f t="shared" si="172"/>
        <v/>
      </c>
      <c r="AO23" s="47" t="str">
        <f t="shared" si="172"/>
        <v/>
      </c>
      <c r="AP23" s="95" t="str">
        <f>IF(AP$1="","",IF(OR(AND(AP$1&gt;=$H20,AP$1&lt;=IF(AND($H20&gt;$M$1,$I20=""),$M$2,$I20)),AND(AP$1&gt;=$H21,AP$1&lt;=IF(AND($H21&gt;$M$1,$I21=""),$M$2,$I21)),AND(AP$1&gt;=$H22,AP$1&lt;=IF(AND($H22&gt;$M$1,$I22=""),$M$2,$I22)),AND(AP$1&gt;=$H23,AP$1&lt;=IF(AND($H23&gt;$M$1,$I23=""),$M$2,$I23))),$H$3,""))</f>
        <v/>
      </c>
      <c r="AQ23" s="95" t="str">
        <f>IF(AQ$1="","",IF(OR(AND(AQ$1&gt;=$H20,AQ$1&lt;=IF(AND($H20&gt;$M$1,$I20=""),$M$2,$I20)),AND(AQ$1&gt;=$H21,AQ$1&lt;=IF(AND($H21&gt;$M$1,$I21=""),$M$2,$I21)),AND(AQ$1&gt;=$H22,AQ$1&lt;=IF(AND($H22&gt;$M$1,$I22=""),$M$2,$I22)),AND(AQ$1&gt;=$H23,AQ$1&lt;=IF(AND($H23&gt;$M$1,$I23=""),$M$2,$I23))),$H$3,""))</f>
        <v/>
      </c>
      <c r="AR23" s="96" t="str">
        <f>IF(AR$1="","",IF(OR(AND(AR$1&gt;=$H20,AR$1&lt;=IF(AND($H20&gt;$M$1,$I20=""),$M$2,$I20)),AND(AR$1&gt;=$H21,AR$1&lt;=IF(AND($H21&gt;$M$1,$I21=""),$M$2,$I21)),AND(AR$1&gt;=$H22,AR$1&lt;=IF(AND($H22&gt;$M$1,$I22=""),$M$2,$I22)),AND(AR$1&gt;=$H23,AR$1&lt;=IF(AND($H23&gt;$M$1,$I23=""),$M$2,$I23))),$H$3,""))</f>
        <v/>
      </c>
    </row>
    <row r="24" spans="1:44" ht="13.5" thickBot="1" x14ac:dyDescent="0.25">
      <c r="A24" s="202"/>
      <c r="B24" s="75"/>
      <c r="C24" s="200"/>
      <c r="D24" s="91"/>
      <c r="E24" s="92"/>
      <c r="F24" s="91"/>
      <c r="G24" s="92"/>
      <c r="H24" s="91"/>
      <c r="I24" s="92"/>
      <c r="J24" s="91"/>
      <c r="K24" s="92"/>
      <c r="M24" s="99"/>
      <c r="N24" s="75" t="str">
        <f>IF(OR(AND(N$1&gt;=$J20,N$1&lt;=IF(AND($J20&gt;$M$1,$K20=""),$M$2,$K20)),AND(N$1&gt;=$J21,N$1&lt;=IF(AND($J21&gt;$M$1,$K21=""),$M$2,$K21)),AND(N$1&gt;=$J22,N$1&lt;=IF(AND($J22&gt;$M$1,$K22=""),$M$2,$K22)),AND(N$1&gt;=$J23,N$1&lt;=IF(AND($J23&gt;$M$1,$K23=""),$M$2,$K23)),AND(N$1&gt;=$J24,N$1&lt;=IF(AND($J24&gt;$M$1,$K24=""),$M$2,$K24))),$J$3,"")</f>
        <v/>
      </c>
      <c r="O24" s="49" t="str">
        <f t="shared" ref="O24" si="173">IF(OR(AND(O$1&gt;=$J20,O$1&lt;=IF(AND($J20&gt;$M$1,$K20=""),$M$2,$K20)),AND(O$1&gt;=$J21,O$1&lt;=IF(AND($J21&gt;$M$1,$K21=""),$M$2,$K21)),AND(O$1&gt;=$J22,O$1&lt;=IF(AND($J22&gt;$M$1,$K22=""),$M$2,$K22)),AND(O$1&gt;=$J23,O$1&lt;=IF(AND($J23&gt;$M$1,$K23=""),$M$2,$K23)),AND(O$1&gt;=$J24,O$1&lt;=IF(AND($J24&gt;$M$1,$K24=""),$M$2,$K24))),$J$3,"")</f>
        <v/>
      </c>
      <c r="P24" s="49" t="str">
        <f t="shared" ref="P24" si="174">IF(OR(AND(P$1&gt;=$J20,P$1&lt;=IF(AND($J20&gt;$M$1,$K20=""),$M$2,$K20)),AND(P$1&gt;=$J21,P$1&lt;=IF(AND($J21&gt;$M$1,$K21=""),$M$2,$K21)),AND(P$1&gt;=$J22,P$1&lt;=IF(AND($J22&gt;$M$1,$K22=""),$M$2,$K22)),AND(P$1&gt;=$J23,P$1&lt;=IF(AND($J23&gt;$M$1,$K23=""),$M$2,$K23)),AND(P$1&gt;=$J24,P$1&lt;=IF(AND($J24&gt;$M$1,$K24=""),$M$2,$K24))),$J$3,"")</f>
        <v/>
      </c>
      <c r="Q24" s="49" t="str">
        <f t="shared" ref="Q24" si="175">IF(OR(AND(Q$1&gt;=$J20,Q$1&lt;=IF(AND($J20&gt;$M$1,$K20=""),$M$2,$K20)),AND(Q$1&gt;=$J21,Q$1&lt;=IF(AND($J21&gt;$M$1,$K21=""),$M$2,$K21)),AND(Q$1&gt;=$J22,Q$1&lt;=IF(AND($J22&gt;$M$1,$K22=""),$M$2,$K22)),AND(Q$1&gt;=$J23,Q$1&lt;=IF(AND($J23&gt;$M$1,$K23=""),$M$2,$K23)),AND(Q$1&gt;=$J24,Q$1&lt;=IF(AND($J24&gt;$M$1,$K24=""),$M$2,$K24))),$J$3,"")</f>
        <v/>
      </c>
      <c r="R24" s="49" t="str">
        <f t="shared" ref="R24" si="176">IF(OR(AND(R$1&gt;=$J20,R$1&lt;=IF(AND($J20&gt;$M$1,$K20=""),$M$2,$K20)),AND(R$1&gt;=$J21,R$1&lt;=IF(AND($J21&gt;$M$1,$K21=""),$M$2,$K21)),AND(R$1&gt;=$J22,R$1&lt;=IF(AND($J22&gt;$M$1,$K22=""),$M$2,$K22)),AND(R$1&gt;=$J23,R$1&lt;=IF(AND($J23&gt;$M$1,$K23=""),$M$2,$K23)),AND(R$1&gt;=$J24,R$1&lt;=IF(AND($J24&gt;$M$1,$K24=""),$M$2,$K24))),$J$3,"")</f>
        <v/>
      </c>
      <c r="S24" s="49" t="str">
        <f t="shared" ref="S24" si="177">IF(OR(AND(S$1&gt;=$J20,S$1&lt;=IF(AND($J20&gt;$M$1,$K20=""),$M$2,$K20)),AND(S$1&gt;=$J21,S$1&lt;=IF(AND($J21&gt;$M$1,$K21=""),$M$2,$K21)),AND(S$1&gt;=$J22,S$1&lt;=IF(AND($J22&gt;$M$1,$K22=""),$M$2,$K22)),AND(S$1&gt;=$J23,S$1&lt;=IF(AND($J23&gt;$M$1,$K23=""),$M$2,$K23)),AND(S$1&gt;=$J24,S$1&lt;=IF(AND($J24&gt;$M$1,$K24=""),$M$2,$K24))),$J$3,"")</f>
        <v/>
      </c>
      <c r="T24" s="49" t="str">
        <f t="shared" ref="T24" si="178">IF(OR(AND(T$1&gt;=$J20,T$1&lt;=IF(AND($J20&gt;$M$1,$K20=""),$M$2,$K20)),AND(T$1&gt;=$J21,T$1&lt;=IF(AND($J21&gt;$M$1,$K21=""),$M$2,$K21)),AND(T$1&gt;=$J22,T$1&lt;=IF(AND($J22&gt;$M$1,$K22=""),$M$2,$K22)),AND(T$1&gt;=$J23,T$1&lt;=IF(AND($J23&gt;$M$1,$K23=""),$M$2,$K23)),AND(T$1&gt;=$J24,T$1&lt;=IF(AND($J24&gt;$M$1,$K24=""),$M$2,$K24))),$J$3,"")</f>
        <v/>
      </c>
      <c r="U24" s="49" t="str">
        <f t="shared" ref="U24" si="179">IF(OR(AND(U$1&gt;=$J20,U$1&lt;=IF(AND($J20&gt;$M$1,$K20=""),$M$2,$K20)),AND(U$1&gt;=$J21,U$1&lt;=IF(AND($J21&gt;$M$1,$K21=""),$M$2,$K21)),AND(U$1&gt;=$J22,U$1&lt;=IF(AND($J22&gt;$M$1,$K22=""),$M$2,$K22)),AND(U$1&gt;=$J23,U$1&lt;=IF(AND($J23&gt;$M$1,$K23=""),$M$2,$K23)),AND(U$1&gt;=$J24,U$1&lt;=IF(AND($J24&gt;$M$1,$K24=""),$M$2,$K24))),$J$3,"")</f>
        <v/>
      </c>
      <c r="V24" s="49" t="str">
        <f t="shared" ref="V24" si="180">IF(OR(AND(V$1&gt;=$J20,V$1&lt;=IF(AND($J20&gt;$M$1,$K20=""),$M$2,$K20)),AND(V$1&gt;=$J21,V$1&lt;=IF(AND($J21&gt;$M$1,$K21=""),$M$2,$K21)),AND(V$1&gt;=$J22,V$1&lt;=IF(AND($J22&gt;$M$1,$K22=""),$M$2,$K22)),AND(V$1&gt;=$J23,V$1&lt;=IF(AND($J23&gt;$M$1,$K23=""),$M$2,$K23)),AND(V$1&gt;=$J24,V$1&lt;=IF(AND($J24&gt;$M$1,$K24=""),$M$2,$K24))),$J$3,"")</f>
        <v/>
      </c>
      <c r="W24" s="49" t="str">
        <f t="shared" ref="W24" si="181">IF(OR(AND(W$1&gt;=$J20,W$1&lt;=IF(AND($J20&gt;$M$1,$K20=""),$M$2,$K20)),AND(W$1&gt;=$J21,W$1&lt;=IF(AND($J21&gt;$M$1,$K21=""),$M$2,$K21)),AND(W$1&gt;=$J22,W$1&lt;=IF(AND($J22&gt;$M$1,$K22=""),$M$2,$K22)),AND(W$1&gt;=$J23,W$1&lt;=IF(AND($J23&gt;$M$1,$K23=""),$M$2,$K23)),AND(W$1&gt;=$J24,W$1&lt;=IF(AND($J24&gt;$M$1,$K24=""),$M$2,$K24))),$J$3,"")</f>
        <v/>
      </c>
      <c r="X24" s="49" t="str">
        <f t="shared" ref="X24" si="182">IF(OR(AND(X$1&gt;=$J20,X$1&lt;=IF(AND($J20&gt;$M$1,$K20=""),$M$2,$K20)),AND(X$1&gt;=$J21,X$1&lt;=IF(AND($J21&gt;$M$1,$K21=""),$M$2,$K21)),AND(X$1&gt;=$J22,X$1&lt;=IF(AND($J22&gt;$M$1,$K22=""),$M$2,$K22)),AND(X$1&gt;=$J23,X$1&lt;=IF(AND($J23&gt;$M$1,$K23=""),$M$2,$K23)),AND(X$1&gt;=$J24,X$1&lt;=IF(AND($J24&gt;$M$1,$K24=""),$M$2,$K24))),$J$3,"")</f>
        <v/>
      </c>
      <c r="Y24" s="49" t="str">
        <f t="shared" ref="Y24" si="183">IF(OR(AND(Y$1&gt;=$J20,Y$1&lt;=IF(AND($J20&gt;$M$1,$K20=""),$M$2,$K20)),AND(Y$1&gt;=$J21,Y$1&lt;=IF(AND($J21&gt;$M$1,$K21=""),$M$2,$K21)),AND(Y$1&gt;=$J22,Y$1&lt;=IF(AND($J22&gt;$M$1,$K22=""),$M$2,$K22)),AND(Y$1&gt;=$J23,Y$1&lt;=IF(AND($J23&gt;$M$1,$K23=""),$M$2,$K23)),AND(Y$1&gt;=$J24,Y$1&lt;=IF(AND($J24&gt;$M$1,$K24=""),$M$2,$K24))),$J$3,"")</f>
        <v/>
      </c>
      <c r="Z24" s="49" t="str">
        <f t="shared" ref="Z24" si="184">IF(OR(AND(Z$1&gt;=$J20,Z$1&lt;=IF(AND($J20&gt;$M$1,$K20=""),$M$2,$K20)),AND(Z$1&gt;=$J21,Z$1&lt;=IF(AND($J21&gt;$M$1,$K21=""),$M$2,$K21)),AND(Z$1&gt;=$J22,Z$1&lt;=IF(AND($J22&gt;$M$1,$K22=""),$M$2,$K22)),AND(Z$1&gt;=$J23,Z$1&lt;=IF(AND($J23&gt;$M$1,$K23=""),$M$2,$K23)),AND(Z$1&gt;=$J24,Z$1&lt;=IF(AND($J24&gt;$M$1,$K24=""),$M$2,$K24))),$J$3,"")</f>
        <v/>
      </c>
      <c r="AA24" s="49" t="str">
        <f t="shared" ref="AA24" si="185">IF(OR(AND(AA$1&gt;=$J20,AA$1&lt;=IF(AND($J20&gt;$M$1,$K20=""),$M$2,$K20)),AND(AA$1&gt;=$J21,AA$1&lt;=IF(AND($J21&gt;$M$1,$K21=""),$M$2,$K21)),AND(AA$1&gt;=$J22,AA$1&lt;=IF(AND($J22&gt;$M$1,$K22=""),$M$2,$K22)),AND(AA$1&gt;=$J23,AA$1&lt;=IF(AND($J23&gt;$M$1,$K23=""),$M$2,$K23)),AND(AA$1&gt;=$J24,AA$1&lt;=IF(AND($J24&gt;$M$1,$K24=""),$M$2,$K24))),$J$3,"")</f>
        <v/>
      </c>
      <c r="AB24" s="49" t="str">
        <f t="shared" ref="AB24" si="186">IF(OR(AND(AB$1&gt;=$J20,AB$1&lt;=IF(AND($J20&gt;$M$1,$K20=""),$M$2,$K20)),AND(AB$1&gt;=$J21,AB$1&lt;=IF(AND($J21&gt;$M$1,$K21=""),$M$2,$K21)),AND(AB$1&gt;=$J22,AB$1&lt;=IF(AND($J22&gt;$M$1,$K22=""),$M$2,$K22)),AND(AB$1&gt;=$J23,AB$1&lt;=IF(AND($J23&gt;$M$1,$K23=""),$M$2,$K23)),AND(AB$1&gt;=$J24,AB$1&lt;=IF(AND($J24&gt;$M$1,$K24=""),$M$2,$K24))),$J$3,"")</f>
        <v/>
      </c>
      <c r="AC24" s="49" t="str">
        <f t="shared" ref="AC24" si="187">IF(OR(AND(AC$1&gt;=$J20,AC$1&lt;=IF(AND($J20&gt;$M$1,$K20=""),$M$2,$K20)),AND(AC$1&gt;=$J21,AC$1&lt;=IF(AND($J21&gt;$M$1,$K21=""),$M$2,$K21)),AND(AC$1&gt;=$J22,AC$1&lt;=IF(AND($J22&gt;$M$1,$K22=""),$M$2,$K22)),AND(AC$1&gt;=$J23,AC$1&lt;=IF(AND($J23&gt;$M$1,$K23=""),$M$2,$K23)),AND(AC$1&gt;=$J24,AC$1&lt;=IF(AND($J24&gt;$M$1,$K24=""),$M$2,$K24))),$J$3,"")</f>
        <v/>
      </c>
      <c r="AD24" s="49" t="str">
        <f t="shared" ref="AD24" si="188">IF(OR(AND(AD$1&gt;=$J20,AD$1&lt;=IF(AND($J20&gt;$M$1,$K20=""),$M$2,$K20)),AND(AD$1&gt;=$J21,AD$1&lt;=IF(AND($J21&gt;$M$1,$K21=""),$M$2,$K21)),AND(AD$1&gt;=$J22,AD$1&lt;=IF(AND($J22&gt;$M$1,$K22=""),$M$2,$K22)),AND(AD$1&gt;=$J23,AD$1&lt;=IF(AND($J23&gt;$M$1,$K23=""),$M$2,$K23)),AND(AD$1&gt;=$J24,AD$1&lt;=IF(AND($J24&gt;$M$1,$K24=""),$M$2,$K24))),$J$3,"")</f>
        <v/>
      </c>
      <c r="AE24" s="49" t="str">
        <f t="shared" ref="AE24" si="189">IF(OR(AND(AE$1&gt;=$J20,AE$1&lt;=IF(AND($J20&gt;$M$1,$K20=""),$M$2,$K20)),AND(AE$1&gt;=$J21,AE$1&lt;=IF(AND($J21&gt;$M$1,$K21=""),$M$2,$K21)),AND(AE$1&gt;=$J22,AE$1&lt;=IF(AND($J22&gt;$M$1,$K22=""),$M$2,$K22)),AND(AE$1&gt;=$J23,AE$1&lt;=IF(AND($J23&gt;$M$1,$K23=""),$M$2,$K23)),AND(AE$1&gt;=$J24,AE$1&lt;=IF(AND($J24&gt;$M$1,$K24=""),$M$2,$K24))),$J$3,"")</f>
        <v/>
      </c>
      <c r="AF24" s="49" t="str">
        <f t="shared" ref="AF24" si="190">IF(OR(AND(AF$1&gt;=$J20,AF$1&lt;=IF(AND($J20&gt;$M$1,$K20=""),$M$2,$K20)),AND(AF$1&gt;=$J21,AF$1&lt;=IF(AND($J21&gt;$M$1,$K21=""),$M$2,$K21)),AND(AF$1&gt;=$J22,AF$1&lt;=IF(AND($J22&gt;$M$1,$K22=""),$M$2,$K22)),AND(AF$1&gt;=$J23,AF$1&lt;=IF(AND($J23&gt;$M$1,$K23=""),$M$2,$K23)),AND(AF$1&gt;=$J24,AF$1&lt;=IF(AND($J24&gt;$M$1,$K24=""),$M$2,$K24))),$J$3,"")</f>
        <v/>
      </c>
      <c r="AG24" s="49" t="str">
        <f t="shared" ref="AG24" si="191">IF(OR(AND(AG$1&gt;=$J20,AG$1&lt;=IF(AND($J20&gt;$M$1,$K20=""),$M$2,$K20)),AND(AG$1&gt;=$J21,AG$1&lt;=IF(AND($J21&gt;$M$1,$K21=""),$M$2,$K21)),AND(AG$1&gt;=$J22,AG$1&lt;=IF(AND($J22&gt;$M$1,$K22=""),$M$2,$K22)),AND(AG$1&gt;=$J23,AG$1&lt;=IF(AND($J23&gt;$M$1,$K23=""),$M$2,$K23)),AND(AG$1&gt;=$J24,AG$1&lt;=IF(AND($J24&gt;$M$1,$K24=""),$M$2,$K24))),$J$3,"")</f>
        <v/>
      </c>
      <c r="AH24" s="49" t="str">
        <f t="shared" ref="AH24" si="192">IF(OR(AND(AH$1&gt;=$J20,AH$1&lt;=IF(AND($J20&gt;$M$1,$K20=""),$M$2,$K20)),AND(AH$1&gt;=$J21,AH$1&lt;=IF(AND($J21&gt;$M$1,$K21=""),$M$2,$K21)),AND(AH$1&gt;=$J22,AH$1&lt;=IF(AND($J22&gt;$M$1,$K22=""),$M$2,$K22)),AND(AH$1&gt;=$J23,AH$1&lt;=IF(AND($J23&gt;$M$1,$K23=""),$M$2,$K23)),AND(AH$1&gt;=$J24,AH$1&lt;=IF(AND($J24&gt;$M$1,$K24=""),$M$2,$K24))),$J$3,"")</f>
        <v/>
      </c>
      <c r="AI24" s="49" t="str">
        <f t="shared" ref="AI24" si="193">IF(OR(AND(AI$1&gt;=$J20,AI$1&lt;=IF(AND($J20&gt;$M$1,$K20=""),$M$2,$K20)),AND(AI$1&gt;=$J21,AI$1&lt;=IF(AND($J21&gt;$M$1,$K21=""),$M$2,$K21)),AND(AI$1&gt;=$J22,AI$1&lt;=IF(AND($J22&gt;$M$1,$K22=""),$M$2,$K22)),AND(AI$1&gt;=$J23,AI$1&lt;=IF(AND($J23&gt;$M$1,$K23=""),$M$2,$K23)),AND(AI$1&gt;=$J24,AI$1&lt;=IF(AND($J24&gt;$M$1,$K24=""),$M$2,$K24))),$J$3,"")</f>
        <v/>
      </c>
      <c r="AJ24" s="49" t="str">
        <f t="shared" ref="AJ24" si="194">IF(OR(AND(AJ$1&gt;=$J20,AJ$1&lt;=IF(AND($J20&gt;$M$1,$K20=""),$M$2,$K20)),AND(AJ$1&gt;=$J21,AJ$1&lt;=IF(AND($J21&gt;$M$1,$K21=""),$M$2,$K21)),AND(AJ$1&gt;=$J22,AJ$1&lt;=IF(AND($J22&gt;$M$1,$K22=""),$M$2,$K22)),AND(AJ$1&gt;=$J23,AJ$1&lt;=IF(AND($J23&gt;$M$1,$K23=""),$M$2,$K23)),AND(AJ$1&gt;=$J24,AJ$1&lt;=IF(AND($J24&gt;$M$1,$K24=""),$M$2,$K24))),$J$3,"")</f>
        <v/>
      </c>
      <c r="AK24" s="49" t="str">
        <f t="shared" ref="AK24" si="195">IF(OR(AND(AK$1&gt;=$J20,AK$1&lt;=IF(AND($J20&gt;$M$1,$K20=""),$M$2,$K20)),AND(AK$1&gt;=$J21,AK$1&lt;=IF(AND($J21&gt;$M$1,$K21=""),$M$2,$K21)),AND(AK$1&gt;=$J22,AK$1&lt;=IF(AND($J22&gt;$M$1,$K22=""),$M$2,$K22)),AND(AK$1&gt;=$J23,AK$1&lt;=IF(AND($J23&gt;$M$1,$K23=""),$M$2,$K23)),AND(AK$1&gt;=$J24,AK$1&lt;=IF(AND($J24&gt;$M$1,$K24=""),$M$2,$K24))),$J$3,"")</f>
        <v/>
      </c>
      <c r="AL24" s="49" t="str">
        <f t="shared" ref="AL24" si="196">IF(OR(AND(AL$1&gt;=$J20,AL$1&lt;=IF(AND($J20&gt;$M$1,$K20=""),$M$2,$K20)),AND(AL$1&gt;=$J21,AL$1&lt;=IF(AND($J21&gt;$M$1,$K21=""),$M$2,$K21)),AND(AL$1&gt;=$J22,AL$1&lt;=IF(AND($J22&gt;$M$1,$K22=""),$M$2,$K22)),AND(AL$1&gt;=$J23,AL$1&lt;=IF(AND($J23&gt;$M$1,$K23=""),$M$2,$K23)),AND(AL$1&gt;=$J24,AL$1&lt;=IF(AND($J24&gt;$M$1,$K24=""),$M$2,$K24))),$J$3,"")</f>
        <v/>
      </c>
      <c r="AM24" s="49" t="str">
        <f t="shared" ref="AM24" si="197">IF(OR(AND(AM$1&gt;=$J20,AM$1&lt;=IF(AND($J20&gt;$M$1,$K20=""),$M$2,$K20)),AND(AM$1&gt;=$J21,AM$1&lt;=IF(AND($J21&gt;$M$1,$K21=""),$M$2,$K21)),AND(AM$1&gt;=$J22,AM$1&lt;=IF(AND($J22&gt;$M$1,$K22=""),$M$2,$K22)),AND(AM$1&gt;=$J23,AM$1&lt;=IF(AND($J23&gt;$M$1,$K23=""),$M$2,$K23)),AND(AM$1&gt;=$J24,AM$1&lt;=IF(AND($J24&gt;$M$1,$K24=""),$M$2,$K24))),$J$3,"")</f>
        <v/>
      </c>
      <c r="AN24" s="49" t="str">
        <f t="shared" ref="AN24" si="198">IF(OR(AND(AN$1&gt;=$J20,AN$1&lt;=IF(AND($J20&gt;$M$1,$K20=""),$M$2,$K20)),AND(AN$1&gt;=$J21,AN$1&lt;=IF(AND($J21&gt;$M$1,$K21=""),$M$2,$K21)),AND(AN$1&gt;=$J22,AN$1&lt;=IF(AND($J22&gt;$M$1,$K22=""),$M$2,$K22)),AND(AN$1&gt;=$J23,AN$1&lt;=IF(AND($J23&gt;$M$1,$K23=""),$M$2,$K23)),AND(AN$1&gt;=$J24,AN$1&lt;=IF(AND($J24&gt;$M$1,$K24=""),$M$2,$K24))),$J$3,"")</f>
        <v/>
      </c>
      <c r="AO24" s="49" t="str">
        <f t="shared" ref="AO24" si="199">IF(OR(AND(AO$1&gt;=$J20,AO$1&lt;=IF(AND($J20&gt;$M$1,$K20=""),$M$2,$K20)),AND(AO$1&gt;=$J21,AO$1&lt;=IF(AND($J21&gt;$M$1,$K21=""),$M$2,$K21)),AND(AO$1&gt;=$J22,AO$1&lt;=IF(AND($J22&gt;$M$1,$K22=""),$M$2,$K22)),AND(AO$1&gt;=$J23,AO$1&lt;=IF(AND($J23&gt;$M$1,$K23=""),$M$2,$K23)),AND(AO$1&gt;=$J24,AO$1&lt;=IF(AND($J24&gt;$M$1,$K24=""),$M$2,$K24))),$J$3,"")</f>
        <v/>
      </c>
      <c r="AP24" s="52" t="str">
        <f>IF(AP$1="","",IF(OR(AND(AP$1&gt;=$J20,AP$1&lt;=IF(AND($J20&gt;$M$1,$K20=""),$M$2,$K20)),AND(AP$1&gt;=$J21,AP$1&lt;=IF(AND($J21&gt;$M$1,$K21=""),$M$2,$K21)),AND(AP$1&gt;=$J22,AP$1&lt;=IF(AND($J22&gt;$M$1,$K22=""),$M$2,$K22)),AND(AP$1&gt;=$J23,AP$1&lt;=IF(AND($J23&gt;$M$1,$K23=""),$M$2,$K23)),AND(AP$1&gt;=$J24,AP$1&lt;=IF(AND($J24&gt;$M$1,$K24=""),$M$2,$K24))),$J$3,""))</f>
        <v/>
      </c>
      <c r="AQ24" s="52" t="str">
        <f t="shared" ref="AQ24" si="200">IF(AQ$1="","",IF(OR(AND(AQ$1&gt;=$J20,AQ$1&lt;=IF(AND($J20&gt;$M$1,$K20=""),$M$2,$K20)),AND(AQ$1&gt;=$J21,AQ$1&lt;=IF(AND($J21&gt;$M$1,$K21=""),$M$2,$K21)),AND(AQ$1&gt;=$J22,AQ$1&lt;=IF(AND($J22&gt;$M$1,$K22=""),$M$2,$K22)),AND(AQ$1&gt;=$J23,AQ$1&lt;=IF(AND($J23&gt;$M$1,$K23=""),$M$2,$K23)),AND(AQ$1&gt;=$J24,AQ$1&lt;=IF(AND($J24&gt;$M$1,$K24=""),$M$2,$K24))),$J$3,""))</f>
        <v/>
      </c>
      <c r="AR24" s="53" t="str">
        <f t="shared" ref="AR24" si="201">IF(AR$1="","",IF(OR(AND(AR$1&gt;=$J20,AR$1&lt;=IF(AND($J20&gt;$M$1,$K20=""),$M$2,$K20)),AND(AR$1&gt;=$J21,AR$1&lt;=IF(AND($J21&gt;$M$1,$K21=""),$M$2,$K21)),AND(AR$1&gt;=$J22,AR$1&lt;=IF(AND($J22&gt;$M$1,$K22=""),$M$2,$K22)),AND(AR$1&gt;=$J23,AR$1&lt;=IF(AND($J23&gt;$M$1,$K23=""),$M$2,$K23)),AND(AR$1&gt;=$J24,AR$1&lt;=IF(AND($J24&gt;$M$1,$K24=""),$M$2,$K24))),$J$3,""))</f>
        <v/>
      </c>
    </row>
    <row r="25" spans="1:44" x14ac:dyDescent="0.2">
      <c r="A25" s="76">
        <f>стр.1!C21</f>
        <v>4439</v>
      </c>
      <c r="B25" s="142" t="str">
        <f>IFERROR(VLOOKUP(A25,стр.1!$A$13:$D$106,2,FALSE),"")</f>
        <v>Шустов</v>
      </c>
      <c r="C25" s="197" t="str">
        <f>IFERROR(VLOOKUP(A25,стр.1!$A$13:$D$106,4,FALSE),"")</f>
        <v>сборная</v>
      </c>
      <c r="D25" s="86"/>
      <c r="E25" s="87"/>
      <c r="F25" s="86"/>
      <c r="G25" s="87"/>
      <c r="H25" s="86"/>
      <c r="I25" s="87"/>
      <c r="J25" s="86"/>
      <c r="K25" s="87"/>
      <c r="L25" s="17"/>
      <c r="M25" s="99"/>
      <c r="N25" s="97" t="str">
        <f>N26&amp;N27&amp;N28&amp;N29</f>
        <v/>
      </c>
      <c r="O25" s="97" t="str">
        <f t="shared" ref="O25" si="202">O26&amp;O27&amp;O28&amp;O29</f>
        <v/>
      </c>
      <c r="P25" s="97" t="str">
        <f t="shared" ref="P25" si="203">P26&amp;P27&amp;P28&amp;P29</f>
        <v/>
      </c>
      <c r="Q25" s="97" t="str">
        <f t="shared" ref="Q25" si="204">Q26&amp;Q27&amp;Q28&amp;Q29</f>
        <v/>
      </c>
      <c r="R25" s="97" t="str">
        <f t="shared" ref="R25" si="205">R26&amp;R27&amp;R28&amp;R29</f>
        <v/>
      </c>
      <c r="S25" s="97" t="str">
        <f t="shared" ref="S25" si="206">S26&amp;S27&amp;S28&amp;S29</f>
        <v/>
      </c>
      <c r="T25" s="97" t="str">
        <f t="shared" ref="T25" si="207">T26&amp;T27&amp;T28&amp;T29</f>
        <v/>
      </c>
      <c r="U25" s="97" t="str">
        <f t="shared" ref="U25" si="208">U26&amp;U27&amp;U28&amp;U29</f>
        <v/>
      </c>
      <c r="V25" s="97" t="str">
        <f t="shared" ref="V25" si="209">V26&amp;V27&amp;V28&amp;V29</f>
        <v/>
      </c>
      <c r="W25" s="97" t="str">
        <f t="shared" ref="W25" si="210">W26&amp;W27&amp;W28&amp;W29</f>
        <v/>
      </c>
      <c r="X25" s="97" t="str">
        <f t="shared" ref="X25" si="211">X26&amp;X27&amp;X28&amp;X29</f>
        <v/>
      </c>
      <c r="Y25" s="97" t="str">
        <f t="shared" ref="Y25" si="212">Y26&amp;Y27&amp;Y28&amp;Y29</f>
        <v/>
      </c>
      <c r="Z25" s="97" t="str">
        <f t="shared" ref="Z25" si="213">Z26&amp;Z27&amp;Z28&amp;Z29</f>
        <v/>
      </c>
      <c r="AA25" s="97" t="str">
        <f t="shared" ref="AA25" si="214">AA26&amp;AA27&amp;AA28&amp;AA29</f>
        <v/>
      </c>
      <c r="AB25" s="97" t="str">
        <f t="shared" ref="AB25" si="215">AB26&amp;AB27&amp;AB28&amp;AB29</f>
        <v/>
      </c>
      <c r="AC25" s="97" t="str">
        <f t="shared" ref="AC25" si="216">AC26&amp;AC27&amp;AC28&amp;AC29</f>
        <v/>
      </c>
      <c r="AD25" s="97" t="str">
        <f t="shared" ref="AD25" si="217">AD26&amp;AD27&amp;AD28&amp;AD29</f>
        <v/>
      </c>
      <c r="AE25" s="97" t="str">
        <f t="shared" ref="AE25" si="218">AE26&amp;AE27&amp;AE28&amp;AE29</f>
        <v/>
      </c>
      <c r="AF25" s="97" t="str">
        <f t="shared" ref="AF25" si="219">AF26&amp;AF27&amp;AF28&amp;AF29</f>
        <v/>
      </c>
      <c r="AG25" s="97" t="str">
        <f t="shared" ref="AG25" si="220">AG26&amp;AG27&amp;AG28&amp;AG29</f>
        <v/>
      </c>
      <c r="AH25" s="97" t="str">
        <f t="shared" ref="AH25" si="221">AH26&amp;AH27&amp;AH28&amp;AH29</f>
        <v/>
      </c>
      <c r="AI25" s="97" t="str">
        <f t="shared" ref="AI25" si="222">AI26&amp;AI27&amp;AI28&amp;AI29</f>
        <v/>
      </c>
      <c r="AJ25" s="97" t="str">
        <f t="shared" ref="AJ25" si="223">AJ26&amp;AJ27&amp;AJ28&amp;AJ29</f>
        <v/>
      </c>
      <c r="AK25" s="97" t="str">
        <f t="shared" ref="AK25" si="224">AK26&amp;AK27&amp;AK28&amp;AK29</f>
        <v/>
      </c>
      <c r="AL25" s="97" t="str">
        <f t="shared" ref="AL25" si="225">AL26&amp;AL27&amp;AL28&amp;AL29</f>
        <v/>
      </c>
      <c r="AM25" s="97" t="str">
        <f t="shared" ref="AM25" si="226">AM26&amp;AM27&amp;AM28&amp;AM29</f>
        <v/>
      </c>
      <c r="AN25" s="97" t="str">
        <f t="shared" ref="AN25" si="227">AN26&amp;AN27&amp;AN28&amp;AN29</f>
        <v/>
      </c>
      <c r="AO25" s="97" t="str">
        <f t="shared" ref="AO25" si="228">AO26&amp;AO27&amp;AO28&amp;AO29</f>
        <v/>
      </c>
      <c r="AP25" s="97" t="str">
        <f t="shared" ref="AP25" si="229">AP26&amp;AP27&amp;AP28&amp;AP29</f>
        <v/>
      </c>
      <c r="AQ25" s="97" t="str">
        <f t="shared" ref="AQ25" si="230">AQ26&amp;AQ27&amp;AQ28&amp;AQ29</f>
        <v/>
      </c>
      <c r="AR25" s="97" t="str">
        <f t="shared" ref="AR25" si="231">AR26&amp;AR27&amp;AR28&amp;AR29</f>
        <v/>
      </c>
    </row>
    <row r="26" spans="1:44" x14ac:dyDescent="0.2">
      <c r="A26" s="201"/>
      <c r="B26" s="74"/>
      <c r="C26" s="198"/>
      <c r="D26" s="88"/>
      <c r="E26" s="89"/>
      <c r="F26" s="90"/>
      <c r="G26" s="89"/>
      <c r="H26" s="90"/>
      <c r="I26" s="89"/>
      <c r="J26" s="90"/>
      <c r="K26" s="89"/>
      <c r="M26" s="99"/>
      <c r="N26" s="74" t="str">
        <f>IF(OR(AND(N$1&gt;=$D25,N$1&lt;=IF(AND($D25&gt;$M$1,$E25=""),$M$2,$E25)),AND(N$1&gt;=$D26,N$1&lt;=IF(AND($D26&gt;$M$1,$E26=""),$M$2,$E26)),AND(N$1&gt;=$D27,N$1&lt;=IF(AND($D27&gt;$M$1,$E27=""),$M$2,$E27)),AND(N$1&gt;=$D28,N$1&lt;=IF(AND($D28&gt;$M$1,$E28=""),$M$2,$E28))),$D$3,"")</f>
        <v/>
      </c>
      <c r="O26" s="41" t="str">
        <f t="shared" ref="O26:AO26" si="232">IF(OR(AND(O$1&gt;=$D25,O$1&lt;=IF(AND($D25&gt;$M$1,$E25=""),$M$2,$E25)),AND(O$1&gt;=$D26,O$1&lt;=IF(AND($D26&gt;$M$1,$E26=""),$M$2,$E26)),AND(O$1&gt;=$D27,O$1&lt;=IF(AND($D27&gt;$M$1,$E27=""),$M$2,$E27)),AND(O$1&gt;=$D28,O$1&lt;=IF(AND($D28&gt;$M$1,$E28=""),$M$2,$E28))),$D$3,"")</f>
        <v/>
      </c>
      <c r="P26" s="41" t="str">
        <f t="shared" si="232"/>
        <v/>
      </c>
      <c r="Q26" s="41" t="str">
        <f t="shared" si="232"/>
        <v/>
      </c>
      <c r="R26" s="41" t="str">
        <f t="shared" si="232"/>
        <v/>
      </c>
      <c r="S26" s="41" t="str">
        <f t="shared" si="232"/>
        <v/>
      </c>
      <c r="T26" s="41" t="str">
        <f t="shared" si="232"/>
        <v/>
      </c>
      <c r="U26" s="41" t="str">
        <f t="shared" si="232"/>
        <v/>
      </c>
      <c r="V26" s="41" t="str">
        <f t="shared" si="232"/>
        <v/>
      </c>
      <c r="W26" s="41" t="str">
        <f t="shared" si="232"/>
        <v/>
      </c>
      <c r="X26" s="41" t="str">
        <f t="shared" si="232"/>
        <v/>
      </c>
      <c r="Y26" s="41" t="str">
        <f t="shared" si="232"/>
        <v/>
      </c>
      <c r="Z26" s="41" t="str">
        <f t="shared" si="232"/>
        <v/>
      </c>
      <c r="AA26" s="41" t="str">
        <f t="shared" si="232"/>
        <v/>
      </c>
      <c r="AB26" s="41" t="str">
        <f t="shared" si="232"/>
        <v/>
      </c>
      <c r="AC26" s="41" t="str">
        <f t="shared" si="232"/>
        <v/>
      </c>
      <c r="AD26" s="41" t="str">
        <f t="shared" si="232"/>
        <v/>
      </c>
      <c r="AE26" s="41" t="str">
        <f t="shared" si="232"/>
        <v/>
      </c>
      <c r="AF26" s="41" t="str">
        <f t="shared" si="232"/>
        <v/>
      </c>
      <c r="AG26" s="41" t="str">
        <f t="shared" si="232"/>
        <v/>
      </c>
      <c r="AH26" s="41" t="str">
        <f t="shared" si="232"/>
        <v/>
      </c>
      <c r="AI26" s="41" t="str">
        <f t="shared" si="232"/>
        <v/>
      </c>
      <c r="AJ26" s="41" t="str">
        <f t="shared" si="232"/>
        <v/>
      </c>
      <c r="AK26" s="41" t="str">
        <f t="shared" si="232"/>
        <v/>
      </c>
      <c r="AL26" s="41" t="str">
        <f t="shared" si="232"/>
        <v/>
      </c>
      <c r="AM26" s="41" t="str">
        <f t="shared" si="232"/>
        <v/>
      </c>
      <c r="AN26" s="41" t="str">
        <f t="shared" si="232"/>
        <v/>
      </c>
      <c r="AO26" s="41" t="str">
        <f t="shared" si="232"/>
        <v/>
      </c>
      <c r="AP26" s="50" t="str">
        <f>IF(AP$1="","",IF(OR(AND(AP$1&gt;=$D25,AP$1&lt;=IF(AND($D25&gt;$M$1,$E25=""),$M$2,$E25)),AND(AP$1&gt;=$D26,AP$1&lt;=IF(AND($D26&gt;$M$1,$E26=""),$M$2,$E26)),AND(AP$1&gt;=$D27,AP$1&lt;=IF(AND($D27&gt;$M$1,$E27=""),$M$2,$E27)),AND(AP$1&gt;=$D28,AP$1&lt;=IF(AND($D28&gt;$M$1,$E28=""),$M$2,$E28))),$D$3,""))</f>
        <v/>
      </c>
      <c r="AQ26" s="50" t="str">
        <f t="shared" ref="AQ26:AR26" si="233">IF(AQ$1="","",IF(OR(AND(AQ$1&gt;=$D25,AQ$1&lt;=IF(AND($D25&gt;$M$1,$E25=""),$M$2,$E25)),AND(AQ$1&gt;=$D26,AQ$1&lt;=IF(AND($D26&gt;$M$1,$E26=""),$M$2,$E26)),AND(AQ$1&gt;=$D27,AQ$1&lt;=IF(AND($D27&gt;$M$1,$E27=""),$M$2,$E27)),AND(AQ$1&gt;=$D28,AQ$1&lt;=IF(AND($D28&gt;$M$1,$E28=""),$M$2,$E28))),$D$3,""))</f>
        <v/>
      </c>
      <c r="AR26" s="51" t="str">
        <f t="shared" si="233"/>
        <v/>
      </c>
    </row>
    <row r="27" spans="1:44" x14ac:dyDescent="0.2">
      <c r="A27" s="201"/>
      <c r="B27" s="74"/>
      <c r="C27" s="199"/>
      <c r="D27" s="90"/>
      <c r="E27" s="89"/>
      <c r="F27" s="90"/>
      <c r="G27" s="89"/>
      <c r="H27" s="90"/>
      <c r="I27" s="89"/>
      <c r="J27" s="90"/>
      <c r="K27" s="89"/>
      <c r="M27" s="99"/>
      <c r="N27" s="74" t="str">
        <f>IF(OR(AND(N$1&gt;=$F25,N$1&lt;=IF(AND($F25&gt;$M$1,$G25=""),$M$2,$G25)),AND(N$1&gt;=$F26,N$1&lt;=IF(AND($F26&gt;$M$1,$G26=""),$M$2,$G26)),AND(N$1&gt;=$F27,N$1&lt;=IF(AND($F27&gt;$M$1,$G27=""),$M$2,$G27)),AND(N$1&gt;=$F28,N$1&lt;=IF(AND($F28&gt;$M$1,$G28=""),$M$2,$G28))),$F$3,"")</f>
        <v/>
      </c>
      <c r="O27" s="41" t="str">
        <f t="shared" ref="O27:AO27" si="234">IF(OR(AND(O$1&gt;=$F25,O$1&lt;=IF(AND($F25&gt;$M$1,$G25=""),$M$2,$G25)),AND(O$1&gt;=$F26,O$1&lt;=IF(AND($F26&gt;$M$1,$G26=""),$M$2,$G26)),AND(O$1&gt;=$F27,O$1&lt;=IF(AND($F27&gt;$M$1,$G27=""),$M$2,$G27)),AND(O$1&gt;=$F28,O$1&lt;=IF(AND($F28&gt;$M$1,$G28=""),$M$2,$G28))),$F$3,"")</f>
        <v/>
      </c>
      <c r="P27" s="41" t="str">
        <f t="shared" si="234"/>
        <v/>
      </c>
      <c r="Q27" s="41" t="str">
        <f t="shared" si="234"/>
        <v/>
      </c>
      <c r="R27" s="41" t="str">
        <f t="shared" si="234"/>
        <v/>
      </c>
      <c r="S27" s="41" t="str">
        <f t="shared" si="234"/>
        <v/>
      </c>
      <c r="T27" s="41" t="str">
        <f t="shared" si="234"/>
        <v/>
      </c>
      <c r="U27" s="41" t="str">
        <f t="shared" si="234"/>
        <v/>
      </c>
      <c r="V27" s="41" t="str">
        <f t="shared" si="234"/>
        <v/>
      </c>
      <c r="W27" s="41" t="str">
        <f t="shared" si="234"/>
        <v/>
      </c>
      <c r="X27" s="41" t="str">
        <f t="shared" si="234"/>
        <v/>
      </c>
      <c r="Y27" s="41" t="str">
        <f t="shared" si="234"/>
        <v/>
      </c>
      <c r="Z27" s="41" t="str">
        <f t="shared" si="234"/>
        <v/>
      </c>
      <c r="AA27" s="41" t="str">
        <f t="shared" si="234"/>
        <v/>
      </c>
      <c r="AB27" s="41" t="str">
        <f t="shared" si="234"/>
        <v/>
      </c>
      <c r="AC27" s="41" t="str">
        <f t="shared" si="234"/>
        <v/>
      </c>
      <c r="AD27" s="41" t="str">
        <f t="shared" si="234"/>
        <v/>
      </c>
      <c r="AE27" s="41" t="str">
        <f t="shared" si="234"/>
        <v/>
      </c>
      <c r="AF27" s="41" t="str">
        <f t="shared" si="234"/>
        <v/>
      </c>
      <c r="AG27" s="41" t="str">
        <f t="shared" si="234"/>
        <v/>
      </c>
      <c r="AH27" s="41" t="str">
        <f t="shared" si="234"/>
        <v/>
      </c>
      <c r="AI27" s="41" t="str">
        <f t="shared" si="234"/>
        <v/>
      </c>
      <c r="AJ27" s="41" t="str">
        <f t="shared" si="234"/>
        <v/>
      </c>
      <c r="AK27" s="41" t="str">
        <f t="shared" si="234"/>
        <v/>
      </c>
      <c r="AL27" s="41" t="str">
        <f t="shared" si="234"/>
        <v/>
      </c>
      <c r="AM27" s="41" t="str">
        <f t="shared" si="234"/>
        <v/>
      </c>
      <c r="AN27" s="41" t="str">
        <f t="shared" si="234"/>
        <v/>
      </c>
      <c r="AO27" s="41" t="str">
        <f t="shared" si="234"/>
        <v/>
      </c>
      <c r="AP27" s="50" t="str">
        <f>IF(AP$1="","",IF(OR(AND(AP$1&gt;=$F25,AP$1&lt;=IF(AND($F25&gt;$M$1,$G25=""),$M$2,$G25)),AND(AP$1&gt;=$F26,AP$1&lt;=IF(AND($F26&gt;$M$1,$G26=""),$M$2,$G26)),AND(AP$1&gt;=$F27,AP$1&lt;=IF(AND($F27&gt;$M$1,$G27=""),$M$2,$G27)),AND(AP$1&gt;=$F28,AP$1&lt;=IF(AND($F28&gt;$M$1,$G28=""),$M$2,$G28))),$F$3,""))</f>
        <v/>
      </c>
      <c r="AQ27" s="50" t="str">
        <f t="shared" ref="AQ27:AR27" si="235">IF(AQ$1="","",IF(OR(AND(AQ$1&gt;=$F25,AQ$1&lt;=IF(AND($F25&gt;$M$1,$G25=""),$M$2,$G25)),AND(AQ$1&gt;=$F26,AQ$1&lt;=IF(AND($F26&gt;$M$1,$G26=""),$M$2,$G26)),AND(AQ$1&gt;=$F27,AQ$1&lt;=IF(AND($F27&gt;$M$1,$G27=""),$M$2,$G27)),AND(AQ$1&gt;=$F28,AQ$1&lt;=IF(AND($F28&gt;$M$1,$G28=""),$M$2,$G28))),$F$3,""))</f>
        <v/>
      </c>
      <c r="AR27" s="51" t="str">
        <f t="shared" si="235"/>
        <v/>
      </c>
    </row>
    <row r="28" spans="1:44" x14ac:dyDescent="0.2">
      <c r="A28" s="201"/>
      <c r="B28" s="74"/>
      <c r="C28" s="125"/>
      <c r="D28" s="90"/>
      <c r="E28" s="89"/>
      <c r="F28" s="90"/>
      <c r="G28" s="89"/>
      <c r="H28" s="90"/>
      <c r="I28" s="89"/>
      <c r="J28" s="90"/>
      <c r="K28" s="89"/>
      <c r="M28" s="99"/>
      <c r="N28" s="98" t="str">
        <f t="shared" ref="N28:AO28" si="236">IF(OR(AND(N$1&gt;=$H25,N$1&lt;=IF(AND($H25&gt;$M$1,$I25=""),$M$2,$I25)),AND(N$1&gt;=$H26,N$1&lt;=IF(AND($H26&gt;$M$1,$I26=""),$M$2,$I26)),AND(N$1&gt;=$H27,N$1&lt;=IF(AND($H27&gt;$M$1,$I27=""),$M$2,$I27)),AND(N$1&gt;=$H28,N$1&lt;=IF(AND($H28&gt;$M$1,$I28=""),$M$2,$I28))),$H$3,"")</f>
        <v/>
      </c>
      <c r="O28" s="47" t="str">
        <f t="shared" si="236"/>
        <v/>
      </c>
      <c r="P28" s="47" t="str">
        <f t="shared" si="236"/>
        <v/>
      </c>
      <c r="Q28" s="47" t="str">
        <f t="shared" si="236"/>
        <v/>
      </c>
      <c r="R28" s="47" t="str">
        <f t="shared" si="236"/>
        <v/>
      </c>
      <c r="S28" s="47" t="str">
        <f t="shared" si="236"/>
        <v/>
      </c>
      <c r="T28" s="47" t="str">
        <f t="shared" si="236"/>
        <v/>
      </c>
      <c r="U28" s="47" t="str">
        <f t="shared" si="236"/>
        <v/>
      </c>
      <c r="V28" s="47" t="str">
        <f t="shared" si="236"/>
        <v/>
      </c>
      <c r="W28" s="47" t="str">
        <f t="shared" si="236"/>
        <v/>
      </c>
      <c r="X28" s="47" t="str">
        <f t="shared" si="236"/>
        <v/>
      </c>
      <c r="Y28" s="47" t="str">
        <f t="shared" si="236"/>
        <v/>
      </c>
      <c r="Z28" s="47" t="str">
        <f t="shared" si="236"/>
        <v/>
      </c>
      <c r="AA28" s="47" t="str">
        <f t="shared" si="236"/>
        <v/>
      </c>
      <c r="AB28" s="47" t="str">
        <f t="shared" si="236"/>
        <v/>
      </c>
      <c r="AC28" s="47" t="str">
        <f t="shared" si="236"/>
        <v/>
      </c>
      <c r="AD28" s="47" t="str">
        <f t="shared" si="236"/>
        <v/>
      </c>
      <c r="AE28" s="47" t="str">
        <f t="shared" si="236"/>
        <v/>
      </c>
      <c r="AF28" s="47" t="str">
        <f t="shared" si="236"/>
        <v/>
      </c>
      <c r="AG28" s="47" t="str">
        <f t="shared" si="236"/>
        <v/>
      </c>
      <c r="AH28" s="47" t="str">
        <f t="shared" si="236"/>
        <v/>
      </c>
      <c r="AI28" s="47" t="str">
        <f t="shared" si="236"/>
        <v/>
      </c>
      <c r="AJ28" s="47" t="str">
        <f t="shared" si="236"/>
        <v/>
      </c>
      <c r="AK28" s="47" t="str">
        <f t="shared" si="236"/>
        <v/>
      </c>
      <c r="AL28" s="47" t="str">
        <f t="shared" si="236"/>
        <v/>
      </c>
      <c r="AM28" s="47" t="str">
        <f t="shared" si="236"/>
        <v/>
      </c>
      <c r="AN28" s="47" t="str">
        <f t="shared" si="236"/>
        <v/>
      </c>
      <c r="AO28" s="47" t="str">
        <f t="shared" si="236"/>
        <v/>
      </c>
      <c r="AP28" s="95" t="str">
        <f>IF(AP$1="","",IF(OR(AND(AP$1&gt;=$H25,AP$1&lt;=IF(AND($H25&gt;$M$1,$I25=""),$M$2,$I25)),AND(AP$1&gt;=$H26,AP$1&lt;=IF(AND($H26&gt;$M$1,$I26=""),$M$2,$I26)),AND(AP$1&gt;=$H27,AP$1&lt;=IF(AND($H27&gt;$M$1,$I27=""),$M$2,$I27)),AND(AP$1&gt;=$H28,AP$1&lt;=IF(AND($H28&gt;$M$1,$I28=""),$M$2,$I28))),$H$3,""))</f>
        <v/>
      </c>
      <c r="AQ28" s="95" t="str">
        <f>IF(AQ$1="","",IF(OR(AND(AQ$1&gt;=$H25,AQ$1&lt;=IF(AND($H25&gt;$M$1,$I25=""),$M$2,$I25)),AND(AQ$1&gt;=$H26,AQ$1&lt;=IF(AND($H26&gt;$M$1,$I26=""),$M$2,$I26)),AND(AQ$1&gt;=$H27,AQ$1&lt;=IF(AND($H27&gt;$M$1,$I27=""),$M$2,$I27)),AND(AQ$1&gt;=$H28,AQ$1&lt;=IF(AND($H28&gt;$M$1,$I28=""),$M$2,$I28))),$H$3,""))</f>
        <v/>
      </c>
      <c r="AR28" s="96" t="str">
        <f>IF(AR$1="","",IF(OR(AND(AR$1&gt;=$H25,AR$1&lt;=IF(AND($H25&gt;$M$1,$I25=""),$M$2,$I25)),AND(AR$1&gt;=$H26,AR$1&lt;=IF(AND($H26&gt;$M$1,$I26=""),$M$2,$I26)),AND(AR$1&gt;=$H27,AR$1&lt;=IF(AND($H27&gt;$M$1,$I27=""),$M$2,$I27)),AND(AR$1&gt;=$H28,AR$1&lt;=IF(AND($H28&gt;$M$1,$I28=""),$M$2,$I28))),$H$3,""))</f>
        <v/>
      </c>
    </row>
    <row r="29" spans="1:44" ht="13.5" thickBot="1" x14ac:dyDescent="0.25">
      <c r="A29" s="202"/>
      <c r="B29" s="75"/>
      <c r="C29" s="200"/>
      <c r="D29" s="91"/>
      <c r="E29" s="92"/>
      <c r="F29" s="91"/>
      <c r="G29" s="92"/>
      <c r="H29" s="91"/>
      <c r="I29" s="92"/>
      <c r="J29" s="91"/>
      <c r="K29" s="92"/>
      <c r="M29" s="99"/>
      <c r="N29" s="75" t="str">
        <f>IF(OR(AND(N$1&gt;=$J25,N$1&lt;=IF(AND($J25&gt;$M$1,$K25=""),$M$2,$K25)),AND(N$1&gt;=$J26,N$1&lt;=IF(AND($J26&gt;$M$1,$K26=""),$M$2,$K26)),AND(N$1&gt;=$J27,N$1&lt;=IF(AND($J27&gt;$M$1,$K27=""),$M$2,$K27)),AND(N$1&gt;=$J28,N$1&lt;=IF(AND($J28&gt;$M$1,$K28=""),$M$2,$K28)),AND(N$1&gt;=$J29,N$1&lt;=IF(AND($J29&gt;$M$1,$K29=""),$M$2,$K29))),$J$3,"")</f>
        <v/>
      </c>
      <c r="O29" s="49" t="str">
        <f t="shared" ref="O29" si="237">IF(OR(AND(O$1&gt;=$J25,O$1&lt;=IF(AND($J25&gt;$M$1,$K25=""),$M$2,$K25)),AND(O$1&gt;=$J26,O$1&lt;=IF(AND($J26&gt;$M$1,$K26=""),$M$2,$K26)),AND(O$1&gt;=$J27,O$1&lt;=IF(AND($J27&gt;$M$1,$K27=""),$M$2,$K27)),AND(O$1&gt;=$J28,O$1&lt;=IF(AND($J28&gt;$M$1,$K28=""),$M$2,$K28)),AND(O$1&gt;=$J29,O$1&lt;=IF(AND($J29&gt;$M$1,$K29=""),$M$2,$K29))),$J$3,"")</f>
        <v/>
      </c>
      <c r="P29" s="49" t="str">
        <f t="shared" ref="P29" si="238">IF(OR(AND(P$1&gt;=$J25,P$1&lt;=IF(AND($J25&gt;$M$1,$K25=""),$M$2,$K25)),AND(P$1&gt;=$J26,P$1&lt;=IF(AND($J26&gt;$M$1,$K26=""),$M$2,$K26)),AND(P$1&gt;=$J27,P$1&lt;=IF(AND($J27&gt;$M$1,$K27=""),$M$2,$K27)),AND(P$1&gt;=$J28,P$1&lt;=IF(AND($J28&gt;$M$1,$K28=""),$M$2,$K28)),AND(P$1&gt;=$J29,P$1&lt;=IF(AND($J29&gt;$M$1,$K29=""),$M$2,$K29))),$J$3,"")</f>
        <v/>
      </c>
      <c r="Q29" s="49" t="str">
        <f t="shared" ref="Q29" si="239">IF(OR(AND(Q$1&gt;=$J25,Q$1&lt;=IF(AND($J25&gt;$M$1,$K25=""),$M$2,$K25)),AND(Q$1&gt;=$J26,Q$1&lt;=IF(AND($J26&gt;$M$1,$K26=""),$M$2,$K26)),AND(Q$1&gt;=$J27,Q$1&lt;=IF(AND($J27&gt;$M$1,$K27=""),$M$2,$K27)),AND(Q$1&gt;=$J28,Q$1&lt;=IF(AND($J28&gt;$M$1,$K28=""),$M$2,$K28)),AND(Q$1&gt;=$J29,Q$1&lt;=IF(AND($J29&gt;$M$1,$K29=""),$M$2,$K29))),$J$3,"")</f>
        <v/>
      </c>
      <c r="R29" s="49" t="str">
        <f t="shared" ref="R29" si="240">IF(OR(AND(R$1&gt;=$J25,R$1&lt;=IF(AND($J25&gt;$M$1,$K25=""),$M$2,$K25)),AND(R$1&gt;=$J26,R$1&lt;=IF(AND($J26&gt;$M$1,$K26=""),$M$2,$K26)),AND(R$1&gt;=$J27,R$1&lt;=IF(AND($J27&gt;$M$1,$K27=""),$M$2,$K27)),AND(R$1&gt;=$J28,R$1&lt;=IF(AND($J28&gt;$M$1,$K28=""),$M$2,$K28)),AND(R$1&gt;=$J29,R$1&lt;=IF(AND($J29&gt;$M$1,$K29=""),$M$2,$K29))),$J$3,"")</f>
        <v/>
      </c>
      <c r="S29" s="49" t="str">
        <f t="shared" ref="S29" si="241">IF(OR(AND(S$1&gt;=$J25,S$1&lt;=IF(AND($J25&gt;$M$1,$K25=""),$M$2,$K25)),AND(S$1&gt;=$J26,S$1&lt;=IF(AND($J26&gt;$M$1,$K26=""),$M$2,$K26)),AND(S$1&gt;=$J27,S$1&lt;=IF(AND($J27&gt;$M$1,$K27=""),$M$2,$K27)),AND(S$1&gt;=$J28,S$1&lt;=IF(AND($J28&gt;$M$1,$K28=""),$M$2,$K28)),AND(S$1&gt;=$J29,S$1&lt;=IF(AND($J29&gt;$M$1,$K29=""),$M$2,$K29))),$J$3,"")</f>
        <v/>
      </c>
      <c r="T29" s="49" t="str">
        <f t="shared" ref="T29" si="242">IF(OR(AND(T$1&gt;=$J25,T$1&lt;=IF(AND($J25&gt;$M$1,$K25=""),$M$2,$K25)),AND(T$1&gt;=$J26,T$1&lt;=IF(AND($J26&gt;$M$1,$K26=""),$M$2,$K26)),AND(T$1&gt;=$J27,T$1&lt;=IF(AND($J27&gt;$M$1,$K27=""),$M$2,$K27)),AND(T$1&gt;=$J28,T$1&lt;=IF(AND($J28&gt;$M$1,$K28=""),$M$2,$K28)),AND(T$1&gt;=$J29,T$1&lt;=IF(AND($J29&gt;$M$1,$K29=""),$M$2,$K29))),$J$3,"")</f>
        <v/>
      </c>
      <c r="U29" s="49" t="str">
        <f t="shared" ref="U29" si="243">IF(OR(AND(U$1&gt;=$J25,U$1&lt;=IF(AND($J25&gt;$M$1,$K25=""),$M$2,$K25)),AND(U$1&gt;=$J26,U$1&lt;=IF(AND($J26&gt;$M$1,$K26=""),$M$2,$K26)),AND(U$1&gt;=$J27,U$1&lt;=IF(AND($J27&gt;$M$1,$K27=""),$M$2,$K27)),AND(U$1&gt;=$J28,U$1&lt;=IF(AND($J28&gt;$M$1,$K28=""),$M$2,$K28)),AND(U$1&gt;=$J29,U$1&lt;=IF(AND($J29&gt;$M$1,$K29=""),$M$2,$K29))),$J$3,"")</f>
        <v/>
      </c>
      <c r="V29" s="49" t="str">
        <f t="shared" ref="V29" si="244">IF(OR(AND(V$1&gt;=$J25,V$1&lt;=IF(AND($J25&gt;$M$1,$K25=""),$M$2,$K25)),AND(V$1&gt;=$J26,V$1&lt;=IF(AND($J26&gt;$M$1,$K26=""),$M$2,$K26)),AND(V$1&gt;=$J27,V$1&lt;=IF(AND($J27&gt;$M$1,$K27=""),$M$2,$K27)),AND(V$1&gt;=$J28,V$1&lt;=IF(AND($J28&gt;$M$1,$K28=""),$M$2,$K28)),AND(V$1&gt;=$J29,V$1&lt;=IF(AND($J29&gt;$M$1,$K29=""),$M$2,$K29))),$J$3,"")</f>
        <v/>
      </c>
      <c r="W29" s="49" t="str">
        <f t="shared" ref="W29" si="245">IF(OR(AND(W$1&gt;=$J25,W$1&lt;=IF(AND($J25&gt;$M$1,$K25=""),$M$2,$K25)),AND(W$1&gt;=$J26,W$1&lt;=IF(AND($J26&gt;$M$1,$K26=""),$M$2,$K26)),AND(W$1&gt;=$J27,W$1&lt;=IF(AND($J27&gt;$M$1,$K27=""),$M$2,$K27)),AND(W$1&gt;=$J28,W$1&lt;=IF(AND($J28&gt;$M$1,$K28=""),$M$2,$K28)),AND(W$1&gt;=$J29,W$1&lt;=IF(AND($J29&gt;$M$1,$K29=""),$M$2,$K29))),$J$3,"")</f>
        <v/>
      </c>
      <c r="X29" s="49" t="str">
        <f t="shared" ref="X29" si="246">IF(OR(AND(X$1&gt;=$J25,X$1&lt;=IF(AND($J25&gt;$M$1,$K25=""),$M$2,$K25)),AND(X$1&gt;=$J26,X$1&lt;=IF(AND($J26&gt;$M$1,$K26=""),$M$2,$K26)),AND(X$1&gt;=$J27,X$1&lt;=IF(AND($J27&gt;$M$1,$K27=""),$M$2,$K27)),AND(X$1&gt;=$J28,X$1&lt;=IF(AND($J28&gt;$M$1,$K28=""),$M$2,$K28)),AND(X$1&gt;=$J29,X$1&lt;=IF(AND($J29&gt;$M$1,$K29=""),$M$2,$K29))),$J$3,"")</f>
        <v/>
      </c>
      <c r="Y29" s="49" t="str">
        <f t="shared" ref="Y29" si="247">IF(OR(AND(Y$1&gt;=$J25,Y$1&lt;=IF(AND($J25&gt;$M$1,$K25=""),$M$2,$K25)),AND(Y$1&gt;=$J26,Y$1&lt;=IF(AND($J26&gt;$M$1,$K26=""),$M$2,$K26)),AND(Y$1&gt;=$J27,Y$1&lt;=IF(AND($J27&gt;$M$1,$K27=""),$M$2,$K27)),AND(Y$1&gt;=$J28,Y$1&lt;=IF(AND($J28&gt;$M$1,$K28=""),$M$2,$K28)),AND(Y$1&gt;=$J29,Y$1&lt;=IF(AND($J29&gt;$M$1,$K29=""),$M$2,$K29))),$J$3,"")</f>
        <v/>
      </c>
      <c r="Z29" s="49" t="str">
        <f t="shared" ref="Z29" si="248">IF(OR(AND(Z$1&gt;=$J25,Z$1&lt;=IF(AND($J25&gt;$M$1,$K25=""),$M$2,$K25)),AND(Z$1&gt;=$J26,Z$1&lt;=IF(AND($J26&gt;$M$1,$K26=""),$M$2,$K26)),AND(Z$1&gt;=$J27,Z$1&lt;=IF(AND($J27&gt;$M$1,$K27=""),$M$2,$K27)),AND(Z$1&gt;=$J28,Z$1&lt;=IF(AND($J28&gt;$M$1,$K28=""),$M$2,$K28)),AND(Z$1&gt;=$J29,Z$1&lt;=IF(AND($J29&gt;$M$1,$K29=""),$M$2,$K29))),$J$3,"")</f>
        <v/>
      </c>
      <c r="AA29" s="49" t="str">
        <f t="shared" ref="AA29" si="249">IF(OR(AND(AA$1&gt;=$J25,AA$1&lt;=IF(AND($J25&gt;$M$1,$K25=""),$M$2,$K25)),AND(AA$1&gt;=$J26,AA$1&lt;=IF(AND($J26&gt;$M$1,$K26=""),$M$2,$K26)),AND(AA$1&gt;=$J27,AA$1&lt;=IF(AND($J27&gt;$M$1,$K27=""),$M$2,$K27)),AND(AA$1&gt;=$J28,AA$1&lt;=IF(AND($J28&gt;$M$1,$K28=""),$M$2,$K28)),AND(AA$1&gt;=$J29,AA$1&lt;=IF(AND($J29&gt;$M$1,$K29=""),$M$2,$K29))),$J$3,"")</f>
        <v/>
      </c>
      <c r="AB29" s="49" t="str">
        <f t="shared" ref="AB29" si="250">IF(OR(AND(AB$1&gt;=$J25,AB$1&lt;=IF(AND($J25&gt;$M$1,$K25=""),$M$2,$K25)),AND(AB$1&gt;=$J26,AB$1&lt;=IF(AND($J26&gt;$M$1,$K26=""),$M$2,$K26)),AND(AB$1&gt;=$J27,AB$1&lt;=IF(AND($J27&gt;$M$1,$K27=""),$M$2,$K27)),AND(AB$1&gt;=$J28,AB$1&lt;=IF(AND($J28&gt;$M$1,$K28=""),$M$2,$K28)),AND(AB$1&gt;=$J29,AB$1&lt;=IF(AND($J29&gt;$M$1,$K29=""),$M$2,$K29))),$J$3,"")</f>
        <v/>
      </c>
      <c r="AC29" s="49" t="str">
        <f t="shared" ref="AC29" si="251">IF(OR(AND(AC$1&gt;=$J25,AC$1&lt;=IF(AND($J25&gt;$M$1,$K25=""),$M$2,$K25)),AND(AC$1&gt;=$J26,AC$1&lt;=IF(AND($J26&gt;$M$1,$K26=""),$M$2,$K26)),AND(AC$1&gt;=$J27,AC$1&lt;=IF(AND($J27&gt;$M$1,$K27=""),$M$2,$K27)),AND(AC$1&gt;=$J28,AC$1&lt;=IF(AND($J28&gt;$M$1,$K28=""),$M$2,$K28)),AND(AC$1&gt;=$J29,AC$1&lt;=IF(AND($J29&gt;$M$1,$K29=""),$M$2,$K29))),$J$3,"")</f>
        <v/>
      </c>
      <c r="AD29" s="49" t="str">
        <f t="shared" ref="AD29" si="252">IF(OR(AND(AD$1&gt;=$J25,AD$1&lt;=IF(AND($J25&gt;$M$1,$K25=""),$M$2,$K25)),AND(AD$1&gt;=$J26,AD$1&lt;=IF(AND($J26&gt;$M$1,$K26=""),$M$2,$K26)),AND(AD$1&gt;=$J27,AD$1&lt;=IF(AND($J27&gt;$M$1,$K27=""),$M$2,$K27)),AND(AD$1&gt;=$J28,AD$1&lt;=IF(AND($J28&gt;$M$1,$K28=""),$M$2,$K28)),AND(AD$1&gt;=$J29,AD$1&lt;=IF(AND($J29&gt;$M$1,$K29=""),$M$2,$K29))),$J$3,"")</f>
        <v/>
      </c>
      <c r="AE29" s="49" t="str">
        <f t="shared" ref="AE29" si="253">IF(OR(AND(AE$1&gt;=$J25,AE$1&lt;=IF(AND($J25&gt;$M$1,$K25=""),$M$2,$K25)),AND(AE$1&gt;=$J26,AE$1&lt;=IF(AND($J26&gt;$M$1,$K26=""),$M$2,$K26)),AND(AE$1&gt;=$J27,AE$1&lt;=IF(AND($J27&gt;$M$1,$K27=""),$M$2,$K27)),AND(AE$1&gt;=$J28,AE$1&lt;=IF(AND($J28&gt;$M$1,$K28=""),$M$2,$K28)),AND(AE$1&gt;=$J29,AE$1&lt;=IF(AND($J29&gt;$M$1,$K29=""),$M$2,$K29))),$J$3,"")</f>
        <v/>
      </c>
      <c r="AF29" s="49" t="str">
        <f t="shared" ref="AF29" si="254">IF(OR(AND(AF$1&gt;=$J25,AF$1&lt;=IF(AND($J25&gt;$M$1,$K25=""),$M$2,$K25)),AND(AF$1&gt;=$J26,AF$1&lt;=IF(AND($J26&gt;$M$1,$K26=""),$M$2,$K26)),AND(AF$1&gt;=$J27,AF$1&lt;=IF(AND($J27&gt;$M$1,$K27=""),$M$2,$K27)),AND(AF$1&gt;=$J28,AF$1&lt;=IF(AND($J28&gt;$M$1,$K28=""),$M$2,$K28)),AND(AF$1&gt;=$J29,AF$1&lt;=IF(AND($J29&gt;$M$1,$K29=""),$M$2,$K29))),$J$3,"")</f>
        <v/>
      </c>
      <c r="AG29" s="49" t="str">
        <f t="shared" ref="AG29" si="255">IF(OR(AND(AG$1&gt;=$J25,AG$1&lt;=IF(AND($J25&gt;$M$1,$K25=""),$M$2,$K25)),AND(AG$1&gt;=$J26,AG$1&lt;=IF(AND($J26&gt;$M$1,$K26=""),$M$2,$K26)),AND(AG$1&gt;=$J27,AG$1&lt;=IF(AND($J27&gt;$M$1,$K27=""),$M$2,$K27)),AND(AG$1&gt;=$J28,AG$1&lt;=IF(AND($J28&gt;$M$1,$K28=""),$M$2,$K28)),AND(AG$1&gt;=$J29,AG$1&lt;=IF(AND($J29&gt;$M$1,$K29=""),$M$2,$K29))),$J$3,"")</f>
        <v/>
      </c>
      <c r="AH29" s="49" t="str">
        <f t="shared" ref="AH29" si="256">IF(OR(AND(AH$1&gt;=$J25,AH$1&lt;=IF(AND($J25&gt;$M$1,$K25=""),$M$2,$K25)),AND(AH$1&gt;=$J26,AH$1&lt;=IF(AND($J26&gt;$M$1,$K26=""),$M$2,$K26)),AND(AH$1&gt;=$J27,AH$1&lt;=IF(AND($J27&gt;$M$1,$K27=""),$M$2,$K27)),AND(AH$1&gt;=$J28,AH$1&lt;=IF(AND($J28&gt;$M$1,$K28=""),$M$2,$K28)),AND(AH$1&gt;=$J29,AH$1&lt;=IF(AND($J29&gt;$M$1,$K29=""),$M$2,$K29))),$J$3,"")</f>
        <v/>
      </c>
      <c r="AI29" s="49" t="str">
        <f t="shared" ref="AI29" si="257">IF(OR(AND(AI$1&gt;=$J25,AI$1&lt;=IF(AND($J25&gt;$M$1,$K25=""),$M$2,$K25)),AND(AI$1&gt;=$J26,AI$1&lt;=IF(AND($J26&gt;$M$1,$K26=""),$M$2,$K26)),AND(AI$1&gt;=$J27,AI$1&lt;=IF(AND($J27&gt;$M$1,$K27=""),$M$2,$K27)),AND(AI$1&gt;=$J28,AI$1&lt;=IF(AND($J28&gt;$M$1,$K28=""),$M$2,$K28)),AND(AI$1&gt;=$J29,AI$1&lt;=IF(AND($J29&gt;$M$1,$K29=""),$M$2,$K29))),$J$3,"")</f>
        <v/>
      </c>
      <c r="AJ29" s="49" t="str">
        <f t="shared" ref="AJ29" si="258">IF(OR(AND(AJ$1&gt;=$J25,AJ$1&lt;=IF(AND($J25&gt;$M$1,$K25=""),$M$2,$K25)),AND(AJ$1&gt;=$J26,AJ$1&lt;=IF(AND($J26&gt;$M$1,$K26=""),$M$2,$K26)),AND(AJ$1&gt;=$J27,AJ$1&lt;=IF(AND($J27&gt;$M$1,$K27=""),$M$2,$K27)),AND(AJ$1&gt;=$J28,AJ$1&lt;=IF(AND($J28&gt;$M$1,$K28=""),$M$2,$K28)),AND(AJ$1&gt;=$J29,AJ$1&lt;=IF(AND($J29&gt;$M$1,$K29=""),$M$2,$K29))),$J$3,"")</f>
        <v/>
      </c>
      <c r="AK29" s="49" t="str">
        <f t="shared" ref="AK29" si="259">IF(OR(AND(AK$1&gt;=$J25,AK$1&lt;=IF(AND($J25&gt;$M$1,$K25=""),$M$2,$K25)),AND(AK$1&gt;=$J26,AK$1&lt;=IF(AND($J26&gt;$M$1,$K26=""),$M$2,$K26)),AND(AK$1&gt;=$J27,AK$1&lt;=IF(AND($J27&gt;$M$1,$K27=""),$M$2,$K27)),AND(AK$1&gt;=$J28,AK$1&lt;=IF(AND($J28&gt;$M$1,$K28=""),$M$2,$K28)),AND(AK$1&gt;=$J29,AK$1&lt;=IF(AND($J29&gt;$M$1,$K29=""),$M$2,$K29))),$J$3,"")</f>
        <v/>
      </c>
      <c r="AL29" s="49" t="str">
        <f t="shared" ref="AL29" si="260">IF(OR(AND(AL$1&gt;=$J25,AL$1&lt;=IF(AND($J25&gt;$M$1,$K25=""),$M$2,$K25)),AND(AL$1&gt;=$J26,AL$1&lt;=IF(AND($J26&gt;$M$1,$K26=""),$M$2,$K26)),AND(AL$1&gt;=$J27,AL$1&lt;=IF(AND($J27&gt;$M$1,$K27=""),$M$2,$K27)),AND(AL$1&gt;=$J28,AL$1&lt;=IF(AND($J28&gt;$M$1,$K28=""),$M$2,$K28)),AND(AL$1&gt;=$J29,AL$1&lt;=IF(AND($J29&gt;$M$1,$K29=""),$M$2,$K29))),$J$3,"")</f>
        <v/>
      </c>
      <c r="AM29" s="49" t="str">
        <f t="shared" ref="AM29" si="261">IF(OR(AND(AM$1&gt;=$J25,AM$1&lt;=IF(AND($J25&gt;$M$1,$K25=""),$M$2,$K25)),AND(AM$1&gt;=$J26,AM$1&lt;=IF(AND($J26&gt;$M$1,$K26=""),$M$2,$K26)),AND(AM$1&gt;=$J27,AM$1&lt;=IF(AND($J27&gt;$M$1,$K27=""),$M$2,$K27)),AND(AM$1&gt;=$J28,AM$1&lt;=IF(AND($J28&gt;$M$1,$K28=""),$M$2,$K28)),AND(AM$1&gt;=$J29,AM$1&lt;=IF(AND($J29&gt;$M$1,$K29=""),$M$2,$K29))),$J$3,"")</f>
        <v/>
      </c>
      <c r="AN29" s="49" t="str">
        <f t="shared" ref="AN29" si="262">IF(OR(AND(AN$1&gt;=$J25,AN$1&lt;=IF(AND($J25&gt;$M$1,$K25=""),$M$2,$K25)),AND(AN$1&gt;=$J26,AN$1&lt;=IF(AND($J26&gt;$M$1,$K26=""),$M$2,$K26)),AND(AN$1&gt;=$J27,AN$1&lt;=IF(AND($J27&gt;$M$1,$K27=""),$M$2,$K27)),AND(AN$1&gt;=$J28,AN$1&lt;=IF(AND($J28&gt;$M$1,$K28=""),$M$2,$K28)),AND(AN$1&gt;=$J29,AN$1&lt;=IF(AND($J29&gt;$M$1,$K29=""),$M$2,$K29))),$J$3,"")</f>
        <v/>
      </c>
      <c r="AO29" s="49" t="str">
        <f t="shared" ref="AO29" si="263">IF(OR(AND(AO$1&gt;=$J25,AO$1&lt;=IF(AND($J25&gt;$M$1,$K25=""),$M$2,$K25)),AND(AO$1&gt;=$J26,AO$1&lt;=IF(AND($J26&gt;$M$1,$K26=""),$M$2,$K26)),AND(AO$1&gt;=$J27,AO$1&lt;=IF(AND($J27&gt;$M$1,$K27=""),$M$2,$K27)),AND(AO$1&gt;=$J28,AO$1&lt;=IF(AND($J28&gt;$M$1,$K28=""),$M$2,$K28)),AND(AO$1&gt;=$J29,AO$1&lt;=IF(AND($J29&gt;$M$1,$K29=""),$M$2,$K29))),$J$3,"")</f>
        <v/>
      </c>
      <c r="AP29" s="52" t="str">
        <f>IF(AP$1="","",IF(OR(AND(AP$1&gt;=$J25,AP$1&lt;=IF(AND($J25&gt;$M$1,$K25=""),$M$2,$K25)),AND(AP$1&gt;=$J26,AP$1&lt;=IF(AND($J26&gt;$M$1,$K26=""),$M$2,$K26)),AND(AP$1&gt;=$J27,AP$1&lt;=IF(AND($J27&gt;$M$1,$K27=""),$M$2,$K27)),AND(AP$1&gt;=$J28,AP$1&lt;=IF(AND($J28&gt;$M$1,$K28=""),$M$2,$K28)),AND(AP$1&gt;=$J29,AP$1&lt;=IF(AND($J29&gt;$M$1,$K29=""),$M$2,$K29))),$J$3,""))</f>
        <v/>
      </c>
      <c r="AQ29" s="52" t="str">
        <f t="shared" ref="AQ29" si="264">IF(AQ$1="","",IF(OR(AND(AQ$1&gt;=$J25,AQ$1&lt;=IF(AND($J25&gt;$M$1,$K25=""),$M$2,$K25)),AND(AQ$1&gt;=$J26,AQ$1&lt;=IF(AND($J26&gt;$M$1,$K26=""),$M$2,$K26)),AND(AQ$1&gt;=$J27,AQ$1&lt;=IF(AND($J27&gt;$M$1,$K27=""),$M$2,$K27)),AND(AQ$1&gt;=$J28,AQ$1&lt;=IF(AND($J28&gt;$M$1,$K28=""),$M$2,$K28)),AND(AQ$1&gt;=$J29,AQ$1&lt;=IF(AND($J29&gt;$M$1,$K29=""),$M$2,$K29))),$J$3,""))</f>
        <v/>
      </c>
      <c r="AR29" s="53" t="str">
        <f t="shared" ref="AR29" si="265">IF(AR$1="","",IF(OR(AND(AR$1&gt;=$J25,AR$1&lt;=IF(AND($J25&gt;$M$1,$K25=""),$M$2,$K25)),AND(AR$1&gt;=$J26,AR$1&lt;=IF(AND($J26&gt;$M$1,$K26=""),$M$2,$K26)),AND(AR$1&gt;=$J27,AR$1&lt;=IF(AND($J27&gt;$M$1,$K27=""),$M$2,$K27)),AND(AR$1&gt;=$J28,AR$1&lt;=IF(AND($J28&gt;$M$1,$K28=""),$M$2,$K28)),AND(AR$1&gt;=$J29,AR$1&lt;=IF(AND($J29&gt;$M$1,$K29=""),$M$2,$K29))),$J$3,""))</f>
        <v/>
      </c>
    </row>
    <row r="30" spans="1:44" ht="22.5" customHeight="1" x14ac:dyDescent="0.2">
      <c r="A30" s="76">
        <f>стр.1!C23</f>
        <v>4813</v>
      </c>
      <c r="B30" s="142" t="str">
        <f>IFERROR(VLOOKUP(A30,стр.1!$A$13:$D$106,2,FALSE),"")</f>
        <v>Овечкин</v>
      </c>
      <c r="C30" s="197" t="str">
        <f>IFERROR(VLOOKUP(A30,стр.1!$A$13:$D$106,4,FALSE),"")</f>
        <v>сборная</v>
      </c>
      <c r="D30" s="86"/>
      <c r="E30" s="87"/>
      <c r="F30" s="86"/>
      <c r="G30" s="87"/>
      <c r="H30" s="86"/>
      <c r="I30" s="87"/>
      <c r="J30" s="86"/>
      <c r="K30" s="87"/>
      <c r="L30" s="17"/>
      <c r="M30" s="99"/>
      <c r="N30" s="97" t="str">
        <f>N31&amp;N32&amp;N33&amp;N34</f>
        <v/>
      </c>
      <c r="O30" s="97" t="str">
        <f t="shared" ref="O30" si="266">O31&amp;O32&amp;O33&amp;O34</f>
        <v/>
      </c>
      <c r="P30" s="97" t="str">
        <f t="shared" ref="P30" si="267">P31&amp;P32&amp;P33&amp;P34</f>
        <v/>
      </c>
      <c r="Q30" s="97" t="str">
        <f t="shared" ref="Q30" si="268">Q31&amp;Q32&amp;Q33&amp;Q34</f>
        <v/>
      </c>
      <c r="R30" s="97" t="str">
        <f t="shared" ref="R30" si="269">R31&amp;R32&amp;R33&amp;R34</f>
        <v/>
      </c>
      <c r="S30" s="97" t="str">
        <f t="shared" ref="S30" si="270">S31&amp;S32&amp;S33&amp;S34</f>
        <v/>
      </c>
      <c r="T30" s="97" t="str">
        <f t="shared" ref="T30" si="271">T31&amp;T32&amp;T33&amp;T34</f>
        <v/>
      </c>
      <c r="U30" s="97" t="str">
        <f t="shared" ref="U30" si="272">U31&amp;U32&amp;U33&amp;U34</f>
        <v/>
      </c>
      <c r="V30" s="97" t="str">
        <f t="shared" ref="V30" si="273">V31&amp;V32&amp;V33&amp;V34</f>
        <v/>
      </c>
      <c r="W30" s="97" t="str">
        <f t="shared" ref="W30" si="274">W31&amp;W32&amp;W33&amp;W34</f>
        <v/>
      </c>
      <c r="X30" s="97" t="str">
        <f t="shared" ref="X30" si="275">X31&amp;X32&amp;X33&amp;X34</f>
        <v/>
      </c>
      <c r="Y30" s="97" t="str">
        <f t="shared" ref="Y30" si="276">Y31&amp;Y32&amp;Y33&amp;Y34</f>
        <v/>
      </c>
      <c r="Z30" s="97" t="str">
        <f t="shared" ref="Z30" si="277">Z31&amp;Z32&amp;Z33&amp;Z34</f>
        <v/>
      </c>
      <c r="AA30" s="97" t="str">
        <f t="shared" ref="AA30" si="278">AA31&amp;AA32&amp;AA33&amp;AA34</f>
        <v/>
      </c>
      <c r="AB30" s="97" t="str">
        <f t="shared" ref="AB30" si="279">AB31&amp;AB32&amp;AB33&amp;AB34</f>
        <v/>
      </c>
      <c r="AC30" s="97" t="str">
        <f t="shared" ref="AC30" si="280">AC31&amp;AC32&amp;AC33&amp;AC34</f>
        <v/>
      </c>
      <c r="AD30" s="97" t="str">
        <f t="shared" ref="AD30" si="281">AD31&amp;AD32&amp;AD33&amp;AD34</f>
        <v/>
      </c>
      <c r="AE30" s="97" t="str">
        <f t="shared" ref="AE30" si="282">AE31&amp;AE32&amp;AE33&amp;AE34</f>
        <v/>
      </c>
      <c r="AF30" s="97" t="str">
        <f t="shared" ref="AF30" si="283">AF31&amp;AF32&amp;AF33&amp;AF34</f>
        <v/>
      </c>
      <c r="AG30" s="97" t="str">
        <f t="shared" ref="AG30" si="284">AG31&amp;AG32&amp;AG33&amp;AG34</f>
        <v/>
      </c>
      <c r="AH30" s="97" t="str">
        <f t="shared" ref="AH30" si="285">AH31&amp;AH32&amp;AH33&amp;AH34</f>
        <v/>
      </c>
      <c r="AI30" s="97" t="str">
        <f t="shared" ref="AI30" si="286">AI31&amp;AI32&amp;AI33&amp;AI34</f>
        <v/>
      </c>
      <c r="AJ30" s="97" t="str">
        <f t="shared" ref="AJ30" si="287">AJ31&amp;AJ32&amp;AJ33&amp;AJ34</f>
        <v/>
      </c>
      <c r="AK30" s="97" t="str">
        <f t="shared" ref="AK30" si="288">AK31&amp;AK32&amp;AK33&amp;AK34</f>
        <v/>
      </c>
      <c r="AL30" s="97" t="str">
        <f t="shared" ref="AL30" si="289">AL31&amp;AL32&amp;AL33&amp;AL34</f>
        <v/>
      </c>
      <c r="AM30" s="97" t="str">
        <f t="shared" ref="AM30" si="290">AM31&amp;AM32&amp;AM33&amp;AM34</f>
        <v/>
      </c>
      <c r="AN30" s="97" t="str">
        <f t="shared" ref="AN30" si="291">AN31&amp;AN32&amp;AN33&amp;AN34</f>
        <v/>
      </c>
      <c r="AO30" s="97" t="str">
        <f t="shared" ref="AO30" si="292">AO31&amp;AO32&amp;AO33&amp;AO34</f>
        <v/>
      </c>
      <c r="AP30" s="97" t="str">
        <f t="shared" ref="AP30" si="293">AP31&amp;AP32&amp;AP33&amp;AP34</f>
        <v/>
      </c>
      <c r="AQ30" s="97" t="str">
        <f t="shared" ref="AQ30" si="294">AQ31&amp;AQ32&amp;AQ33&amp;AQ34</f>
        <v/>
      </c>
      <c r="AR30" s="97" t="str">
        <f t="shared" ref="AR30" si="295">AR31&amp;AR32&amp;AR33&amp;AR34</f>
        <v/>
      </c>
    </row>
    <row r="31" spans="1:44" x14ac:dyDescent="0.2">
      <c r="A31" s="201"/>
      <c r="B31" s="74"/>
      <c r="C31" s="198"/>
      <c r="D31" s="88"/>
      <c r="E31" s="89"/>
      <c r="F31" s="90"/>
      <c r="G31" s="89"/>
      <c r="H31" s="90"/>
      <c r="I31" s="89"/>
      <c r="J31" s="90"/>
      <c r="K31" s="89"/>
      <c r="M31" s="99"/>
      <c r="N31" s="74" t="str">
        <f>IF(OR(AND(N$1&gt;=$D30,N$1&lt;=IF(AND($D30&gt;$M$1,$E30=""),$M$2,$E30)),AND(N$1&gt;=$D31,N$1&lt;=IF(AND($D31&gt;$M$1,$E31=""),$M$2,$E31)),AND(N$1&gt;=$D32,N$1&lt;=IF(AND($D32&gt;$M$1,$E32=""),$M$2,$E32)),AND(N$1&gt;=$D33,N$1&lt;=IF(AND($D33&gt;$M$1,$E33=""),$M$2,$E33))),$D$3,"")</f>
        <v/>
      </c>
      <c r="O31" s="41" t="str">
        <f t="shared" ref="O31:AO31" si="296">IF(OR(AND(O$1&gt;=$D30,O$1&lt;=IF(AND($D30&gt;$M$1,$E30=""),$M$2,$E30)),AND(O$1&gt;=$D31,O$1&lt;=IF(AND($D31&gt;$M$1,$E31=""),$M$2,$E31)),AND(O$1&gt;=$D32,O$1&lt;=IF(AND($D32&gt;$M$1,$E32=""),$M$2,$E32)),AND(O$1&gt;=$D33,O$1&lt;=IF(AND($D33&gt;$M$1,$E33=""),$M$2,$E33))),$D$3,"")</f>
        <v/>
      </c>
      <c r="P31" s="41" t="str">
        <f t="shared" si="296"/>
        <v/>
      </c>
      <c r="Q31" s="41" t="str">
        <f t="shared" si="296"/>
        <v/>
      </c>
      <c r="R31" s="41" t="str">
        <f t="shared" si="296"/>
        <v/>
      </c>
      <c r="S31" s="41" t="str">
        <f t="shared" si="296"/>
        <v/>
      </c>
      <c r="T31" s="41" t="str">
        <f t="shared" si="296"/>
        <v/>
      </c>
      <c r="U31" s="41" t="str">
        <f t="shared" si="296"/>
        <v/>
      </c>
      <c r="V31" s="41" t="str">
        <f t="shared" si="296"/>
        <v/>
      </c>
      <c r="W31" s="41" t="str">
        <f t="shared" si="296"/>
        <v/>
      </c>
      <c r="X31" s="41" t="str">
        <f t="shared" si="296"/>
        <v/>
      </c>
      <c r="Y31" s="41" t="str">
        <f t="shared" si="296"/>
        <v/>
      </c>
      <c r="Z31" s="41" t="str">
        <f t="shared" si="296"/>
        <v/>
      </c>
      <c r="AA31" s="41" t="str">
        <f t="shared" si="296"/>
        <v/>
      </c>
      <c r="AB31" s="41" t="str">
        <f t="shared" si="296"/>
        <v/>
      </c>
      <c r="AC31" s="41" t="str">
        <f t="shared" si="296"/>
        <v/>
      </c>
      <c r="AD31" s="41" t="str">
        <f t="shared" si="296"/>
        <v/>
      </c>
      <c r="AE31" s="41" t="str">
        <f t="shared" si="296"/>
        <v/>
      </c>
      <c r="AF31" s="41" t="str">
        <f t="shared" si="296"/>
        <v/>
      </c>
      <c r="AG31" s="41" t="str">
        <f t="shared" si="296"/>
        <v/>
      </c>
      <c r="AH31" s="41" t="str">
        <f t="shared" si="296"/>
        <v/>
      </c>
      <c r="AI31" s="41" t="str">
        <f t="shared" si="296"/>
        <v/>
      </c>
      <c r="AJ31" s="41" t="str">
        <f t="shared" si="296"/>
        <v/>
      </c>
      <c r="AK31" s="41" t="str">
        <f t="shared" si="296"/>
        <v/>
      </c>
      <c r="AL31" s="41" t="str">
        <f t="shared" si="296"/>
        <v/>
      </c>
      <c r="AM31" s="41" t="str">
        <f t="shared" si="296"/>
        <v/>
      </c>
      <c r="AN31" s="41" t="str">
        <f t="shared" si="296"/>
        <v/>
      </c>
      <c r="AO31" s="41" t="str">
        <f t="shared" si="296"/>
        <v/>
      </c>
      <c r="AP31" s="50" t="str">
        <f>IF(AP$1="","",IF(OR(AND(AP$1&gt;=$D30,AP$1&lt;=IF(AND($D30&gt;$M$1,$E30=""),$M$2,$E30)),AND(AP$1&gt;=$D31,AP$1&lt;=IF(AND($D31&gt;$M$1,$E31=""),$M$2,$E31)),AND(AP$1&gt;=$D32,AP$1&lt;=IF(AND($D32&gt;$M$1,$E32=""),$M$2,$E32)),AND(AP$1&gt;=$D33,AP$1&lt;=IF(AND($D33&gt;$M$1,$E33=""),$M$2,$E33))),$D$3,""))</f>
        <v/>
      </c>
      <c r="AQ31" s="50" t="str">
        <f t="shared" ref="AQ31:AR31" si="297">IF(AQ$1="","",IF(OR(AND(AQ$1&gt;=$D30,AQ$1&lt;=IF(AND($D30&gt;$M$1,$E30=""),$M$2,$E30)),AND(AQ$1&gt;=$D31,AQ$1&lt;=IF(AND($D31&gt;$M$1,$E31=""),$M$2,$E31)),AND(AQ$1&gt;=$D32,AQ$1&lt;=IF(AND($D32&gt;$M$1,$E32=""),$M$2,$E32)),AND(AQ$1&gt;=$D33,AQ$1&lt;=IF(AND($D33&gt;$M$1,$E33=""),$M$2,$E33))),$D$3,""))</f>
        <v/>
      </c>
      <c r="AR31" s="51" t="str">
        <f t="shared" si="297"/>
        <v/>
      </c>
    </row>
    <row r="32" spans="1:44" x14ac:dyDescent="0.2">
      <c r="A32" s="201"/>
      <c r="B32" s="74"/>
      <c r="C32" s="199"/>
      <c r="D32" s="90"/>
      <c r="E32" s="89"/>
      <c r="F32" s="90"/>
      <c r="G32" s="89"/>
      <c r="H32" s="90"/>
      <c r="I32" s="89"/>
      <c r="J32" s="90"/>
      <c r="K32" s="89"/>
      <c r="M32" s="99"/>
      <c r="N32" s="74" t="str">
        <f>IF(OR(AND(N$1&gt;=$F30,N$1&lt;=IF(AND($F30&gt;$M$1,$G30=""),$M$2,$G30)),AND(N$1&gt;=$F31,N$1&lt;=IF(AND($F31&gt;$M$1,$G31=""),$M$2,$G31)),AND(N$1&gt;=$F32,N$1&lt;=IF(AND($F32&gt;$M$1,$G32=""),$M$2,$G32)),AND(N$1&gt;=$F33,N$1&lt;=IF(AND($F33&gt;$M$1,$G33=""),$M$2,$G33))),$F$3,"")</f>
        <v/>
      </c>
      <c r="O32" s="41" t="str">
        <f t="shared" ref="O32:AO32" si="298">IF(OR(AND(O$1&gt;=$F30,O$1&lt;=IF(AND($F30&gt;$M$1,$G30=""),$M$2,$G30)),AND(O$1&gt;=$F31,O$1&lt;=IF(AND($F31&gt;$M$1,$G31=""),$M$2,$G31)),AND(O$1&gt;=$F32,O$1&lt;=IF(AND($F32&gt;$M$1,$G32=""),$M$2,$G32)),AND(O$1&gt;=$F33,O$1&lt;=IF(AND($F33&gt;$M$1,$G33=""),$M$2,$G33))),$F$3,"")</f>
        <v/>
      </c>
      <c r="P32" s="41" t="str">
        <f t="shared" si="298"/>
        <v/>
      </c>
      <c r="Q32" s="41" t="str">
        <f t="shared" si="298"/>
        <v/>
      </c>
      <c r="R32" s="41" t="str">
        <f t="shared" si="298"/>
        <v/>
      </c>
      <c r="S32" s="41" t="str">
        <f t="shared" si="298"/>
        <v/>
      </c>
      <c r="T32" s="41" t="str">
        <f t="shared" si="298"/>
        <v/>
      </c>
      <c r="U32" s="41" t="str">
        <f t="shared" si="298"/>
        <v/>
      </c>
      <c r="V32" s="41" t="str">
        <f t="shared" si="298"/>
        <v/>
      </c>
      <c r="W32" s="41" t="str">
        <f t="shared" si="298"/>
        <v/>
      </c>
      <c r="X32" s="41" t="str">
        <f t="shared" si="298"/>
        <v/>
      </c>
      <c r="Y32" s="41" t="str">
        <f t="shared" si="298"/>
        <v/>
      </c>
      <c r="Z32" s="41" t="str">
        <f t="shared" si="298"/>
        <v/>
      </c>
      <c r="AA32" s="41" t="str">
        <f t="shared" si="298"/>
        <v/>
      </c>
      <c r="AB32" s="41" t="str">
        <f t="shared" si="298"/>
        <v/>
      </c>
      <c r="AC32" s="41" t="str">
        <f t="shared" si="298"/>
        <v/>
      </c>
      <c r="AD32" s="41" t="str">
        <f t="shared" si="298"/>
        <v/>
      </c>
      <c r="AE32" s="41" t="str">
        <f t="shared" si="298"/>
        <v/>
      </c>
      <c r="AF32" s="41" t="str">
        <f t="shared" si="298"/>
        <v/>
      </c>
      <c r="AG32" s="41" t="str">
        <f t="shared" si="298"/>
        <v/>
      </c>
      <c r="AH32" s="41" t="str">
        <f t="shared" si="298"/>
        <v/>
      </c>
      <c r="AI32" s="41" t="str">
        <f t="shared" si="298"/>
        <v/>
      </c>
      <c r="AJ32" s="41" t="str">
        <f t="shared" si="298"/>
        <v/>
      </c>
      <c r="AK32" s="41" t="str">
        <f t="shared" si="298"/>
        <v/>
      </c>
      <c r="AL32" s="41" t="str">
        <f t="shared" si="298"/>
        <v/>
      </c>
      <c r="AM32" s="41" t="str">
        <f t="shared" si="298"/>
        <v/>
      </c>
      <c r="AN32" s="41" t="str">
        <f t="shared" si="298"/>
        <v/>
      </c>
      <c r="AO32" s="41" t="str">
        <f t="shared" si="298"/>
        <v/>
      </c>
      <c r="AP32" s="50" t="str">
        <f>IF(AP$1="","",IF(OR(AND(AP$1&gt;=$F30,AP$1&lt;=IF(AND($F30&gt;$M$1,$G30=""),$M$2,$G30)),AND(AP$1&gt;=$F31,AP$1&lt;=IF(AND($F31&gt;$M$1,$G31=""),$M$2,$G31)),AND(AP$1&gt;=$F32,AP$1&lt;=IF(AND($F32&gt;$M$1,$G32=""),$M$2,$G32)),AND(AP$1&gt;=$F33,AP$1&lt;=IF(AND($F33&gt;$M$1,$G33=""),$M$2,$G33))),$F$3,""))</f>
        <v/>
      </c>
      <c r="AQ32" s="50" t="str">
        <f t="shared" ref="AQ32:AR32" si="299">IF(AQ$1="","",IF(OR(AND(AQ$1&gt;=$F30,AQ$1&lt;=IF(AND($F30&gt;$M$1,$G30=""),$M$2,$G30)),AND(AQ$1&gt;=$F31,AQ$1&lt;=IF(AND($F31&gt;$M$1,$G31=""),$M$2,$G31)),AND(AQ$1&gt;=$F32,AQ$1&lt;=IF(AND($F32&gt;$M$1,$G32=""),$M$2,$G32)),AND(AQ$1&gt;=$F33,AQ$1&lt;=IF(AND($F33&gt;$M$1,$G33=""),$M$2,$G33))),$F$3,""))</f>
        <v/>
      </c>
      <c r="AR32" s="51" t="str">
        <f t="shared" si="299"/>
        <v/>
      </c>
    </row>
    <row r="33" spans="1:44" x14ac:dyDescent="0.2">
      <c r="A33" s="201"/>
      <c r="B33" s="74"/>
      <c r="C33" s="125"/>
      <c r="D33" s="90"/>
      <c r="E33" s="89"/>
      <c r="F33" s="90"/>
      <c r="G33" s="89"/>
      <c r="H33" s="90"/>
      <c r="I33" s="89"/>
      <c r="J33" s="90"/>
      <c r="K33" s="89"/>
      <c r="M33" s="99"/>
      <c r="N33" s="98" t="str">
        <f t="shared" ref="N33:AO33" si="300">IF(OR(AND(N$1&gt;=$H30,N$1&lt;=IF(AND($H30&gt;$M$1,$I30=""),$M$2,$I30)),AND(N$1&gt;=$H31,N$1&lt;=IF(AND($H31&gt;$M$1,$I31=""),$M$2,$I31)),AND(N$1&gt;=$H32,N$1&lt;=IF(AND($H32&gt;$M$1,$I32=""),$M$2,$I32)),AND(N$1&gt;=$H33,N$1&lt;=IF(AND($H33&gt;$M$1,$I33=""),$M$2,$I33))),$H$3,"")</f>
        <v/>
      </c>
      <c r="O33" s="47" t="str">
        <f t="shared" si="300"/>
        <v/>
      </c>
      <c r="P33" s="47" t="str">
        <f t="shared" si="300"/>
        <v/>
      </c>
      <c r="Q33" s="47" t="str">
        <f t="shared" si="300"/>
        <v/>
      </c>
      <c r="R33" s="47" t="str">
        <f t="shared" si="300"/>
        <v/>
      </c>
      <c r="S33" s="47" t="str">
        <f t="shared" si="300"/>
        <v/>
      </c>
      <c r="T33" s="47" t="str">
        <f t="shared" si="300"/>
        <v/>
      </c>
      <c r="U33" s="47" t="str">
        <f t="shared" si="300"/>
        <v/>
      </c>
      <c r="V33" s="47" t="str">
        <f t="shared" si="300"/>
        <v/>
      </c>
      <c r="W33" s="47" t="str">
        <f t="shared" si="300"/>
        <v/>
      </c>
      <c r="X33" s="47" t="str">
        <f t="shared" si="300"/>
        <v/>
      </c>
      <c r="Y33" s="47" t="str">
        <f t="shared" si="300"/>
        <v/>
      </c>
      <c r="Z33" s="47" t="str">
        <f t="shared" si="300"/>
        <v/>
      </c>
      <c r="AA33" s="47" t="str">
        <f t="shared" si="300"/>
        <v/>
      </c>
      <c r="AB33" s="47" t="str">
        <f t="shared" si="300"/>
        <v/>
      </c>
      <c r="AC33" s="47" t="str">
        <f t="shared" si="300"/>
        <v/>
      </c>
      <c r="AD33" s="47" t="str">
        <f t="shared" si="300"/>
        <v/>
      </c>
      <c r="AE33" s="47" t="str">
        <f t="shared" si="300"/>
        <v/>
      </c>
      <c r="AF33" s="47" t="str">
        <f t="shared" si="300"/>
        <v/>
      </c>
      <c r="AG33" s="47" t="str">
        <f t="shared" si="300"/>
        <v/>
      </c>
      <c r="AH33" s="47" t="str">
        <f t="shared" si="300"/>
        <v/>
      </c>
      <c r="AI33" s="47" t="str">
        <f t="shared" si="300"/>
        <v/>
      </c>
      <c r="AJ33" s="47" t="str">
        <f t="shared" si="300"/>
        <v/>
      </c>
      <c r="AK33" s="47" t="str">
        <f t="shared" si="300"/>
        <v/>
      </c>
      <c r="AL33" s="47" t="str">
        <f t="shared" si="300"/>
        <v/>
      </c>
      <c r="AM33" s="47" t="str">
        <f t="shared" si="300"/>
        <v/>
      </c>
      <c r="AN33" s="47" t="str">
        <f t="shared" si="300"/>
        <v/>
      </c>
      <c r="AO33" s="47" t="str">
        <f t="shared" si="300"/>
        <v/>
      </c>
      <c r="AP33" s="95" t="str">
        <f>IF(AP$1="","",IF(OR(AND(AP$1&gt;=$H30,AP$1&lt;=IF(AND($H30&gt;$M$1,$I30=""),$M$2,$I30)),AND(AP$1&gt;=$H31,AP$1&lt;=IF(AND($H31&gt;$M$1,$I31=""),$M$2,$I31)),AND(AP$1&gt;=$H32,AP$1&lt;=IF(AND($H32&gt;$M$1,$I32=""),$M$2,$I32)),AND(AP$1&gt;=$H33,AP$1&lt;=IF(AND($H33&gt;$M$1,$I33=""),$M$2,$I33))),$H$3,""))</f>
        <v/>
      </c>
      <c r="AQ33" s="95" t="str">
        <f>IF(AQ$1="","",IF(OR(AND(AQ$1&gt;=$H30,AQ$1&lt;=IF(AND($H30&gt;$M$1,$I30=""),$M$2,$I30)),AND(AQ$1&gt;=$H31,AQ$1&lt;=IF(AND($H31&gt;$M$1,$I31=""),$M$2,$I31)),AND(AQ$1&gt;=$H32,AQ$1&lt;=IF(AND($H32&gt;$M$1,$I32=""),$M$2,$I32)),AND(AQ$1&gt;=$H33,AQ$1&lt;=IF(AND($H33&gt;$M$1,$I33=""),$M$2,$I33))),$H$3,""))</f>
        <v/>
      </c>
      <c r="AR33" s="96" t="str">
        <f>IF(AR$1="","",IF(OR(AND(AR$1&gt;=$H30,AR$1&lt;=IF(AND($H30&gt;$M$1,$I30=""),$M$2,$I30)),AND(AR$1&gt;=$H31,AR$1&lt;=IF(AND($H31&gt;$M$1,$I31=""),$M$2,$I31)),AND(AR$1&gt;=$H32,AR$1&lt;=IF(AND($H32&gt;$M$1,$I32=""),$M$2,$I32)),AND(AR$1&gt;=$H33,AR$1&lt;=IF(AND($H33&gt;$M$1,$I33=""),$M$2,$I33))),$H$3,""))</f>
        <v/>
      </c>
    </row>
    <row r="34" spans="1:44" ht="13.5" thickBot="1" x14ac:dyDescent="0.25">
      <c r="A34" s="202"/>
      <c r="B34" s="75"/>
      <c r="C34" s="200"/>
      <c r="D34" s="91"/>
      <c r="E34" s="92"/>
      <c r="F34" s="91"/>
      <c r="G34" s="92"/>
      <c r="H34" s="91"/>
      <c r="I34" s="92"/>
      <c r="J34" s="91"/>
      <c r="K34" s="92"/>
      <c r="M34" s="99"/>
      <c r="N34" s="75" t="str">
        <f>IF(OR(AND(N$1&gt;=$J30,N$1&lt;=IF(AND($J30&gt;$M$1,$K30=""),$M$2,$K30)),AND(N$1&gt;=$J31,N$1&lt;=IF(AND($J31&gt;$M$1,$K31=""),$M$2,$K31)),AND(N$1&gt;=$J32,N$1&lt;=IF(AND($J32&gt;$M$1,$K32=""),$M$2,$K32)),AND(N$1&gt;=$J33,N$1&lt;=IF(AND($J33&gt;$M$1,$K33=""),$M$2,$K33)),AND(N$1&gt;=$J34,N$1&lt;=IF(AND($J34&gt;$M$1,$K34=""),$M$2,$K34))),$J$3,"")</f>
        <v/>
      </c>
      <c r="O34" s="49" t="str">
        <f t="shared" ref="O34" si="301">IF(OR(AND(O$1&gt;=$J30,O$1&lt;=IF(AND($J30&gt;$M$1,$K30=""),$M$2,$K30)),AND(O$1&gt;=$J31,O$1&lt;=IF(AND($J31&gt;$M$1,$K31=""),$M$2,$K31)),AND(O$1&gt;=$J32,O$1&lt;=IF(AND($J32&gt;$M$1,$K32=""),$M$2,$K32)),AND(O$1&gt;=$J33,O$1&lt;=IF(AND($J33&gt;$M$1,$K33=""),$M$2,$K33)),AND(O$1&gt;=$J34,O$1&lt;=IF(AND($J34&gt;$M$1,$K34=""),$M$2,$K34))),$J$3,"")</f>
        <v/>
      </c>
      <c r="P34" s="49" t="str">
        <f t="shared" ref="P34" si="302">IF(OR(AND(P$1&gt;=$J30,P$1&lt;=IF(AND($J30&gt;$M$1,$K30=""),$M$2,$K30)),AND(P$1&gt;=$J31,P$1&lt;=IF(AND($J31&gt;$M$1,$K31=""),$M$2,$K31)),AND(P$1&gt;=$J32,P$1&lt;=IF(AND($J32&gt;$M$1,$K32=""),$M$2,$K32)),AND(P$1&gt;=$J33,P$1&lt;=IF(AND($J33&gt;$M$1,$K33=""),$M$2,$K33)),AND(P$1&gt;=$J34,P$1&lt;=IF(AND($J34&gt;$M$1,$K34=""),$M$2,$K34))),$J$3,"")</f>
        <v/>
      </c>
      <c r="Q34" s="49" t="str">
        <f t="shared" ref="Q34" si="303">IF(OR(AND(Q$1&gt;=$J30,Q$1&lt;=IF(AND($J30&gt;$M$1,$K30=""),$M$2,$K30)),AND(Q$1&gt;=$J31,Q$1&lt;=IF(AND($J31&gt;$M$1,$K31=""),$M$2,$K31)),AND(Q$1&gt;=$J32,Q$1&lt;=IF(AND($J32&gt;$M$1,$K32=""),$M$2,$K32)),AND(Q$1&gt;=$J33,Q$1&lt;=IF(AND($J33&gt;$M$1,$K33=""),$M$2,$K33)),AND(Q$1&gt;=$J34,Q$1&lt;=IF(AND($J34&gt;$M$1,$K34=""),$M$2,$K34))),$J$3,"")</f>
        <v/>
      </c>
      <c r="R34" s="49" t="str">
        <f t="shared" ref="R34" si="304">IF(OR(AND(R$1&gt;=$J30,R$1&lt;=IF(AND($J30&gt;$M$1,$K30=""),$M$2,$K30)),AND(R$1&gt;=$J31,R$1&lt;=IF(AND($J31&gt;$M$1,$K31=""),$M$2,$K31)),AND(R$1&gt;=$J32,R$1&lt;=IF(AND($J32&gt;$M$1,$K32=""),$M$2,$K32)),AND(R$1&gt;=$J33,R$1&lt;=IF(AND($J33&gt;$M$1,$K33=""),$M$2,$K33)),AND(R$1&gt;=$J34,R$1&lt;=IF(AND($J34&gt;$M$1,$K34=""),$M$2,$K34))),$J$3,"")</f>
        <v/>
      </c>
      <c r="S34" s="49" t="str">
        <f t="shared" ref="S34" si="305">IF(OR(AND(S$1&gt;=$J30,S$1&lt;=IF(AND($J30&gt;$M$1,$K30=""),$M$2,$K30)),AND(S$1&gt;=$J31,S$1&lt;=IF(AND($J31&gt;$M$1,$K31=""),$M$2,$K31)),AND(S$1&gt;=$J32,S$1&lt;=IF(AND($J32&gt;$M$1,$K32=""),$M$2,$K32)),AND(S$1&gt;=$J33,S$1&lt;=IF(AND($J33&gt;$M$1,$K33=""),$M$2,$K33)),AND(S$1&gt;=$J34,S$1&lt;=IF(AND($J34&gt;$M$1,$K34=""),$M$2,$K34))),$J$3,"")</f>
        <v/>
      </c>
      <c r="T34" s="49" t="str">
        <f t="shared" ref="T34" si="306">IF(OR(AND(T$1&gt;=$J30,T$1&lt;=IF(AND($J30&gt;$M$1,$K30=""),$M$2,$K30)),AND(T$1&gt;=$J31,T$1&lt;=IF(AND($J31&gt;$M$1,$K31=""),$M$2,$K31)),AND(T$1&gt;=$J32,T$1&lt;=IF(AND($J32&gt;$M$1,$K32=""),$M$2,$K32)),AND(T$1&gt;=$J33,T$1&lt;=IF(AND($J33&gt;$M$1,$K33=""),$M$2,$K33)),AND(T$1&gt;=$J34,T$1&lt;=IF(AND($J34&gt;$M$1,$K34=""),$M$2,$K34))),$J$3,"")</f>
        <v/>
      </c>
      <c r="U34" s="49" t="str">
        <f t="shared" ref="U34" si="307">IF(OR(AND(U$1&gt;=$J30,U$1&lt;=IF(AND($J30&gt;$M$1,$K30=""),$M$2,$K30)),AND(U$1&gt;=$J31,U$1&lt;=IF(AND($J31&gt;$M$1,$K31=""),$M$2,$K31)),AND(U$1&gt;=$J32,U$1&lt;=IF(AND($J32&gt;$M$1,$K32=""),$M$2,$K32)),AND(U$1&gt;=$J33,U$1&lt;=IF(AND($J33&gt;$M$1,$K33=""),$M$2,$K33)),AND(U$1&gt;=$J34,U$1&lt;=IF(AND($J34&gt;$M$1,$K34=""),$M$2,$K34))),$J$3,"")</f>
        <v/>
      </c>
      <c r="V34" s="49" t="str">
        <f t="shared" ref="V34" si="308">IF(OR(AND(V$1&gt;=$J30,V$1&lt;=IF(AND($J30&gt;$M$1,$K30=""),$M$2,$K30)),AND(V$1&gt;=$J31,V$1&lt;=IF(AND($J31&gt;$M$1,$K31=""),$M$2,$K31)),AND(V$1&gt;=$J32,V$1&lt;=IF(AND($J32&gt;$M$1,$K32=""),$M$2,$K32)),AND(V$1&gt;=$J33,V$1&lt;=IF(AND($J33&gt;$M$1,$K33=""),$M$2,$K33)),AND(V$1&gt;=$J34,V$1&lt;=IF(AND($J34&gt;$M$1,$K34=""),$M$2,$K34))),$J$3,"")</f>
        <v/>
      </c>
      <c r="W34" s="49" t="str">
        <f t="shared" ref="W34" si="309">IF(OR(AND(W$1&gt;=$J30,W$1&lt;=IF(AND($J30&gt;$M$1,$K30=""),$M$2,$K30)),AND(W$1&gt;=$J31,W$1&lt;=IF(AND($J31&gt;$M$1,$K31=""),$M$2,$K31)),AND(W$1&gt;=$J32,W$1&lt;=IF(AND($J32&gt;$M$1,$K32=""),$M$2,$K32)),AND(W$1&gt;=$J33,W$1&lt;=IF(AND($J33&gt;$M$1,$K33=""),$M$2,$K33)),AND(W$1&gt;=$J34,W$1&lt;=IF(AND($J34&gt;$M$1,$K34=""),$M$2,$K34))),$J$3,"")</f>
        <v/>
      </c>
      <c r="X34" s="49" t="str">
        <f t="shared" ref="X34" si="310">IF(OR(AND(X$1&gt;=$J30,X$1&lt;=IF(AND($J30&gt;$M$1,$K30=""),$M$2,$K30)),AND(X$1&gt;=$J31,X$1&lt;=IF(AND($J31&gt;$M$1,$K31=""),$M$2,$K31)),AND(X$1&gt;=$J32,X$1&lt;=IF(AND($J32&gt;$M$1,$K32=""),$M$2,$K32)),AND(X$1&gt;=$J33,X$1&lt;=IF(AND($J33&gt;$M$1,$K33=""),$M$2,$K33)),AND(X$1&gt;=$J34,X$1&lt;=IF(AND($J34&gt;$M$1,$K34=""),$M$2,$K34))),$J$3,"")</f>
        <v/>
      </c>
      <c r="Y34" s="49" t="str">
        <f t="shared" ref="Y34" si="311">IF(OR(AND(Y$1&gt;=$J30,Y$1&lt;=IF(AND($J30&gt;$M$1,$K30=""),$M$2,$K30)),AND(Y$1&gt;=$J31,Y$1&lt;=IF(AND($J31&gt;$M$1,$K31=""),$M$2,$K31)),AND(Y$1&gt;=$J32,Y$1&lt;=IF(AND($J32&gt;$M$1,$K32=""),$M$2,$K32)),AND(Y$1&gt;=$J33,Y$1&lt;=IF(AND($J33&gt;$M$1,$K33=""),$M$2,$K33)),AND(Y$1&gt;=$J34,Y$1&lt;=IF(AND($J34&gt;$M$1,$K34=""),$M$2,$K34))),$J$3,"")</f>
        <v/>
      </c>
      <c r="Z34" s="49" t="str">
        <f t="shared" ref="Z34" si="312">IF(OR(AND(Z$1&gt;=$J30,Z$1&lt;=IF(AND($J30&gt;$M$1,$K30=""),$M$2,$K30)),AND(Z$1&gt;=$J31,Z$1&lt;=IF(AND($J31&gt;$M$1,$K31=""),$M$2,$K31)),AND(Z$1&gt;=$J32,Z$1&lt;=IF(AND($J32&gt;$M$1,$K32=""),$M$2,$K32)),AND(Z$1&gt;=$J33,Z$1&lt;=IF(AND($J33&gt;$M$1,$K33=""),$M$2,$K33)),AND(Z$1&gt;=$J34,Z$1&lt;=IF(AND($J34&gt;$M$1,$K34=""),$M$2,$K34))),$J$3,"")</f>
        <v/>
      </c>
      <c r="AA34" s="49" t="str">
        <f t="shared" ref="AA34" si="313">IF(OR(AND(AA$1&gt;=$J30,AA$1&lt;=IF(AND($J30&gt;$M$1,$K30=""),$M$2,$K30)),AND(AA$1&gt;=$J31,AA$1&lt;=IF(AND($J31&gt;$M$1,$K31=""),$M$2,$K31)),AND(AA$1&gt;=$J32,AA$1&lt;=IF(AND($J32&gt;$M$1,$K32=""),$M$2,$K32)),AND(AA$1&gt;=$J33,AA$1&lt;=IF(AND($J33&gt;$M$1,$K33=""),$M$2,$K33)),AND(AA$1&gt;=$J34,AA$1&lt;=IF(AND($J34&gt;$M$1,$K34=""),$M$2,$K34))),$J$3,"")</f>
        <v/>
      </c>
      <c r="AB34" s="49" t="str">
        <f t="shared" ref="AB34" si="314">IF(OR(AND(AB$1&gt;=$J30,AB$1&lt;=IF(AND($J30&gt;$M$1,$K30=""),$M$2,$K30)),AND(AB$1&gt;=$J31,AB$1&lt;=IF(AND($J31&gt;$M$1,$K31=""),$M$2,$K31)),AND(AB$1&gt;=$J32,AB$1&lt;=IF(AND($J32&gt;$M$1,$K32=""),$M$2,$K32)),AND(AB$1&gt;=$J33,AB$1&lt;=IF(AND($J33&gt;$M$1,$K33=""),$M$2,$K33)),AND(AB$1&gt;=$J34,AB$1&lt;=IF(AND($J34&gt;$M$1,$K34=""),$M$2,$K34))),$J$3,"")</f>
        <v/>
      </c>
      <c r="AC34" s="49" t="str">
        <f t="shared" ref="AC34" si="315">IF(OR(AND(AC$1&gt;=$J30,AC$1&lt;=IF(AND($J30&gt;$M$1,$K30=""),$M$2,$K30)),AND(AC$1&gt;=$J31,AC$1&lt;=IF(AND($J31&gt;$M$1,$K31=""),$M$2,$K31)),AND(AC$1&gt;=$J32,AC$1&lt;=IF(AND($J32&gt;$M$1,$K32=""),$M$2,$K32)),AND(AC$1&gt;=$J33,AC$1&lt;=IF(AND($J33&gt;$M$1,$K33=""),$M$2,$K33)),AND(AC$1&gt;=$J34,AC$1&lt;=IF(AND($J34&gt;$M$1,$K34=""),$M$2,$K34))),$J$3,"")</f>
        <v/>
      </c>
      <c r="AD34" s="49" t="str">
        <f t="shared" ref="AD34" si="316">IF(OR(AND(AD$1&gt;=$J30,AD$1&lt;=IF(AND($J30&gt;$M$1,$K30=""),$M$2,$K30)),AND(AD$1&gt;=$J31,AD$1&lt;=IF(AND($J31&gt;$M$1,$K31=""),$M$2,$K31)),AND(AD$1&gt;=$J32,AD$1&lt;=IF(AND($J32&gt;$M$1,$K32=""),$M$2,$K32)),AND(AD$1&gt;=$J33,AD$1&lt;=IF(AND($J33&gt;$M$1,$K33=""),$M$2,$K33)),AND(AD$1&gt;=$J34,AD$1&lt;=IF(AND($J34&gt;$M$1,$K34=""),$M$2,$K34))),$J$3,"")</f>
        <v/>
      </c>
      <c r="AE34" s="49" t="str">
        <f t="shared" ref="AE34" si="317">IF(OR(AND(AE$1&gt;=$J30,AE$1&lt;=IF(AND($J30&gt;$M$1,$K30=""),$M$2,$K30)),AND(AE$1&gt;=$J31,AE$1&lt;=IF(AND($J31&gt;$M$1,$K31=""),$M$2,$K31)),AND(AE$1&gt;=$J32,AE$1&lt;=IF(AND($J32&gt;$M$1,$K32=""),$M$2,$K32)),AND(AE$1&gt;=$J33,AE$1&lt;=IF(AND($J33&gt;$M$1,$K33=""),$M$2,$K33)),AND(AE$1&gt;=$J34,AE$1&lt;=IF(AND($J34&gt;$M$1,$K34=""),$M$2,$K34))),$J$3,"")</f>
        <v/>
      </c>
      <c r="AF34" s="49" t="str">
        <f t="shared" ref="AF34" si="318">IF(OR(AND(AF$1&gt;=$J30,AF$1&lt;=IF(AND($J30&gt;$M$1,$K30=""),$M$2,$K30)),AND(AF$1&gt;=$J31,AF$1&lt;=IF(AND($J31&gt;$M$1,$K31=""),$M$2,$K31)),AND(AF$1&gt;=$J32,AF$1&lt;=IF(AND($J32&gt;$M$1,$K32=""),$M$2,$K32)),AND(AF$1&gt;=$J33,AF$1&lt;=IF(AND($J33&gt;$M$1,$K33=""),$M$2,$K33)),AND(AF$1&gt;=$J34,AF$1&lt;=IF(AND($J34&gt;$M$1,$K34=""),$M$2,$K34))),$J$3,"")</f>
        <v/>
      </c>
      <c r="AG34" s="49" t="str">
        <f t="shared" ref="AG34" si="319">IF(OR(AND(AG$1&gt;=$J30,AG$1&lt;=IF(AND($J30&gt;$M$1,$K30=""),$M$2,$K30)),AND(AG$1&gt;=$J31,AG$1&lt;=IF(AND($J31&gt;$M$1,$K31=""),$M$2,$K31)),AND(AG$1&gt;=$J32,AG$1&lt;=IF(AND($J32&gt;$M$1,$K32=""),$M$2,$K32)),AND(AG$1&gt;=$J33,AG$1&lt;=IF(AND($J33&gt;$M$1,$K33=""),$M$2,$K33)),AND(AG$1&gt;=$J34,AG$1&lt;=IF(AND($J34&gt;$M$1,$K34=""),$M$2,$K34))),$J$3,"")</f>
        <v/>
      </c>
      <c r="AH34" s="49" t="str">
        <f t="shared" ref="AH34" si="320">IF(OR(AND(AH$1&gt;=$J30,AH$1&lt;=IF(AND($J30&gt;$M$1,$K30=""),$M$2,$K30)),AND(AH$1&gt;=$J31,AH$1&lt;=IF(AND($J31&gt;$M$1,$K31=""),$M$2,$K31)),AND(AH$1&gt;=$J32,AH$1&lt;=IF(AND($J32&gt;$M$1,$K32=""),$M$2,$K32)),AND(AH$1&gt;=$J33,AH$1&lt;=IF(AND($J33&gt;$M$1,$K33=""),$M$2,$K33)),AND(AH$1&gt;=$J34,AH$1&lt;=IF(AND($J34&gt;$M$1,$K34=""),$M$2,$K34))),$J$3,"")</f>
        <v/>
      </c>
      <c r="AI34" s="49" t="str">
        <f t="shared" ref="AI34" si="321">IF(OR(AND(AI$1&gt;=$J30,AI$1&lt;=IF(AND($J30&gt;$M$1,$K30=""),$M$2,$K30)),AND(AI$1&gt;=$J31,AI$1&lt;=IF(AND($J31&gt;$M$1,$K31=""),$M$2,$K31)),AND(AI$1&gt;=$J32,AI$1&lt;=IF(AND($J32&gt;$M$1,$K32=""),$M$2,$K32)),AND(AI$1&gt;=$J33,AI$1&lt;=IF(AND($J33&gt;$M$1,$K33=""),$M$2,$K33)),AND(AI$1&gt;=$J34,AI$1&lt;=IF(AND($J34&gt;$M$1,$K34=""),$M$2,$K34))),$J$3,"")</f>
        <v/>
      </c>
      <c r="AJ34" s="49" t="str">
        <f t="shared" ref="AJ34" si="322">IF(OR(AND(AJ$1&gt;=$J30,AJ$1&lt;=IF(AND($J30&gt;$M$1,$K30=""),$M$2,$K30)),AND(AJ$1&gt;=$J31,AJ$1&lt;=IF(AND($J31&gt;$M$1,$K31=""),$M$2,$K31)),AND(AJ$1&gt;=$J32,AJ$1&lt;=IF(AND($J32&gt;$M$1,$K32=""),$M$2,$K32)),AND(AJ$1&gt;=$J33,AJ$1&lt;=IF(AND($J33&gt;$M$1,$K33=""),$M$2,$K33)),AND(AJ$1&gt;=$J34,AJ$1&lt;=IF(AND($J34&gt;$M$1,$K34=""),$M$2,$K34))),$J$3,"")</f>
        <v/>
      </c>
      <c r="AK34" s="49" t="str">
        <f t="shared" ref="AK34" si="323">IF(OR(AND(AK$1&gt;=$J30,AK$1&lt;=IF(AND($J30&gt;$M$1,$K30=""),$M$2,$K30)),AND(AK$1&gt;=$J31,AK$1&lt;=IF(AND($J31&gt;$M$1,$K31=""),$M$2,$K31)),AND(AK$1&gt;=$J32,AK$1&lt;=IF(AND($J32&gt;$M$1,$K32=""),$M$2,$K32)),AND(AK$1&gt;=$J33,AK$1&lt;=IF(AND($J33&gt;$M$1,$K33=""),$M$2,$K33)),AND(AK$1&gt;=$J34,AK$1&lt;=IF(AND($J34&gt;$M$1,$K34=""),$M$2,$K34))),$J$3,"")</f>
        <v/>
      </c>
      <c r="AL34" s="49" t="str">
        <f t="shared" ref="AL34" si="324">IF(OR(AND(AL$1&gt;=$J30,AL$1&lt;=IF(AND($J30&gt;$M$1,$K30=""),$M$2,$K30)),AND(AL$1&gt;=$J31,AL$1&lt;=IF(AND($J31&gt;$M$1,$K31=""),$M$2,$K31)),AND(AL$1&gt;=$J32,AL$1&lt;=IF(AND($J32&gt;$M$1,$K32=""),$M$2,$K32)),AND(AL$1&gt;=$J33,AL$1&lt;=IF(AND($J33&gt;$M$1,$K33=""),$M$2,$K33)),AND(AL$1&gt;=$J34,AL$1&lt;=IF(AND($J34&gt;$M$1,$K34=""),$M$2,$K34))),$J$3,"")</f>
        <v/>
      </c>
      <c r="AM34" s="49" t="str">
        <f t="shared" ref="AM34" si="325">IF(OR(AND(AM$1&gt;=$J30,AM$1&lt;=IF(AND($J30&gt;$M$1,$K30=""),$M$2,$K30)),AND(AM$1&gt;=$J31,AM$1&lt;=IF(AND($J31&gt;$M$1,$K31=""),$M$2,$K31)),AND(AM$1&gt;=$J32,AM$1&lt;=IF(AND($J32&gt;$M$1,$K32=""),$M$2,$K32)),AND(AM$1&gt;=$J33,AM$1&lt;=IF(AND($J33&gt;$M$1,$K33=""),$M$2,$K33)),AND(AM$1&gt;=$J34,AM$1&lt;=IF(AND($J34&gt;$M$1,$K34=""),$M$2,$K34))),$J$3,"")</f>
        <v/>
      </c>
      <c r="AN34" s="49" t="str">
        <f t="shared" ref="AN34" si="326">IF(OR(AND(AN$1&gt;=$J30,AN$1&lt;=IF(AND($J30&gt;$M$1,$K30=""),$M$2,$K30)),AND(AN$1&gt;=$J31,AN$1&lt;=IF(AND($J31&gt;$M$1,$K31=""),$M$2,$K31)),AND(AN$1&gt;=$J32,AN$1&lt;=IF(AND($J32&gt;$M$1,$K32=""),$M$2,$K32)),AND(AN$1&gt;=$J33,AN$1&lt;=IF(AND($J33&gt;$M$1,$K33=""),$M$2,$K33)),AND(AN$1&gt;=$J34,AN$1&lt;=IF(AND($J34&gt;$M$1,$K34=""),$M$2,$K34))),$J$3,"")</f>
        <v/>
      </c>
      <c r="AO34" s="49" t="str">
        <f t="shared" ref="AO34" si="327">IF(OR(AND(AO$1&gt;=$J30,AO$1&lt;=IF(AND($J30&gt;$M$1,$K30=""),$M$2,$K30)),AND(AO$1&gt;=$J31,AO$1&lt;=IF(AND($J31&gt;$M$1,$K31=""),$M$2,$K31)),AND(AO$1&gt;=$J32,AO$1&lt;=IF(AND($J32&gt;$M$1,$K32=""),$M$2,$K32)),AND(AO$1&gt;=$J33,AO$1&lt;=IF(AND($J33&gt;$M$1,$K33=""),$M$2,$K33)),AND(AO$1&gt;=$J34,AO$1&lt;=IF(AND($J34&gt;$M$1,$K34=""),$M$2,$K34))),$J$3,"")</f>
        <v/>
      </c>
      <c r="AP34" s="52" t="str">
        <f>IF(AP$1="","",IF(OR(AND(AP$1&gt;=$J30,AP$1&lt;=IF(AND($J30&gt;$M$1,$K30=""),$M$2,$K30)),AND(AP$1&gt;=$J31,AP$1&lt;=IF(AND($J31&gt;$M$1,$K31=""),$M$2,$K31)),AND(AP$1&gt;=$J32,AP$1&lt;=IF(AND($J32&gt;$M$1,$K32=""),$M$2,$K32)),AND(AP$1&gt;=$J33,AP$1&lt;=IF(AND($J33&gt;$M$1,$K33=""),$M$2,$K33)),AND(AP$1&gt;=$J34,AP$1&lt;=IF(AND($J34&gt;$M$1,$K34=""),$M$2,$K34))),$J$3,""))</f>
        <v/>
      </c>
      <c r="AQ34" s="52" t="str">
        <f t="shared" ref="AQ34" si="328">IF(AQ$1="","",IF(OR(AND(AQ$1&gt;=$J30,AQ$1&lt;=IF(AND($J30&gt;$M$1,$K30=""),$M$2,$K30)),AND(AQ$1&gt;=$J31,AQ$1&lt;=IF(AND($J31&gt;$M$1,$K31=""),$M$2,$K31)),AND(AQ$1&gt;=$J32,AQ$1&lt;=IF(AND($J32&gt;$M$1,$K32=""),$M$2,$K32)),AND(AQ$1&gt;=$J33,AQ$1&lt;=IF(AND($J33&gt;$M$1,$K33=""),$M$2,$K33)),AND(AQ$1&gt;=$J34,AQ$1&lt;=IF(AND($J34&gt;$M$1,$K34=""),$M$2,$K34))),$J$3,""))</f>
        <v/>
      </c>
      <c r="AR34" s="53" t="str">
        <f t="shared" ref="AR34" si="329">IF(AR$1="","",IF(OR(AND(AR$1&gt;=$J30,AR$1&lt;=IF(AND($J30&gt;$M$1,$K30=""),$M$2,$K30)),AND(AR$1&gt;=$J31,AR$1&lt;=IF(AND($J31&gt;$M$1,$K31=""),$M$2,$K31)),AND(AR$1&gt;=$J32,AR$1&lt;=IF(AND($J32&gt;$M$1,$K32=""),$M$2,$K32)),AND(AR$1&gt;=$J33,AR$1&lt;=IF(AND($J33&gt;$M$1,$K33=""),$M$2,$K33)),AND(AR$1&gt;=$J34,AR$1&lt;=IF(AND($J34&gt;$M$1,$K34=""),$M$2,$K34))),$J$3,""))</f>
        <v/>
      </c>
    </row>
    <row r="35" spans="1:44" x14ac:dyDescent="0.2">
      <c r="A35" s="76">
        <f>стр.1!C25</f>
        <v>2231</v>
      </c>
      <c r="B35" s="142" t="str">
        <f>IFERROR(VLOOKUP(A35,стр.1!$A$13:$D$106,2,FALSE),"")</f>
        <v>Фитисов</v>
      </c>
      <c r="C35" s="197" t="str">
        <f>IFERROR(VLOOKUP(A35,стр.1!$A$13:$D$106,4,FALSE),"")</f>
        <v>сборная</v>
      </c>
      <c r="D35" s="86"/>
      <c r="E35" s="87"/>
      <c r="F35" s="86"/>
      <c r="G35" s="87"/>
      <c r="H35" s="86"/>
      <c r="I35" s="87"/>
      <c r="J35" s="86"/>
      <c r="K35" s="87"/>
      <c r="L35" s="17"/>
      <c r="M35" s="99"/>
      <c r="N35" s="97" t="str">
        <f>N36&amp;N37&amp;N38&amp;N39</f>
        <v/>
      </c>
      <c r="O35" s="97" t="str">
        <f t="shared" ref="O35" si="330">O36&amp;O37&amp;O38&amp;O39</f>
        <v/>
      </c>
      <c r="P35" s="97" t="str">
        <f t="shared" ref="P35" si="331">P36&amp;P37&amp;P38&amp;P39</f>
        <v/>
      </c>
      <c r="Q35" s="97" t="str">
        <f t="shared" ref="Q35" si="332">Q36&amp;Q37&amp;Q38&amp;Q39</f>
        <v/>
      </c>
      <c r="R35" s="97" t="str">
        <f t="shared" ref="R35" si="333">R36&amp;R37&amp;R38&amp;R39</f>
        <v/>
      </c>
      <c r="S35" s="97" t="str">
        <f t="shared" ref="S35" si="334">S36&amp;S37&amp;S38&amp;S39</f>
        <v/>
      </c>
      <c r="T35" s="97" t="str">
        <f t="shared" ref="T35" si="335">T36&amp;T37&amp;T38&amp;T39</f>
        <v/>
      </c>
      <c r="U35" s="97" t="str">
        <f t="shared" ref="U35" si="336">U36&amp;U37&amp;U38&amp;U39</f>
        <v/>
      </c>
      <c r="V35" s="97" t="str">
        <f t="shared" ref="V35" si="337">V36&amp;V37&amp;V38&amp;V39</f>
        <v/>
      </c>
      <c r="W35" s="97" t="str">
        <f t="shared" ref="W35" si="338">W36&amp;W37&amp;W38&amp;W39</f>
        <v/>
      </c>
      <c r="X35" s="97" t="str">
        <f t="shared" ref="X35" si="339">X36&amp;X37&amp;X38&amp;X39</f>
        <v/>
      </c>
      <c r="Y35" s="97" t="str">
        <f t="shared" ref="Y35" si="340">Y36&amp;Y37&amp;Y38&amp;Y39</f>
        <v/>
      </c>
      <c r="Z35" s="97" t="str">
        <f t="shared" ref="Z35" si="341">Z36&amp;Z37&amp;Z38&amp;Z39</f>
        <v/>
      </c>
      <c r="AA35" s="97" t="str">
        <f t="shared" ref="AA35" si="342">AA36&amp;AA37&amp;AA38&amp;AA39</f>
        <v/>
      </c>
      <c r="AB35" s="97" t="str">
        <f t="shared" ref="AB35" si="343">AB36&amp;AB37&amp;AB38&amp;AB39</f>
        <v/>
      </c>
      <c r="AC35" s="97" t="str">
        <f t="shared" ref="AC35" si="344">AC36&amp;AC37&amp;AC38&amp;AC39</f>
        <v/>
      </c>
      <c r="AD35" s="97" t="str">
        <f t="shared" ref="AD35" si="345">AD36&amp;AD37&amp;AD38&amp;AD39</f>
        <v/>
      </c>
      <c r="AE35" s="97" t="str">
        <f t="shared" ref="AE35" si="346">AE36&amp;AE37&amp;AE38&amp;AE39</f>
        <v/>
      </c>
      <c r="AF35" s="97" t="str">
        <f t="shared" ref="AF35" si="347">AF36&amp;AF37&amp;AF38&amp;AF39</f>
        <v/>
      </c>
      <c r="AG35" s="97" t="str">
        <f t="shared" ref="AG35" si="348">AG36&amp;AG37&amp;AG38&amp;AG39</f>
        <v/>
      </c>
      <c r="AH35" s="97" t="str">
        <f t="shared" ref="AH35" si="349">AH36&amp;AH37&amp;AH38&amp;AH39</f>
        <v/>
      </c>
      <c r="AI35" s="97" t="str">
        <f t="shared" ref="AI35" si="350">AI36&amp;AI37&amp;AI38&amp;AI39</f>
        <v/>
      </c>
      <c r="AJ35" s="97" t="str">
        <f t="shared" ref="AJ35" si="351">AJ36&amp;AJ37&amp;AJ38&amp;AJ39</f>
        <v/>
      </c>
      <c r="AK35" s="97" t="str">
        <f t="shared" ref="AK35" si="352">AK36&amp;AK37&amp;AK38&amp;AK39</f>
        <v/>
      </c>
      <c r="AL35" s="97" t="str">
        <f t="shared" ref="AL35" si="353">AL36&amp;AL37&amp;AL38&amp;AL39</f>
        <v/>
      </c>
      <c r="AM35" s="97" t="str">
        <f t="shared" ref="AM35" si="354">AM36&amp;AM37&amp;AM38&amp;AM39</f>
        <v/>
      </c>
      <c r="AN35" s="97" t="str">
        <f t="shared" ref="AN35" si="355">AN36&amp;AN37&amp;AN38&amp;AN39</f>
        <v/>
      </c>
      <c r="AO35" s="97" t="str">
        <f t="shared" ref="AO35" si="356">AO36&amp;AO37&amp;AO38&amp;AO39</f>
        <v/>
      </c>
      <c r="AP35" s="97" t="str">
        <f t="shared" ref="AP35" si="357">AP36&amp;AP37&amp;AP38&amp;AP39</f>
        <v/>
      </c>
      <c r="AQ35" s="97" t="str">
        <f t="shared" ref="AQ35" si="358">AQ36&amp;AQ37&amp;AQ38&amp;AQ39</f>
        <v/>
      </c>
      <c r="AR35" s="97" t="str">
        <f t="shared" ref="AR35" si="359">AR36&amp;AR37&amp;AR38&amp;AR39</f>
        <v/>
      </c>
    </row>
    <row r="36" spans="1:44" x14ac:dyDescent="0.2">
      <c r="A36" s="201"/>
      <c r="B36" s="74"/>
      <c r="C36" s="198"/>
      <c r="D36" s="88"/>
      <c r="E36" s="89"/>
      <c r="F36" s="90"/>
      <c r="G36" s="89"/>
      <c r="H36" s="90"/>
      <c r="I36" s="89"/>
      <c r="J36" s="90"/>
      <c r="K36" s="89"/>
      <c r="M36" s="99"/>
      <c r="N36" s="74" t="str">
        <f>IF(OR(AND(N$1&gt;=$D35,N$1&lt;=IF(AND($D35&gt;$M$1,$E35=""),$M$2,$E35)),AND(N$1&gt;=$D36,N$1&lt;=IF(AND($D36&gt;$M$1,$E36=""),$M$2,$E36)),AND(N$1&gt;=$D37,N$1&lt;=IF(AND($D37&gt;$M$1,$E37=""),$M$2,$E37)),AND(N$1&gt;=$D38,N$1&lt;=IF(AND($D38&gt;$M$1,$E38=""),$M$2,$E38))),$D$3,"")</f>
        <v/>
      </c>
      <c r="O36" s="41" t="str">
        <f t="shared" ref="O36:AO36" si="360">IF(OR(AND(O$1&gt;=$D35,O$1&lt;=IF(AND($D35&gt;$M$1,$E35=""),$M$2,$E35)),AND(O$1&gt;=$D36,O$1&lt;=IF(AND($D36&gt;$M$1,$E36=""),$M$2,$E36)),AND(O$1&gt;=$D37,O$1&lt;=IF(AND($D37&gt;$M$1,$E37=""),$M$2,$E37)),AND(O$1&gt;=$D38,O$1&lt;=IF(AND($D38&gt;$M$1,$E38=""),$M$2,$E38))),$D$3,"")</f>
        <v/>
      </c>
      <c r="P36" s="41" t="str">
        <f t="shared" si="360"/>
        <v/>
      </c>
      <c r="Q36" s="41" t="str">
        <f t="shared" si="360"/>
        <v/>
      </c>
      <c r="R36" s="41" t="str">
        <f t="shared" si="360"/>
        <v/>
      </c>
      <c r="S36" s="41" t="str">
        <f t="shared" si="360"/>
        <v/>
      </c>
      <c r="T36" s="41" t="str">
        <f t="shared" si="360"/>
        <v/>
      </c>
      <c r="U36" s="41" t="str">
        <f t="shared" si="360"/>
        <v/>
      </c>
      <c r="V36" s="41" t="str">
        <f t="shared" si="360"/>
        <v/>
      </c>
      <c r="W36" s="41" t="str">
        <f t="shared" si="360"/>
        <v/>
      </c>
      <c r="X36" s="41" t="str">
        <f t="shared" si="360"/>
        <v/>
      </c>
      <c r="Y36" s="41" t="str">
        <f t="shared" si="360"/>
        <v/>
      </c>
      <c r="Z36" s="41" t="str">
        <f t="shared" si="360"/>
        <v/>
      </c>
      <c r="AA36" s="41" t="str">
        <f t="shared" si="360"/>
        <v/>
      </c>
      <c r="AB36" s="41" t="str">
        <f t="shared" si="360"/>
        <v/>
      </c>
      <c r="AC36" s="41" t="str">
        <f t="shared" si="360"/>
        <v/>
      </c>
      <c r="AD36" s="41" t="str">
        <f t="shared" si="360"/>
        <v/>
      </c>
      <c r="AE36" s="41" t="str">
        <f t="shared" si="360"/>
        <v/>
      </c>
      <c r="AF36" s="41" t="str">
        <f t="shared" si="360"/>
        <v/>
      </c>
      <c r="AG36" s="41" t="str">
        <f t="shared" si="360"/>
        <v/>
      </c>
      <c r="AH36" s="41" t="str">
        <f t="shared" si="360"/>
        <v/>
      </c>
      <c r="AI36" s="41" t="str">
        <f t="shared" si="360"/>
        <v/>
      </c>
      <c r="AJ36" s="41" t="str">
        <f t="shared" si="360"/>
        <v/>
      </c>
      <c r="AK36" s="41" t="str">
        <f t="shared" si="360"/>
        <v/>
      </c>
      <c r="AL36" s="41" t="str">
        <f t="shared" si="360"/>
        <v/>
      </c>
      <c r="AM36" s="41" t="str">
        <f t="shared" si="360"/>
        <v/>
      </c>
      <c r="AN36" s="41" t="str">
        <f t="shared" si="360"/>
        <v/>
      </c>
      <c r="AO36" s="41" t="str">
        <f t="shared" si="360"/>
        <v/>
      </c>
      <c r="AP36" s="50" t="str">
        <f>IF(AP$1="","",IF(OR(AND(AP$1&gt;=$D35,AP$1&lt;=IF(AND($D35&gt;$M$1,$E35=""),$M$2,$E35)),AND(AP$1&gt;=$D36,AP$1&lt;=IF(AND($D36&gt;$M$1,$E36=""),$M$2,$E36)),AND(AP$1&gt;=$D37,AP$1&lt;=IF(AND($D37&gt;$M$1,$E37=""),$M$2,$E37)),AND(AP$1&gt;=$D38,AP$1&lt;=IF(AND($D38&gt;$M$1,$E38=""),$M$2,$E38))),$D$3,""))</f>
        <v/>
      </c>
      <c r="AQ36" s="50" t="str">
        <f t="shared" ref="AQ36:AR36" si="361">IF(AQ$1="","",IF(OR(AND(AQ$1&gt;=$D35,AQ$1&lt;=IF(AND($D35&gt;$M$1,$E35=""),$M$2,$E35)),AND(AQ$1&gt;=$D36,AQ$1&lt;=IF(AND($D36&gt;$M$1,$E36=""),$M$2,$E36)),AND(AQ$1&gt;=$D37,AQ$1&lt;=IF(AND($D37&gt;$M$1,$E37=""),$M$2,$E37)),AND(AQ$1&gt;=$D38,AQ$1&lt;=IF(AND($D38&gt;$M$1,$E38=""),$M$2,$E38))),$D$3,""))</f>
        <v/>
      </c>
      <c r="AR36" s="51" t="str">
        <f t="shared" si="361"/>
        <v/>
      </c>
    </row>
    <row r="37" spans="1:44" x14ac:dyDescent="0.2">
      <c r="A37" s="201"/>
      <c r="B37" s="74"/>
      <c r="C37" s="199"/>
      <c r="D37" s="90"/>
      <c r="E37" s="89"/>
      <c r="F37" s="90"/>
      <c r="G37" s="89"/>
      <c r="H37" s="90"/>
      <c r="I37" s="89"/>
      <c r="J37" s="90"/>
      <c r="K37" s="89"/>
      <c r="M37" s="99"/>
      <c r="N37" s="74" t="str">
        <f>IF(OR(AND(N$1&gt;=$F35,N$1&lt;=IF(AND($F35&gt;$M$1,$G35=""),$M$2,$G35)),AND(N$1&gt;=$F36,N$1&lt;=IF(AND($F36&gt;$M$1,$G36=""),$M$2,$G36)),AND(N$1&gt;=$F37,N$1&lt;=IF(AND($F37&gt;$M$1,$G37=""),$M$2,$G37)),AND(N$1&gt;=$F38,N$1&lt;=IF(AND($F38&gt;$M$1,$G38=""),$M$2,$G38))),$F$3,"")</f>
        <v/>
      </c>
      <c r="O37" s="41" t="str">
        <f t="shared" ref="O37:AO37" si="362">IF(OR(AND(O$1&gt;=$F35,O$1&lt;=IF(AND($F35&gt;$M$1,$G35=""),$M$2,$G35)),AND(O$1&gt;=$F36,O$1&lt;=IF(AND($F36&gt;$M$1,$G36=""),$M$2,$G36)),AND(O$1&gt;=$F37,O$1&lt;=IF(AND($F37&gt;$M$1,$G37=""),$M$2,$G37)),AND(O$1&gt;=$F38,O$1&lt;=IF(AND($F38&gt;$M$1,$G38=""),$M$2,$G38))),$F$3,"")</f>
        <v/>
      </c>
      <c r="P37" s="41" t="str">
        <f t="shared" si="362"/>
        <v/>
      </c>
      <c r="Q37" s="41" t="str">
        <f t="shared" si="362"/>
        <v/>
      </c>
      <c r="R37" s="41" t="str">
        <f t="shared" si="362"/>
        <v/>
      </c>
      <c r="S37" s="41" t="str">
        <f t="shared" si="362"/>
        <v/>
      </c>
      <c r="T37" s="41" t="str">
        <f t="shared" si="362"/>
        <v/>
      </c>
      <c r="U37" s="41" t="str">
        <f t="shared" si="362"/>
        <v/>
      </c>
      <c r="V37" s="41" t="str">
        <f t="shared" si="362"/>
        <v/>
      </c>
      <c r="W37" s="41" t="str">
        <f t="shared" si="362"/>
        <v/>
      </c>
      <c r="X37" s="41" t="str">
        <f t="shared" si="362"/>
        <v/>
      </c>
      <c r="Y37" s="41" t="str">
        <f t="shared" si="362"/>
        <v/>
      </c>
      <c r="Z37" s="41" t="str">
        <f t="shared" si="362"/>
        <v/>
      </c>
      <c r="AA37" s="41" t="str">
        <f t="shared" si="362"/>
        <v/>
      </c>
      <c r="AB37" s="41" t="str">
        <f t="shared" si="362"/>
        <v/>
      </c>
      <c r="AC37" s="41" t="str">
        <f t="shared" si="362"/>
        <v/>
      </c>
      <c r="AD37" s="41" t="str">
        <f t="shared" si="362"/>
        <v/>
      </c>
      <c r="AE37" s="41" t="str">
        <f t="shared" si="362"/>
        <v/>
      </c>
      <c r="AF37" s="41" t="str">
        <f t="shared" si="362"/>
        <v/>
      </c>
      <c r="AG37" s="41" t="str">
        <f t="shared" si="362"/>
        <v/>
      </c>
      <c r="AH37" s="41" t="str">
        <f t="shared" si="362"/>
        <v/>
      </c>
      <c r="AI37" s="41" t="str">
        <f t="shared" si="362"/>
        <v/>
      </c>
      <c r="AJ37" s="41" t="str">
        <f t="shared" si="362"/>
        <v/>
      </c>
      <c r="AK37" s="41" t="str">
        <f t="shared" si="362"/>
        <v/>
      </c>
      <c r="AL37" s="41" t="str">
        <f t="shared" si="362"/>
        <v/>
      </c>
      <c r="AM37" s="41" t="str">
        <f t="shared" si="362"/>
        <v/>
      </c>
      <c r="AN37" s="41" t="str">
        <f t="shared" si="362"/>
        <v/>
      </c>
      <c r="AO37" s="41" t="str">
        <f t="shared" si="362"/>
        <v/>
      </c>
      <c r="AP37" s="50" t="str">
        <f>IF(AP$1="","",IF(OR(AND(AP$1&gt;=$F35,AP$1&lt;=IF(AND($F35&gt;$M$1,$G35=""),$M$2,$G35)),AND(AP$1&gt;=$F36,AP$1&lt;=IF(AND($F36&gt;$M$1,$G36=""),$M$2,$G36)),AND(AP$1&gt;=$F37,AP$1&lt;=IF(AND($F37&gt;$M$1,$G37=""),$M$2,$G37)),AND(AP$1&gt;=$F38,AP$1&lt;=IF(AND($F38&gt;$M$1,$G38=""),$M$2,$G38))),$F$3,""))</f>
        <v/>
      </c>
      <c r="AQ37" s="50" t="str">
        <f t="shared" ref="AQ37:AR37" si="363">IF(AQ$1="","",IF(OR(AND(AQ$1&gt;=$F35,AQ$1&lt;=IF(AND($F35&gt;$M$1,$G35=""),$M$2,$G35)),AND(AQ$1&gt;=$F36,AQ$1&lt;=IF(AND($F36&gt;$M$1,$G36=""),$M$2,$G36)),AND(AQ$1&gt;=$F37,AQ$1&lt;=IF(AND($F37&gt;$M$1,$G37=""),$M$2,$G37)),AND(AQ$1&gt;=$F38,AQ$1&lt;=IF(AND($F38&gt;$M$1,$G38=""),$M$2,$G38))),$F$3,""))</f>
        <v/>
      </c>
      <c r="AR37" s="51" t="str">
        <f t="shared" si="363"/>
        <v/>
      </c>
    </row>
    <row r="38" spans="1:44" x14ac:dyDescent="0.2">
      <c r="A38" s="201"/>
      <c r="B38" s="74"/>
      <c r="C38" s="125"/>
      <c r="D38" s="90"/>
      <c r="E38" s="89"/>
      <c r="F38" s="90"/>
      <c r="G38" s="89"/>
      <c r="H38" s="90"/>
      <c r="I38" s="89"/>
      <c r="J38" s="90"/>
      <c r="K38" s="89"/>
      <c r="M38" s="99"/>
      <c r="N38" s="98" t="str">
        <f t="shared" ref="N38:AO38" si="364">IF(OR(AND(N$1&gt;=$H35,N$1&lt;=IF(AND($H35&gt;$M$1,$I35=""),$M$2,$I35)),AND(N$1&gt;=$H36,N$1&lt;=IF(AND($H36&gt;$M$1,$I36=""),$M$2,$I36)),AND(N$1&gt;=$H37,N$1&lt;=IF(AND($H37&gt;$M$1,$I37=""),$M$2,$I37)),AND(N$1&gt;=$H38,N$1&lt;=IF(AND($H38&gt;$M$1,$I38=""),$M$2,$I38))),$H$3,"")</f>
        <v/>
      </c>
      <c r="O38" s="47" t="str">
        <f t="shared" si="364"/>
        <v/>
      </c>
      <c r="P38" s="47" t="str">
        <f t="shared" si="364"/>
        <v/>
      </c>
      <c r="Q38" s="47" t="str">
        <f t="shared" si="364"/>
        <v/>
      </c>
      <c r="R38" s="47" t="str">
        <f t="shared" si="364"/>
        <v/>
      </c>
      <c r="S38" s="47" t="str">
        <f t="shared" si="364"/>
        <v/>
      </c>
      <c r="T38" s="47" t="str">
        <f t="shared" si="364"/>
        <v/>
      </c>
      <c r="U38" s="47" t="str">
        <f t="shared" si="364"/>
        <v/>
      </c>
      <c r="V38" s="47" t="str">
        <f t="shared" si="364"/>
        <v/>
      </c>
      <c r="W38" s="47" t="str">
        <f t="shared" si="364"/>
        <v/>
      </c>
      <c r="X38" s="47" t="str">
        <f t="shared" si="364"/>
        <v/>
      </c>
      <c r="Y38" s="47" t="str">
        <f t="shared" si="364"/>
        <v/>
      </c>
      <c r="Z38" s="47" t="str">
        <f t="shared" si="364"/>
        <v/>
      </c>
      <c r="AA38" s="47" t="str">
        <f t="shared" si="364"/>
        <v/>
      </c>
      <c r="AB38" s="47" t="str">
        <f t="shared" si="364"/>
        <v/>
      </c>
      <c r="AC38" s="47" t="str">
        <f t="shared" si="364"/>
        <v/>
      </c>
      <c r="AD38" s="47" t="str">
        <f t="shared" si="364"/>
        <v/>
      </c>
      <c r="AE38" s="47" t="str">
        <f t="shared" si="364"/>
        <v/>
      </c>
      <c r="AF38" s="47" t="str">
        <f t="shared" si="364"/>
        <v/>
      </c>
      <c r="AG38" s="47" t="str">
        <f t="shared" si="364"/>
        <v/>
      </c>
      <c r="AH38" s="47" t="str">
        <f t="shared" si="364"/>
        <v/>
      </c>
      <c r="AI38" s="47" t="str">
        <f t="shared" si="364"/>
        <v/>
      </c>
      <c r="AJ38" s="47" t="str">
        <f t="shared" si="364"/>
        <v/>
      </c>
      <c r="AK38" s="47" t="str">
        <f t="shared" si="364"/>
        <v/>
      </c>
      <c r="AL38" s="47" t="str">
        <f t="shared" si="364"/>
        <v/>
      </c>
      <c r="AM38" s="47" t="str">
        <f t="shared" si="364"/>
        <v/>
      </c>
      <c r="AN38" s="47" t="str">
        <f t="shared" si="364"/>
        <v/>
      </c>
      <c r="AO38" s="47" t="str">
        <f t="shared" si="364"/>
        <v/>
      </c>
      <c r="AP38" s="95" t="str">
        <f>IF(AP$1="","",IF(OR(AND(AP$1&gt;=$H35,AP$1&lt;=IF(AND($H35&gt;$M$1,$I35=""),$M$2,$I35)),AND(AP$1&gt;=$H36,AP$1&lt;=IF(AND($H36&gt;$M$1,$I36=""),$M$2,$I36)),AND(AP$1&gt;=$H37,AP$1&lt;=IF(AND($H37&gt;$M$1,$I37=""),$M$2,$I37)),AND(AP$1&gt;=$H38,AP$1&lt;=IF(AND($H38&gt;$M$1,$I38=""),$M$2,$I38))),$H$3,""))</f>
        <v/>
      </c>
      <c r="AQ38" s="95" t="str">
        <f>IF(AQ$1="","",IF(OR(AND(AQ$1&gt;=$H35,AQ$1&lt;=IF(AND($H35&gt;$M$1,$I35=""),$M$2,$I35)),AND(AQ$1&gt;=$H36,AQ$1&lt;=IF(AND($H36&gt;$M$1,$I36=""),$M$2,$I36)),AND(AQ$1&gt;=$H37,AQ$1&lt;=IF(AND($H37&gt;$M$1,$I37=""),$M$2,$I37)),AND(AQ$1&gt;=$H38,AQ$1&lt;=IF(AND($H38&gt;$M$1,$I38=""),$M$2,$I38))),$H$3,""))</f>
        <v/>
      </c>
      <c r="AR38" s="96" t="str">
        <f>IF(AR$1="","",IF(OR(AND(AR$1&gt;=$H35,AR$1&lt;=IF(AND($H35&gt;$M$1,$I35=""),$M$2,$I35)),AND(AR$1&gt;=$H36,AR$1&lt;=IF(AND($H36&gt;$M$1,$I36=""),$M$2,$I36)),AND(AR$1&gt;=$H37,AR$1&lt;=IF(AND($H37&gt;$M$1,$I37=""),$M$2,$I37)),AND(AR$1&gt;=$H38,AR$1&lt;=IF(AND($H38&gt;$M$1,$I38=""),$M$2,$I38))),$H$3,""))</f>
        <v/>
      </c>
    </row>
    <row r="39" spans="1:44" ht="13.5" thickBot="1" x14ac:dyDescent="0.25">
      <c r="A39" s="202"/>
      <c r="B39" s="75"/>
      <c r="C39" s="200"/>
      <c r="D39" s="91"/>
      <c r="E39" s="92"/>
      <c r="F39" s="91"/>
      <c r="G39" s="92"/>
      <c r="H39" s="91"/>
      <c r="I39" s="92"/>
      <c r="J39" s="91"/>
      <c r="K39" s="92"/>
      <c r="M39" s="99"/>
      <c r="N39" s="75" t="str">
        <f>IF(OR(AND(N$1&gt;=$J35,N$1&lt;=IF(AND($J35&gt;$M$1,$K35=""),$M$2,$K35)),AND(N$1&gt;=$J36,N$1&lt;=IF(AND($J36&gt;$M$1,$K36=""),$M$2,$K36)),AND(N$1&gt;=$J37,N$1&lt;=IF(AND($J37&gt;$M$1,$K37=""),$M$2,$K37)),AND(N$1&gt;=$J38,N$1&lt;=IF(AND($J38&gt;$M$1,$K38=""),$M$2,$K38)),AND(N$1&gt;=$J39,N$1&lt;=IF(AND($J39&gt;$M$1,$K39=""),$M$2,$K39))),$J$3,"")</f>
        <v/>
      </c>
      <c r="O39" s="49" t="str">
        <f t="shared" ref="O39" si="365">IF(OR(AND(O$1&gt;=$J35,O$1&lt;=IF(AND($J35&gt;$M$1,$K35=""),$M$2,$K35)),AND(O$1&gt;=$J36,O$1&lt;=IF(AND($J36&gt;$M$1,$K36=""),$M$2,$K36)),AND(O$1&gt;=$J37,O$1&lt;=IF(AND($J37&gt;$M$1,$K37=""),$M$2,$K37)),AND(O$1&gt;=$J38,O$1&lt;=IF(AND($J38&gt;$M$1,$K38=""),$M$2,$K38)),AND(O$1&gt;=$J39,O$1&lt;=IF(AND($J39&gt;$M$1,$K39=""),$M$2,$K39))),$J$3,"")</f>
        <v/>
      </c>
      <c r="P39" s="49" t="str">
        <f t="shared" ref="P39" si="366">IF(OR(AND(P$1&gt;=$J35,P$1&lt;=IF(AND($J35&gt;$M$1,$K35=""),$M$2,$K35)),AND(P$1&gt;=$J36,P$1&lt;=IF(AND($J36&gt;$M$1,$K36=""),$M$2,$K36)),AND(P$1&gt;=$J37,P$1&lt;=IF(AND($J37&gt;$M$1,$K37=""),$M$2,$K37)),AND(P$1&gt;=$J38,P$1&lt;=IF(AND($J38&gt;$M$1,$K38=""),$M$2,$K38)),AND(P$1&gt;=$J39,P$1&lt;=IF(AND($J39&gt;$M$1,$K39=""),$M$2,$K39))),$J$3,"")</f>
        <v/>
      </c>
      <c r="Q39" s="49" t="str">
        <f t="shared" ref="Q39" si="367">IF(OR(AND(Q$1&gt;=$J35,Q$1&lt;=IF(AND($J35&gt;$M$1,$K35=""),$M$2,$K35)),AND(Q$1&gt;=$J36,Q$1&lt;=IF(AND($J36&gt;$M$1,$K36=""),$M$2,$K36)),AND(Q$1&gt;=$J37,Q$1&lt;=IF(AND($J37&gt;$M$1,$K37=""),$M$2,$K37)),AND(Q$1&gt;=$J38,Q$1&lt;=IF(AND($J38&gt;$M$1,$K38=""),$M$2,$K38)),AND(Q$1&gt;=$J39,Q$1&lt;=IF(AND($J39&gt;$M$1,$K39=""),$M$2,$K39))),$J$3,"")</f>
        <v/>
      </c>
      <c r="R39" s="49" t="str">
        <f t="shared" ref="R39" si="368">IF(OR(AND(R$1&gt;=$J35,R$1&lt;=IF(AND($J35&gt;$M$1,$K35=""),$M$2,$K35)),AND(R$1&gt;=$J36,R$1&lt;=IF(AND($J36&gt;$M$1,$K36=""),$M$2,$K36)),AND(R$1&gt;=$J37,R$1&lt;=IF(AND($J37&gt;$M$1,$K37=""),$M$2,$K37)),AND(R$1&gt;=$J38,R$1&lt;=IF(AND($J38&gt;$M$1,$K38=""),$M$2,$K38)),AND(R$1&gt;=$J39,R$1&lt;=IF(AND($J39&gt;$M$1,$K39=""),$M$2,$K39))),$J$3,"")</f>
        <v/>
      </c>
      <c r="S39" s="49" t="str">
        <f t="shared" ref="S39" si="369">IF(OR(AND(S$1&gt;=$J35,S$1&lt;=IF(AND($J35&gt;$M$1,$K35=""),$M$2,$K35)),AND(S$1&gt;=$J36,S$1&lt;=IF(AND($J36&gt;$M$1,$K36=""),$M$2,$K36)),AND(S$1&gt;=$J37,S$1&lt;=IF(AND($J37&gt;$M$1,$K37=""),$M$2,$K37)),AND(S$1&gt;=$J38,S$1&lt;=IF(AND($J38&gt;$M$1,$K38=""),$M$2,$K38)),AND(S$1&gt;=$J39,S$1&lt;=IF(AND($J39&gt;$M$1,$K39=""),$M$2,$K39))),$J$3,"")</f>
        <v/>
      </c>
      <c r="T39" s="49" t="str">
        <f t="shared" ref="T39" si="370">IF(OR(AND(T$1&gt;=$J35,T$1&lt;=IF(AND($J35&gt;$M$1,$K35=""),$M$2,$K35)),AND(T$1&gt;=$J36,T$1&lt;=IF(AND($J36&gt;$M$1,$K36=""),$M$2,$K36)),AND(T$1&gt;=$J37,T$1&lt;=IF(AND($J37&gt;$M$1,$K37=""),$M$2,$K37)),AND(T$1&gt;=$J38,T$1&lt;=IF(AND($J38&gt;$M$1,$K38=""),$M$2,$K38)),AND(T$1&gt;=$J39,T$1&lt;=IF(AND($J39&gt;$M$1,$K39=""),$M$2,$K39))),$J$3,"")</f>
        <v/>
      </c>
      <c r="U39" s="49" t="str">
        <f t="shared" ref="U39" si="371">IF(OR(AND(U$1&gt;=$J35,U$1&lt;=IF(AND($J35&gt;$M$1,$K35=""),$M$2,$K35)),AND(U$1&gt;=$J36,U$1&lt;=IF(AND($J36&gt;$M$1,$K36=""),$M$2,$K36)),AND(U$1&gt;=$J37,U$1&lt;=IF(AND($J37&gt;$M$1,$K37=""),$M$2,$K37)),AND(U$1&gt;=$J38,U$1&lt;=IF(AND($J38&gt;$M$1,$K38=""),$M$2,$K38)),AND(U$1&gt;=$J39,U$1&lt;=IF(AND($J39&gt;$M$1,$K39=""),$M$2,$K39))),$J$3,"")</f>
        <v/>
      </c>
      <c r="V39" s="49" t="str">
        <f t="shared" ref="V39" si="372">IF(OR(AND(V$1&gt;=$J35,V$1&lt;=IF(AND($J35&gt;$M$1,$K35=""),$M$2,$K35)),AND(V$1&gt;=$J36,V$1&lt;=IF(AND($J36&gt;$M$1,$K36=""),$M$2,$K36)),AND(V$1&gt;=$J37,V$1&lt;=IF(AND($J37&gt;$M$1,$K37=""),$M$2,$K37)),AND(V$1&gt;=$J38,V$1&lt;=IF(AND($J38&gt;$M$1,$K38=""),$M$2,$K38)),AND(V$1&gt;=$J39,V$1&lt;=IF(AND($J39&gt;$M$1,$K39=""),$M$2,$K39))),$J$3,"")</f>
        <v/>
      </c>
      <c r="W39" s="49" t="str">
        <f t="shared" ref="W39" si="373">IF(OR(AND(W$1&gt;=$J35,W$1&lt;=IF(AND($J35&gt;$M$1,$K35=""),$M$2,$K35)),AND(W$1&gt;=$J36,W$1&lt;=IF(AND($J36&gt;$M$1,$K36=""),$M$2,$K36)),AND(W$1&gt;=$J37,W$1&lt;=IF(AND($J37&gt;$M$1,$K37=""),$M$2,$K37)),AND(W$1&gt;=$J38,W$1&lt;=IF(AND($J38&gt;$M$1,$K38=""),$M$2,$K38)),AND(W$1&gt;=$J39,W$1&lt;=IF(AND($J39&gt;$M$1,$K39=""),$M$2,$K39))),$J$3,"")</f>
        <v/>
      </c>
      <c r="X39" s="49" t="str">
        <f t="shared" ref="X39" si="374">IF(OR(AND(X$1&gt;=$J35,X$1&lt;=IF(AND($J35&gt;$M$1,$K35=""),$M$2,$K35)),AND(X$1&gt;=$J36,X$1&lt;=IF(AND($J36&gt;$M$1,$K36=""),$M$2,$K36)),AND(X$1&gt;=$J37,X$1&lt;=IF(AND($J37&gt;$M$1,$K37=""),$M$2,$K37)),AND(X$1&gt;=$J38,X$1&lt;=IF(AND($J38&gt;$M$1,$K38=""),$M$2,$K38)),AND(X$1&gt;=$J39,X$1&lt;=IF(AND($J39&gt;$M$1,$K39=""),$M$2,$K39))),$J$3,"")</f>
        <v/>
      </c>
      <c r="Y39" s="49" t="str">
        <f t="shared" ref="Y39" si="375">IF(OR(AND(Y$1&gt;=$J35,Y$1&lt;=IF(AND($J35&gt;$M$1,$K35=""),$M$2,$K35)),AND(Y$1&gt;=$J36,Y$1&lt;=IF(AND($J36&gt;$M$1,$K36=""),$M$2,$K36)),AND(Y$1&gt;=$J37,Y$1&lt;=IF(AND($J37&gt;$M$1,$K37=""),$M$2,$K37)),AND(Y$1&gt;=$J38,Y$1&lt;=IF(AND($J38&gt;$M$1,$K38=""),$M$2,$K38)),AND(Y$1&gt;=$J39,Y$1&lt;=IF(AND($J39&gt;$M$1,$K39=""),$M$2,$K39))),$J$3,"")</f>
        <v/>
      </c>
      <c r="Z39" s="49" t="str">
        <f t="shared" ref="Z39" si="376">IF(OR(AND(Z$1&gt;=$J35,Z$1&lt;=IF(AND($J35&gt;$M$1,$K35=""),$M$2,$K35)),AND(Z$1&gt;=$J36,Z$1&lt;=IF(AND($J36&gt;$M$1,$K36=""),$M$2,$K36)),AND(Z$1&gt;=$J37,Z$1&lt;=IF(AND($J37&gt;$M$1,$K37=""),$M$2,$K37)),AND(Z$1&gt;=$J38,Z$1&lt;=IF(AND($J38&gt;$M$1,$K38=""),$M$2,$K38)),AND(Z$1&gt;=$J39,Z$1&lt;=IF(AND($J39&gt;$M$1,$K39=""),$M$2,$K39))),$J$3,"")</f>
        <v/>
      </c>
      <c r="AA39" s="49" t="str">
        <f t="shared" ref="AA39" si="377">IF(OR(AND(AA$1&gt;=$J35,AA$1&lt;=IF(AND($J35&gt;$M$1,$K35=""),$M$2,$K35)),AND(AA$1&gt;=$J36,AA$1&lt;=IF(AND($J36&gt;$M$1,$K36=""),$M$2,$K36)),AND(AA$1&gt;=$J37,AA$1&lt;=IF(AND($J37&gt;$M$1,$K37=""),$M$2,$K37)),AND(AA$1&gt;=$J38,AA$1&lt;=IF(AND($J38&gt;$M$1,$K38=""),$M$2,$K38)),AND(AA$1&gt;=$J39,AA$1&lt;=IF(AND($J39&gt;$M$1,$K39=""),$M$2,$K39))),$J$3,"")</f>
        <v/>
      </c>
      <c r="AB39" s="49" t="str">
        <f t="shared" ref="AB39" si="378">IF(OR(AND(AB$1&gt;=$J35,AB$1&lt;=IF(AND($J35&gt;$M$1,$K35=""),$M$2,$K35)),AND(AB$1&gt;=$J36,AB$1&lt;=IF(AND($J36&gt;$M$1,$K36=""),$M$2,$K36)),AND(AB$1&gt;=$J37,AB$1&lt;=IF(AND($J37&gt;$M$1,$K37=""),$M$2,$K37)),AND(AB$1&gt;=$J38,AB$1&lt;=IF(AND($J38&gt;$M$1,$K38=""),$M$2,$K38)),AND(AB$1&gt;=$J39,AB$1&lt;=IF(AND($J39&gt;$M$1,$K39=""),$M$2,$K39))),$J$3,"")</f>
        <v/>
      </c>
      <c r="AC39" s="49" t="str">
        <f t="shared" ref="AC39" si="379">IF(OR(AND(AC$1&gt;=$J35,AC$1&lt;=IF(AND($J35&gt;$M$1,$K35=""),$M$2,$K35)),AND(AC$1&gt;=$J36,AC$1&lt;=IF(AND($J36&gt;$M$1,$K36=""),$M$2,$K36)),AND(AC$1&gt;=$J37,AC$1&lt;=IF(AND($J37&gt;$M$1,$K37=""),$M$2,$K37)),AND(AC$1&gt;=$J38,AC$1&lt;=IF(AND($J38&gt;$M$1,$K38=""),$M$2,$K38)),AND(AC$1&gt;=$J39,AC$1&lt;=IF(AND($J39&gt;$M$1,$K39=""),$M$2,$K39))),$J$3,"")</f>
        <v/>
      </c>
      <c r="AD39" s="49" t="str">
        <f t="shared" ref="AD39" si="380">IF(OR(AND(AD$1&gt;=$J35,AD$1&lt;=IF(AND($J35&gt;$M$1,$K35=""),$M$2,$K35)),AND(AD$1&gt;=$J36,AD$1&lt;=IF(AND($J36&gt;$M$1,$K36=""),$M$2,$K36)),AND(AD$1&gt;=$J37,AD$1&lt;=IF(AND($J37&gt;$M$1,$K37=""),$M$2,$K37)),AND(AD$1&gt;=$J38,AD$1&lt;=IF(AND($J38&gt;$M$1,$K38=""),$M$2,$K38)),AND(AD$1&gt;=$J39,AD$1&lt;=IF(AND($J39&gt;$M$1,$K39=""),$M$2,$K39))),$J$3,"")</f>
        <v/>
      </c>
      <c r="AE39" s="49" t="str">
        <f t="shared" ref="AE39" si="381">IF(OR(AND(AE$1&gt;=$J35,AE$1&lt;=IF(AND($J35&gt;$M$1,$K35=""),$M$2,$K35)),AND(AE$1&gt;=$J36,AE$1&lt;=IF(AND($J36&gt;$M$1,$K36=""),$M$2,$K36)),AND(AE$1&gt;=$J37,AE$1&lt;=IF(AND($J37&gt;$M$1,$K37=""),$M$2,$K37)),AND(AE$1&gt;=$J38,AE$1&lt;=IF(AND($J38&gt;$M$1,$K38=""),$M$2,$K38)),AND(AE$1&gt;=$J39,AE$1&lt;=IF(AND($J39&gt;$M$1,$K39=""),$M$2,$K39))),$J$3,"")</f>
        <v/>
      </c>
      <c r="AF39" s="49" t="str">
        <f t="shared" ref="AF39" si="382">IF(OR(AND(AF$1&gt;=$J35,AF$1&lt;=IF(AND($J35&gt;$M$1,$K35=""),$M$2,$K35)),AND(AF$1&gt;=$J36,AF$1&lt;=IF(AND($J36&gt;$M$1,$K36=""),$M$2,$K36)),AND(AF$1&gt;=$J37,AF$1&lt;=IF(AND($J37&gt;$M$1,$K37=""),$M$2,$K37)),AND(AF$1&gt;=$J38,AF$1&lt;=IF(AND($J38&gt;$M$1,$K38=""),$M$2,$K38)),AND(AF$1&gt;=$J39,AF$1&lt;=IF(AND($J39&gt;$M$1,$K39=""),$M$2,$K39))),$J$3,"")</f>
        <v/>
      </c>
      <c r="AG39" s="49" t="str">
        <f t="shared" ref="AG39" si="383">IF(OR(AND(AG$1&gt;=$J35,AG$1&lt;=IF(AND($J35&gt;$M$1,$K35=""),$M$2,$K35)),AND(AG$1&gt;=$J36,AG$1&lt;=IF(AND($J36&gt;$M$1,$K36=""),$M$2,$K36)),AND(AG$1&gt;=$J37,AG$1&lt;=IF(AND($J37&gt;$M$1,$K37=""),$M$2,$K37)),AND(AG$1&gt;=$J38,AG$1&lt;=IF(AND($J38&gt;$M$1,$K38=""),$M$2,$K38)),AND(AG$1&gt;=$J39,AG$1&lt;=IF(AND($J39&gt;$M$1,$K39=""),$M$2,$K39))),$J$3,"")</f>
        <v/>
      </c>
      <c r="AH39" s="49" t="str">
        <f t="shared" ref="AH39" si="384">IF(OR(AND(AH$1&gt;=$J35,AH$1&lt;=IF(AND($J35&gt;$M$1,$K35=""),$M$2,$K35)),AND(AH$1&gt;=$J36,AH$1&lt;=IF(AND($J36&gt;$M$1,$K36=""),$M$2,$K36)),AND(AH$1&gt;=$J37,AH$1&lt;=IF(AND($J37&gt;$M$1,$K37=""),$M$2,$K37)),AND(AH$1&gt;=$J38,AH$1&lt;=IF(AND($J38&gt;$M$1,$K38=""),$M$2,$K38)),AND(AH$1&gt;=$J39,AH$1&lt;=IF(AND($J39&gt;$M$1,$K39=""),$M$2,$K39))),$J$3,"")</f>
        <v/>
      </c>
      <c r="AI39" s="49" t="str">
        <f t="shared" ref="AI39" si="385">IF(OR(AND(AI$1&gt;=$J35,AI$1&lt;=IF(AND($J35&gt;$M$1,$K35=""),$M$2,$K35)),AND(AI$1&gt;=$J36,AI$1&lt;=IF(AND($J36&gt;$M$1,$K36=""),$M$2,$K36)),AND(AI$1&gt;=$J37,AI$1&lt;=IF(AND($J37&gt;$M$1,$K37=""),$M$2,$K37)),AND(AI$1&gt;=$J38,AI$1&lt;=IF(AND($J38&gt;$M$1,$K38=""),$M$2,$K38)),AND(AI$1&gt;=$J39,AI$1&lt;=IF(AND($J39&gt;$M$1,$K39=""),$M$2,$K39))),$J$3,"")</f>
        <v/>
      </c>
      <c r="AJ39" s="49" t="str">
        <f t="shared" ref="AJ39" si="386">IF(OR(AND(AJ$1&gt;=$J35,AJ$1&lt;=IF(AND($J35&gt;$M$1,$K35=""),$M$2,$K35)),AND(AJ$1&gt;=$J36,AJ$1&lt;=IF(AND($J36&gt;$M$1,$K36=""),$M$2,$K36)),AND(AJ$1&gt;=$J37,AJ$1&lt;=IF(AND($J37&gt;$M$1,$K37=""),$M$2,$K37)),AND(AJ$1&gt;=$J38,AJ$1&lt;=IF(AND($J38&gt;$M$1,$K38=""),$M$2,$K38)),AND(AJ$1&gt;=$J39,AJ$1&lt;=IF(AND($J39&gt;$M$1,$K39=""),$M$2,$K39))),$J$3,"")</f>
        <v/>
      </c>
      <c r="AK39" s="49" t="str">
        <f t="shared" ref="AK39" si="387">IF(OR(AND(AK$1&gt;=$J35,AK$1&lt;=IF(AND($J35&gt;$M$1,$K35=""),$M$2,$K35)),AND(AK$1&gt;=$J36,AK$1&lt;=IF(AND($J36&gt;$M$1,$K36=""),$M$2,$K36)),AND(AK$1&gt;=$J37,AK$1&lt;=IF(AND($J37&gt;$M$1,$K37=""),$M$2,$K37)),AND(AK$1&gt;=$J38,AK$1&lt;=IF(AND($J38&gt;$M$1,$K38=""),$M$2,$K38)),AND(AK$1&gt;=$J39,AK$1&lt;=IF(AND($J39&gt;$M$1,$K39=""),$M$2,$K39))),$J$3,"")</f>
        <v/>
      </c>
      <c r="AL39" s="49" t="str">
        <f t="shared" ref="AL39" si="388">IF(OR(AND(AL$1&gt;=$J35,AL$1&lt;=IF(AND($J35&gt;$M$1,$K35=""),$M$2,$K35)),AND(AL$1&gt;=$J36,AL$1&lt;=IF(AND($J36&gt;$M$1,$K36=""),$M$2,$K36)),AND(AL$1&gt;=$J37,AL$1&lt;=IF(AND($J37&gt;$M$1,$K37=""),$M$2,$K37)),AND(AL$1&gt;=$J38,AL$1&lt;=IF(AND($J38&gt;$M$1,$K38=""),$M$2,$K38)),AND(AL$1&gt;=$J39,AL$1&lt;=IF(AND($J39&gt;$M$1,$K39=""),$M$2,$K39))),$J$3,"")</f>
        <v/>
      </c>
      <c r="AM39" s="49" t="str">
        <f t="shared" ref="AM39" si="389">IF(OR(AND(AM$1&gt;=$J35,AM$1&lt;=IF(AND($J35&gt;$M$1,$K35=""),$M$2,$K35)),AND(AM$1&gt;=$J36,AM$1&lt;=IF(AND($J36&gt;$M$1,$K36=""),$M$2,$K36)),AND(AM$1&gt;=$J37,AM$1&lt;=IF(AND($J37&gt;$M$1,$K37=""),$M$2,$K37)),AND(AM$1&gt;=$J38,AM$1&lt;=IF(AND($J38&gt;$M$1,$K38=""),$M$2,$K38)),AND(AM$1&gt;=$J39,AM$1&lt;=IF(AND($J39&gt;$M$1,$K39=""),$M$2,$K39))),$J$3,"")</f>
        <v/>
      </c>
      <c r="AN39" s="49" t="str">
        <f t="shared" ref="AN39" si="390">IF(OR(AND(AN$1&gt;=$J35,AN$1&lt;=IF(AND($J35&gt;$M$1,$K35=""),$M$2,$K35)),AND(AN$1&gt;=$J36,AN$1&lt;=IF(AND($J36&gt;$M$1,$K36=""),$M$2,$K36)),AND(AN$1&gt;=$J37,AN$1&lt;=IF(AND($J37&gt;$M$1,$K37=""),$M$2,$K37)),AND(AN$1&gt;=$J38,AN$1&lt;=IF(AND($J38&gt;$M$1,$K38=""),$M$2,$K38)),AND(AN$1&gt;=$J39,AN$1&lt;=IF(AND($J39&gt;$M$1,$K39=""),$M$2,$K39))),$J$3,"")</f>
        <v/>
      </c>
      <c r="AO39" s="49" t="str">
        <f t="shared" ref="AO39" si="391">IF(OR(AND(AO$1&gt;=$J35,AO$1&lt;=IF(AND($J35&gt;$M$1,$K35=""),$M$2,$K35)),AND(AO$1&gt;=$J36,AO$1&lt;=IF(AND($J36&gt;$M$1,$K36=""),$M$2,$K36)),AND(AO$1&gt;=$J37,AO$1&lt;=IF(AND($J37&gt;$M$1,$K37=""),$M$2,$K37)),AND(AO$1&gt;=$J38,AO$1&lt;=IF(AND($J38&gt;$M$1,$K38=""),$M$2,$K38)),AND(AO$1&gt;=$J39,AO$1&lt;=IF(AND($J39&gt;$M$1,$K39=""),$M$2,$K39))),$J$3,"")</f>
        <v/>
      </c>
      <c r="AP39" s="52" t="str">
        <f>IF(AP$1="","",IF(OR(AND(AP$1&gt;=$J35,AP$1&lt;=IF(AND($J35&gt;$M$1,$K35=""),$M$2,$K35)),AND(AP$1&gt;=$J36,AP$1&lt;=IF(AND($J36&gt;$M$1,$K36=""),$M$2,$K36)),AND(AP$1&gt;=$J37,AP$1&lt;=IF(AND($J37&gt;$M$1,$K37=""),$M$2,$K37)),AND(AP$1&gt;=$J38,AP$1&lt;=IF(AND($J38&gt;$M$1,$K38=""),$M$2,$K38)),AND(AP$1&gt;=$J39,AP$1&lt;=IF(AND($J39&gt;$M$1,$K39=""),$M$2,$K39))),$J$3,""))</f>
        <v/>
      </c>
      <c r="AQ39" s="52" t="str">
        <f t="shared" ref="AQ39" si="392">IF(AQ$1="","",IF(OR(AND(AQ$1&gt;=$J35,AQ$1&lt;=IF(AND($J35&gt;$M$1,$K35=""),$M$2,$K35)),AND(AQ$1&gt;=$J36,AQ$1&lt;=IF(AND($J36&gt;$M$1,$K36=""),$M$2,$K36)),AND(AQ$1&gt;=$J37,AQ$1&lt;=IF(AND($J37&gt;$M$1,$K37=""),$M$2,$K37)),AND(AQ$1&gt;=$J38,AQ$1&lt;=IF(AND($J38&gt;$M$1,$K38=""),$M$2,$K38)),AND(AQ$1&gt;=$J39,AQ$1&lt;=IF(AND($J39&gt;$M$1,$K39=""),$M$2,$K39))),$J$3,""))</f>
        <v/>
      </c>
      <c r="AR39" s="53" t="str">
        <f t="shared" ref="AR39" si="393">IF(AR$1="","",IF(OR(AND(AR$1&gt;=$J35,AR$1&lt;=IF(AND($J35&gt;$M$1,$K35=""),$M$2,$K35)),AND(AR$1&gt;=$J36,AR$1&lt;=IF(AND($J36&gt;$M$1,$K36=""),$M$2,$K36)),AND(AR$1&gt;=$J37,AR$1&lt;=IF(AND($J37&gt;$M$1,$K37=""),$M$2,$K37)),AND(AR$1&gt;=$J38,AR$1&lt;=IF(AND($J38&gt;$M$1,$K38=""),$M$2,$K38)),AND(AR$1&gt;=$J39,AR$1&lt;=IF(AND($J39&gt;$M$1,$K39=""),$M$2,$K39))),$J$3,""))</f>
        <v/>
      </c>
    </row>
    <row r="40" spans="1:44" x14ac:dyDescent="0.2">
      <c r="A40" s="76">
        <f>стр.1!C27</f>
        <v>4552</v>
      </c>
      <c r="B40" s="142" t="str">
        <f>IFERROR(VLOOKUP(A40,стр.1!$A$13:$D$106,2,FALSE),"")</f>
        <v>Ларионов</v>
      </c>
      <c r="C40" s="197" t="str">
        <f>IFERROR(VLOOKUP(A40,стр.1!$A$13:$D$106,4,FALSE),"")</f>
        <v>сборная</v>
      </c>
      <c r="D40" s="86"/>
      <c r="E40" s="87"/>
      <c r="F40" s="86"/>
      <c r="G40" s="87"/>
      <c r="H40" s="86"/>
      <c r="I40" s="87"/>
      <c r="J40" s="86"/>
      <c r="K40" s="87"/>
      <c r="L40" s="17"/>
      <c r="M40" s="99"/>
      <c r="N40" s="97" t="str">
        <f>N41&amp;N42&amp;N43&amp;N44</f>
        <v/>
      </c>
      <c r="O40" s="97" t="str">
        <f t="shared" ref="O40" si="394">O41&amp;O42&amp;O43&amp;O44</f>
        <v/>
      </c>
      <c r="P40" s="97" t="str">
        <f t="shared" ref="P40" si="395">P41&amp;P42&amp;P43&amp;P44</f>
        <v/>
      </c>
      <c r="Q40" s="97" t="str">
        <f t="shared" ref="Q40" si="396">Q41&amp;Q42&amp;Q43&amp;Q44</f>
        <v/>
      </c>
      <c r="R40" s="97" t="str">
        <f t="shared" ref="R40" si="397">R41&amp;R42&amp;R43&amp;R44</f>
        <v/>
      </c>
      <c r="S40" s="97" t="str">
        <f t="shared" ref="S40" si="398">S41&amp;S42&amp;S43&amp;S44</f>
        <v/>
      </c>
      <c r="T40" s="97" t="str">
        <f t="shared" ref="T40" si="399">T41&amp;T42&amp;T43&amp;T44</f>
        <v/>
      </c>
      <c r="U40" s="97" t="str">
        <f t="shared" ref="U40" si="400">U41&amp;U42&amp;U43&amp;U44</f>
        <v/>
      </c>
      <c r="V40" s="97" t="str">
        <f t="shared" ref="V40" si="401">V41&amp;V42&amp;V43&amp;V44</f>
        <v/>
      </c>
      <c r="W40" s="97" t="str">
        <f t="shared" ref="W40" si="402">W41&amp;W42&amp;W43&amp;W44</f>
        <v/>
      </c>
      <c r="X40" s="97" t="str">
        <f t="shared" ref="X40" si="403">X41&amp;X42&amp;X43&amp;X44</f>
        <v/>
      </c>
      <c r="Y40" s="97" t="str">
        <f t="shared" ref="Y40" si="404">Y41&amp;Y42&amp;Y43&amp;Y44</f>
        <v/>
      </c>
      <c r="Z40" s="97" t="str">
        <f t="shared" ref="Z40" si="405">Z41&amp;Z42&amp;Z43&amp;Z44</f>
        <v/>
      </c>
      <c r="AA40" s="97" t="str">
        <f t="shared" ref="AA40" si="406">AA41&amp;AA42&amp;AA43&amp;AA44</f>
        <v/>
      </c>
      <c r="AB40" s="97" t="str">
        <f t="shared" ref="AB40" si="407">AB41&amp;AB42&amp;AB43&amp;AB44</f>
        <v/>
      </c>
      <c r="AC40" s="97" t="str">
        <f t="shared" ref="AC40" si="408">AC41&amp;AC42&amp;AC43&amp;AC44</f>
        <v/>
      </c>
      <c r="AD40" s="97" t="str">
        <f t="shared" ref="AD40" si="409">AD41&amp;AD42&amp;AD43&amp;AD44</f>
        <v/>
      </c>
      <c r="AE40" s="97" t="str">
        <f t="shared" ref="AE40" si="410">AE41&amp;AE42&amp;AE43&amp;AE44</f>
        <v/>
      </c>
      <c r="AF40" s="97" t="str">
        <f t="shared" ref="AF40" si="411">AF41&amp;AF42&amp;AF43&amp;AF44</f>
        <v/>
      </c>
      <c r="AG40" s="97" t="str">
        <f t="shared" ref="AG40" si="412">AG41&amp;AG42&amp;AG43&amp;AG44</f>
        <v/>
      </c>
      <c r="AH40" s="97" t="str">
        <f t="shared" ref="AH40" si="413">AH41&amp;AH42&amp;AH43&amp;AH44</f>
        <v/>
      </c>
      <c r="AI40" s="97" t="str">
        <f t="shared" ref="AI40" si="414">AI41&amp;AI42&amp;AI43&amp;AI44</f>
        <v/>
      </c>
      <c r="AJ40" s="97" t="str">
        <f t="shared" ref="AJ40" si="415">AJ41&amp;AJ42&amp;AJ43&amp;AJ44</f>
        <v/>
      </c>
      <c r="AK40" s="97" t="str">
        <f t="shared" ref="AK40" si="416">AK41&amp;AK42&amp;AK43&amp;AK44</f>
        <v/>
      </c>
      <c r="AL40" s="97" t="str">
        <f t="shared" ref="AL40" si="417">AL41&amp;AL42&amp;AL43&amp;AL44</f>
        <v/>
      </c>
      <c r="AM40" s="97" t="str">
        <f t="shared" ref="AM40" si="418">AM41&amp;AM42&amp;AM43&amp;AM44</f>
        <v/>
      </c>
      <c r="AN40" s="97" t="str">
        <f t="shared" ref="AN40" si="419">AN41&amp;AN42&amp;AN43&amp;AN44</f>
        <v/>
      </c>
      <c r="AO40" s="97" t="str">
        <f t="shared" ref="AO40" si="420">AO41&amp;AO42&amp;AO43&amp;AO44</f>
        <v/>
      </c>
      <c r="AP40" s="97" t="str">
        <f t="shared" ref="AP40" si="421">AP41&amp;AP42&amp;AP43&amp;AP44</f>
        <v/>
      </c>
      <c r="AQ40" s="97" t="str">
        <f t="shared" ref="AQ40" si="422">AQ41&amp;AQ42&amp;AQ43&amp;AQ44</f>
        <v/>
      </c>
      <c r="AR40" s="97" t="str">
        <f t="shared" ref="AR40" si="423">AR41&amp;AR42&amp;AR43&amp;AR44</f>
        <v/>
      </c>
    </row>
    <row r="41" spans="1:44" x14ac:dyDescent="0.2">
      <c r="A41" s="201"/>
      <c r="B41" s="74"/>
      <c r="C41" s="198"/>
      <c r="D41" s="88"/>
      <c r="E41" s="89"/>
      <c r="F41" s="90"/>
      <c r="G41" s="89"/>
      <c r="H41" s="90"/>
      <c r="I41" s="89"/>
      <c r="J41" s="90"/>
      <c r="K41" s="89"/>
      <c r="M41" s="99"/>
      <c r="N41" s="74" t="str">
        <f>IF(OR(AND(N$1&gt;=$D40,N$1&lt;=IF(AND($D40&gt;$M$1,$E40=""),$M$2,$E40)),AND(N$1&gt;=$D41,N$1&lt;=IF(AND($D41&gt;$M$1,$E41=""),$M$2,$E41)),AND(N$1&gt;=$D42,N$1&lt;=IF(AND($D42&gt;$M$1,$E42=""),$M$2,$E42)),AND(N$1&gt;=$D43,N$1&lt;=IF(AND($D43&gt;$M$1,$E43=""),$M$2,$E43))),$D$3,"")</f>
        <v/>
      </c>
      <c r="O41" s="41" t="str">
        <f t="shared" ref="O41:AO41" si="424">IF(OR(AND(O$1&gt;=$D40,O$1&lt;=IF(AND($D40&gt;$M$1,$E40=""),$M$2,$E40)),AND(O$1&gt;=$D41,O$1&lt;=IF(AND($D41&gt;$M$1,$E41=""),$M$2,$E41)),AND(O$1&gt;=$D42,O$1&lt;=IF(AND($D42&gt;$M$1,$E42=""),$M$2,$E42)),AND(O$1&gt;=$D43,O$1&lt;=IF(AND($D43&gt;$M$1,$E43=""),$M$2,$E43))),$D$3,"")</f>
        <v/>
      </c>
      <c r="P41" s="41" t="str">
        <f t="shared" si="424"/>
        <v/>
      </c>
      <c r="Q41" s="41" t="str">
        <f t="shared" si="424"/>
        <v/>
      </c>
      <c r="R41" s="41" t="str">
        <f t="shared" si="424"/>
        <v/>
      </c>
      <c r="S41" s="41" t="str">
        <f t="shared" si="424"/>
        <v/>
      </c>
      <c r="T41" s="41" t="str">
        <f t="shared" si="424"/>
        <v/>
      </c>
      <c r="U41" s="41" t="str">
        <f t="shared" si="424"/>
        <v/>
      </c>
      <c r="V41" s="41" t="str">
        <f t="shared" si="424"/>
        <v/>
      </c>
      <c r="W41" s="41" t="str">
        <f t="shared" si="424"/>
        <v/>
      </c>
      <c r="X41" s="41" t="str">
        <f t="shared" si="424"/>
        <v/>
      </c>
      <c r="Y41" s="41" t="str">
        <f t="shared" si="424"/>
        <v/>
      </c>
      <c r="Z41" s="41" t="str">
        <f t="shared" si="424"/>
        <v/>
      </c>
      <c r="AA41" s="41" t="str">
        <f t="shared" si="424"/>
        <v/>
      </c>
      <c r="AB41" s="41" t="str">
        <f t="shared" si="424"/>
        <v/>
      </c>
      <c r="AC41" s="41" t="str">
        <f t="shared" si="424"/>
        <v/>
      </c>
      <c r="AD41" s="41" t="str">
        <f t="shared" si="424"/>
        <v/>
      </c>
      <c r="AE41" s="41" t="str">
        <f t="shared" si="424"/>
        <v/>
      </c>
      <c r="AF41" s="41" t="str">
        <f t="shared" si="424"/>
        <v/>
      </c>
      <c r="AG41" s="41" t="str">
        <f t="shared" si="424"/>
        <v/>
      </c>
      <c r="AH41" s="41" t="str">
        <f t="shared" si="424"/>
        <v/>
      </c>
      <c r="AI41" s="41" t="str">
        <f t="shared" si="424"/>
        <v/>
      </c>
      <c r="AJ41" s="41" t="str">
        <f t="shared" si="424"/>
        <v/>
      </c>
      <c r="AK41" s="41" t="str">
        <f t="shared" si="424"/>
        <v/>
      </c>
      <c r="AL41" s="41" t="str">
        <f t="shared" si="424"/>
        <v/>
      </c>
      <c r="AM41" s="41" t="str">
        <f t="shared" si="424"/>
        <v/>
      </c>
      <c r="AN41" s="41" t="str">
        <f t="shared" si="424"/>
        <v/>
      </c>
      <c r="AO41" s="41" t="str">
        <f t="shared" si="424"/>
        <v/>
      </c>
      <c r="AP41" s="50" t="str">
        <f>IF(AP$1="","",IF(OR(AND(AP$1&gt;=$D40,AP$1&lt;=IF(AND($D40&gt;$M$1,$E40=""),$M$2,$E40)),AND(AP$1&gt;=$D41,AP$1&lt;=IF(AND($D41&gt;$M$1,$E41=""),$M$2,$E41)),AND(AP$1&gt;=$D42,AP$1&lt;=IF(AND($D42&gt;$M$1,$E42=""),$M$2,$E42)),AND(AP$1&gt;=$D43,AP$1&lt;=IF(AND($D43&gt;$M$1,$E43=""),$M$2,$E43))),$D$3,""))</f>
        <v/>
      </c>
      <c r="AQ41" s="50" t="str">
        <f t="shared" ref="AQ41:AR41" si="425">IF(AQ$1="","",IF(OR(AND(AQ$1&gt;=$D40,AQ$1&lt;=IF(AND($D40&gt;$M$1,$E40=""),$M$2,$E40)),AND(AQ$1&gt;=$D41,AQ$1&lt;=IF(AND($D41&gt;$M$1,$E41=""),$M$2,$E41)),AND(AQ$1&gt;=$D42,AQ$1&lt;=IF(AND($D42&gt;$M$1,$E42=""),$M$2,$E42)),AND(AQ$1&gt;=$D43,AQ$1&lt;=IF(AND($D43&gt;$M$1,$E43=""),$M$2,$E43))),$D$3,""))</f>
        <v/>
      </c>
      <c r="AR41" s="51" t="str">
        <f t="shared" si="425"/>
        <v/>
      </c>
    </row>
    <row r="42" spans="1:44" x14ac:dyDescent="0.2">
      <c r="A42" s="201"/>
      <c r="B42" s="74"/>
      <c r="C42" s="199"/>
      <c r="D42" s="90"/>
      <c r="E42" s="89"/>
      <c r="F42" s="90"/>
      <c r="G42" s="89"/>
      <c r="H42" s="90"/>
      <c r="I42" s="89"/>
      <c r="J42" s="90"/>
      <c r="K42" s="89"/>
      <c r="M42" s="99"/>
      <c r="N42" s="74" t="str">
        <f>IF(OR(AND(N$1&gt;=$F40,N$1&lt;=IF(AND($F40&gt;$M$1,$G40=""),$M$2,$G40)),AND(N$1&gt;=$F41,N$1&lt;=IF(AND($F41&gt;$M$1,$G41=""),$M$2,$G41)),AND(N$1&gt;=$F42,N$1&lt;=IF(AND($F42&gt;$M$1,$G42=""),$M$2,$G42)),AND(N$1&gt;=$F43,N$1&lt;=IF(AND($F43&gt;$M$1,$G43=""),$M$2,$G43))),$F$3,"")</f>
        <v/>
      </c>
      <c r="O42" s="41" t="str">
        <f t="shared" ref="O42:AO42" si="426">IF(OR(AND(O$1&gt;=$F40,O$1&lt;=IF(AND($F40&gt;$M$1,$G40=""),$M$2,$G40)),AND(O$1&gt;=$F41,O$1&lt;=IF(AND($F41&gt;$M$1,$G41=""),$M$2,$G41)),AND(O$1&gt;=$F42,O$1&lt;=IF(AND($F42&gt;$M$1,$G42=""),$M$2,$G42)),AND(O$1&gt;=$F43,O$1&lt;=IF(AND($F43&gt;$M$1,$G43=""),$M$2,$G43))),$F$3,"")</f>
        <v/>
      </c>
      <c r="P42" s="41" t="str">
        <f t="shared" si="426"/>
        <v/>
      </c>
      <c r="Q42" s="41" t="str">
        <f t="shared" si="426"/>
        <v/>
      </c>
      <c r="R42" s="41" t="str">
        <f t="shared" si="426"/>
        <v/>
      </c>
      <c r="S42" s="41" t="str">
        <f t="shared" si="426"/>
        <v/>
      </c>
      <c r="T42" s="41" t="str">
        <f t="shared" si="426"/>
        <v/>
      </c>
      <c r="U42" s="41" t="str">
        <f t="shared" si="426"/>
        <v/>
      </c>
      <c r="V42" s="41" t="str">
        <f t="shared" si="426"/>
        <v/>
      </c>
      <c r="W42" s="41" t="str">
        <f t="shared" si="426"/>
        <v/>
      </c>
      <c r="X42" s="41" t="str">
        <f t="shared" si="426"/>
        <v/>
      </c>
      <c r="Y42" s="41" t="str">
        <f t="shared" si="426"/>
        <v/>
      </c>
      <c r="Z42" s="41" t="str">
        <f t="shared" si="426"/>
        <v/>
      </c>
      <c r="AA42" s="41" t="str">
        <f t="shared" si="426"/>
        <v/>
      </c>
      <c r="AB42" s="41" t="str">
        <f t="shared" si="426"/>
        <v/>
      </c>
      <c r="AC42" s="41" t="str">
        <f t="shared" si="426"/>
        <v/>
      </c>
      <c r="AD42" s="41" t="str">
        <f t="shared" si="426"/>
        <v/>
      </c>
      <c r="AE42" s="41" t="str">
        <f t="shared" si="426"/>
        <v/>
      </c>
      <c r="AF42" s="41" t="str">
        <f t="shared" si="426"/>
        <v/>
      </c>
      <c r="AG42" s="41" t="str">
        <f t="shared" si="426"/>
        <v/>
      </c>
      <c r="AH42" s="41" t="str">
        <f t="shared" si="426"/>
        <v/>
      </c>
      <c r="AI42" s="41" t="str">
        <f t="shared" si="426"/>
        <v/>
      </c>
      <c r="AJ42" s="41" t="str">
        <f t="shared" si="426"/>
        <v/>
      </c>
      <c r="AK42" s="41" t="str">
        <f t="shared" si="426"/>
        <v/>
      </c>
      <c r="AL42" s="41" t="str">
        <f t="shared" si="426"/>
        <v/>
      </c>
      <c r="AM42" s="41" t="str">
        <f t="shared" si="426"/>
        <v/>
      </c>
      <c r="AN42" s="41" t="str">
        <f t="shared" si="426"/>
        <v/>
      </c>
      <c r="AO42" s="41" t="str">
        <f t="shared" si="426"/>
        <v/>
      </c>
      <c r="AP42" s="50" t="str">
        <f>IF(AP$1="","",IF(OR(AND(AP$1&gt;=$F40,AP$1&lt;=IF(AND($F40&gt;$M$1,$G40=""),$M$2,$G40)),AND(AP$1&gt;=$F41,AP$1&lt;=IF(AND($F41&gt;$M$1,$G41=""),$M$2,$G41)),AND(AP$1&gt;=$F42,AP$1&lt;=IF(AND($F42&gt;$M$1,$G42=""),$M$2,$G42)),AND(AP$1&gt;=$F43,AP$1&lt;=IF(AND($F43&gt;$M$1,$G43=""),$M$2,$G43))),$F$3,""))</f>
        <v/>
      </c>
      <c r="AQ42" s="50" t="str">
        <f t="shared" ref="AQ42:AR42" si="427">IF(AQ$1="","",IF(OR(AND(AQ$1&gt;=$F40,AQ$1&lt;=IF(AND($F40&gt;$M$1,$G40=""),$M$2,$G40)),AND(AQ$1&gt;=$F41,AQ$1&lt;=IF(AND($F41&gt;$M$1,$G41=""),$M$2,$G41)),AND(AQ$1&gt;=$F42,AQ$1&lt;=IF(AND($F42&gt;$M$1,$G42=""),$M$2,$G42)),AND(AQ$1&gt;=$F43,AQ$1&lt;=IF(AND($F43&gt;$M$1,$G43=""),$M$2,$G43))),$F$3,""))</f>
        <v/>
      </c>
      <c r="AR42" s="51" t="str">
        <f t="shared" si="427"/>
        <v/>
      </c>
    </row>
    <row r="43" spans="1:44" x14ac:dyDescent="0.2">
      <c r="A43" s="201"/>
      <c r="B43" s="74"/>
      <c r="C43" s="125"/>
      <c r="D43" s="90"/>
      <c r="E43" s="89"/>
      <c r="F43" s="90"/>
      <c r="G43" s="89"/>
      <c r="H43" s="90"/>
      <c r="I43" s="89"/>
      <c r="J43" s="90"/>
      <c r="K43" s="89"/>
      <c r="M43" s="99"/>
      <c r="N43" s="98" t="str">
        <f t="shared" ref="N43:AO43" si="428">IF(OR(AND(N$1&gt;=$H40,N$1&lt;=IF(AND($H40&gt;$M$1,$I40=""),$M$2,$I40)),AND(N$1&gt;=$H41,N$1&lt;=IF(AND($H41&gt;$M$1,$I41=""),$M$2,$I41)),AND(N$1&gt;=$H42,N$1&lt;=IF(AND($H42&gt;$M$1,$I42=""),$M$2,$I42)),AND(N$1&gt;=$H43,N$1&lt;=IF(AND($H43&gt;$M$1,$I43=""),$M$2,$I43))),$H$3,"")</f>
        <v/>
      </c>
      <c r="O43" s="47" t="str">
        <f t="shared" si="428"/>
        <v/>
      </c>
      <c r="P43" s="47" t="str">
        <f t="shared" si="428"/>
        <v/>
      </c>
      <c r="Q43" s="47" t="str">
        <f t="shared" si="428"/>
        <v/>
      </c>
      <c r="R43" s="47" t="str">
        <f t="shared" si="428"/>
        <v/>
      </c>
      <c r="S43" s="47" t="str">
        <f t="shared" si="428"/>
        <v/>
      </c>
      <c r="T43" s="47" t="str">
        <f t="shared" si="428"/>
        <v/>
      </c>
      <c r="U43" s="47" t="str">
        <f t="shared" si="428"/>
        <v/>
      </c>
      <c r="V43" s="47" t="str">
        <f t="shared" si="428"/>
        <v/>
      </c>
      <c r="W43" s="47" t="str">
        <f t="shared" si="428"/>
        <v/>
      </c>
      <c r="X43" s="47" t="str">
        <f t="shared" si="428"/>
        <v/>
      </c>
      <c r="Y43" s="47" t="str">
        <f t="shared" si="428"/>
        <v/>
      </c>
      <c r="Z43" s="47" t="str">
        <f t="shared" si="428"/>
        <v/>
      </c>
      <c r="AA43" s="47" t="str">
        <f t="shared" si="428"/>
        <v/>
      </c>
      <c r="AB43" s="47" t="str">
        <f t="shared" si="428"/>
        <v/>
      </c>
      <c r="AC43" s="47" t="str">
        <f t="shared" si="428"/>
        <v/>
      </c>
      <c r="AD43" s="47" t="str">
        <f t="shared" si="428"/>
        <v/>
      </c>
      <c r="AE43" s="47" t="str">
        <f t="shared" si="428"/>
        <v/>
      </c>
      <c r="AF43" s="47" t="str">
        <f t="shared" si="428"/>
        <v/>
      </c>
      <c r="AG43" s="47" t="str">
        <f t="shared" si="428"/>
        <v/>
      </c>
      <c r="AH43" s="47" t="str">
        <f t="shared" si="428"/>
        <v/>
      </c>
      <c r="AI43" s="47" t="str">
        <f t="shared" si="428"/>
        <v/>
      </c>
      <c r="AJ43" s="47" t="str">
        <f t="shared" si="428"/>
        <v/>
      </c>
      <c r="AK43" s="47" t="str">
        <f t="shared" si="428"/>
        <v/>
      </c>
      <c r="AL43" s="47" t="str">
        <f t="shared" si="428"/>
        <v/>
      </c>
      <c r="AM43" s="47" t="str">
        <f t="shared" si="428"/>
        <v/>
      </c>
      <c r="AN43" s="47" t="str">
        <f t="shared" si="428"/>
        <v/>
      </c>
      <c r="AO43" s="47" t="str">
        <f t="shared" si="428"/>
        <v/>
      </c>
      <c r="AP43" s="95" t="str">
        <f>IF(AP$1="","",IF(OR(AND(AP$1&gt;=$H40,AP$1&lt;=IF(AND($H40&gt;$M$1,$I40=""),$M$2,$I40)),AND(AP$1&gt;=$H41,AP$1&lt;=IF(AND($H41&gt;$M$1,$I41=""),$M$2,$I41)),AND(AP$1&gt;=$H42,AP$1&lt;=IF(AND($H42&gt;$M$1,$I42=""),$M$2,$I42)),AND(AP$1&gt;=$H43,AP$1&lt;=IF(AND($H43&gt;$M$1,$I43=""),$M$2,$I43))),$H$3,""))</f>
        <v/>
      </c>
      <c r="AQ43" s="95" t="str">
        <f>IF(AQ$1="","",IF(OR(AND(AQ$1&gt;=$H40,AQ$1&lt;=IF(AND($H40&gt;$M$1,$I40=""),$M$2,$I40)),AND(AQ$1&gt;=$H41,AQ$1&lt;=IF(AND($H41&gt;$M$1,$I41=""),$M$2,$I41)),AND(AQ$1&gt;=$H42,AQ$1&lt;=IF(AND($H42&gt;$M$1,$I42=""),$M$2,$I42)),AND(AQ$1&gt;=$H43,AQ$1&lt;=IF(AND($H43&gt;$M$1,$I43=""),$M$2,$I43))),$H$3,""))</f>
        <v/>
      </c>
      <c r="AR43" s="96" t="str">
        <f>IF(AR$1="","",IF(OR(AND(AR$1&gt;=$H40,AR$1&lt;=IF(AND($H40&gt;$M$1,$I40=""),$M$2,$I40)),AND(AR$1&gt;=$H41,AR$1&lt;=IF(AND($H41&gt;$M$1,$I41=""),$M$2,$I41)),AND(AR$1&gt;=$H42,AR$1&lt;=IF(AND($H42&gt;$M$1,$I42=""),$M$2,$I42)),AND(AR$1&gt;=$H43,AR$1&lt;=IF(AND($H43&gt;$M$1,$I43=""),$M$2,$I43))),$H$3,""))</f>
        <v/>
      </c>
    </row>
    <row r="44" spans="1:44" ht="13.5" thickBot="1" x14ac:dyDescent="0.25">
      <c r="A44" s="202"/>
      <c r="B44" s="75"/>
      <c r="C44" s="200"/>
      <c r="D44" s="91"/>
      <c r="E44" s="92"/>
      <c r="F44" s="91"/>
      <c r="G44" s="92"/>
      <c r="H44" s="91"/>
      <c r="I44" s="92"/>
      <c r="J44" s="91"/>
      <c r="K44" s="92"/>
      <c r="M44" s="99"/>
      <c r="N44" s="75" t="str">
        <f>IF(OR(AND(N$1&gt;=$J40,N$1&lt;=IF(AND($J40&gt;$M$1,$K40=""),$M$2,$K40)),AND(N$1&gt;=$J41,N$1&lt;=IF(AND($J41&gt;$M$1,$K41=""),$M$2,$K41)),AND(N$1&gt;=$J42,N$1&lt;=IF(AND($J42&gt;$M$1,$K42=""),$M$2,$K42)),AND(N$1&gt;=$J43,N$1&lt;=IF(AND($J43&gt;$M$1,$K43=""),$M$2,$K43)),AND(N$1&gt;=$J44,N$1&lt;=IF(AND($J44&gt;$M$1,$K44=""),$M$2,$K44))),$J$3,"")</f>
        <v/>
      </c>
      <c r="O44" s="49" t="str">
        <f t="shared" ref="O44" si="429">IF(OR(AND(O$1&gt;=$J40,O$1&lt;=IF(AND($J40&gt;$M$1,$K40=""),$M$2,$K40)),AND(O$1&gt;=$J41,O$1&lt;=IF(AND($J41&gt;$M$1,$K41=""),$M$2,$K41)),AND(O$1&gt;=$J42,O$1&lt;=IF(AND($J42&gt;$M$1,$K42=""),$M$2,$K42)),AND(O$1&gt;=$J43,O$1&lt;=IF(AND($J43&gt;$M$1,$K43=""),$M$2,$K43)),AND(O$1&gt;=$J44,O$1&lt;=IF(AND($J44&gt;$M$1,$K44=""),$M$2,$K44))),$J$3,"")</f>
        <v/>
      </c>
      <c r="P44" s="49" t="str">
        <f t="shared" ref="P44" si="430">IF(OR(AND(P$1&gt;=$J40,P$1&lt;=IF(AND($J40&gt;$M$1,$K40=""),$M$2,$K40)),AND(P$1&gt;=$J41,P$1&lt;=IF(AND($J41&gt;$M$1,$K41=""),$M$2,$K41)),AND(P$1&gt;=$J42,P$1&lt;=IF(AND($J42&gt;$M$1,$K42=""),$M$2,$K42)),AND(P$1&gt;=$J43,P$1&lt;=IF(AND($J43&gt;$M$1,$K43=""),$M$2,$K43)),AND(P$1&gt;=$J44,P$1&lt;=IF(AND($J44&gt;$M$1,$K44=""),$M$2,$K44))),$J$3,"")</f>
        <v/>
      </c>
      <c r="Q44" s="49" t="str">
        <f t="shared" ref="Q44" si="431">IF(OR(AND(Q$1&gt;=$J40,Q$1&lt;=IF(AND($J40&gt;$M$1,$K40=""),$M$2,$K40)),AND(Q$1&gt;=$J41,Q$1&lt;=IF(AND($J41&gt;$M$1,$K41=""),$M$2,$K41)),AND(Q$1&gt;=$J42,Q$1&lt;=IF(AND($J42&gt;$M$1,$K42=""),$M$2,$K42)),AND(Q$1&gt;=$J43,Q$1&lt;=IF(AND($J43&gt;$M$1,$K43=""),$M$2,$K43)),AND(Q$1&gt;=$J44,Q$1&lt;=IF(AND($J44&gt;$M$1,$K44=""),$M$2,$K44))),$J$3,"")</f>
        <v/>
      </c>
      <c r="R44" s="49" t="str">
        <f t="shared" ref="R44" si="432">IF(OR(AND(R$1&gt;=$J40,R$1&lt;=IF(AND($J40&gt;$M$1,$K40=""),$M$2,$K40)),AND(R$1&gt;=$J41,R$1&lt;=IF(AND($J41&gt;$M$1,$K41=""),$M$2,$K41)),AND(R$1&gt;=$J42,R$1&lt;=IF(AND($J42&gt;$M$1,$K42=""),$M$2,$K42)),AND(R$1&gt;=$J43,R$1&lt;=IF(AND($J43&gt;$M$1,$K43=""),$M$2,$K43)),AND(R$1&gt;=$J44,R$1&lt;=IF(AND($J44&gt;$M$1,$K44=""),$M$2,$K44))),$J$3,"")</f>
        <v/>
      </c>
      <c r="S44" s="49" t="str">
        <f t="shared" ref="S44" si="433">IF(OR(AND(S$1&gt;=$J40,S$1&lt;=IF(AND($J40&gt;$M$1,$K40=""),$M$2,$K40)),AND(S$1&gt;=$J41,S$1&lt;=IF(AND($J41&gt;$M$1,$K41=""),$M$2,$K41)),AND(S$1&gt;=$J42,S$1&lt;=IF(AND($J42&gt;$M$1,$K42=""),$M$2,$K42)),AND(S$1&gt;=$J43,S$1&lt;=IF(AND($J43&gt;$M$1,$K43=""),$M$2,$K43)),AND(S$1&gt;=$J44,S$1&lt;=IF(AND($J44&gt;$M$1,$K44=""),$M$2,$K44))),$J$3,"")</f>
        <v/>
      </c>
      <c r="T44" s="49" t="str">
        <f t="shared" ref="T44" si="434">IF(OR(AND(T$1&gt;=$J40,T$1&lt;=IF(AND($J40&gt;$M$1,$K40=""),$M$2,$K40)),AND(T$1&gt;=$J41,T$1&lt;=IF(AND($J41&gt;$M$1,$K41=""),$M$2,$K41)),AND(T$1&gt;=$J42,T$1&lt;=IF(AND($J42&gt;$M$1,$K42=""),$M$2,$K42)),AND(T$1&gt;=$J43,T$1&lt;=IF(AND($J43&gt;$M$1,$K43=""),$M$2,$K43)),AND(T$1&gt;=$J44,T$1&lt;=IF(AND($J44&gt;$M$1,$K44=""),$M$2,$K44))),$J$3,"")</f>
        <v/>
      </c>
      <c r="U44" s="49" t="str">
        <f t="shared" ref="U44" si="435">IF(OR(AND(U$1&gt;=$J40,U$1&lt;=IF(AND($J40&gt;$M$1,$K40=""),$M$2,$K40)),AND(U$1&gt;=$J41,U$1&lt;=IF(AND($J41&gt;$M$1,$K41=""),$M$2,$K41)),AND(U$1&gt;=$J42,U$1&lt;=IF(AND($J42&gt;$M$1,$K42=""),$M$2,$K42)),AND(U$1&gt;=$J43,U$1&lt;=IF(AND($J43&gt;$M$1,$K43=""),$M$2,$K43)),AND(U$1&gt;=$J44,U$1&lt;=IF(AND($J44&gt;$M$1,$K44=""),$M$2,$K44))),$J$3,"")</f>
        <v/>
      </c>
      <c r="V44" s="49" t="str">
        <f t="shared" ref="V44" si="436">IF(OR(AND(V$1&gt;=$J40,V$1&lt;=IF(AND($J40&gt;$M$1,$K40=""),$M$2,$K40)),AND(V$1&gt;=$J41,V$1&lt;=IF(AND($J41&gt;$M$1,$K41=""),$M$2,$K41)),AND(V$1&gt;=$J42,V$1&lt;=IF(AND($J42&gt;$M$1,$K42=""),$M$2,$K42)),AND(V$1&gt;=$J43,V$1&lt;=IF(AND($J43&gt;$M$1,$K43=""),$M$2,$K43)),AND(V$1&gt;=$J44,V$1&lt;=IF(AND($J44&gt;$M$1,$K44=""),$M$2,$K44))),$J$3,"")</f>
        <v/>
      </c>
      <c r="W44" s="49" t="str">
        <f t="shared" ref="W44" si="437">IF(OR(AND(W$1&gt;=$J40,W$1&lt;=IF(AND($J40&gt;$M$1,$K40=""),$M$2,$K40)),AND(W$1&gt;=$J41,W$1&lt;=IF(AND($J41&gt;$M$1,$K41=""),$M$2,$K41)),AND(W$1&gt;=$J42,W$1&lt;=IF(AND($J42&gt;$M$1,$K42=""),$M$2,$K42)),AND(W$1&gt;=$J43,W$1&lt;=IF(AND($J43&gt;$M$1,$K43=""),$M$2,$K43)),AND(W$1&gt;=$J44,W$1&lt;=IF(AND($J44&gt;$M$1,$K44=""),$M$2,$K44))),$J$3,"")</f>
        <v/>
      </c>
      <c r="X44" s="49" t="str">
        <f t="shared" ref="X44" si="438">IF(OR(AND(X$1&gt;=$J40,X$1&lt;=IF(AND($J40&gt;$M$1,$K40=""),$M$2,$K40)),AND(X$1&gt;=$J41,X$1&lt;=IF(AND($J41&gt;$M$1,$K41=""),$M$2,$K41)),AND(X$1&gt;=$J42,X$1&lt;=IF(AND($J42&gt;$M$1,$K42=""),$M$2,$K42)),AND(X$1&gt;=$J43,X$1&lt;=IF(AND($J43&gt;$M$1,$K43=""),$M$2,$K43)),AND(X$1&gt;=$J44,X$1&lt;=IF(AND($J44&gt;$M$1,$K44=""),$M$2,$K44))),$J$3,"")</f>
        <v/>
      </c>
      <c r="Y44" s="49" t="str">
        <f t="shared" ref="Y44" si="439">IF(OR(AND(Y$1&gt;=$J40,Y$1&lt;=IF(AND($J40&gt;$M$1,$K40=""),$M$2,$K40)),AND(Y$1&gt;=$J41,Y$1&lt;=IF(AND($J41&gt;$M$1,$K41=""),$M$2,$K41)),AND(Y$1&gt;=$J42,Y$1&lt;=IF(AND($J42&gt;$M$1,$K42=""),$M$2,$K42)),AND(Y$1&gt;=$J43,Y$1&lt;=IF(AND($J43&gt;$M$1,$K43=""),$M$2,$K43)),AND(Y$1&gt;=$J44,Y$1&lt;=IF(AND($J44&gt;$M$1,$K44=""),$M$2,$K44))),$J$3,"")</f>
        <v/>
      </c>
      <c r="Z44" s="49" t="str">
        <f t="shared" ref="Z44" si="440">IF(OR(AND(Z$1&gt;=$J40,Z$1&lt;=IF(AND($J40&gt;$M$1,$K40=""),$M$2,$K40)),AND(Z$1&gt;=$J41,Z$1&lt;=IF(AND($J41&gt;$M$1,$K41=""),$M$2,$K41)),AND(Z$1&gt;=$J42,Z$1&lt;=IF(AND($J42&gt;$M$1,$K42=""),$M$2,$K42)),AND(Z$1&gt;=$J43,Z$1&lt;=IF(AND($J43&gt;$M$1,$K43=""),$M$2,$K43)),AND(Z$1&gt;=$J44,Z$1&lt;=IF(AND($J44&gt;$M$1,$K44=""),$M$2,$K44))),$J$3,"")</f>
        <v/>
      </c>
      <c r="AA44" s="49" t="str">
        <f t="shared" ref="AA44" si="441">IF(OR(AND(AA$1&gt;=$J40,AA$1&lt;=IF(AND($J40&gt;$M$1,$K40=""),$M$2,$K40)),AND(AA$1&gt;=$J41,AA$1&lt;=IF(AND($J41&gt;$M$1,$K41=""),$M$2,$K41)),AND(AA$1&gt;=$J42,AA$1&lt;=IF(AND($J42&gt;$M$1,$K42=""),$M$2,$K42)),AND(AA$1&gt;=$J43,AA$1&lt;=IF(AND($J43&gt;$M$1,$K43=""),$M$2,$K43)),AND(AA$1&gt;=$J44,AA$1&lt;=IF(AND($J44&gt;$M$1,$K44=""),$M$2,$K44))),$J$3,"")</f>
        <v/>
      </c>
      <c r="AB44" s="49" t="str">
        <f t="shared" ref="AB44" si="442">IF(OR(AND(AB$1&gt;=$J40,AB$1&lt;=IF(AND($J40&gt;$M$1,$K40=""),$M$2,$K40)),AND(AB$1&gt;=$J41,AB$1&lt;=IF(AND($J41&gt;$M$1,$K41=""),$M$2,$K41)),AND(AB$1&gt;=$J42,AB$1&lt;=IF(AND($J42&gt;$M$1,$K42=""),$M$2,$K42)),AND(AB$1&gt;=$J43,AB$1&lt;=IF(AND($J43&gt;$M$1,$K43=""),$M$2,$K43)),AND(AB$1&gt;=$J44,AB$1&lt;=IF(AND($J44&gt;$M$1,$K44=""),$M$2,$K44))),$J$3,"")</f>
        <v/>
      </c>
      <c r="AC44" s="49" t="str">
        <f t="shared" ref="AC44" si="443">IF(OR(AND(AC$1&gt;=$J40,AC$1&lt;=IF(AND($J40&gt;$M$1,$K40=""),$M$2,$K40)),AND(AC$1&gt;=$J41,AC$1&lt;=IF(AND($J41&gt;$M$1,$K41=""),$M$2,$K41)),AND(AC$1&gt;=$J42,AC$1&lt;=IF(AND($J42&gt;$M$1,$K42=""),$M$2,$K42)),AND(AC$1&gt;=$J43,AC$1&lt;=IF(AND($J43&gt;$M$1,$K43=""),$M$2,$K43)),AND(AC$1&gt;=$J44,AC$1&lt;=IF(AND($J44&gt;$M$1,$K44=""),$M$2,$K44))),$J$3,"")</f>
        <v/>
      </c>
      <c r="AD44" s="49" t="str">
        <f t="shared" ref="AD44" si="444">IF(OR(AND(AD$1&gt;=$J40,AD$1&lt;=IF(AND($J40&gt;$M$1,$K40=""),$M$2,$K40)),AND(AD$1&gt;=$J41,AD$1&lt;=IF(AND($J41&gt;$M$1,$K41=""),$M$2,$K41)),AND(AD$1&gt;=$J42,AD$1&lt;=IF(AND($J42&gt;$M$1,$K42=""),$M$2,$K42)),AND(AD$1&gt;=$J43,AD$1&lt;=IF(AND($J43&gt;$M$1,$K43=""),$M$2,$K43)),AND(AD$1&gt;=$J44,AD$1&lt;=IF(AND($J44&gt;$M$1,$K44=""),$M$2,$K44))),$J$3,"")</f>
        <v/>
      </c>
      <c r="AE44" s="49" t="str">
        <f t="shared" ref="AE44" si="445">IF(OR(AND(AE$1&gt;=$J40,AE$1&lt;=IF(AND($J40&gt;$M$1,$K40=""),$M$2,$K40)),AND(AE$1&gt;=$J41,AE$1&lt;=IF(AND($J41&gt;$M$1,$K41=""),$M$2,$K41)),AND(AE$1&gt;=$J42,AE$1&lt;=IF(AND($J42&gt;$M$1,$K42=""),$M$2,$K42)),AND(AE$1&gt;=$J43,AE$1&lt;=IF(AND($J43&gt;$M$1,$K43=""),$M$2,$K43)),AND(AE$1&gt;=$J44,AE$1&lt;=IF(AND($J44&gt;$M$1,$K44=""),$M$2,$K44))),$J$3,"")</f>
        <v/>
      </c>
      <c r="AF44" s="49" t="str">
        <f t="shared" ref="AF44" si="446">IF(OR(AND(AF$1&gt;=$J40,AF$1&lt;=IF(AND($J40&gt;$M$1,$K40=""),$M$2,$K40)),AND(AF$1&gt;=$J41,AF$1&lt;=IF(AND($J41&gt;$M$1,$K41=""),$M$2,$K41)),AND(AF$1&gt;=$J42,AF$1&lt;=IF(AND($J42&gt;$M$1,$K42=""),$M$2,$K42)),AND(AF$1&gt;=$J43,AF$1&lt;=IF(AND($J43&gt;$M$1,$K43=""),$M$2,$K43)),AND(AF$1&gt;=$J44,AF$1&lt;=IF(AND($J44&gt;$M$1,$K44=""),$M$2,$K44))),$J$3,"")</f>
        <v/>
      </c>
      <c r="AG44" s="49" t="str">
        <f t="shared" ref="AG44" si="447">IF(OR(AND(AG$1&gt;=$J40,AG$1&lt;=IF(AND($J40&gt;$M$1,$K40=""),$M$2,$K40)),AND(AG$1&gt;=$J41,AG$1&lt;=IF(AND($J41&gt;$M$1,$K41=""),$M$2,$K41)),AND(AG$1&gt;=$J42,AG$1&lt;=IF(AND($J42&gt;$M$1,$K42=""),$M$2,$K42)),AND(AG$1&gt;=$J43,AG$1&lt;=IF(AND($J43&gt;$M$1,$K43=""),$M$2,$K43)),AND(AG$1&gt;=$J44,AG$1&lt;=IF(AND($J44&gt;$M$1,$K44=""),$M$2,$K44))),$J$3,"")</f>
        <v/>
      </c>
      <c r="AH44" s="49" t="str">
        <f t="shared" ref="AH44" si="448">IF(OR(AND(AH$1&gt;=$J40,AH$1&lt;=IF(AND($J40&gt;$M$1,$K40=""),$M$2,$K40)),AND(AH$1&gt;=$J41,AH$1&lt;=IF(AND($J41&gt;$M$1,$K41=""),$M$2,$K41)),AND(AH$1&gt;=$J42,AH$1&lt;=IF(AND($J42&gt;$M$1,$K42=""),$M$2,$K42)),AND(AH$1&gt;=$J43,AH$1&lt;=IF(AND($J43&gt;$M$1,$K43=""),$M$2,$K43)),AND(AH$1&gt;=$J44,AH$1&lt;=IF(AND($J44&gt;$M$1,$K44=""),$M$2,$K44))),$J$3,"")</f>
        <v/>
      </c>
      <c r="AI44" s="49" t="str">
        <f t="shared" ref="AI44" si="449">IF(OR(AND(AI$1&gt;=$J40,AI$1&lt;=IF(AND($J40&gt;$M$1,$K40=""),$M$2,$K40)),AND(AI$1&gt;=$J41,AI$1&lt;=IF(AND($J41&gt;$M$1,$K41=""),$M$2,$K41)),AND(AI$1&gt;=$J42,AI$1&lt;=IF(AND($J42&gt;$M$1,$K42=""),$M$2,$K42)),AND(AI$1&gt;=$J43,AI$1&lt;=IF(AND($J43&gt;$M$1,$K43=""),$M$2,$K43)),AND(AI$1&gt;=$J44,AI$1&lt;=IF(AND($J44&gt;$M$1,$K44=""),$M$2,$K44))),$J$3,"")</f>
        <v/>
      </c>
      <c r="AJ44" s="49" t="str">
        <f t="shared" ref="AJ44" si="450">IF(OR(AND(AJ$1&gt;=$J40,AJ$1&lt;=IF(AND($J40&gt;$M$1,$K40=""),$M$2,$K40)),AND(AJ$1&gt;=$J41,AJ$1&lt;=IF(AND($J41&gt;$M$1,$K41=""),$M$2,$K41)),AND(AJ$1&gt;=$J42,AJ$1&lt;=IF(AND($J42&gt;$M$1,$K42=""),$M$2,$K42)),AND(AJ$1&gt;=$J43,AJ$1&lt;=IF(AND($J43&gt;$M$1,$K43=""),$M$2,$K43)),AND(AJ$1&gt;=$J44,AJ$1&lt;=IF(AND($J44&gt;$M$1,$K44=""),$M$2,$K44))),$J$3,"")</f>
        <v/>
      </c>
      <c r="AK44" s="49" t="str">
        <f t="shared" ref="AK44" si="451">IF(OR(AND(AK$1&gt;=$J40,AK$1&lt;=IF(AND($J40&gt;$M$1,$K40=""),$M$2,$K40)),AND(AK$1&gt;=$J41,AK$1&lt;=IF(AND($J41&gt;$M$1,$K41=""),$M$2,$K41)),AND(AK$1&gt;=$J42,AK$1&lt;=IF(AND($J42&gt;$M$1,$K42=""),$M$2,$K42)),AND(AK$1&gt;=$J43,AK$1&lt;=IF(AND($J43&gt;$M$1,$K43=""),$M$2,$K43)),AND(AK$1&gt;=$J44,AK$1&lt;=IF(AND($J44&gt;$M$1,$K44=""),$M$2,$K44))),$J$3,"")</f>
        <v/>
      </c>
      <c r="AL44" s="49" t="str">
        <f t="shared" ref="AL44" si="452">IF(OR(AND(AL$1&gt;=$J40,AL$1&lt;=IF(AND($J40&gt;$M$1,$K40=""),$M$2,$K40)),AND(AL$1&gt;=$J41,AL$1&lt;=IF(AND($J41&gt;$M$1,$K41=""),$M$2,$K41)),AND(AL$1&gt;=$J42,AL$1&lt;=IF(AND($J42&gt;$M$1,$K42=""),$M$2,$K42)),AND(AL$1&gt;=$J43,AL$1&lt;=IF(AND($J43&gt;$M$1,$K43=""),$M$2,$K43)),AND(AL$1&gt;=$J44,AL$1&lt;=IF(AND($J44&gt;$M$1,$K44=""),$M$2,$K44))),$J$3,"")</f>
        <v/>
      </c>
      <c r="AM44" s="49" t="str">
        <f t="shared" ref="AM44" si="453">IF(OR(AND(AM$1&gt;=$J40,AM$1&lt;=IF(AND($J40&gt;$M$1,$K40=""),$M$2,$K40)),AND(AM$1&gt;=$J41,AM$1&lt;=IF(AND($J41&gt;$M$1,$K41=""),$M$2,$K41)),AND(AM$1&gt;=$J42,AM$1&lt;=IF(AND($J42&gt;$M$1,$K42=""),$M$2,$K42)),AND(AM$1&gt;=$J43,AM$1&lt;=IF(AND($J43&gt;$M$1,$K43=""),$M$2,$K43)),AND(AM$1&gt;=$J44,AM$1&lt;=IF(AND($J44&gt;$M$1,$K44=""),$M$2,$K44))),$J$3,"")</f>
        <v/>
      </c>
      <c r="AN44" s="49" t="str">
        <f t="shared" ref="AN44" si="454">IF(OR(AND(AN$1&gt;=$J40,AN$1&lt;=IF(AND($J40&gt;$M$1,$K40=""),$M$2,$K40)),AND(AN$1&gt;=$J41,AN$1&lt;=IF(AND($J41&gt;$M$1,$K41=""),$M$2,$K41)),AND(AN$1&gt;=$J42,AN$1&lt;=IF(AND($J42&gt;$M$1,$K42=""),$M$2,$K42)),AND(AN$1&gt;=$J43,AN$1&lt;=IF(AND($J43&gt;$M$1,$K43=""),$M$2,$K43)),AND(AN$1&gt;=$J44,AN$1&lt;=IF(AND($J44&gt;$M$1,$K44=""),$M$2,$K44))),$J$3,"")</f>
        <v/>
      </c>
      <c r="AO44" s="49" t="str">
        <f t="shared" ref="AO44" si="455">IF(OR(AND(AO$1&gt;=$J40,AO$1&lt;=IF(AND($J40&gt;$M$1,$K40=""),$M$2,$K40)),AND(AO$1&gt;=$J41,AO$1&lt;=IF(AND($J41&gt;$M$1,$K41=""),$M$2,$K41)),AND(AO$1&gt;=$J42,AO$1&lt;=IF(AND($J42&gt;$M$1,$K42=""),$M$2,$K42)),AND(AO$1&gt;=$J43,AO$1&lt;=IF(AND($J43&gt;$M$1,$K43=""),$M$2,$K43)),AND(AO$1&gt;=$J44,AO$1&lt;=IF(AND($J44&gt;$M$1,$K44=""),$M$2,$K44))),$J$3,"")</f>
        <v/>
      </c>
      <c r="AP44" s="52" t="str">
        <f>IF(AP$1="","",IF(OR(AND(AP$1&gt;=$J40,AP$1&lt;=IF(AND($J40&gt;$M$1,$K40=""),$M$2,$K40)),AND(AP$1&gt;=$J41,AP$1&lt;=IF(AND($J41&gt;$M$1,$K41=""),$M$2,$K41)),AND(AP$1&gt;=$J42,AP$1&lt;=IF(AND($J42&gt;$M$1,$K42=""),$M$2,$K42)),AND(AP$1&gt;=$J43,AP$1&lt;=IF(AND($J43&gt;$M$1,$K43=""),$M$2,$K43)),AND(AP$1&gt;=$J44,AP$1&lt;=IF(AND($J44&gt;$M$1,$K44=""),$M$2,$K44))),$J$3,""))</f>
        <v/>
      </c>
      <c r="AQ44" s="52" t="str">
        <f t="shared" ref="AQ44" si="456">IF(AQ$1="","",IF(OR(AND(AQ$1&gt;=$J40,AQ$1&lt;=IF(AND($J40&gt;$M$1,$K40=""),$M$2,$K40)),AND(AQ$1&gt;=$J41,AQ$1&lt;=IF(AND($J41&gt;$M$1,$K41=""),$M$2,$K41)),AND(AQ$1&gt;=$J42,AQ$1&lt;=IF(AND($J42&gt;$M$1,$K42=""),$M$2,$K42)),AND(AQ$1&gt;=$J43,AQ$1&lt;=IF(AND($J43&gt;$M$1,$K43=""),$M$2,$K43)),AND(AQ$1&gt;=$J44,AQ$1&lt;=IF(AND($J44&gt;$M$1,$K44=""),$M$2,$K44))),$J$3,""))</f>
        <v/>
      </c>
      <c r="AR44" s="53" t="str">
        <f t="shared" ref="AR44" si="457">IF(AR$1="","",IF(OR(AND(AR$1&gt;=$J40,AR$1&lt;=IF(AND($J40&gt;$M$1,$K40=""),$M$2,$K40)),AND(AR$1&gt;=$J41,AR$1&lt;=IF(AND($J41&gt;$M$1,$K41=""),$M$2,$K41)),AND(AR$1&gt;=$J42,AR$1&lt;=IF(AND($J42&gt;$M$1,$K42=""),$M$2,$K42)),AND(AR$1&gt;=$J43,AR$1&lt;=IF(AND($J43&gt;$M$1,$K43=""),$M$2,$K43)),AND(AR$1&gt;=$J44,AR$1&lt;=IF(AND($J44&gt;$M$1,$K44=""),$M$2,$K44))),$J$3,""))</f>
        <v/>
      </c>
    </row>
    <row r="45" spans="1:44" ht="23.25" customHeight="1" x14ac:dyDescent="0.2">
      <c r="A45" s="76">
        <f>стр.1!C29</f>
        <v>2833</v>
      </c>
      <c r="B45" s="142" t="str">
        <f>IFERROR(VLOOKUP(A45,стр.1!$A$13:$D$106,2,FALSE),"")</f>
        <v>Макаров</v>
      </c>
      <c r="C45" s="197" t="str">
        <f>IFERROR(VLOOKUP(A45,стр.1!$A$13:$D$106,4,FALSE),"")</f>
        <v>сборная</v>
      </c>
      <c r="D45" s="86"/>
      <c r="E45" s="87"/>
      <c r="F45" s="86"/>
      <c r="G45" s="87"/>
      <c r="H45" s="86"/>
      <c r="I45" s="87"/>
      <c r="J45" s="86"/>
      <c r="K45" s="87"/>
      <c r="L45" s="17"/>
      <c r="M45" s="99"/>
      <c r="N45" s="97" t="str">
        <f>N46&amp;N47&amp;N48&amp;N49</f>
        <v/>
      </c>
      <c r="O45" s="97" t="str">
        <f t="shared" ref="O45" si="458">O46&amp;O47&amp;O48&amp;O49</f>
        <v/>
      </c>
      <c r="P45" s="97" t="str">
        <f t="shared" ref="P45" si="459">P46&amp;P47&amp;P48&amp;P49</f>
        <v/>
      </c>
      <c r="Q45" s="97" t="str">
        <f t="shared" ref="Q45" si="460">Q46&amp;Q47&amp;Q48&amp;Q49</f>
        <v/>
      </c>
      <c r="R45" s="97" t="str">
        <f t="shared" ref="R45" si="461">R46&amp;R47&amp;R48&amp;R49</f>
        <v/>
      </c>
      <c r="S45" s="97" t="str">
        <f t="shared" ref="S45" si="462">S46&amp;S47&amp;S48&amp;S49</f>
        <v/>
      </c>
      <c r="T45" s="97" t="str">
        <f t="shared" ref="T45" si="463">T46&amp;T47&amp;T48&amp;T49</f>
        <v/>
      </c>
      <c r="U45" s="97" t="str">
        <f t="shared" ref="U45" si="464">U46&amp;U47&amp;U48&amp;U49</f>
        <v/>
      </c>
      <c r="V45" s="97" t="str">
        <f t="shared" ref="V45" si="465">V46&amp;V47&amp;V48&amp;V49</f>
        <v/>
      </c>
      <c r="W45" s="97" t="str">
        <f t="shared" ref="W45" si="466">W46&amp;W47&amp;W48&amp;W49</f>
        <v/>
      </c>
      <c r="X45" s="97" t="str">
        <f t="shared" ref="X45" si="467">X46&amp;X47&amp;X48&amp;X49</f>
        <v/>
      </c>
      <c r="Y45" s="97" t="str">
        <f t="shared" ref="Y45" si="468">Y46&amp;Y47&amp;Y48&amp;Y49</f>
        <v/>
      </c>
      <c r="Z45" s="97" t="str">
        <f t="shared" ref="Z45" si="469">Z46&amp;Z47&amp;Z48&amp;Z49</f>
        <v/>
      </c>
      <c r="AA45" s="97" t="str">
        <f t="shared" ref="AA45" si="470">AA46&amp;AA47&amp;AA48&amp;AA49</f>
        <v/>
      </c>
      <c r="AB45" s="97" t="str">
        <f t="shared" ref="AB45" si="471">AB46&amp;AB47&amp;AB48&amp;AB49</f>
        <v/>
      </c>
      <c r="AC45" s="97" t="str">
        <f t="shared" ref="AC45" si="472">AC46&amp;AC47&amp;AC48&amp;AC49</f>
        <v/>
      </c>
      <c r="AD45" s="97" t="str">
        <f t="shared" ref="AD45" si="473">AD46&amp;AD47&amp;AD48&amp;AD49</f>
        <v/>
      </c>
      <c r="AE45" s="97" t="str">
        <f t="shared" ref="AE45" si="474">AE46&amp;AE47&amp;AE48&amp;AE49</f>
        <v/>
      </c>
      <c r="AF45" s="97" t="str">
        <f t="shared" ref="AF45" si="475">AF46&amp;AF47&amp;AF48&amp;AF49</f>
        <v/>
      </c>
      <c r="AG45" s="97" t="str">
        <f t="shared" ref="AG45" si="476">AG46&amp;AG47&amp;AG48&amp;AG49</f>
        <v/>
      </c>
      <c r="AH45" s="97" t="str">
        <f t="shared" ref="AH45" si="477">AH46&amp;AH47&amp;AH48&amp;AH49</f>
        <v/>
      </c>
      <c r="AI45" s="97" t="str">
        <f t="shared" ref="AI45" si="478">AI46&amp;AI47&amp;AI48&amp;AI49</f>
        <v/>
      </c>
      <c r="AJ45" s="97" t="str">
        <f t="shared" ref="AJ45" si="479">AJ46&amp;AJ47&amp;AJ48&amp;AJ49</f>
        <v/>
      </c>
      <c r="AK45" s="97" t="str">
        <f t="shared" ref="AK45" si="480">AK46&amp;AK47&amp;AK48&amp;AK49</f>
        <v/>
      </c>
      <c r="AL45" s="97" t="str">
        <f t="shared" ref="AL45" si="481">AL46&amp;AL47&amp;AL48&amp;AL49</f>
        <v/>
      </c>
      <c r="AM45" s="97" t="str">
        <f t="shared" ref="AM45" si="482">AM46&amp;AM47&amp;AM48&amp;AM49</f>
        <v/>
      </c>
      <c r="AN45" s="97" t="str">
        <f t="shared" ref="AN45" si="483">AN46&amp;AN47&amp;AN48&amp;AN49</f>
        <v/>
      </c>
      <c r="AO45" s="97" t="str">
        <f t="shared" ref="AO45" si="484">AO46&amp;AO47&amp;AO48&amp;AO49</f>
        <v/>
      </c>
      <c r="AP45" s="97" t="str">
        <f t="shared" ref="AP45" si="485">AP46&amp;AP47&amp;AP48&amp;AP49</f>
        <v/>
      </c>
      <c r="AQ45" s="97" t="str">
        <f t="shared" ref="AQ45" si="486">AQ46&amp;AQ47&amp;AQ48&amp;AQ49</f>
        <v/>
      </c>
      <c r="AR45" s="97" t="str">
        <f t="shared" ref="AR45" si="487">AR46&amp;AR47&amp;AR48&amp;AR49</f>
        <v/>
      </c>
    </row>
    <row r="46" spans="1:44" x14ac:dyDescent="0.2">
      <c r="A46" s="201"/>
      <c r="B46" s="74"/>
      <c r="C46" s="198"/>
      <c r="D46" s="88"/>
      <c r="E46" s="89"/>
      <c r="F46" s="90"/>
      <c r="G46" s="89"/>
      <c r="H46" s="90"/>
      <c r="I46" s="89"/>
      <c r="J46" s="90"/>
      <c r="K46" s="89"/>
      <c r="M46" s="99"/>
      <c r="N46" s="74" t="str">
        <f>IF(OR(AND(N$1&gt;=$D45,N$1&lt;=IF(AND($D45&gt;$M$1,$E45=""),$M$2,$E45)),AND(N$1&gt;=$D46,N$1&lt;=IF(AND($D46&gt;$M$1,$E46=""),$M$2,$E46)),AND(N$1&gt;=$D47,N$1&lt;=IF(AND($D47&gt;$M$1,$E47=""),$M$2,$E47)),AND(N$1&gt;=$D48,N$1&lt;=IF(AND($D48&gt;$M$1,$E48=""),$M$2,$E48))),$D$3,"")</f>
        <v/>
      </c>
      <c r="O46" s="41" t="str">
        <f t="shared" ref="O46:AO46" si="488">IF(OR(AND(O$1&gt;=$D45,O$1&lt;=IF(AND($D45&gt;$M$1,$E45=""),$M$2,$E45)),AND(O$1&gt;=$D46,O$1&lt;=IF(AND($D46&gt;$M$1,$E46=""),$M$2,$E46)),AND(O$1&gt;=$D47,O$1&lt;=IF(AND($D47&gt;$M$1,$E47=""),$M$2,$E47)),AND(O$1&gt;=$D48,O$1&lt;=IF(AND($D48&gt;$M$1,$E48=""),$M$2,$E48))),$D$3,"")</f>
        <v/>
      </c>
      <c r="P46" s="41" t="str">
        <f t="shared" si="488"/>
        <v/>
      </c>
      <c r="Q46" s="41" t="str">
        <f t="shared" si="488"/>
        <v/>
      </c>
      <c r="R46" s="41" t="str">
        <f t="shared" si="488"/>
        <v/>
      </c>
      <c r="S46" s="41" t="str">
        <f t="shared" si="488"/>
        <v/>
      </c>
      <c r="T46" s="41" t="str">
        <f t="shared" si="488"/>
        <v/>
      </c>
      <c r="U46" s="41" t="str">
        <f t="shared" si="488"/>
        <v/>
      </c>
      <c r="V46" s="41" t="str">
        <f t="shared" si="488"/>
        <v/>
      </c>
      <c r="W46" s="41" t="str">
        <f t="shared" si="488"/>
        <v/>
      </c>
      <c r="X46" s="41" t="str">
        <f t="shared" si="488"/>
        <v/>
      </c>
      <c r="Y46" s="41" t="str">
        <f t="shared" si="488"/>
        <v/>
      </c>
      <c r="Z46" s="41" t="str">
        <f t="shared" si="488"/>
        <v/>
      </c>
      <c r="AA46" s="41" t="str">
        <f t="shared" si="488"/>
        <v/>
      </c>
      <c r="AB46" s="41" t="str">
        <f t="shared" si="488"/>
        <v/>
      </c>
      <c r="AC46" s="41" t="str">
        <f t="shared" si="488"/>
        <v/>
      </c>
      <c r="AD46" s="41" t="str">
        <f t="shared" si="488"/>
        <v/>
      </c>
      <c r="AE46" s="41" t="str">
        <f t="shared" si="488"/>
        <v/>
      </c>
      <c r="AF46" s="41" t="str">
        <f t="shared" si="488"/>
        <v/>
      </c>
      <c r="AG46" s="41" t="str">
        <f t="shared" si="488"/>
        <v/>
      </c>
      <c r="AH46" s="41" t="str">
        <f t="shared" si="488"/>
        <v/>
      </c>
      <c r="AI46" s="41" t="str">
        <f t="shared" si="488"/>
        <v/>
      </c>
      <c r="AJ46" s="41" t="str">
        <f t="shared" si="488"/>
        <v/>
      </c>
      <c r="AK46" s="41" t="str">
        <f t="shared" si="488"/>
        <v/>
      </c>
      <c r="AL46" s="41" t="str">
        <f t="shared" si="488"/>
        <v/>
      </c>
      <c r="AM46" s="41" t="str">
        <f t="shared" si="488"/>
        <v/>
      </c>
      <c r="AN46" s="41" t="str">
        <f t="shared" si="488"/>
        <v/>
      </c>
      <c r="AO46" s="41" t="str">
        <f t="shared" si="488"/>
        <v/>
      </c>
      <c r="AP46" s="50" t="str">
        <f>IF(AP$1="","",IF(OR(AND(AP$1&gt;=$D45,AP$1&lt;=IF(AND($D45&gt;$M$1,$E45=""),$M$2,$E45)),AND(AP$1&gt;=$D46,AP$1&lt;=IF(AND($D46&gt;$M$1,$E46=""),$M$2,$E46)),AND(AP$1&gt;=$D47,AP$1&lt;=IF(AND($D47&gt;$M$1,$E47=""),$M$2,$E47)),AND(AP$1&gt;=$D48,AP$1&lt;=IF(AND($D48&gt;$M$1,$E48=""),$M$2,$E48))),$D$3,""))</f>
        <v/>
      </c>
      <c r="AQ46" s="50" t="str">
        <f t="shared" ref="AQ46:AR46" si="489">IF(AQ$1="","",IF(OR(AND(AQ$1&gt;=$D45,AQ$1&lt;=IF(AND($D45&gt;$M$1,$E45=""),$M$2,$E45)),AND(AQ$1&gt;=$D46,AQ$1&lt;=IF(AND($D46&gt;$M$1,$E46=""),$M$2,$E46)),AND(AQ$1&gt;=$D47,AQ$1&lt;=IF(AND($D47&gt;$M$1,$E47=""),$M$2,$E47)),AND(AQ$1&gt;=$D48,AQ$1&lt;=IF(AND($D48&gt;$M$1,$E48=""),$M$2,$E48))),$D$3,""))</f>
        <v/>
      </c>
      <c r="AR46" s="51" t="str">
        <f t="shared" si="489"/>
        <v/>
      </c>
    </row>
    <row r="47" spans="1:44" x14ac:dyDescent="0.2">
      <c r="A47" s="201"/>
      <c r="B47" s="74"/>
      <c r="C47" s="199"/>
      <c r="D47" s="90"/>
      <c r="E47" s="89"/>
      <c r="F47" s="90"/>
      <c r="G47" s="89"/>
      <c r="H47" s="90"/>
      <c r="I47" s="89"/>
      <c r="J47" s="90"/>
      <c r="K47" s="89"/>
      <c r="M47" s="99"/>
      <c r="N47" s="74" t="str">
        <f>IF(OR(AND(N$1&gt;=$F45,N$1&lt;=IF(AND($F45&gt;$M$1,$G45=""),$M$2,$G45)),AND(N$1&gt;=$F46,N$1&lt;=IF(AND($F46&gt;$M$1,$G46=""),$M$2,$G46)),AND(N$1&gt;=$F47,N$1&lt;=IF(AND($F47&gt;$M$1,$G47=""),$M$2,$G47)),AND(N$1&gt;=$F48,N$1&lt;=IF(AND($F48&gt;$M$1,$G48=""),$M$2,$G48))),$F$3,"")</f>
        <v/>
      </c>
      <c r="O47" s="41" t="str">
        <f t="shared" ref="O47:AO47" si="490">IF(OR(AND(O$1&gt;=$F45,O$1&lt;=IF(AND($F45&gt;$M$1,$G45=""),$M$2,$G45)),AND(O$1&gt;=$F46,O$1&lt;=IF(AND($F46&gt;$M$1,$G46=""),$M$2,$G46)),AND(O$1&gt;=$F47,O$1&lt;=IF(AND($F47&gt;$M$1,$G47=""),$M$2,$G47)),AND(O$1&gt;=$F48,O$1&lt;=IF(AND($F48&gt;$M$1,$G48=""),$M$2,$G48))),$F$3,"")</f>
        <v/>
      </c>
      <c r="P47" s="41" t="str">
        <f t="shared" si="490"/>
        <v/>
      </c>
      <c r="Q47" s="41" t="str">
        <f t="shared" si="490"/>
        <v/>
      </c>
      <c r="R47" s="41" t="str">
        <f t="shared" si="490"/>
        <v/>
      </c>
      <c r="S47" s="41" t="str">
        <f t="shared" si="490"/>
        <v/>
      </c>
      <c r="T47" s="41" t="str">
        <f t="shared" si="490"/>
        <v/>
      </c>
      <c r="U47" s="41" t="str">
        <f t="shared" si="490"/>
        <v/>
      </c>
      <c r="V47" s="41" t="str">
        <f t="shared" si="490"/>
        <v/>
      </c>
      <c r="W47" s="41" t="str">
        <f t="shared" si="490"/>
        <v/>
      </c>
      <c r="X47" s="41" t="str">
        <f t="shared" si="490"/>
        <v/>
      </c>
      <c r="Y47" s="41" t="str">
        <f t="shared" si="490"/>
        <v/>
      </c>
      <c r="Z47" s="41" t="str">
        <f t="shared" si="490"/>
        <v/>
      </c>
      <c r="AA47" s="41" t="str">
        <f t="shared" si="490"/>
        <v/>
      </c>
      <c r="AB47" s="41" t="str">
        <f t="shared" si="490"/>
        <v/>
      </c>
      <c r="AC47" s="41" t="str">
        <f t="shared" si="490"/>
        <v/>
      </c>
      <c r="AD47" s="41" t="str">
        <f t="shared" si="490"/>
        <v/>
      </c>
      <c r="AE47" s="41" t="str">
        <f t="shared" si="490"/>
        <v/>
      </c>
      <c r="AF47" s="41" t="str">
        <f t="shared" si="490"/>
        <v/>
      </c>
      <c r="AG47" s="41" t="str">
        <f t="shared" si="490"/>
        <v/>
      </c>
      <c r="AH47" s="41" t="str">
        <f t="shared" si="490"/>
        <v/>
      </c>
      <c r="AI47" s="41" t="str">
        <f t="shared" si="490"/>
        <v/>
      </c>
      <c r="AJ47" s="41" t="str">
        <f t="shared" si="490"/>
        <v/>
      </c>
      <c r="AK47" s="41" t="str">
        <f t="shared" si="490"/>
        <v/>
      </c>
      <c r="AL47" s="41" t="str">
        <f t="shared" si="490"/>
        <v/>
      </c>
      <c r="AM47" s="41" t="str">
        <f t="shared" si="490"/>
        <v/>
      </c>
      <c r="AN47" s="41" t="str">
        <f t="shared" si="490"/>
        <v/>
      </c>
      <c r="AO47" s="41" t="str">
        <f t="shared" si="490"/>
        <v/>
      </c>
      <c r="AP47" s="50" t="str">
        <f>IF(AP$1="","",IF(OR(AND(AP$1&gt;=$F45,AP$1&lt;=IF(AND($F45&gt;$M$1,$G45=""),$M$2,$G45)),AND(AP$1&gt;=$F46,AP$1&lt;=IF(AND($F46&gt;$M$1,$G46=""),$M$2,$G46)),AND(AP$1&gt;=$F47,AP$1&lt;=IF(AND($F47&gt;$M$1,$G47=""),$M$2,$G47)),AND(AP$1&gt;=$F48,AP$1&lt;=IF(AND($F48&gt;$M$1,$G48=""),$M$2,$G48))),$F$3,""))</f>
        <v/>
      </c>
      <c r="AQ47" s="50" t="str">
        <f t="shared" ref="AQ47:AR47" si="491">IF(AQ$1="","",IF(OR(AND(AQ$1&gt;=$F45,AQ$1&lt;=IF(AND($F45&gt;$M$1,$G45=""),$M$2,$G45)),AND(AQ$1&gt;=$F46,AQ$1&lt;=IF(AND($F46&gt;$M$1,$G46=""),$M$2,$G46)),AND(AQ$1&gt;=$F47,AQ$1&lt;=IF(AND($F47&gt;$M$1,$G47=""),$M$2,$G47)),AND(AQ$1&gt;=$F48,AQ$1&lt;=IF(AND($F48&gt;$M$1,$G48=""),$M$2,$G48))),$F$3,""))</f>
        <v/>
      </c>
      <c r="AR47" s="51" t="str">
        <f t="shared" si="491"/>
        <v/>
      </c>
    </row>
    <row r="48" spans="1:44" x14ac:dyDescent="0.2">
      <c r="A48" s="201"/>
      <c r="B48" s="74"/>
      <c r="C48" s="125"/>
      <c r="D48" s="90"/>
      <c r="E48" s="89"/>
      <c r="F48" s="90"/>
      <c r="G48" s="89"/>
      <c r="H48" s="90"/>
      <c r="I48" s="89"/>
      <c r="J48" s="90"/>
      <c r="K48" s="89"/>
      <c r="M48" s="99"/>
      <c r="N48" s="98" t="str">
        <f t="shared" ref="N48:AO48" si="492">IF(OR(AND(N$1&gt;=$H45,N$1&lt;=IF(AND($H45&gt;$M$1,$I45=""),$M$2,$I45)),AND(N$1&gt;=$H46,N$1&lt;=IF(AND($H46&gt;$M$1,$I46=""),$M$2,$I46)),AND(N$1&gt;=$H47,N$1&lt;=IF(AND($H47&gt;$M$1,$I47=""),$M$2,$I47)),AND(N$1&gt;=$H48,N$1&lt;=IF(AND($H48&gt;$M$1,$I48=""),$M$2,$I48))),$H$3,"")</f>
        <v/>
      </c>
      <c r="O48" s="47" t="str">
        <f t="shared" si="492"/>
        <v/>
      </c>
      <c r="P48" s="47" t="str">
        <f t="shared" si="492"/>
        <v/>
      </c>
      <c r="Q48" s="47" t="str">
        <f t="shared" si="492"/>
        <v/>
      </c>
      <c r="R48" s="47" t="str">
        <f t="shared" si="492"/>
        <v/>
      </c>
      <c r="S48" s="47" t="str">
        <f t="shared" si="492"/>
        <v/>
      </c>
      <c r="T48" s="47" t="str">
        <f t="shared" si="492"/>
        <v/>
      </c>
      <c r="U48" s="47" t="str">
        <f t="shared" si="492"/>
        <v/>
      </c>
      <c r="V48" s="47" t="str">
        <f t="shared" si="492"/>
        <v/>
      </c>
      <c r="W48" s="47" t="str">
        <f t="shared" si="492"/>
        <v/>
      </c>
      <c r="X48" s="47" t="str">
        <f t="shared" si="492"/>
        <v/>
      </c>
      <c r="Y48" s="47" t="str">
        <f t="shared" si="492"/>
        <v/>
      </c>
      <c r="Z48" s="47" t="str">
        <f t="shared" si="492"/>
        <v/>
      </c>
      <c r="AA48" s="47" t="str">
        <f t="shared" si="492"/>
        <v/>
      </c>
      <c r="AB48" s="47" t="str">
        <f t="shared" si="492"/>
        <v/>
      </c>
      <c r="AC48" s="47" t="str">
        <f t="shared" si="492"/>
        <v/>
      </c>
      <c r="AD48" s="47" t="str">
        <f t="shared" si="492"/>
        <v/>
      </c>
      <c r="AE48" s="47" t="str">
        <f t="shared" si="492"/>
        <v/>
      </c>
      <c r="AF48" s="47" t="str">
        <f t="shared" si="492"/>
        <v/>
      </c>
      <c r="AG48" s="47" t="str">
        <f t="shared" si="492"/>
        <v/>
      </c>
      <c r="AH48" s="47" t="str">
        <f t="shared" si="492"/>
        <v/>
      </c>
      <c r="AI48" s="47" t="str">
        <f t="shared" si="492"/>
        <v/>
      </c>
      <c r="AJ48" s="47" t="str">
        <f t="shared" si="492"/>
        <v/>
      </c>
      <c r="AK48" s="47" t="str">
        <f t="shared" si="492"/>
        <v/>
      </c>
      <c r="AL48" s="47" t="str">
        <f t="shared" si="492"/>
        <v/>
      </c>
      <c r="AM48" s="47" t="str">
        <f t="shared" si="492"/>
        <v/>
      </c>
      <c r="AN48" s="47" t="str">
        <f t="shared" si="492"/>
        <v/>
      </c>
      <c r="AO48" s="47" t="str">
        <f t="shared" si="492"/>
        <v/>
      </c>
      <c r="AP48" s="95" t="str">
        <f>IF(AP$1="","",IF(OR(AND(AP$1&gt;=$H45,AP$1&lt;=IF(AND($H45&gt;$M$1,$I45=""),$M$2,$I45)),AND(AP$1&gt;=$H46,AP$1&lt;=IF(AND($H46&gt;$M$1,$I46=""),$M$2,$I46)),AND(AP$1&gt;=$H47,AP$1&lt;=IF(AND($H47&gt;$M$1,$I47=""),$M$2,$I47)),AND(AP$1&gt;=$H48,AP$1&lt;=IF(AND($H48&gt;$M$1,$I48=""),$M$2,$I48))),$H$3,""))</f>
        <v/>
      </c>
      <c r="AQ48" s="95" t="str">
        <f>IF(AQ$1="","",IF(OR(AND(AQ$1&gt;=$H45,AQ$1&lt;=IF(AND($H45&gt;$M$1,$I45=""),$M$2,$I45)),AND(AQ$1&gt;=$H46,AQ$1&lt;=IF(AND($H46&gt;$M$1,$I46=""),$M$2,$I46)),AND(AQ$1&gt;=$H47,AQ$1&lt;=IF(AND($H47&gt;$M$1,$I47=""),$M$2,$I47)),AND(AQ$1&gt;=$H48,AQ$1&lt;=IF(AND($H48&gt;$M$1,$I48=""),$M$2,$I48))),$H$3,""))</f>
        <v/>
      </c>
      <c r="AR48" s="96" t="str">
        <f>IF(AR$1="","",IF(OR(AND(AR$1&gt;=$H45,AR$1&lt;=IF(AND($H45&gt;$M$1,$I45=""),$M$2,$I45)),AND(AR$1&gt;=$H46,AR$1&lt;=IF(AND($H46&gt;$M$1,$I46=""),$M$2,$I46)),AND(AR$1&gt;=$H47,AR$1&lt;=IF(AND($H47&gt;$M$1,$I47=""),$M$2,$I47)),AND(AR$1&gt;=$H48,AR$1&lt;=IF(AND($H48&gt;$M$1,$I48=""),$M$2,$I48))),$H$3,""))</f>
        <v/>
      </c>
    </row>
    <row r="49" spans="1:44" ht="13.5" thickBot="1" x14ac:dyDescent="0.25">
      <c r="A49" s="202"/>
      <c r="B49" s="75"/>
      <c r="C49" s="200"/>
      <c r="D49" s="91"/>
      <c r="E49" s="92"/>
      <c r="F49" s="91"/>
      <c r="G49" s="92"/>
      <c r="H49" s="91"/>
      <c r="I49" s="92"/>
      <c r="J49" s="91"/>
      <c r="K49" s="92"/>
      <c r="M49" s="99"/>
      <c r="N49" s="75" t="str">
        <f>IF(OR(AND(N$1&gt;=$J45,N$1&lt;=IF(AND($J45&gt;$M$1,$K45=""),$M$2,$K45)),AND(N$1&gt;=$J46,N$1&lt;=IF(AND($J46&gt;$M$1,$K46=""),$M$2,$K46)),AND(N$1&gt;=$J47,N$1&lt;=IF(AND($J47&gt;$M$1,$K47=""),$M$2,$K47)),AND(N$1&gt;=$J48,N$1&lt;=IF(AND($J48&gt;$M$1,$K48=""),$M$2,$K48)),AND(N$1&gt;=$J49,N$1&lt;=IF(AND($J49&gt;$M$1,$K49=""),$M$2,$K49))),$J$3,"")</f>
        <v/>
      </c>
      <c r="O49" s="49" t="str">
        <f t="shared" ref="O49" si="493">IF(OR(AND(O$1&gt;=$J45,O$1&lt;=IF(AND($J45&gt;$M$1,$K45=""),$M$2,$K45)),AND(O$1&gt;=$J46,O$1&lt;=IF(AND($J46&gt;$M$1,$K46=""),$M$2,$K46)),AND(O$1&gt;=$J47,O$1&lt;=IF(AND($J47&gt;$M$1,$K47=""),$M$2,$K47)),AND(O$1&gt;=$J48,O$1&lt;=IF(AND($J48&gt;$M$1,$K48=""),$M$2,$K48)),AND(O$1&gt;=$J49,O$1&lt;=IF(AND($J49&gt;$M$1,$K49=""),$M$2,$K49))),$J$3,"")</f>
        <v/>
      </c>
      <c r="P49" s="49" t="str">
        <f t="shared" ref="P49" si="494">IF(OR(AND(P$1&gt;=$J45,P$1&lt;=IF(AND($J45&gt;$M$1,$K45=""),$M$2,$K45)),AND(P$1&gt;=$J46,P$1&lt;=IF(AND($J46&gt;$M$1,$K46=""),$M$2,$K46)),AND(P$1&gt;=$J47,P$1&lt;=IF(AND($J47&gt;$M$1,$K47=""),$M$2,$K47)),AND(P$1&gt;=$J48,P$1&lt;=IF(AND($J48&gt;$M$1,$K48=""),$M$2,$K48)),AND(P$1&gt;=$J49,P$1&lt;=IF(AND($J49&gt;$M$1,$K49=""),$M$2,$K49))),$J$3,"")</f>
        <v/>
      </c>
      <c r="Q49" s="49" t="str">
        <f t="shared" ref="Q49" si="495">IF(OR(AND(Q$1&gt;=$J45,Q$1&lt;=IF(AND($J45&gt;$M$1,$K45=""),$M$2,$K45)),AND(Q$1&gt;=$J46,Q$1&lt;=IF(AND($J46&gt;$M$1,$K46=""),$M$2,$K46)),AND(Q$1&gt;=$J47,Q$1&lt;=IF(AND($J47&gt;$M$1,$K47=""),$M$2,$K47)),AND(Q$1&gt;=$J48,Q$1&lt;=IF(AND($J48&gt;$M$1,$K48=""),$M$2,$K48)),AND(Q$1&gt;=$J49,Q$1&lt;=IF(AND($J49&gt;$M$1,$K49=""),$M$2,$K49))),$J$3,"")</f>
        <v/>
      </c>
      <c r="R49" s="49" t="str">
        <f t="shared" ref="R49" si="496">IF(OR(AND(R$1&gt;=$J45,R$1&lt;=IF(AND($J45&gt;$M$1,$K45=""),$M$2,$K45)),AND(R$1&gt;=$J46,R$1&lt;=IF(AND($J46&gt;$M$1,$K46=""),$M$2,$K46)),AND(R$1&gt;=$J47,R$1&lt;=IF(AND($J47&gt;$M$1,$K47=""),$M$2,$K47)),AND(R$1&gt;=$J48,R$1&lt;=IF(AND($J48&gt;$M$1,$K48=""),$M$2,$K48)),AND(R$1&gt;=$J49,R$1&lt;=IF(AND($J49&gt;$M$1,$K49=""),$M$2,$K49))),$J$3,"")</f>
        <v/>
      </c>
      <c r="S49" s="49" t="str">
        <f t="shared" ref="S49" si="497">IF(OR(AND(S$1&gt;=$J45,S$1&lt;=IF(AND($J45&gt;$M$1,$K45=""),$M$2,$K45)),AND(S$1&gt;=$J46,S$1&lt;=IF(AND($J46&gt;$M$1,$K46=""),$M$2,$K46)),AND(S$1&gt;=$J47,S$1&lt;=IF(AND($J47&gt;$M$1,$K47=""),$M$2,$K47)),AND(S$1&gt;=$J48,S$1&lt;=IF(AND($J48&gt;$M$1,$K48=""),$M$2,$K48)),AND(S$1&gt;=$J49,S$1&lt;=IF(AND($J49&gt;$M$1,$K49=""),$M$2,$K49))),$J$3,"")</f>
        <v/>
      </c>
      <c r="T49" s="49" t="str">
        <f t="shared" ref="T49" si="498">IF(OR(AND(T$1&gt;=$J45,T$1&lt;=IF(AND($J45&gt;$M$1,$K45=""),$M$2,$K45)),AND(T$1&gt;=$J46,T$1&lt;=IF(AND($J46&gt;$M$1,$K46=""),$M$2,$K46)),AND(T$1&gt;=$J47,T$1&lt;=IF(AND($J47&gt;$M$1,$K47=""),$M$2,$K47)),AND(T$1&gt;=$J48,T$1&lt;=IF(AND($J48&gt;$M$1,$K48=""),$M$2,$K48)),AND(T$1&gt;=$J49,T$1&lt;=IF(AND($J49&gt;$M$1,$K49=""),$M$2,$K49))),$J$3,"")</f>
        <v/>
      </c>
      <c r="U49" s="49" t="str">
        <f t="shared" ref="U49" si="499">IF(OR(AND(U$1&gt;=$J45,U$1&lt;=IF(AND($J45&gt;$M$1,$K45=""),$M$2,$K45)),AND(U$1&gt;=$J46,U$1&lt;=IF(AND($J46&gt;$M$1,$K46=""),$M$2,$K46)),AND(U$1&gt;=$J47,U$1&lt;=IF(AND($J47&gt;$M$1,$K47=""),$M$2,$K47)),AND(U$1&gt;=$J48,U$1&lt;=IF(AND($J48&gt;$M$1,$K48=""),$M$2,$K48)),AND(U$1&gt;=$J49,U$1&lt;=IF(AND($J49&gt;$M$1,$K49=""),$M$2,$K49))),$J$3,"")</f>
        <v/>
      </c>
      <c r="V49" s="49" t="str">
        <f t="shared" ref="V49" si="500">IF(OR(AND(V$1&gt;=$J45,V$1&lt;=IF(AND($J45&gt;$M$1,$K45=""),$M$2,$K45)),AND(V$1&gt;=$J46,V$1&lt;=IF(AND($J46&gt;$M$1,$K46=""),$M$2,$K46)),AND(V$1&gt;=$J47,V$1&lt;=IF(AND($J47&gt;$M$1,$K47=""),$M$2,$K47)),AND(V$1&gt;=$J48,V$1&lt;=IF(AND($J48&gt;$M$1,$K48=""),$M$2,$K48)),AND(V$1&gt;=$J49,V$1&lt;=IF(AND($J49&gt;$M$1,$K49=""),$M$2,$K49))),$J$3,"")</f>
        <v/>
      </c>
      <c r="W49" s="49" t="str">
        <f t="shared" ref="W49" si="501">IF(OR(AND(W$1&gt;=$J45,W$1&lt;=IF(AND($J45&gt;$M$1,$K45=""),$M$2,$K45)),AND(W$1&gt;=$J46,W$1&lt;=IF(AND($J46&gt;$M$1,$K46=""),$M$2,$K46)),AND(W$1&gt;=$J47,W$1&lt;=IF(AND($J47&gt;$M$1,$K47=""),$M$2,$K47)),AND(W$1&gt;=$J48,W$1&lt;=IF(AND($J48&gt;$M$1,$K48=""),$M$2,$K48)),AND(W$1&gt;=$J49,W$1&lt;=IF(AND($J49&gt;$M$1,$K49=""),$M$2,$K49))),$J$3,"")</f>
        <v/>
      </c>
      <c r="X49" s="49" t="str">
        <f t="shared" ref="X49" si="502">IF(OR(AND(X$1&gt;=$J45,X$1&lt;=IF(AND($J45&gt;$M$1,$K45=""),$M$2,$K45)),AND(X$1&gt;=$J46,X$1&lt;=IF(AND($J46&gt;$M$1,$K46=""),$M$2,$K46)),AND(X$1&gt;=$J47,X$1&lt;=IF(AND($J47&gt;$M$1,$K47=""),$M$2,$K47)),AND(X$1&gt;=$J48,X$1&lt;=IF(AND($J48&gt;$M$1,$K48=""),$M$2,$K48)),AND(X$1&gt;=$J49,X$1&lt;=IF(AND($J49&gt;$M$1,$K49=""),$M$2,$K49))),$J$3,"")</f>
        <v/>
      </c>
      <c r="Y49" s="49" t="str">
        <f t="shared" ref="Y49" si="503">IF(OR(AND(Y$1&gt;=$J45,Y$1&lt;=IF(AND($J45&gt;$M$1,$K45=""),$M$2,$K45)),AND(Y$1&gt;=$J46,Y$1&lt;=IF(AND($J46&gt;$M$1,$K46=""),$M$2,$K46)),AND(Y$1&gt;=$J47,Y$1&lt;=IF(AND($J47&gt;$M$1,$K47=""),$M$2,$K47)),AND(Y$1&gt;=$J48,Y$1&lt;=IF(AND($J48&gt;$M$1,$K48=""),$M$2,$K48)),AND(Y$1&gt;=$J49,Y$1&lt;=IF(AND($J49&gt;$M$1,$K49=""),$M$2,$K49))),$J$3,"")</f>
        <v/>
      </c>
      <c r="Z49" s="49" t="str">
        <f t="shared" ref="Z49" si="504">IF(OR(AND(Z$1&gt;=$J45,Z$1&lt;=IF(AND($J45&gt;$M$1,$K45=""),$M$2,$K45)),AND(Z$1&gt;=$J46,Z$1&lt;=IF(AND($J46&gt;$M$1,$K46=""),$M$2,$K46)),AND(Z$1&gt;=$J47,Z$1&lt;=IF(AND($J47&gt;$M$1,$K47=""),$M$2,$K47)),AND(Z$1&gt;=$J48,Z$1&lt;=IF(AND($J48&gt;$M$1,$K48=""),$M$2,$K48)),AND(Z$1&gt;=$J49,Z$1&lt;=IF(AND($J49&gt;$M$1,$K49=""),$M$2,$K49))),$J$3,"")</f>
        <v/>
      </c>
      <c r="AA49" s="49" t="str">
        <f t="shared" ref="AA49" si="505">IF(OR(AND(AA$1&gt;=$J45,AA$1&lt;=IF(AND($J45&gt;$M$1,$K45=""),$M$2,$K45)),AND(AA$1&gt;=$J46,AA$1&lt;=IF(AND($J46&gt;$M$1,$K46=""),$M$2,$K46)),AND(AA$1&gt;=$J47,AA$1&lt;=IF(AND($J47&gt;$M$1,$K47=""),$M$2,$K47)),AND(AA$1&gt;=$J48,AA$1&lt;=IF(AND($J48&gt;$M$1,$K48=""),$M$2,$K48)),AND(AA$1&gt;=$J49,AA$1&lt;=IF(AND($J49&gt;$M$1,$K49=""),$M$2,$K49))),$J$3,"")</f>
        <v/>
      </c>
      <c r="AB49" s="49" t="str">
        <f t="shared" ref="AB49" si="506">IF(OR(AND(AB$1&gt;=$J45,AB$1&lt;=IF(AND($J45&gt;$M$1,$K45=""),$M$2,$K45)),AND(AB$1&gt;=$J46,AB$1&lt;=IF(AND($J46&gt;$M$1,$K46=""),$M$2,$K46)),AND(AB$1&gt;=$J47,AB$1&lt;=IF(AND($J47&gt;$M$1,$K47=""),$M$2,$K47)),AND(AB$1&gt;=$J48,AB$1&lt;=IF(AND($J48&gt;$M$1,$K48=""),$M$2,$K48)),AND(AB$1&gt;=$J49,AB$1&lt;=IF(AND($J49&gt;$M$1,$K49=""),$M$2,$K49))),$J$3,"")</f>
        <v/>
      </c>
      <c r="AC49" s="49" t="str">
        <f t="shared" ref="AC49" si="507">IF(OR(AND(AC$1&gt;=$J45,AC$1&lt;=IF(AND($J45&gt;$M$1,$K45=""),$M$2,$K45)),AND(AC$1&gt;=$J46,AC$1&lt;=IF(AND($J46&gt;$M$1,$K46=""),$M$2,$K46)),AND(AC$1&gt;=$J47,AC$1&lt;=IF(AND($J47&gt;$M$1,$K47=""),$M$2,$K47)),AND(AC$1&gt;=$J48,AC$1&lt;=IF(AND($J48&gt;$M$1,$K48=""),$M$2,$K48)),AND(AC$1&gt;=$J49,AC$1&lt;=IF(AND($J49&gt;$M$1,$K49=""),$M$2,$K49))),$J$3,"")</f>
        <v/>
      </c>
      <c r="AD49" s="49" t="str">
        <f t="shared" ref="AD49" si="508">IF(OR(AND(AD$1&gt;=$J45,AD$1&lt;=IF(AND($J45&gt;$M$1,$K45=""),$M$2,$K45)),AND(AD$1&gt;=$J46,AD$1&lt;=IF(AND($J46&gt;$M$1,$K46=""),$M$2,$K46)),AND(AD$1&gt;=$J47,AD$1&lt;=IF(AND($J47&gt;$M$1,$K47=""),$M$2,$K47)),AND(AD$1&gt;=$J48,AD$1&lt;=IF(AND($J48&gt;$M$1,$K48=""),$M$2,$K48)),AND(AD$1&gt;=$J49,AD$1&lt;=IF(AND($J49&gt;$M$1,$K49=""),$M$2,$K49))),$J$3,"")</f>
        <v/>
      </c>
      <c r="AE49" s="49" t="str">
        <f t="shared" ref="AE49" si="509">IF(OR(AND(AE$1&gt;=$J45,AE$1&lt;=IF(AND($J45&gt;$M$1,$K45=""),$M$2,$K45)),AND(AE$1&gt;=$J46,AE$1&lt;=IF(AND($J46&gt;$M$1,$K46=""),$M$2,$K46)),AND(AE$1&gt;=$J47,AE$1&lt;=IF(AND($J47&gt;$M$1,$K47=""),$M$2,$K47)),AND(AE$1&gt;=$J48,AE$1&lt;=IF(AND($J48&gt;$M$1,$K48=""),$M$2,$K48)),AND(AE$1&gt;=$J49,AE$1&lt;=IF(AND($J49&gt;$M$1,$K49=""),$M$2,$K49))),$J$3,"")</f>
        <v/>
      </c>
      <c r="AF49" s="49" t="str">
        <f t="shared" ref="AF49" si="510">IF(OR(AND(AF$1&gt;=$J45,AF$1&lt;=IF(AND($J45&gt;$M$1,$K45=""),$M$2,$K45)),AND(AF$1&gt;=$J46,AF$1&lt;=IF(AND($J46&gt;$M$1,$K46=""),$M$2,$K46)),AND(AF$1&gt;=$J47,AF$1&lt;=IF(AND($J47&gt;$M$1,$K47=""),$M$2,$K47)),AND(AF$1&gt;=$J48,AF$1&lt;=IF(AND($J48&gt;$M$1,$K48=""),$M$2,$K48)),AND(AF$1&gt;=$J49,AF$1&lt;=IF(AND($J49&gt;$M$1,$K49=""),$M$2,$K49))),$J$3,"")</f>
        <v/>
      </c>
      <c r="AG49" s="49" t="str">
        <f t="shared" ref="AG49" si="511">IF(OR(AND(AG$1&gt;=$J45,AG$1&lt;=IF(AND($J45&gt;$M$1,$K45=""),$M$2,$K45)),AND(AG$1&gt;=$J46,AG$1&lt;=IF(AND($J46&gt;$M$1,$K46=""),$M$2,$K46)),AND(AG$1&gt;=$J47,AG$1&lt;=IF(AND($J47&gt;$M$1,$K47=""),$M$2,$K47)),AND(AG$1&gt;=$J48,AG$1&lt;=IF(AND($J48&gt;$M$1,$K48=""),$M$2,$K48)),AND(AG$1&gt;=$J49,AG$1&lt;=IF(AND($J49&gt;$M$1,$K49=""),$M$2,$K49))),$J$3,"")</f>
        <v/>
      </c>
      <c r="AH49" s="49" t="str">
        <f t="shared" ref="AH49" si="512">IF(OR(AND(AH$1&gt;=$J45,AH$1&lt;=IF(AND($J45&gt;$M$1,$K45=""),$M$2,$K45)),AND(AH$1&gt;=$J46,AH$1&lt;=IF(AND($J46&gt;$M$1,$K46=""),$M$2,$K46)),AND(AH$1&gt;=$J47,AH$1&lt;=IF(AND($J47&gt;$M$1,$K47=""),$M$2,$K47)),AND(AH$1&gt;=$J48,AH$1&lt;=IF(AND($J48&gt;$M$1,$K48=""),$M$2,$K48)),AND(AH$1&gt;=$J49,AH$1&lt;=IF(AND($J49&gt;$M$1,$K49=""),$M$2,$K49))),$J$3,"")</f>
        <v/>
      </c>
      <c r="AI49" s="49" t="str">
        <f t="shared" ref="AI49" si="513">IF(OR(AND(AI$1&gt;=$J45,AI$1&lt;=IF(AND($J45&gt;$M$1,$K45=""),$M$2,$K45)),AND(AI$1&gt;=$J46,AI$1&lt;=IF(AND($J46&gt;$M$1,$K46=""),$M$2,$K46)),AND(AI$1&gt;=$J47,AI$1&lt;=IF(AND($J47&gt;$M$1,$K47=""),$M$2,$K47)),AND(AI$1&gt;=$J48,AI$1&lt;=IF(AND($J48&gt;$M$1,$K48=""),$M$2,$K48)),AND(AI$1&gt;=$J49,AI$1&lt;=IF(AND($J49&gt;$M$1,$K49=""),$M$2,$K49))),$J$3,"")</f>
        <v/>
      </c>
      <c r="AJ49" s="49" t="str">
        <f t="shared" ref="AJ49" si="514">IF(OR(AND(AJ$1&gt;=$J45,AJ$1&lt;=IF(AND($J45&gt;$M$1,$K45=""),$M$2,$K45)),AND(AJ$1&gt;=$J46,AJ$1&lt;=IF(AND($J46&gt;$M$1,$K46=""),$M$2,$K46)),AND(AJ$1&gt;=$J47,AJ$1&lt;=IF(AND($J47&gt;$M$1,$K47=""),$M$2,$K47)),AND(AJ$1&gt;=$J48,AJ$1&lt;=IF(AND($J48&gt;$M$1,$K48=""),$M$2,$K48)),AND(AJ$1&gt;=$J49,AJ$1&lt;=IF(AND($J49&gt;$M$1,$K49=""),$M$2,$K49))),$J$3,"")</f>
        <v/>
      </c>
      <c r="AK49" s="49" t="str">
        <f t="shared" ref="AK49" si="515">IF(OR(AND(AK$1&gt;=$J45,AK$1&lt;=IF(AND($J45&gt;$M$1,$K45=""),$M$2,$K45)),AND(AK$1&gt;=$J46,AK$1&lt;=IF(AND($J46&gt;$M$1,$K46=""),$M$2,$K46)),AND(AK$1&gt;=$J47,AK$1&lt;=IF(AND($J47&gt;$M$1,$K47=""),$M$2,$K47)),AND(AK$1&gt;=$J48,AK$1&lt;=IF(AND($J48&gt;$M$1,$K48=""),$M$2,$K48)),AND(AK$1&gt;=$J49,AK$1&lt;=IF(AND($J49&gt;$M$1,$K49=""),$M$2,$K49))),$J$3,"")</f>
        <v/>
      </c>
      <c r="AL49" s="49" t="str">
        <f t="shared" ref="AL49" si="516">IF(OR(AND(AL$1&gt;=$J45,AL$1&lt;=IF(AND($J45&gt;$M$1,$K45=""),$M$2,$K45)),AND(AL$1&gt;=$J46,AL$1&lt;=IF(AND($J46&gt;$M$1,$K46=""),$M$2,$K46)),AND(AL$1&gt;=$J47,AL$1&lt;=IF(AND($J47&gt;$M$1,$K47=""),$M$2,$K47)),AND(AL$1&gt;=$J48,AL$1&lt;=IF(AND($J48&gt;$M$1,$K48=""),$M$2,$K48)),AND(AL$1&gt;=$J49,AL$1&lt;=IF(AND($J49&gt;$M$1,$K49=""),$M$2,$K49))),$J$3,"")</f>
        <v/>
      </c>
      <c r="AM49" s="49" t="str">
        <f t="shared" ref="AM49" si="517">IF(OR(AND(AM$1&gt;=$J45,AM$1&lt;=IF(AND($J45&gt;$M$1,$K45=""),$M$2,$K45)),AND(AM$1&gt;=$J46,AM$1&lt;=IF(AND($J46&gt;$M$1,$K46=""),$M$2,$K46)),AND(AM$1&gt;=$J47,AM$1&lt;=IF(AND($J47&gt;$M$1,$K47=""),$M$2,$K47)),AND(AM$1&gt;=$J48,AM$1&lt;=IF(AND($J48&gt;$M$1,$K48=""),$M$2,$K48)),AND(AM$1&gt;=$J49,AM$1&lt;=IF(AND($J49&gt;$M$1,$K49=""),$M$2,$K49))),$J$3,"")</f>
        <v/>
      </c>
      <c r="AN49" s="49" t="str">
        <f t="shared" ref="AN49" si="518">IF(OR(AND(AN$1&gt;=$J45,AN$1&lt;=IF(AND($J45&gt;$M$1,$K45=""),$M$2,$K45)),AND(AN$1&gt;=$J46,AN$1&lt;=IF(AND($J46&gt;$M$1,$K46=""),$M$2,$K46)),AND(AN$1&gt;=$J47,AN$1&lt;=IF(AND($J47&gt;$M$1,$K47=""),$M$2,$K47)),AND(AN$1&gt;=$J48,AN$1&lt;=IF(AND($J48&gt;$M$1,$K48=""),$M$2,$K48)),AND(AN$1&gt;=$J49,AN$1&lt;=IF(AND($J49&gt;$M$1,$K49=""),$M$2,$K49))),$J$3,"")</f>
        <v/>
      </c>
      <c r="AO49" s="49" t="str">
        <f t="shared" ref="AO49" si="519">IF(OR(AND(AO$1&gt;=$J45,AO$1&lt;=IF(AND($J45&gt;$M$1,$K45=""),$M$2,$K45)),AND(AO$1&gt;=$J46,AO$1&lt;=IF(AND($J46&gt;$M$1,$K46=""),$M$2,$K46)),AND(AO$1&gt;=$J47,AO$1&lt;=IF(AND($J47&gt;$M$1,$K47=""),$M$2,$K47)),AND(AO$1&gt;=$J48,AO$1&lt;=IF(AND($J48&gt;$M$1,$K48=""),$M$2,$K48)),AND(AO$1&gt;=$J49,AO$1&lt;=IF(AND($J49&gt;$M$1,$K49=""),$M$2,$K49))),$J$3,"")</f>
        <v/>
      </c>
      <c r="AP49" s="52" t="str">
        <f>IF(AP$1="","",IF(OR(AND(AP$1&gt;=$J45,AP$1&lt;=IF(AND($J45&gt;$M$1,$K45=""),$M$2,$K45)),AND(AP$1&gt;=$J46,AP$1&lt;=IF(AND($J46&gt;$M$1,$K46=""),$M$2,$K46)),AND(AP$1&gt;=$J47,AP$1&lt;=IF(AND($J47&gt;$M$1,$K47=""),$M$2,$K47)),AND(AP$1&gt;=$J48,AP$1&lt;=IF(AND($J48&gt;$M$1,$K48=""),$M$2,$K48)),AND(AP$1&gt;=$J49,AP$1&lt;=IF(AND($J49&gt;$M$1,$K49=""),$M$2,$K49))),$J$3,""))</f>
        <v/>
      </c>
      <c r="AQ49" s="52" t="str">
        <f t="shared" ref="AQ49" si="520">IF(AQ$1="","",IF(OR(AND(AQ$1&gt;=$J45,AQ$1&lt;=IF(AND($J45&gt;$M$1,$K45=""),$M$2,$K45)),AND(AQ$1&gt;=$J46,AQ$1&lt;=IF(AND($J46&gt;$M$1,$K46=""),$M$2,$K46)),AND(AQ$1&gt;=$J47,AQ$1&lt;=IF(AND($J47&gt;$M$1,$K47=""),$M$2,$K47)),AND(AQ$1&gt;=$J48,AQ$1&lt;=IF(AND($J48&gt;$M$1,$K48=""),$M$2,$K48)),AND(AQ$1&gt;=$J49,AQ$1&lt;=IF(AND($J49&gt;$M$1,$K49=""),$M$2,$K49))),$J$3,""))</f>
        <v/>
      </c>
      <c r="AR49" s="53" t="str">
        <f t="shared" ref="AR49" si="521">IF(AR$1="","",IF(OR(AND(AR$1&gt;=$J45,AR$1&lt;=IF(AND($J45&gt;$M$1,$K45=""),$M$2,$K45)),AND(AR$1&gt;=$J46,AR$1&lt;=IF(AND($J46&gt;$M$1,$K46=""),$M$2,$K46)),AND(AR$1&gt;=$J47,AR$1&lt;=IF(AND($J47&gt;$M$1,$K47=""),$M$2,$K47)),AND(AR$1&gt;=$J48,AR$1&lt;=IF(AND($J48&gt;$M$1,$K48=""),$M$2,$K48)),AND(AR$1&gt;=$J49,AR$1&lt;=IF(AND($J49&gt;$M$1,$K49=""),$M$2,$K49))),$J$3,""))</f>
        <v/>
      </c>
    </row>
    <row r="50" spans="1:44" ht="21.75" customHeight="1" x14ac:dyDescent="0.2">
      <c r="A50" s="76">
        <f>стр.1!C31</f>
        <v>4814</v>
      </c>
      <c r="B50" s="142" t="str">
        <f>IFERROR(VLOOKUP(A50,стр.1!$A$13:$D$106,2,FALSE),"")</f>
        <v>Касатонов</v>
      </c>
      <c r="C50" s="197" t="str">
        <f>IFERROR(VLOOKUP(A50,стр.1!$A$13:$D$106,4,FALSE),"")</f>
        <v>сборная</v>
      </c>
      <c r="D50" s="86"/>
      <c r="E50" s="87"/>
      <c r="F50" s="86"/>
      <c r="G50" s="87"/>
      <c r="H50" s="86"/>
      <c r="I50" s="87"/>
      <c r="J50" s="86"/>
      <c r="K50" s="87"/>
      <c r="L50" s="17"/>
      <c r="M50" s="99"/>
      <c r="N50" s="97" t="str">
        <f>N51&amp;N52&amp;N53&amp;N54</f>
        <v/>
      </c>
      <c r="O50" s="97" t="str">
        <f t="shared" ref="O50" si="522">O51&amp;O52&amp;O53&amp;O54</f>
        <v/>
      </c>
      <c r="P50" s="97" t="str">
        <f t="shared" ref="P50" si="523">P51&amp;P52&amp;P53&amp;P54</f>
        <v/>
      </c>
      <c r="Q50" s="97" t="str">
        <f t="shared" ref="Q50" si="524">Q51&amp;Q52&amp;Q53&amp;Q54</f>
        <v/>
      </c>
      <c r="R50" s="97" t="str">
        <f t="shared" ref="R50" si="525">R51&amp;R52&amp;R53&amp;R54</f>
        <v/>
      </c>
      <c r="S50" s="97" t="str">
        <f t="shared" ref="S50" si="526">S51&amp;S52&amp;S53&amp;S54</f>
        <v/>
      </c>
      <c r="T50" s="97" t="str">
        <f t="shared" ref="T50" si="527">T51&amp;T52&amp;T53&amp;T54</f>
        <v/>
      </c>
      <c r="U50" s="97" t="str">
        <f t="shared" ref="U50" si="528">U51&amp;U52&amp;U53&amp;U54</f>
        <v/>
      </c>
      <c r="V50" s="97" t="str">
        <f t="shared" ref="V50" si="529">V51&amp;V52&amp;V53&amp;V54</f>
        <v/>
      </c>
      <c r="W50" s="97" t="str">
        <f t="shared" ref="W50" si="530">W51&amp;W52&amp;W53&amp;W54</f>
        <v/>
      </c>
      <c r="X50" s="97" t="str">
        <f t="shared" ref="X50" si="531">X51&amp;X52&amp;X53&amp;X54</f>
        <v/>
      </c>
      <c r="Y50" s="97" t="str">
        <f t="shared" ref="Y50" si="532">Y51&amp;Y52&amp;Y53&amp;Y54</f>
        <v/>
      </c>
      <c r="Z50" s="97" t="str">
        <f t="shared" ref="Z50" si="533">Z51&amp;Z52&amp;Z53&amp;Z54</f>
        <v/>
      </c>
      <c r="AA50" s="97" t="str">
        <f t="shared" ref="AA50" si="534">AA51&amp;AA52&amp;AA53&amp;AA54</f>
        <v/>
      </c>
      <c r="AB50" s="97" t="str">
        <f t="shared" ref="AB50" si="535">AB51&amp;AB52&amp;AB53&amp;AB54</f>
        <v/>
      </c>
      <c r="AC50" s="97" t="str">
        <f t="shared" ref="AC50" si="536">AC51&amp;AC52&amp;AC53&amp;AC54</f>
        <v/>
      </c>
      <c r="AD50" s="97" t="str">
        <f t="shared" ref="AD50" si="537">AD51&amp;AD52&amp;AD53&amp;AD54</f>
        <v/>
      </c>
      <c r="AE50" s="97" t="str">
        <f t="shared" ref="AE50" si="538">AE51&amp;AE52&amp;AE53&amp;AE54</f>
        <v/>
      </c>
      <c r="AF50" s="97" t="str">
        <f t="shared" ref="AF50" si="539">AF51&amp;AF52&amp;AF53&amp;AF54</f>
        <v/>
      </c>
      <c r="AG50" s="97" t="str">
        <f t="shared" ref="AG50" si="540">AG51&amp;AG52&amp;AG53&amp;AG54</f>
        <v/>
      </c>
      <c r="AH50" s="97" t="str">
        <f t="shared" ref="AH50" si="541">AH51&amp;AH52&amp;AH53&amp;AH54</f>
        <v/>
      </c>
      <c r="AI50" s="97" t="str">
        <f t="shared" ref="AI50" si="542">AI51&amp;AI52&amp;AI53&amp;AI54</f>
        <v/>
      </c>
      <c r="AJ50" s="97" t="str">
        <f t="shared" ref="AJ50" si="543">AJ51&amp;AJ52&amp;AJ53&amp;AJ54</f>
        <v/>
      </c>
      <c r="AK50" s="97" t="str">
        <f t="shared" ref="AK50" si="544">AK51&amp;AK52&amp;AK53&amp;AK54</f>
        <v/>
      </c>
      <c r="AL50" s="97" t="str">
        <f t="shared" ref="AL50" si="545">AL51&amp;AL52&amp;AL53&amp;AL54</f>
        <v/>
      </c>
      <c r="AM50" s="97" t="str">
        <f t="shared" ref="AM50" si="546">AM51&amp;AM52&amp;AM53&amp;AM54</f>
        <v/>
      </c>
      <c r="AN50" s="97" t="str">
        <f t="shared" ref="AN50" si="547">AN51&amp;AN52&amp;AN53&amp;AN54</f>
        <v/>
      </c>
      <c r="AO50" s="97" t="str">
        <f t="shared" ref="AO50" si="548">AO51&amp;AO52&amp;AO53&amp;AO54</f>
        <v/>
      </c>
      <c r="AP50" s="97" t="str">
        <f t="shared" ref="AP50" si="549">AP51&amp;AP52&amp;AP53&amp;AP54</f>
        <v/>
      </c>
      <c r="AQ50" s="97" t="str">
        <f t="shared" ref="AQ50" si="550">AQ51&amp;AQ52&amp;AQ53&amp;AQ54</f>
        <v/>
      </c>
      <c r="AR50" s="97" t="str">
        <f t="shared" ref="AR50" si="551">AR51&amp;AR52&amp;AR53&amp;AR54</f>
        <v/>
      </c>
    </row>
    <row r="51" spans="1:44" x14ac:dyDescent="0.2">
      <c r="A51" s="201"/>
      <c r="B51" s="74"/>
      <c r="C51" s="198"/>
      <c r="D51" s="88"/>
      <c r="E51" s="89"/>
      <c r="F51" s="90"/>
      <c r="G51" s="89"/>
      <c r="H51" s="90"/>
      <c r="I51" s="89"/>
      <c r="J51" s="90"/>
      <c r="K51" s="89"/>
      <c r="M51" s="99"/>
      <c r="N51" s="74" t="str">
        <f>IF(OR(AND(N$1&gt;=$D50,N$1&lt;=IF(AND($D50&gt;$M$1,$E50=""),$M$2,$E50)),AND(N$1&gt;=$D51,N$1&lt;=IF(AND($D51&gt;$M$1,$E51=""),$M$2,$E51)),AND(N$1&gt;=$D52,N$1&lt;=IF(AND($D52&gt;$M$1,$E52=""),$M$2,$E52)),AND(N$1&gt;=$D53,N$1&lt;=IF(AND($D53&gt;$M$1,$E53=""),$M$2,$E53))),$D$3,"")</f>
        <v/>
      </c>
      <c r="O51" s="41" t="str">
        <f t="shared" ref="O51:AO51" si="552">IF(OR(AND(O$1&gt;=$D50,O$1&lt;=IF(AND($D50&gt;$M$1,$E50=""),$M$2,$E50)),AND(O$1&gt;=$D51,O$1&lt;=IF(AND($D51&gt;$M$1,$E51=""),$M$2,$E51)),AND(O$1&gt;=$D52,O$1&lt;=IF(AND($D52&gt;$M$1,$E52=""),$M$2,$E52)),AND(O$1&gt;=$D53,O$1&lt;=IF(AND($D53&gt;$M$1,$E53=""),$M$2,$E53))),$D$3,"")</f>
        <v/>
      </c>
      <c r="P51" s="41" t="str">
        <f t="shared" si="552"/>
        <v/>
      </c>
      <c r="Q51" s="41" t="str">
        <f t="shared" si="552"/>
        <v/>
      </c>
      <c r="R51" s="41" t="str">
        <f t="shared" si="552"/>
        <v/>
      </c>
      <c r="S51" s="41" t="str">
        <f t="shared" si="552"/>
        <v/>
      </c>
      <c r="T51" s="41" t="str">
        <f t="shared" si="552"/>
        <v/>
      </c>
      <c r="U51" s="41" t="str">
        <f t="shared" si="552"/>
        <v/>
      </c>
      <c r="V51" s="41" t="str">
        <f t="shared" si="552"/>
        <v/>
      </c>
      <c r="W51" s="41" t="str">
        <f t="shared" si="552"/>
        <v/>
      </c>
      <c r="X51" s="41" t="str">
        <f t="shared" si="552"/>
        <v/>
      </c>
      <c r="Y51" s="41" t="str">
        <f t="shared" si="552"/>
        <v/>
      </c>
      <c r="Z51" s="41" t="str">
        <f t="shared" si="552"/>
        <v/>
      </c>
      <c r="AA51" s="41" t="str">
        <f t="shared" si="552"/>
        <v/>
      </c>
      <c r="AB51" s="41" t="str">
        <f t="shared" si="552"/>
        <v/>
      </c>
      <c r="AC51" s="41" t="str">
        <f t="shared" si="552"/>
        <v/>
      </c>
      <c r="AD51" s="41" t="str">
        <f t="shared" si="552"/>
        <v/>
      </c>
      <c r="AE51" s="41" t="str">
        <f t="shared" si="552"/>
        <v/>
      </c>
      <c r="AF51" s="41" t="str">
        <f t="shared" si="552"/>
        <v/>
      </c>
      <c r="AG51" s="41" t="str">
        <f t="shared" si="552"/>
        <v/>
      </c>
      <c r="AH51" s="41" t="str">
        <f t="shared" si="552"/>
        <v/>
      </c>
      <c r="AI51" s="41" t="str">
        <f t="shared" si="552"/>
        <v/>
      </c>
      <c r="AJ51" s="41" t="str">
        <f t="shared" si="552"/>
        <v/>
      </c>
      <c r="AK51" s="41" t="str">
        <f t="shared" si="552"/>
        <v/>
      </c>
      <c r="AL51" s="41" t="str">
        <f t="shared" si="552"/>
        <v/>
      </c>
      <c r="AM51" s="41" t="str">
        <f t="shared" si="552"/>
        <v/>
      </c>
      <c r="AN51" s="41" t="str">
        <f t="shared" si="552"/>
        <v/>
      </c>
      <c r="AO51" s="41" t="str">
        <f t="shared" si="552"/>
        <v/>
      </c>
      <c r="AP51" s="50" t="str">
        <f>IF(AP$1="","",IF(OR(AND(AP$1&gt;=$D50,AP$1&lt;=IF(AND($D50&gt;$M$1,$E50=""),$M$2,$E50)),AND(AP$1&gt;=$D51,AP$1&lt;=IF(AND($D51&gt;$M$1,$E51=""),$M$2,$E51)),AND(AP$1&gt;=$D52,AP$1&lt;=IF(AND($D52&gt;$M$1,$E52=""),$M$2,$E52)),AND(AP$1&gt;=$D53,AP$1&lt;=IF(AND($D53&gt;$M$1,$E53=""),$M$2,$E53))),$D$3,""))</f>
        <v/>
      </c>
      <c r="AQ51" s="50" t="str">
        <f t="shared" ref="AQ51:AR51" si="553">IF(AQ$1="","",IF(OR(AND(AQ$1&gt;=$D50,AQ$1&lt;=IF(AND($D50&gt;$M$1,$E50=""),$M$2,$E50)),AND(AQ$1&gt;=$D51,AQ$1&lt;=IF(AND($D51&gt;$M$1,$E51=""),$M$2,$E51)),AND(AQ$1&gt;=$D52,AQ$1&lt;=IF(AND($D52&gt;$M$1,$E52=""),$M$2,$E52)),AND(AQ$1&gt;=$D53,AQ$1&lt;=IF(AND($D53&gt;$M$1,$E53=""),$M$2,$E53))),$D$3,""))</f>
        <v/>
      </c>
      <c r="AR51" s="51" t="str">
        <f t="shared" si="553"/>
        <v/>
      </c>
    </row>
    <row r="52" spans="1:44" x14ac:dyDescent="0.2">
      <c r="A52" s="201"/>
      <c r="B52" s="74"/>
      <c r="C52" s="199"/>
      <c r="D52" s="90"/>
      <c r="E52" s="89"/>
      <c r="F52" s="90"/>
      <c r="G52" s="89"/>
      <c r="H52" s="90"/>
      <c r="I52" s="89"/>
      <c r="J52" s="90"/>
      <c r="K52" s="89"/>
      <c r="M52" s="99"/>
      <c r="N52" s="74" t="str">
        <f>IF(OR(AND(N$1&gt;=$F50,N$1&lt;=IF(AND($F50&gt;$M$1,$G50=""),$M$2,$G50)),AND(N$1&gt;=$F51,N$1&lt;=IF(AND($F51&gt;$M$1,$G51=""),$M$2,$G51)),AND(N$1&gt;=$F52,N$1&lt;=IF(AND($F52&gt;$M$1,$G52=""),$M$2,$G52)),AND(N$1&gt;=$F53,N$1&lt;=IF(AND($F53&gt;$M$1,$G53=""),$M$2,$G53))),$F$3,"")</f>
        <v/>
      </c>
      <c r="O52" s="41" t="str">
        <f t="shared" ref="O52:AO52" si="554">IF(OR(AND(O$1&gt;=$F50,O$1&lt;=IF(AND($F50&gt;$M$1,$G50=""),$M$2,$G50)),AND(O$1&gt;=$F51,O$1&lt;=IF(AND($F51&gt;$M$1,$G51=""),$M$2,$G51)),AND(O$1&gt;=$F52,O$1&lt;=IF(AND($F52&gt;$M$1,$G52=""),$M$2,$G52)),AND(O$1&gt;=$F53,O$1&lt;=IF(AND($F53&gt;$M$1,$G53=""),$M$2,$G53))),$F$3,"")</f>
        <v/>
      </c>
      <c r="P52" s="41" t="str">
        <f t="shared" si="554"/>
        <v/>
      </c>
      <c r="Q52" s="41" t="str">
        <f t="shared" si="554"/>
        <v/>
      </c>
      <c r="R52" s="41" t="str">
        <f t="shared" si="554"/>
        <v/>
      </c>
      <c r="S52" s="41" t="str">
        <f t="shared" si="554"/>
        <v/>
      </c>
      <c r="T52" s="41" t="str">
        <f t="shared" si="554"/>
        <v/>
      </c>
      <c r="U52" s="41" t="str">
        <f t="shared" si="554"/>
        <v/>
      </c>
      <c r="V52" s="41" t="str">
        <f t="shared" si="554"/>
        <v/>
      </c>
      <c r="W52" s="41" t="str">
        <f t="shared" si="554"/>
        <v/>
      </c>
      <c r="X52" s="41" t="str">
        <f t="shared" si="554"/>
        <v/>
      </c>
      <c r="Y52" s="41" t="str">
        <f t="shared" si="554"/>
        <v/>
      </c>
      <c r="Z52" s="41" t="str">
        <f t="shared" si="554"/>
        <v/>
      </c>
      <c r="AA52" s="41" t="str">
        <f t="shared" si="554"/>
        <v/>
      </c>
      <c r="AB52" s="41" t="str">
        <f t="shared" si="554"/>
        <v/>
      </c>
      <c r="AC52" s="41" t="str">
        <f t="shared" si="554"/>
        <v/>
      </c>
      <c r="AD52" s="41" t="str">
        <f t="shared" si="554"/>
        <v/>
      </c>
      <c r="AE52" s="41" t="str">
        <f t="shared" si="554"/>
        <v/>
      </c>
      <c r="AF52" s="41" t="str">
        <f t="shared" si="554"/>
        <v/>
      </c>
      <c r="AG52" s="41" t="str">
        <f t="shared" si="554"/>
        <v/>
      </c>
      <c r="AH52" s="41" t="str">
        <f t="shared" si="554"/>
        <v/>
      </c>
      <c r="AI52" s="41" t="str">
        <f t="shared" si="554"/>
        <v/>
      </c>
      <c r="AJ52" s="41" t="str">
        <f t="shared" si="554"/>
        <v/>
      </c>
      <c r="AK52" s="41" t="str">
        <f t="shared" si="554"/>
        <v/>
      </c>
      <c r="AL52" s="41" t="str">
        <f t="shared" si="554"/>
        <v/>
      </c>
      <c r="AM52" s="41" t="str">
        <f t="shared" si="554"/>
        <v/>
      </c>
      <c r="AN52" s="41" t="str">
        <f t="shared" si="554"/>
        <v/>
      </c>
      <c r="AO52" s="41" t="str">
        <f t="shared" si="554"/>
        <v/>
      </c>
      <c r="AP52" s="50" t="str">
        <f>IF(AP$1="","",IF(OR(AND(AP$1&gt;=$F50,AP$1&lt;=IF(AND($F50&gt;$M$1,$G50=""),$M$2,$G50)),AND(AP$1&gt;=$F51,AP$1&lt;=IF(AND($F51&gt;$M$1,$G51=""),$M$2,$G51)),AND(AP$1&gt;=$F52,AP$1&lt;=IF(AND($F52&gt;$M$1,$G52=""),$M$2,$G52)),AND(AP$1&gt;=$F53,AP$1&lt;=IF(AND($F53&gt;$M$1,$G53=""),$M$2,$G53))),$F$3,""))</f>
        <v/>
      </c>
      <c r="AQ52" s="50" t="str">
        <f t="shared" ref="AQ52:AR52" si="555">IF(AQ$1="","",IF(OR(AND(AQ$1&gt;=$F50,AQ$1&lt;=IF(AND($F50&gt;$M$1,$G50=""),$M$2,$G50)),AND(AQ$1&gt;=$F51,AQ$1&lt;=IF(AND($F51&gt;$M$1,$G51=""),$M$2,$G51)),AND(AQ$1&gt;=$F52,AQ$1&lt;=IF(AND($F52&gt;$M$1,$G52=""),$M$2,$G52)),AND(AQ$1&gt;=$F53,AQ$1&lt;=IF(AND($F53&gt;$M$1,$G53=""),$M$2,$G53))),$F$3,""))</f>
        <v/>
      </c>
      <c r="AR52" s="51" t="str">
        <f t="shared" si="555"/>
        <v/>
      </c>
    </row>
    <row r="53" spans="1:44" x14ac:dyDescent="0.2">
      <c r="A53" s="201"/>
      <c r="B53" s="74"/>
      <c r="C53" s="125"/>
      <c r="D53" s="90"/>
      <c r="E53" s="89"/>
      <c r="F53" s="90"/>
      <c r="G53" s="89"/>
      <c r="H53" s="90"/>
      <c r="I53" s="89"/>
      <c r="J53" s="90"/>
      <c r="K53" s="89"/>
      <c r="M53" s="99"/>
      <c r="N53" s="98" t="str">
        <f t="shared" ref="N53:AO53" si="556">IF(OR(AND(N$1&gt;=$H50,N$1&lt;=IF(AND($H50&gt;$M$1,$I50=""),$M$2,$I50)),AND(N$1&gt;=$H51,N$1&lt;=IF(AND($H51&gt;$M$1,$I51=""),$M$2,$I51)),AND(N$1&gt;=$H52,N$1&lt;=IF(AND($H52&gt;$M$1,$I52=""),$M$2,$I52)),AND(N$1&gt;=$H53,N$1&lt;=IF(AND($H53&gt;$M$1,$I53=""),$M$2,$I53))),$H$3,"")</f>
        <v/>
      </c>
      <c r="O53" s="47" t="str">
        <f t="shared" si="556"/>
        <v/>
      </c>
      <c r="P53" s="47" t="str">
        <f t="shared" si="556"/>
        <v/>
      </c>
      <c r="Q53" s="47" t="str">
        <f t="shared" si="556"/>
        <v/>
      </c>
      <c r="R53" s="47" t="str">
        <f t="shared" si="556"/>
        <v/>
      </c>
      <c r="S53" s="47" t="str">
        <f t="shared" si="556"/>
        <v/>
      </c>
      <c r="T53" s="47" t="str">
        <f t="shared" si="556"/>
        <v/>
      </c>
      <c r="U53" s="47" t="str">
        <f t="shared" si="556"/>
        <v/>
      </c>
      <c r="V53" s="47" t="str">
        <f t="shared" si="556"/>
        <v/>
      </c>
      <c r="W53" s="47" t="str">
        <f t="shared" si="556"/>
        <v/>
      </c>
      <c r="X53" s="47" t="str">
        <f t="shared" si="556"/>
        <v/>
      </c>
      <c r="Y53" s="47" t="str">
        <f t="shared" si="556"/>
        <v/>
      </c>
      <c r="Z53" s="47" t="str">
        <f t="shared" si="556"/>
        <v/>
      </c>
      <c r="AA53" s="47" t="str">
        <f t="shared" si="556"/>
        <v/>
      </c>
      <c r="AB53" s="47" t="str">
        <f t="shared" si="556"/>
        <v/>
      </c>
      <c r="AC53" s="47" t="str">
        <f t="shared" si="556"/>
        <v/>
      </c>
      <c r="AD53" s="47" t="str">
        <f t="shared" si="556"/>
        <v/>
      </c>
      <c r="AE53" s="47" t="str">
        <f t="shared" si="556"/>
        <v/>
      </c>
      <c r="AF53" s="47" t="str">
        <f t="shared" si="556"/>
        <v/>
      </c>
      <c r="AG53" s="47" t="str">
        <f t="shared" si="556"/>
        <v/>
      </c>
      <c r="AH53" s="47" t="str">
        <f t="shared" si="556"/>
        <v/>
      </c>
      <c r="AI53" s="47" t="str">
        <f t="shared" si="556"/>
        <v/>
      </c>
      <c r="AJ53" s="47" t="str">
        <f t="shared" si="556"/>
        <v/>
      </c>
      <c r="AK53" s="47" t="str">
        <f t="shared" si="556"/>
        <v/>
      </c>
      <c r="AL53" s="47" t="str">
        <f t="shared" si="556"/>
        <v/>
      </c>
      <c r="AM53" s="47" t="str">
        <f t="shared" si="556"/>
        <v/>
      </c>
      <c r="AN53" s="47" t="str">
        <f t="shared" si="556"/>
        <v/>
      </c>
      <c r="AO53" s="47" t="str">
        <f t="shared" si="556"/>
        <v/>
      </c>
      <c r="AP53" s="95" t="str">
        <f>IF(AP$1="","",IF(OR(AND(AP$1&gt;=$H50,AP$1&lt;=IF(AND($H50&gt;$M$1,$I50=""),$M$2,$I50)),AND(AP$1&gt;=$H51,AP$1&lt;=IF(AND($H51&gt;$M$1,$I51=""),$M$2,$I51)),AND(AP$1&gt;=$H52,AP$1&lt;=IF(AND($H52&gt;$M$1,$I52=""),$M$2,$I52)),AND(AP$1&gt;=$H53,AP$1&lt;=IF(AND($H53&gt;$M$1,$I53=""),$M$2,$I53))),$H$3,""))</f>
        <v/>
      </c>
      <c r="AQ53" s="95" t="str">
        <f>IF(AQ$1="","",IF(OR(AND(AQ$1&gt;=$H50,AQ$1&lt;=IF(AND($H50&gt;$M$1,$I50=""),$M$2,$I50)),AND(AQ$1&gt;=$H51,AQ$1&lt;=IF(AND($H51&gt;$M$1,$I51=""),$M$2,$I51)),AND(AQ$1&gt;=$H52,AQ$1&lt;=IF(AND($H52&gt;$M$1,$I52=""),$M$2,$I52)),AND(AQ$1&gt;=$H53,AQ$1&lt;=IF(AND($H53&gt;$M$1,$I53=""),$M$2,$I53))),$H$3,""))</f>
        <v/>
      </c>
      <c r="AR53" s="96" t="str">
        <f>IF(AR$1="","",IF(OR(AND(AR$1&gt;=$H50,AR$1&lt;=IF(AND($H50&gt;$M$1,$I50=""),$M$2,$I50)),AND(AR$1&gt;=$H51,AR$1&lt;=IF(AND($H51&gt;$M$1,$I51=""),$M$2,$I51)),AND(AR$1&gt;=$H52,AR$1&lt;=IF(AND($H52&gt;$M$1,$I52=""),$M$2,$I52)),AND(AR$1&gt;=$H53,AR$1&lt;=IF(AND($H53&gt;$M$1,$I53=""),$M$2,$I53))),$H$3,""))</f>
        <v/>
      </c>
    </row>
    <row r="54" spans="1:44" ht="13.5" thickBot="1" x14ac:dyDescent="0.25">
      <c r="A54" s="202"/>
      <c r="B54" s="75"/>
      <c r="C54" s="200"/>
      <c r="D54" s="91"/>
      <c r="E54" s="92"/>
      <c r="F54" s="91"/>
      <c r="G54" s="92"/>
      <c r="H54" s="91"/>
      <c r="I54" s="92"/>
      <c r="J54" s="91"/>
      <c r="K54" s="92"/>
      <c r="M54" s="99"/>
      <c r="N54" s="75" t="str">
        <f>IF(OR(AND(N$1&gt;=$J50,N$1&lt;=IF(AND($J50&gt;$M$1,$K50=""),$M$2,$K50)),AND(N$1&gt;=$J51,N$1&lt;=IF(AND($J51&gt;$M$1,$K51=""),$M$2,$K51)),AND(N$1&gt;=$J52,N$1&lt;=IF(AND($J52&gt;$M$1,$K52=""),$M$2,$K52)),AND(N$1&gt;=$J53,N$1&lt;=IF(AND($J53&gt;$M$1,$K53=""),$M$2,$K53)),AND(N$1&gt;=$J54,N$1&lt;=IF(AND($J54&gt;$M$1,$K54=""),$M$2,$K54))),$J$3,"")</f>
        <v/>
      </c>
      <c r="O54" s="49" t="str">
        <f t="shared" ref="O54" si="557">IF(OR(AND(O$1&gt;=$J50,O$1&lt;=IF(AND($J50&gt;$M$1,$K50=""),$M$2,$K50)),AND(O$1&gt;=$J51,O$1&lt;=IF(AND($J51&gt;$M$1,$K51=""),$M$2,$K51)),AND(O$1&gt;=$J52,O$1&lt;=IF(AND($J52&gt;$M$1,$K52=""),$M$2,$K52)),AND(O$1&gt;=$J53,O$1&lt;=IF(AND($J53&gt;$M$1,$K53=""),$M$2,$K53)),AND(O$1&gt;=$J54,O$1&lt;=IF(AND($J54&gt;$M$1,$K54=""),$M$2,$K54))),$J$3,"")</f>
        <v/>
      </c>
      <c r="P54" s="49" t="str">
        <f t="shared" ref="P54" si="558">IF(OR(AND(P$1&gt;=$J50,P$1&lt;=IF(AND($J50&gt;$M$1,$K50=""),$M$2,$K50)),AND(P$1&gt;=$J51,P$1&lt;=IF(AND($J51&gt;$M$1,$K51=""),$M$2,$K51)),AND(P$1&gt;=$J52,P$1&lt;=IF(AND($J52&gt;$M$1,$K52=""),$M$2,$K52)),AND(P$1&gt;=$J53,P$1&lt;=IF(AND($J53&gt;$M$1,$K53=""),$M$2,$K53)),AND(P$1&gt;=$J54,P$1&lt;=IF(AND($J54&gt;$M$1,$K54=""),$M$2,$K54))),$J$3,"")</f>
        <v/>
      </c>
      <c r="Q54" s="49" t="str">
        <f t="shared" ref="Q54" si="559">IF(OR(AND(Q$1&gt;=$J50,Q$1&lt;=IF(AND($J50&gt;$M$1,$K50=""),$M$2,$K50)),AND(Q$1&gt;=$J51,Q$1&lt;=IF(AND($J51&gt;$M$1,$K51=""),$M$2,$K51)),AND(Q$1&gt;=$J52,Q$1&lt;=IF(AND($J52&gt;$M$1,$K52=""),$M$2,$K52)),AND(Q$1&gt;=$J53,Q$1&lt;=IF(AND($J53&gt;$M$1,$K53=""),$M$2,$K53)),AND(Q$1&gt;=$J54,Q$1&lt;=IF(AND($J54&gt;$M$1,$K54=""),$M$2,$K54))),$J$3,"")</f>
        <v/>
      </c>
      <c r="R54" s="49" t="str">
        <f t="shared" ref="R54" si="560">IF(OR(AND(R$1&gt;=$J50,R$1&lt;=IF(AND($J50&gt;$M$1,$K50=""),$M$2,$K50)),AND(R$1&gt;=$J51,R$1&lt;=IF(AND($J51&gt;$M$1,$K51=""),$M$2,$K51)),AND(R$1&gt;=$J52,R$1&lt;=IF(AND($J52&gt;$M$1,$K52=""),$M$2,$K52)),AND(R$1&gt;=$J53,R$1&lt;=IF(AND($J53&gt;$M$1,$K53=""),$M$2,$K53)),AND(R$1&gt;=$J54,R$1&lt;=IF(AND($J54&gt;$M$1,$K54=""),$M$2,$K54))),$J$3,"")</f>
        <v/>
      </c>
      <c r="S54" s="49" t="str">
        <f t="shared" ref="S54" si="561">IF(OR(AND(S$1&gt;=$J50,S$1&lt;=IF(AND($J50&gt;$M$1,$K50=""),$M$2,$K50)),AND(S$1&gt;=$J51,S$1&lt;=IF(AND($J51&gt;$M$1,$K51=""),$M$2,$K51)),AND(S$1&gt;=$J52,S$1&lt;=IF(AND($J52&gt;$M$1,$K52=""),$M$2,$K52)),AND(S$1&gt;=$J53,S$1&lt;=IF(AND($J53&gt;$M$1,$K53=""),$M$2,$K53)),AND(S$1&gt;=$J54,S$1&lt;=IF(AND($J54&gt;$M$1,$K54=""),$M$2,$K54))),$J$3,"")</f>
        <v/>
      </c>
      <c r="T54" s="49" t="str">
        <f t="shared" ref="T54" si="562">IF(OR(AND(T$1&gt;=$J50,T$1&lt;=IF(AND($J50&gt;$M$1,$K50=""),$M$2,$K50)),AND(T$1&gt;=$J51,T$1&lt;=IF(AND($J51&gt;$M$1,$K51=""),$M$2,$K51)),AND(T$1&gt;=$J52,T$1&lt;=IF(AND($J52&gt;$M$1,$K52=""),$M$2,$K52)),AND(T$1&gt;=$J53,T$1&lt;=IF(AND($J53&gt;$M$1,$K53=""),$M$2,$K53)),AND(T$1&gt;=$J54,T$1&lt;=IF(AND($J54&gt;$M$1,$K54=""),$M$2,$K54))),$J$3,"")</f>
        <v/>
      </c>
      <c r="U54" s="49" t="str">
        <f t="shared" ref="U54" si="563">IF(OR(AND(U$1&gt;=$J50,U$1&lt;=IF(AND($J50&gt;$M$1,$K50=""),$M$2,$K50)),AND(U$1&gt;=$J51,U$1&lt;=IF(AND($J51&gt;$M$1,$K51=""),$M$2,$K51)),AND(U$1&gt;=$J52,U$1&lt;=IF(AND($J52&gt;$M$1,$K52=""),$M$2,$K52)),AND(U$1&gt;=$J53,U$1&lt;=IF(AND($J53&gt;$M$1,$K53=""),$M$2,$K53)),AND(U$1&gt;=$J54,U$1&lt;=IF(AND($J54&gt;$M$1,$K54=""),$M$2,$K54))),$J$3,"")</f>
        <v/>
      </c>
      <c r="V54" s="49" t="str">
        <f t="shared" ref="V54" si="564">IF(OR(AND(V$1&gt;=$J50,V$1&lt;=IF(AND($J50&gt;$M$1,$K50=""),$M$2,$K50)),AND(V$1&gt;=$J51,V$1&lt;=IF(AND($J51&gt;$M$1,$K51=""),$M$2,$K51)),AND(V$1&gt;=$J52,V$1&lt;=IF(AND($J52&gt;$M$1,$K52=""),$M$2,$K52)),AND(V$1&gt;=$J53,V$1&lt;=IF(AND($J53&gt;$M$1,$K53=""),$M$2,$K53)),AND(V$1&gt;=$J54,V$1&lt;=IF(AND($J54&gt;$M$1,$K54=""),$M$2,$K54))),$J$3,"")</f>
        <v/>
      </c>
      <c r="W54" s="49" t="str">
        <f t="shared" ref="W54" si="565">IF(OR(AND(W$1&gt;=$J50,W$1&lt;=IF(AND($J50&gt;$M$1,$K50=""),$M$2,$K50)),AND(W$1&gt;=$J51,W$1&lt;=IF(AND($J51&gt;$M$1,$K51=""),$M$2,$K51)),AND(W$1&gt;=$J52,W$1&lt;=IF(AND($J52&gt;$M$1,$K52=""),$M$2,$K52)),AND(W$1&gt;=$J53,W$1&lt;=IF(AND($J53&gt;$M$1,$K53=""),$M$2,$K53)),AND(W$1&gt;=$J54,W$1&lt;=IF(AND($J54&gt;$M$1,$K54=""),$M$2,$K54))),$J$3,"")</f>
        <v/>
      </c>
      <c r="X54" s="49" t="str">
        <f t="shared" ref="X54" si="566">IF(OR(AND(X$1&gt;=$J50,X$1&lt;=IF(AND($J50&gt;$M$1,$K50=""),$M$2,$K50)),AND(X$1&gt;=$J51,X$1&lt;=IF(AND($J51&gt;$M$1,$K51=""),$M$2,$K51)),AND(X$1&gt;=$J52,X$1&lt;=IF(AND($J52&gt;$M$1,$K52=""),$M$2,$K52)),AND(X$1&gt;=$J53,X$1&lt;=IF(AND($J53&gt;$M$1,$K53=""),$M$2,$K53)),AND(X$1&gt;=$J54,X$1&lt;=IF(AND($J54&gt;$M$1,$K54=""),$M$2,$K54))),$J$3,"")</f>
        <v/>
      </c>
      <c r="Y54" s="49" t="str">
        <f t="shared" ref="Y54" si="567">IF(OR(AND(Y$1&gt;=$J50,Y$1&lt;=IF(AND($J50&gt;$M$1,$K50=""),$M$2,$K50)),AND(Y$1&gt;=$J51,Y$1&lt;=IF(AND($J51&gt;$M$1,$K51=""),$M$2,$K51)),AND(Y$1&gt;=$J52,Y$1&lt;=IF(AND($J52&gt;$M$1,$K52=""),$M$2,$K52)),AND(Y$1&gt;=$J53,Y$1&lt;=IF(AND($J53&gt;$M$1,$K53=""),$M$2,$K53)),AND(Y$1&gt;=$J54,Y$1&lt;=IF(AND($J54&gt;$M$1,$K54=""),$M$2,$K54))),$J$3,"")</f>
        <v/>
      </c>
      <c r="Z54" s="49" t="str">
        <f t="shared" ref="Z54" si="568">IF(OR(AND(Z$1&gt;=$J50,Z$1&lt;=IF(AND($J50&gt;$M$1,$K50=""),$M$2,$K50)),AND(Z$1&gt;=$J51,Z$1&lt;=IF(AND($J51&gt;$M$1,$K51=""),$M$2,$K51)),AND(Z$1&gt;=$J52,Z$1&lt;=IF(AND($J52&gt;$M$1,$K52=""),$M$2,$K52)),AND(Z$1&gt;=$J53,Z$1&lt;=IF(AND($J53&gt;$M$1,$K53=""),$M$2,$K53)),AND(Z$1&gt;=$J54,Z$1&lt;=IF(AND($J54&gt;$M$1,$K54=""),$M$2,$K54))),$J$3,"")</f>
        <v/>
      </c>
      <c r="AA54" s="49" t="str">
        <f t="shared" ref="AA54" si="569">IF(OR(AND(AA$1&gt;=$J50,AA$1&lt;=IF(AND($J50&gt;$M$1,$K50=""),$M$2,$K50)),AND(AA$1&gt;=$J51,AA$1&lt;=IF(AND($J51&gt;$M$1,$K51=""),$M$2,$K51)),AND(AA$1&gt;=$J52,AA$1&lt;=IF(AND($J52&gt;$M$1,$K52=""),$M$2,$K52)),AND(AA$1&gt;=$J53,AA$1&lt;=IF(AND($J53&gt;$M$1,$K53=""),$M$2,$K53)),AND(AA$1&gt;=$J54,AA$1&lt;=IF(AND($J54&gt;$M$1,$K54=""),$M$2,$K54))),$J$3,"")</f>
        <v/>
      </c>
      <c r="AB54" s="49" t="str">
        <f t="shared" ref="AB54" si="570">IF(OR(AND(AB$1&gt;=$J50,AB$1&lt;=IF(AND($J50&gt;$M$1,$K50=""),$M$2,$K50)),AND(AB$1&gt;=$J51,AB$1&lt;=IF(AND($J51&gt;$M$1,$K51=""),$M$2,$K51)),AND(AB$1&gt;=$J52,AB$1&lt;=IF(AND($J52&gt;$M$1,$K52=""),$M$2,$K52)),AND(AB$1&gt;=$J53,AB$1&lt;=IF(AND($J53&gt;$M$1,$K53=""),$M$2,$K53)),AND(AB$1&gt;=$J54,AB$1&lt;=IF(AND($J54&gt;$M$1,$K54=""),$M$2,$K54))),$J$3,"")</f>
        <v/>
      </c>
      <c r="AC54" s="49" t="str">
        <f t="shared" ref="AC54" si="571">IF(OR(AND(AC$1&gt;=$J50,AC$1&lt;=IF(AND($J50&gt;$M$1,$K50=""),$M$2,$K50)),AND(AC$1&gt;=$J51,AC$1&lt;=IF(AND($J51&gt;$M$1,$K51=""),$M$2,$K51)),AND(AC$1&gt;=$J52,AC$1&lt;=IF(AND($J52&gt;$M$1,$K52=""),$M$2,$K52)),AND(AC$1&gt;=$J53,AC$1&lt;=IF(AND($J53&gt;$M$1,$K53=""),$M$2,$K53)),AND(AC$1&gt;=$J54,AC$1&lt;=IF(AND($J54&gt;$M$1,$K54=""),$M$2,$K54))),$J$3,"")</f>
        <v/>
      </c>
      <c r="AD54" s="49" t="str">
        <f t="shared" ref="AD54" si="572">IF(OR(AND(AD$1&gt;=$J50,AD$1&lt;=IF(AND($J50&gt;$M$1,$K50=""),$M$2,$K50)),AND(AD$1&gt;=$J51,AD$1&lt;=IF(AND($J51&gt;$M$1,$K51=""),$M$2,$K51)),AND(AD$1&gt;=$J52,AD$1&lt;=IF(AND($J52&gt;$M$1,$K52=""),$M$2,$K52)),AND(AD$1&gt;=$J53,AD$1&lt;=IF(AND($J53&gt;$M$1,$K53=""),$M$2,$K53)),AND(AD$1&gt;=$J54,AD$1&lt;=IF(AND($J54&gt;$M$1,$K54=""),$M$2,$K54))),$J$3,"")</f>
        <v/>
      </c>
      <c r="AE54" s="49" t="str">
        <f t="shared" ref="AE54" si="573">IF(OR(AND(AE$1&gt;=$J50,AE$1&lt;=IF(AND($J50&gt;$M$1,$K50=""),$M$2,$K50)),AND(AE$1&gt;=$J51,AE$1&lt;=IF(AND($J51&gt;$M$1,$K51=""),$M$2,$K51)),AND(AE$1&gt;=$J52,AE$1&lt;=IF(AND($J52&gt;$M$1,$K52=""),$M$2,$K52)),AND(AE$1&gt;=$J53,AE$1&lt;=IF(AND($J53&gt;$M$1,$K53=""),$M$2,$K53)),AND(AE$1&gt;=$J54,AE$1&lt;=IF(AND($J54&gt;$M$1,$K54=""),$M$2,$K54))),$J$3,"")</f>
        <v/>
      </c>
      <c r="AF54" s="49" t="str">
        <f t="shared" ref="AF54" si="574">IF(OR(AND(AF$1&gt;=$J50,AF$1&lt;=IF(AND($J50&gt;$M$1,$K50=""),$M$2,$K50)),AND(AF$1&gt;=$J51,AF$1&lt;=IF(AND($J51&gt;$M$1,$K51=""),$M$2,$K51)),AND(AF$1&gt;=$J52,AF$1&lt;=IF(AND($J52&gt;$M$1,$K52=""),$M$2,$K52)),AND(AF$1&gt;=$J53,AF$1&lt;=IF(AND($J53&gt;$M$1,$K53=""),$M$2,$K53)),AND(AF$1&gt;=$J54,AF$1&lt;=IF(AND($J54&gt;$M$1,$K54=""),$M$2,$K54))),$J$3,"")</f>
        <v/>
      </c>
      <c r="AG54" s="49" t="str">
        <f t="shared" ref="AG54" si="575">IF(OR(AND(AG$1&gt;=$J50,AG$1&lt;=IF(AND($J50&gt;$M$1,$K50=""),$M$2,$K50)),AND(AG$1&gt;=$J51,AG$1&lt;=IF(AND($J51&gt;$M$1,$K51=""),$M$2,$K51)),AND(AG$1&gt;=$J52,AG$1&lt;=IF(AND($J52&gt;$M$1,$K52=""),$M$2,$K52)),AND(AG$1&gt;=$J53,AG$1&lt;=IF(AND($J53&gt;$M$1,$K53=""),$M$2,$K53)),AND(AG$1&gt;=$J54,AG$1&lt;=IF(AND($J54&gt;$M$1,$K54=""),$M$2,$K54))),$J$3,"")</f>
        <v/>
      </c>
      <c r="AH54" s="49" t="str">
        <f t="shared" ref="AH54" si="576">IF(OR(AND(AH$1&gt;=$J50,AH$1&lt;=IF(AND($J50&gt;$M$1,$K50=""),$M$2,$K50)),AND(AH$1&gt;=$J51,AH$1&lt;=IF(AND($J51&gt;$M$1,$K51=""),$M$2,$K51)),AND(AH$1&gt;=$J52,AH$1&lt;=IF(AND($J52&gt;$M$1,$K52=""),$M$2,$K52)),AND(AH$1&gt;=$J53,AH$1&lt;=IF(AND($J53&gt;$M$1,$K53=""),$M$2,$K53)),AND(AH$1&gt;=$J54,AH$1&lt;=IF(AND($J54&gt;$M$1,$K54=""),$M$2,$K54))),$J$3,"")</f>
        <v/>
      </c>
      <c r="AI54" s="49" t="str">
        <f t="shared" ref="AI54" si="577">IF(OR(AND(AI$1&gt;=$J50,AI$1&lt;=IF(AND($J50&gt;$M$1,$K50=""),$M$2,$K50)),AND(AI$1&gt;=$J51,AI$1&lt;=IF(AND($J51&gt;$M$1,$K51=""),$M$2,$K51)),AND(AI$1&gt;=$J52,AI$1&lt;=IF(AND($J52&gt;$M$1,$K52=""),$M$2,$K52)),AND(AI$1&gt;=$J53,AI$1&lt;=IF(AND($J53&gt;$M$1,$K53=""),$M$2,$K53)),AND(AI$1&gt;=$J54,AI$1&lt;=IF(AND($J54&gt;$M$1,$K54=""),$M$2,$K54))),$J$3,"")</f>
        <v/>
      </c>
      <c r="AJ54" s="49" t="str">
        <f t="shared" ref="AJ54" si="578">IF(OR(AND(AJ$1&gt;=$J50,AJ$1&lt;=IF(AND($J50&gt;$M$1,$K50=""),$M$2,$K50)),AND(AJ$1&gt;=$J51,AJ$1&lt;=IF(AND($J51&gt;$M$1,$K51=""),$M$2,$K51)),AND(AJ$1&gt;=$J52,AJ$1&lt;=IF(AND($J52&gt;$M$1,$K52=""),$M$2,$K52)),AND(AJ$1&gt;=$J53,AJ$1&lt;=IF(AND($J53&gt;$M$1,$K53=""),$M$2,$K53)),AND(AJ$1&gt;=$J54,AJ$1&lt;=IF(AND($J54&gt;$M$1,$K54=""),$M$2,$K54))),$J$3,"")</f>
        <v/>
      </c>
      <c r="AK54" s="49" t="str">
        <f t="shared" ref="AK54" si="579">IF(OR(AND(AK$1&gt;=$J50,AK$1&lt;=IF(AND($J50&gt;$M$1,$K50=""),$M$2,$K50)),AND(AK$1&gt;=$J51,AK$1&lt;=IF(AND($J51&gt;$M$1,$K51=""),$M$2,$K51)),AND(AK$1&gt;=$J52,AK$1&lt;=IF(AND($J52&gt;$M$1,$K52=""),$M$2,$K52)),AND(AK$1&gt;=$J53,AK$1&lt;=IF(AND($J53&gt;$M$1,$K53=""),$M$2,$K53)),AND(AK$1&gt;=$J54,AK$1&lt;=IF(AND($J54&gt;$M$1,$K54=""),$M$2,$K54))),$J$3,"")</f>
        <v/>
      </c>
      <c r="AL54" s="49" t="str">
        <f t="shared" ref="AL54" si="580">IF(OR(AND(AL$1&gt;=$J50,AL$1&lt;=IF(AND($J50&gt;$M$1,$K50=""),$M$2,$K50)),AND(AL$1&gt;=$J51,AL$1&lt;=IF(AND($J51&gt;$M$1,$K51=""),$M$2,$K51)),AND(AL$1&gt;=$J52,AL$1&lt;=IF(AND($J52&gt;$M$1,$K52=""),$M$2,$K52)),AND(AL$1&gt;=$J53,AL$1&lt;=IF(AND($J53&gt;$M$1,$K53=""),$M$2,$K53)),AND(AL$1&gt;=$J54,AL$1&lt;=IF(AND($J54&gt;$M$1,$K54=""),$M$2,$K54))),$J$3,"")</f>
        <v/>
      </c>
      <c r="AM54" s="49" t="str">
        <f t="shared" ref="AM54" si="581">IF(OR(AND(AM$1&gt;=$J50,AM$1&lt;=IF(AND($J50&gt;$M$1,$K50=""),$M$2,$K50)),AND(AM$1&gt;=$J51,AM$1&lt;=IF(AND($J51&gt;$M$1,$K51=""),$M$2,$K51)),AND(AM$1&gt;=$J52,AM$1&lt;=IF(AND($J52&gt;$M$1,$K52=""),$M$2,$K52)),AND(AM$1&gt;=$J53,AM$1&lt;=IF(AND($J53&gt;$M$1,$K53=""),$M$2,$K53)),AND(AM$1&gt;=$J54,AM$1&lt;=IF(AND($J54&gt;$M$1,$K54=""),$M$2,$K54))),$J$3,"")</f>
        <v/>
      </c>
      <c r="AN54" s="49" t="str">
        <f t="shared" ref="AN54" si="582">IF(OR(AND(AN$1&gt;=$J50,AN$1&lt;=IF(AND($J50&gt;$M$1,$K50=""),$M$2,$K50)),AND(AN$1&gt;=$J51,AN$1&lt;=IF(AND($J51&gt;$M$1,$K51=""),$M$2,$K51)),AND(AN$1&gt;=$J52,AN$1&lt;=IF(AND($J52&gt;$M$1,$K52=""),$M$2,$K52)),AND(AN$1&gt;=$J53,AN$1&lt;=IF(AND($J53&gt;$M$1,$K53=""),$M$2,$K53)),AND(AN$1&gt;=$J54,AN$1&lt;=IF(AND($J54&gt;$M$1,$K54=""),$M$2,$K54))),$J$3,"")</f>
        <v/>
      </c>
      <c r="AO54" s="49" t="str">
        <f t="shared" ref="AO54" si="583">IF(OR(AND(AO$1&gt;=$J50,AO$1&lt;=IF(AND($J50&gt;$M$1,$K50=""),$M$2,$K50)),AND(AO$1&gt;=$J51,AO$1&lt;=IF(AND($J51&gt;$M$1,$K51=""),$M$2,$K51)),AND(AO$1&gt;=$J52,AO$1&lt;=IF(AND($J52&gt;$M$1,$K52=""),$M$2,$K52)),AND(AO$1&gt;=$J53,AO$1&lt;=IF(AND($J53&gt;$M$1,$K53=""),$M$2,$K53)),AND(AO$1&gt;=$J54,AO$1&lt;=IF(AND($J54&gt;$M$1,$K54=""),$M$2,$K54))),$J$3,"")</f>
        <v/>
      </c>
      <c r="AP54" s="52" t="str">
        <f>IF(AP$1="","",IF(OR(AND(AP$1&gt;=$J50,AP$1&lt;=IF(AND($J50&gt;$M$1,$K50=""),$M$2,$K50)),AND(AP$1&gt;=$J51,AP$1&lt;=IF(AND($J51&gt;$M$1,$K51=""),$M$2,$K51)),AND(AP$1&gt;=$J52,AP$1&lt;=IF(AND($J52&gt;$M$1,$K52=""),$M$2,$K52)),AND(AP$1&gt;=$J53,AP$1&lt;=IF(AND($J53&gt;$M$1,$K53=""),$M$2,$K53)),AND(AP$1&gt;=$J54,AP$1&lt;=IF(AND($J54&gt;$M$1,$K54=""),$M$2,$K54))),$J$3,""))</f>
        <v/>
      </c>
      <c r="AQ54" s="52" t="str">
        <f t="shared" ref="AQ54" si="584">IF(AQ$1="","",IF(OR(AND(AQ$1&gt;=$J50,AQ$1&lt;=IF(AND($J50&gt;$M$1,$K50=""),$M$2,$K50)),AND(AQ$1&gt;=$J51,AQ$1&lt;=IF(AND($J51&gt;$M$1,$K51=""),$M$2,$K51)),AND(AQ$1&gt;=$J52,AQ$1&lt;=IF(AND($J52&gt;$M$1,$K52=""),$M$2,$K52)),AND(AQ$1&gt;=$J53,AQ$1&lt;=IF(AND($J53&gt;$M$1,$K53=""),$M$2,$K53)),AND(AQ$1&gt;=$J54,AQ$1&lt;=IF(AND($J54&gt;$M$1,$K54=""),$M$2,$K54))),$J$3,""))</f>
        <v/>
      </c>
      <c r="AR54" s="53" t="str">
        <f t="shared" ref="AR54" si="585">IF(AR$1="","",IF(OR(AND(AR$1&gt;=$J50,AR$1&lt;=IF(AND($J50&gt;$M$1,$K50=""),$M$2,$K50)),AND(AR$1&gt;=$J51,AR$1&lt;=IF(AND($J51&gt;$M$1,$K51=""),$M$2,$K51)),AND(AR$1&gt;=$J52,AR$1&lt;=IF(AND($J52&gt;$M$1,$K52=""),$M$2,$K52)),AND(AR$1&gt;=$J53,AR$1&lt;=IF(AND($J53&gt;$M$1,$K53=""),$M$2,$K53)),AND(AR$1&gt;=$J54,AR$1&lt;=IF(AND($J54&gt;$M$1,$K54=""),$M$2,$K54))),$J$3,""))</f>
        <v/>
      </c>
    </row>
    <row r="55" spans="1:44" x14ac:dyDescent="0.2">
      <c r="A55" s="76">
        <f>стр.1!C33</f>
        <v>484</v>
      </c>
      <c r="B55" s="142" t="str">
        <f>IFERROR(VLOOKUP(A55,стр.1!$A$13:$D$106,2,FALSE),"")</f>
        <v>Крутов</v>
      </c>
      <c r="C55" s="197" t="str">
        <f>IFERROR(VLOOKUP(A55,стр.1!$A$13:$D$106,4,FALSE),"")</f>
        <v>сборная</v>
      </c>
      <c r="D55" s="86"/>
      <c r="E55" s="87"/>
      <c r="F55" s="86"/>
      <c r="G55" s="87"/>
      <c r="H55" s="86"/>
      <c r="I55" s="87"/>
      <c r="J55" s="86"/>
      <c r="K55" s="87"/>
      <c r="L55" s="17"/>
      <c r="M55" s="99"/>
      <c r="N55" s="97" t="str">
        <f>N56&amp;N57&amp;N58&amp;N59</f>
        <v/>
      </c>
      <c r="O55" s="97" t="str">
        <f t="shared" ref="O55" si="586">O56&amp;O57&amp;O58&amp;O59</f>
        <v/>
      </c>
      <c r="P55" s="97" t="str">
        <f t="shared" ref="P55" si="587">P56&amp;P57&amp;P58&amp;P59</f>
        <v/>
      </c>
      <c r="Q55" s="97" t="str">
        <f t="shared" ref="Q55" si="588">Q56&amp;Q57&amp;Q58&amp;Q59</f>
        <v/>
      </c>
      <c r="R55" s="97" t="str">
        <f t="shared" ref="R55" si="589">R56&amp;R57&amp;R58&amp;R59</f>
        <v/>
      </c>
      <c r="S55" s="97" t="str">
        <f t="shared" ref="S55" si="590">S56&amp;S57&amp;S58&amp;S59</f>
        <v/>
      </c>
      <c r="T55" s="97" t="str">
        <f t="shared" ref="T55" si="591">T56&amp;T57&amp;T58&amp;T59</f>
        <v/>
      </c>
      <c r="U55" s="97" t="str">
        <f t="shared" ref="U55" si="592">U56&amp;U57&amp;U58&amp;U59</f>
        <v/>
      </c>
      <c r="V55" s="97" t="str">
        <f t="shared" ref="V55" si="593">V56&amp;V57&amp;V58&amp;V59</f>
        <v/>
      </c>
      <c r="W55" s="97" t="str">
        <f t="shared" ref="W55" si="594">W56&amp;W57&amp;W58&amp;W59</f>
        <v/>
      </c>
      <c r="X55" s="97" t="str">
        <f t="shared" ref="X55" si="595">X56&amp;X57&amp;X58&amp;X59</f>
        <v/>
      </c>
      <c r="Y55" s="97" t="str">
        <f t="shared" ref="Y55" si="596">Y56&amp;Y57&amp;Y58&amp;Y59</f>
        <v/>
      </c>
      <c r="Z55" s="97" t="str">
        <f t="shared" ref="Z55" si="597">Z56&amp;Z57&amp;Z58&amp;Z59</f>
        <v/>
      </c>
      <c r="AA55" s="97" t="str">
        <f t="shared" ref="AA55" si="598">AA56&amp;AA57&amp;AA58&amp;AA59</f>
        <v/>
      </c>
      <c r="AB55" s="97" t="str">
        <f t="shared" ref="AB55" si="599">AB56&amp;AB57&amp;AB58&amp;AB59</f>
        <v/>
      </c>
      <c r="AC55" s="97" t="str">
        <f t="shared" ref="AC55" si="600">AC56&amp;AC57&amp;AC58&amp;AC59</f>
        <v/>
      </c>
      <c r="AD55" s="97" t="str">
        <f t="shared" ref="AD55" si="601">AD56&amp;AD57&amp;AD58&amp;AD59</f>
        <v/>
      </c>
      <c r="AE55" s="97" t="str">
        <f t="shared" ref="AE55" si="602">AE56&amp;AE57&amp;AE58&amp;AE59</f>
        <v/>
      </c>
      <c r="AF55" s="97" t="str">
        <f t="shared" ref="AF55" si="603">AF56&amp;AF57&amp;AF58&amp;AF59</f>
        <v/>
      </c>
      <c r="AG55" s="97" t="str">
        <f t="shared" ref="AG55" si="604">AG56&amp;AG57&amp;AG58&amp;AG59</f>
        <v/>
      </c>
      <c r="AH55" s="97" t="str">
        <f t="shared" ref="AH55" si="605">AH56&amp;AH57&amp;AH58&amp;AH59</f>
        <v/>
      </c>
      <c r="AI55" s="97" t="str">
        <f t="shared" ref="AI55" si="606">AI56&amp;AI57&amp;AI58&amp;AI59</f>
        <v/>
      </c>
      <c r="AJ55" s="97" t="str">
        <f t="shared" ref="AJ55" si="607">AJ56&amp;AJ57&amp;AJ58&amp;AJ59</f>
        <v/>
      </c>
      <c r="AK55" s="97" t="str">
        <f t="shared" ref="AK55" si="608">AK56&amp;AK57&amp;AK58&amp;AK59</f>
        <v/>
      </c>
      <c r="AL55" s="97" t="str">
        <f t="shared" ref="AL55" si="609">AL56&amp;AL57&amp;AL58&amp;AL59</f>
        <v/>
      </c>
      <c r="AM55" s="97" t="str">
        <f t="shared" ref="AM55" si="610">AM56&amp;AM57&amp;AM58&amp;AM59</f>
        <v/>
      </c>
      <c r="AN55" s="97" t="str">
        <f t="shared" ref="AN55" si="611">AN56&amp;AN57&amp;AN58&amp;AN59</f>
        <v/>
      </c>
      <c r="AO55" s="97" t="str">
        <f t="shared" ref="AO55" si="612">AO56&amp;AO57&amp;AO58&amp;AO59</f>
        <v/>
      </c>
      <c r="AP55" s="97" t="str">
        <f t="shared" ref="AP55" si="613">AP56&amp;AP57&amp;AP58&amp;AP59</f>
        <v/>
      </c>
      <c r="AQ55" s="97" t="str">
        <f t="shared" ref="AQ55" si="614">AQ56&amp;AQ57&amp;AQ58&amp;AQ59</f>
        <v/>
      </c>
      <c r="AR55" s="97" t="str">
        <f t="shared" ref="AR55" si="615">AR56&amp;AR57&amp;AR58&amp;AR59</f>
        <v/>
      </c>
    </row>
    <row r="56" spans="1:44" x14ac:dyDescent="0.2">
      <c r="A56" s="201"/>
      <c r="B56" s="74"/>
      <c r="C56" s="198"/>
      <c r="D56" s="88"/>
      <c r="E56" s="89"/>
      <c r="F56" s="90"/>
      <c r="G56" s="89"/>
      <c r="H56" s="90"/>
      <c r="I56" s="89"/>
      <c r="J56" s="90"/>
      <c r="K56" s="89"/>
      <c r="M56" s="99"/>
      <c r="N56" s="74" t="str">
        <f>IF(OR(AND(N$1&gt;=$D55,N$1&lt;=IF(AND($D55&gt;$M$1,$E55=""),$M$2,$E55)),AND(N$1&gt;=$D56,N$1&lt;=IF(AND($D56&gt;$M$1,$E56=""),$M$2,$E56)),AND(N$1&gt;=$D57,N$1&lt;=IF(AND($D57&gt;$M$1,$E57=""),$M$2,$E57)),AND(N$1&gt;=$D58,N$1&lt;=IF(AND($D58&gt;$M$1,$E58=""),$M$2,$E58))),$D$3,"")</f>
        <v/>
      </c>
      <c r="O56" s="41" t="str">
        <f t="shared" ref="O56:AO56" si="616">IF(OR(AND(O$1&gt;=$D55,O$1&lt;=IF(AND($D55&gt;$M$1,$E55=""),$M$2,$E55)),AND(O$1&gt;=$D56,O$1&lt;=IF(AND($D56&gt;$M$1,$E56=""),$M$2,$E56)),AND(O$1&gt;=$D57,O$1&lt;=IF(AND($D57&gt;$M$1,$E57=""),$M$2,$E57)),AND(O$1&gt;=$D58,O$1&lt;=IF(AND($D58&gt;$M$1,$E58=""),$M$2,$E58))),$D$3,"")</f>
        <v/>
      </c>
      <c r="P56" s="41" t="str">
        <f t="shared" si="616"/>
        <v/>
      </c>
      <c r="Q56" s="41" t="str">
        <f t="shared" si="616"/>
        <v/>
      </c>
      <c r="R56" s="41" t="str">
        <f t="shared" si="616"/>
        <v/>
      </c>
      <c r="S56" s="41" t="str">
        <f t="shared" si="616"/>
        <v/>
      </c>
      <c r="T56" s="41" t="str">
        <f t="shared" si="616"/>
        <v/>
      </c>
      <c r="U56" s="41" t="str">
        <f t="shared" si="616"/>
        <v/>
      </c>
      <c r="V56" s="41" t="str">
        <f t="shared" si="616"/>
        <v/>
      </c>
      <c r="W56" s="41" t="str">
        <f t="shared" si="616"/>
        <v/>
      </c>
      <c r="X56" s="41" t="str">
        <f t="shared" si="616"/>
        <v/>
      </c>
      <c r="Y56" s="41" t="str">
        <f t="shared" si="616"/>
        <v/>
      </c>
      <c r="Z56" s="41" t="str">
        <f t="shared" si="616"/>
        <v/>
      </c>
      <c r="AA56" s="41" t="str">
        <f t="shared" si="616"/>
        <v/>
      </c>
      <c r="AB56" s="41" t="str">
        <f t="shared" si="616"/>
        <v/>
      </c>
      <c r="AC56" s="41" t="str">
        <f t="shared" si="616"/>
        <v/>
      </c>
      <c r="AD56" s="41" t="str">
        <f t="shared" si="616"/>
        <v/>
      </c>
      <c r="AE56" s="41" t="str">
        <f t="shared" si="616"/>
        <v/>
      </c>
      <c r="AF56" s="41" t="str">
        <f t="shared" si="616"/>
        <v/>
      </c>
      <c r="AG56" s="41" t="str">
        <f t="shared" si="616"/>
        <v/>
      </c>
      <c r="AH56" s="41" t="str">
        <f t="shared" si="616"/>
        <v/>
      </c>
      <c r="AI56" s="41" t="str">
        <f t="shared" si="616"/>
        <v/>
      </c>
      <c r="AJ56" s="41" t="str">
        <f t="shared" si="616"/>
        <v/>
      </c>
      <c r="AK56" s="41" t="str">
        <f t="shared" si="616"/>
        <v/>
      </c>
      <c r="AL56" s="41" t="str">
        <f t="shared" si="616"/>
        <v/>
      </c>
      <c r="AM56" s="41" t="str">
        <f t="shared" si="616"/>
        <v/>
      </c>
      <c r="AN56" s="41" t="str">
        <f t="shared" si="616"/>
        <v/>
      </c>
      <c r="AO56" s="41" t="str">
        <f t="shared" si="616"/>
        <v/>
      </c>
      <c r="AP56" s="50" t="str">
        <f>IF(AP$1="","",IF(OR(AND(AP$1&gt;=$D55,AP$1&lt;=IF(AND($D55&gt;$M$1,$E55=""),$M$2,$E55)),AND(AP$1&gt;=$D56,AP$1&lt;=IF(AND($D56&gt;$M$1,$E56=""),$M$2,$E56)),AND(AP$1&gt;=$D57,AP$1&lt;=IF(AND($D57&gt;$M$1,$E57=""),$M$2,$E57)),AND(AP$1&gt;=$D58,AP$1&lt;=IF(AND($D58&gt;$M$1,$E58=""),$M$2,$E58))),$D$3,""))</f>
        <v/>
      </c>
      <c r="AQ56" s="50" t="str">
        <f t="shared" ref="AQ56:AR56" si="617">IF(AQ$1="","",IF(OR(AND(AQ$1&gt;=$D55,AQ$1&lt;=IF(AND($D55&gt;$M$1,$E55=""),$M$2,$E55)),AND(AQ$1&gt;=$D56,AQ$1&lt;=IF(AND($D56&gt;$M$1,$E56=""),$M$2,$E56)),AND(AQ$1&gt;=$D57,AQ$1&lt;=IF(AND($D57&gt;$M$1,$E57=""),$M$2,$E57)),AND(AQ$1&gt;=$D58,AQ$1&lt;=IF(AND($D58&gt;$M$1,$E58=""),$M$2,$E58))),$D$3,""))</f>
        <v/>
      </c>
      <c r="AR56" s="51" t="str">
        <f t="shared" si="617"/>
        <v/>
      </c>
    </row>
    <row r="57" spans="1:44" x14ac:dyDescent="0.2">
      <c r="A57" s="201"/>
      <c r="B57" s="74"/>
      <c r="C57" s="199"/>
      <c r="D57" s="90"/>
      <c r="E57" s="89"/>
      <c r="F57" s="90"/>
      <c r="G57" s="89"/>
      <c r="H57" s="90"/>
      <c r="I57" s="89"/>
      <c r="J57" s="90"/>
      <c r="K57" s="89"/>
      <c r="M57" s="99"/>
      <c r="N57" s="74" t="str">
        <f>IF(OR(AND(N$1&gt;=$F55,N$1&lt;=IF(AND($F55&gt;$M$1,$G55=""),$M$2,$G55)),AND(N$1&gt;=$F56,N$1&lt;=IF(AND($F56&gt;$M$1,$G56=""),$M$2,$G56)),AND(N$1&gt;=$F57,N$1&lt;=IF(AND($F57&gt;$M$1,$G57=""),$M$2,$G57)),AND(N$1&gt;=$F58,N$1&lt;=IF(AND($F58&gt;$M$1,$G58=""),$M$2,$G58))),$F$3,"")</f>
        <v/>
      </c>
      <c r="O57" s="41" t="str">
        <f t="shared" ref="O57:AO57" si="618">IF(OR(AND(O$1&gt;=$F55,O$1&lt;=IF(AND($F55&gt;$M$1,$G55=""),$M$2,$G55)),AND(O$1&gt;=$F56,O$1&lt;=IF(AND($F56&gt;$M$1,$G56=""),$M$2,$G56)),AND(O$1&gt;=$F57,O$1&lt;=IF(AND($F57&gt;$M$1,$G57=""),$M$2,$G57)),AND(O$1&gt;=$F58,O$1&lt;=IF(AND($F58&gt;$M$1,$G58=""),$M$2,$G58))),$F$3,"")</f>
        <v/>
      </c>
      <c r="P57" s="41" t="str">
        <f t="shared" si="618"/>
        <v/>
      </c>
      <c r="Q57" s="41" t="str">
        <f t="shared" si="618"/>
        <v/>
      </c>
      <c r="R57" s="41" t="str">
        <f t="shared" si="618"/>
        <v/>
      </c>
      <c r="S57" s="41" t="str">
        <f t="shared" si="618"/>
        <v/>
      </c>
      <c r="T57" s="41" t="str">
        <f t="shared" si="618"/>
        <v/>
      </c>
      <c r="U57" s="41" t="str">
        <f t="shared" si="618"/>
        <v/>
      </c>
      <c r="V57" s="41" t="str">
        <f t="shared" si="618"/>
        <v/>
      </c>
      <c r="W57" s="41" t="str">
        <f t="shared" si="618"/>
        <v/>
      </c>
      <c r="X57" s="41" t="str">
        <f t="shared" si="618"/>
        <v/>
      </c>
      <c r="Y57" s="41" t="str">
        <f t="shared" si="618"/>
        <v/>
      </c>
      <c r="Z57" s="41" t="str">
        <f t="shared" si="618"/>
        <v/>
      </c>
      <c r="AA57" s="41" t="str">
        <f t="shared" si="618"/>
        <v/>
      </c>
      <c r="AB57" s="41" t="str">
        <f t="shared" si="618"/>
        <v/>
      </c>
      <c r="AC57" s="41" t="str">
        <f t="shared" si="618"/>
        <v/>
      </c>
      <c r="AD57" s="41" t="str">
        <f t="shared" si="618"/>
        <v/>
      </c>
      <c r="AE57" s="41" t="str">
        <f t="shared" si="618"/>
        <v/>
      </c>
      <c r="AF57" s="41" t="str">
        <f t="shared" si="618"/>
        <v/>
      </c>
      <c r="AG57" s="41" t="str">
        <f t="shared" si="618"/>
        <v/>
      </c>
      <c r="AH57" s="41" t="str">
        <f t="shared" si="618"/>
        <v/>
      </c>
      <c r="AI57" s="41" t="str">
        <f t="shared" si="618"/>
        <v/>
      </c>
      <c r="AJ57" s="41" t="str">
        <f t="shared" si="618"/>
        <v/>
      </c>
      <c r="AK57" s="41" t="str">
        <f t="shared" si="618"/>
        <v/>
      </c>
      <c r="AL57" s="41" t="str">
        <f t="shared" si="618"/>
        <v/>
      </c>
      <c r="AM57" s="41" t="str">
        <f t="shared" si="618"/>
        <v/>
      </c>
      <c r="AN57" s="41" t="str">
        <f t="shared" si="618"/>
        <v/>
      </c>
      <c r="AO57" s="41" t="str">
        <f t="shared" si="618"/>
        <v/>
      </c>
      <c r="AP57" s="50" t="str">
        <f>IF(AP$1="","",IF(OR(AND(AP$1&gt;=$F55,AP$1&lt;=IF(AND($F55&gt;$M$1,$G55=""),$M$2,$G55)),AND(AP$1&gt;=$F56,AP$1&lt;=IF(AND($F56&gt;$M$1,$G56=""),$M$2,$G56)),AND(AP$1&gt;=$F57,AP$1&lt;=IF(AND($F57&gt;$M$1,$G57=""),$M$2,$G57)),AND(AP$1&gt;=$F58,AP$1&lt;=IF(AND($F58&gt;$M$1,$G58=""),$M$2,$G58))),$F$3,""))</f>
        <v/>
      </c>
      <c r="AQ57" s="50" t="str">
        <f t="shared" ref="AQ57:AR57" si="619">IF(AQ$1="","",IF(OR(AND(AQ$1&gt;=$F55,AQ$1&lt;=IF(AND($F55&gt;$M$1,$G55=""),$M$2,$G55)),AND(AQ$1&gt;=$F56,AQ$1&lt;=IF(AND($F56&gt;$M$1,$G56=""),$M$2,$G56)),AND(AQ$1&gt;=$F57,AQ$1&lt;=IF(AND($F57&gt;$M$1,$G57=""),$M$2,$G57)),AND(AQ$1&gt;=$F58,AQ$1&lt;=IF(AND($F58&gt;$M$1,$G58=""),$M$2,$G58))),$F$3,""))</f>
        <v/>
      </c>
      <c r="AR57" s="51" t="str">
        <f t="shared" si="619"/>
        <v/>
      </c>
    </row>
    <row r="58" spans="1:44" x14ac:dyDescent="0.2">
      <c r="A58" s="201"/>
      <c r="B58" s="74"/>
      <c r="C58" s="125"/>
      <c r="D58" s="90"/>
      <c r="E58" s="89"/>
      <c r="F58" s="90"/>
      <c r="G58" s="89"/>
      <c r="H58" s="90"/>
      <c r="I58" s="89"/>
      <c r="J58" s="90"/>
      <c r="K58" s="89"/>
      <c r="M58" s="99"/>
      <c r="N58" s="98" t="str">
        <f t="shared" ref="N58:AO58" si="620">IF(OR(AND(N$1&gt;=$H55,N$1&lt;=IF(AND($H55&gt;$M$1,$I55=""),$M$2,$I55)),AND(N$1&gt;=$H56,N$1&lt;=IF(AND($H56&gt;$M$1,$I56=""),$M$2,$I56)),AND(N$1&gt;=$H57,N$1&lt;=IF(AND($H57&gt;$M$1,$I57=""),$M$2,$I57)),AND(N$1&gt;=$H58,N$1&lt;=IF(AND($H58&gt;$M$1,$I58=""),$M$2,$I58))),$H$3,"")</f>
        <v/>
      </c>
      <c r="O58" s="47" t="str">
        <f t="shared" si="620"/>
        <v/>
      </c>
      <c r="P58" s="47" t="str">
        <f t="shared" si="620"/>
        <v/>
      </c>
      <c r="Q58" s="47" t="str">
        <f t="shared" si="620"/>
        <v/>
      </c>
      <c r="R58" s="47" t="str">
        <f t="shared" si="620"/>
        <v/>
      </c>
      <c r="S58" s="47" t="str">
        <f t="shared" si="620"/>
        <v/>
      </c>
      <c r="T58" s="47" t="str">
        <f t="shared" si="620"/>
        <v/>
      </c>
      <c r="U58" s="47" t="str">
        <f t="shared" si="620"/>
        <v/>
      </c>
      <c r="V58" s="47" t="str">
        <f t="shared" si="620"/>
        <v/>
      </c>
      <c r="W58" s="47" t="str">
        <f t="shared" si="620"/>
        <v/>
      </c>
      <c r="X58" s="47" t="str">
        <f t="shared" si="620"/>
        <v/>
      </c>
      <c r="Y58" s="47" t="str">
        <f t="shared" si="620"/>
        <v/>
      </c>
      <c r="Z58" s="47" t="str">
        <f t="shared" si="620"/>
        <v/>
      </c>
      <c r="AA58" s="47" t="str">
        <f t="shared" si="620"/>
        <v/>
      </c>
      <c r="AB58" s="47" t="str">
        <f t="shared" si="620"/>
        <v/>
      </c>
      <c r="AC58" s="47" t="str">
        <f t="shared" si="620"/>
        <v/>
      </c>
      <c r="AD58" s="47" t="str">
        <f t="shared" si="620"/>
        <v/>
      </c>
      <c r="AE58" s="47" t="str">
        <f t="shared" si="620"/>
        <v/>
      </c>
      <c r="AF58" s="47" t="str">
        <f t="shared" si="620"/>
        <v/>
      </c>
      <c r="AG58" s="47" t="str">
        <f t="shared" si="620"/>
        <v/>
      </c>
      <c r="AH58" s="47" t="str">
        <f t="shared" si="620"/>
        <v/>
      </c>
      <c r="AI58" s="47" t="str">
        <f t="shared" si="620"/>
        <v/>
      </c>
      <c r="AJ58" s="47" t="str">
        <f t="shared" si="620"/>
        <v/>
      </c>
      <c r="AK58" s="47" t="str">
        <f t="shared" si="620"/>
        <v/>
      </c>
      <c r="AL58" s="47" t="str">
        <f t="shared" si="620"/>
        <v/>
      </c>
      <c r="AM58" s="47" t="str">
        <f t="shared" si="620"/>
        <v/>
      </c>
      <c r="AN58" s="47" t="str">
        <f t="shared" si="620"/>
        <v/>
      </c>
      <c r="AO58" s="47" t="str">
        <f t="shared" si="620"/>
        <v/>
      </c>
      <c r="AP58" s="95" t="str">
        <f>IF(AP$1="","",IF(OR(AND(AP$1&gt;=$H55,AP$1&lt;=IF(AND($H55&gt;$M$1,$I55=""),$M$2,$I55)),AND(AP$1&gt;=$H56,AP$1&lt;=IF(AND($H56&gt;$M$1,$I56=""),$M$2,$I56)),AND(AP$1&gt;=$H57,AP$1&lt;=IF(AND($H57&gt;$M$1,$I57=""),$M$2,$I57)),AND(AP$1&gt;=$H58,AP$1&lt;=IF(AND($H58&gt;$M$1,$I58=""),$M$2,$I58))),$H$3,""))</f>
        <v/>
      </c>
      <c r="AQ58" s="95" t="str">
        <f>IF(AQ$1="","",IF(OR(AND(AQ$1&gt;=$H55,AQ$1&lt;=IF(AND($H55&gt;$M$1,$I55=""),$M$2,$I55)),AND(AQ$1&gt;=$H56,AQ$1&lt;=IF(AND($H56&gt;$M$1,$I56=""),$M$2,$I56)),AND(AQ$1&gt;=$H57,AQ$1&lt;=IF(AND($H57&gt;$M$1,$I57=""),$M$2,$I57)),AND(AQ$1&gt;=$H58,AQ$1&lt;=IF(AND($H58&gt;$M$1,$I58=""),$M$2,$I58))),$H$3,""))</f>
        <v/>
      </c>
      <c r="AR58" s="96" t="str">
        <f>IF(AR$1="","",IF(OR(AND(AR$1&gt;=$H55,AR$1&lt;=IF(AND($H55&gt;$M$1,$I55=""),$M$2,$I55)),AND(AR$1&gt;=$H56,AR$1&lt;=IF(AND($H56&gt;$M$1,$I56=""),$M$2,$I56)),AND(AR$1&gt;=$H57,AR$1&lt;=IF(AND($H57&gt;$M$1,$I57=""),$M$2,$I57)),AND(AR$1&gt;=$H58,AR$1&lt;=IF(AND($H58&gt;$M$1,$I58=""),$M$2,$I58))),$H$3,""))</f>
        <v/>
      </c>
    </row>
    <row r="59" spans="1:44" ht="13.5" thickBot="1" x14ac:dyDescent="0.25">
      <c r="A59" s="202"/>
      <c r="B59" s="75"/>
      <c r="C59" s="200"/>
      <c r="D59" s="91"/>
      <c r="E59" s="92"/>
      <c r="F59" s="91"/>
      <c r="G59" s="92"/>
      <c r="H59" s="91"/>
      <c r="I59" s="92"/>
      <c r="J59" s="91"/>
      <c r="K59" s="92"/>
      <c r="M59" s="99"/>
      <c r="N59" s="75" t="str">
        <f>IF(OR(AND(N$1&gt;=$J55,N$1&lt;=IF(AND($J55&gt;$M$1,$K55=""),$M$2,$K55)),AND(N$1&gt;=$J56,N$1&lt;=IF(AND($J56&gt;$M$1,$K56=""),$M$2,$K56)),AND(N$1&gt;=$J57,N$1&lt;=IF(AND($J57&gt;$M$1,$K57=""),$M$2,$K57)),AND(N$1&gt;=$J58,N$1&lt;=IF(AND($J58&gt;$M$1,$K58=""),$M$2,$K58)),AND(N$1&gt;=$J59,N$1&lt;=IF(AND($J59&gt;$M$1,$K59=""),$M$2,$K59))),$J$3,"")</f>
        <v/>
      </c>
      <c r="O59" s="49" t="str">
        <f t="shared" ref="O59" si="621">IF(OR(AND(O$1&gt;=$J55,O$1&lt;=IF(AND($J55&gt;$M$1,$K55=""),$M$2,$K55)),AND(O$1&gt;=$J56,O$1&lt;=IF(AND($J56&gt;$M$1,$K56=""),$M$2,$K56)),AND(O$1&gt;=$J57,O$1&lt;=IF(AND($J57&gt;$M$1,$K57=""),$M$2,$K57)),AND(O$1&gt;=$J58,O$1&lt;=IF(AND($J58&gt;$M$1,$K58=""),$M$2,$K58)),AND(O$1&gt;=$J59,O$1&lt;=IF(AND($J59&gt;$M$1,$K59=""),$M$2,$K59))),$J$3,"")</f>
        <v/>
      </c>
      <c r="P59" s="49" t="str">
        <f t="shared" ref="P59" si="622">IF(OR(AND(P$1&gt;=$J55,P$1&lt;=IF(AND($J55&gt;$M$1,$K55=""),$M$2,$K55)),AND(P$1&gt;=$J56,P$1&lt;=IF(AND($J56&gt;$M$1,$K56=""),$M$2,$K56)),AND(P$1&gt;=$J57,P$1&lt;=IF(AND($J57&gt;$M$1,$K57=""),$M$2,$K57)),AND(P$1&gt;=$J58,P$1&lt;=IF(AND($J58&gt;$M$1,$K58=""),$M$2,$K58)),AND(P$1&gt;=$J59,P$1&lt;=IF(AND($J59&gt;$M$1,$K59=""),$M$2,$K59))),$J$3,"")</f>
        <v/>
      </c>
      <c r="Q59" s="49" t="str">
        <f t="shared" ref="Q59" si="623">IF(OR(AND(Q$1&gt;=$J55,Q$1&lt;=IF(AND($J55&gt;$M$1,$K55=""),$M$2,$K55)),AND(Q$1&gt;=$J56,Q$1&lt;=IF(AND($J56&gt;$M$1,$K56=""),$M$2,$K56)),AND(Q$1&gt;=$J57,Q$1&lt;=IF(AND($J57&gt;$M$1,$K57=""),$M$2,$K57)),AND(Q$1&gt;=$J58,Q$1&lt;=IF(AND($J58&gt;$M$1,$K58=""),$M$2,$K58)),AND(Q$1&gt;=$J59,Q$1&lt;=IF(AND($J59&gt;$M$1,$K59=""),$M$2,$K59))),$J$3,"")</f>
        <v/>
      </c>
      <c r="R59" s="49" t="str">
        <f t="shared" ref="R59" si="624">IF(OR(AND(R$1&gt;=$J55,R$1&lt;=IF(AND($J55&gt;$M$1,$K55=""),$M$2,$K55)),AND(R$1&gt;=$J56,R$1&lt;=IF(AND($J56&gt;$M$1,$K56=""),$M$2,$K56)),AND(R$1&gt;=$J57,R$1&lt;=IF(AND($J57&gt;$M$1,$K57=""),$M$2,$K57)),AND(R$1&gt;=$J58,R$1&lt;=IF(AND($J58&gt;$M$1,$K58=""),$M$2,$K58)),AND(R$1&gt;=$J59,R$1&lt;=IF(AND($J59&gt;$M$1,$K59=""),$M$2,$K59))),$J$3,"")</f>
        <v/>
      </c>
      <c r="S59" s="49" t="str">
        <f t="shared" ref="S59" si="625">IF(OR(AND(S$1&gt;=$J55,S$1&lt;=IF(AND($J55&gt;$M$1,$K55=""),$M$2,$K55)),AND(S$1&gt;=$J56,S$1&lt;=IF(AND($J56&gt;$M$1,$K56=""),$M$2,$K56)),AND(S$1&gt;=$J57,S$1&lt;=IF(AND($J57&gt;$M$1,$K57=""),$M$2,$K57)),AND(S$1&gt;=$J58,S$1&lt;=IF(AND($J58&gt;$M$1,$K58=""),$M$2,$K58)),AND(S$1&gt;=$J59,S$1&lt;=IF(AND($J59&gt;$M$1,$K59=""),$M$2,$K59))),$J$3,"")</f>
        <v/>
      </c>
      <c r="T59" s="49" t="str">
        <f t="shared" ref="T59" si="626">IF(OR(AND(T$1&gt;=$J55,T$1&lt;=IF(AND($J55&gt;$M$1,$K55=""),$M$2,$K55)),AND(T$1&gt;=$J56,T$1&lt;=IF(AND($J56&gt;$M$1,$K56=""),$M$2,$K56)),AND(T$1&gt;=$J57,T$1&lt;=IF(AND($J57&gt;$M$1,$K57=""),$M$2,$K57)),AND(T$1&gt;=$J58,T$1&lt;=IF(AND($J58&gt;$M$1,$K58=""),$M$2,$K58)),AND(T$1&gt;=$J59,T$1&lt;=IF(AND($J59&gt;$M$1,$K59=""),$M$2,$K59))),$J$3,"")</f>
        <v/>
      </c>
      <c r="U59" s="49" t="str">
        <f t="shared" ref="U59" si="627">IF(OR(AND(U$1&gt;=$J55,U$1&lt;=IF(AND($J55&gt;$M$1,$K55=""),$M$2,$K55)),AND(U$1&gt;=$J56,U$1&lt;=IF(AND($J56&gt;$M$1,$K56=""),$M$2,$K56)),AND(U$1&gt;=$J57,U$1&lt;=IF(AND($J57&gt;$M$1,$K57=""),$M$2,$K57)),AND(U$1&gt;=$J58,U$1&lt;=IF(AND($J58&gt;$M$1,$K58=""),$M$2,$K58)),AND(U$1&gt;=$J59,U$1&lt;=IF(AND($J59&gt;$M$1,$K59=""),$M$2,$K59))),$J$3,"")</f>
        <v/>
      </c>
      <c r="V59" s="49" t="str">
        <f t="shared" ref="V59" si="628">IF(OR(AND(V$1&gt;=$J55,V$1&lt;=IF(AND($J55&gt;$M$1,$K55=""),$M$2,$K55)),AND(V$1&gt;=$J56,V$1&lt;=IF(AND($J56&gt;$M$1,$K56=""),$M$2,$K56)),AND(V$1&gt;=$J57,V$1&lt;=IF(AND($J57&gt;$M$1,$K57=""),$M$2,$K57)),AND(V$1&gt;=$J58,V$1&lt;=IF(AND($J58&gt;$M$1,$K58=""),$M$2,$K58)),AND(V$1&gt;=$J59,V$1&lt;=IF(AND($J59&gt;$M$1,$K59=""),$M$2,$K59))),$J$3,"")</f>
        <v/>
      </c>
      <c r="W59" s="49" t="str">
        <f t="shared" ref="W59" si="629">IF(OR(AND(W$1&gt;=$J55,W$1&lt;=IF(AND($J55&gt;$M$1,$K55=""),$M$2,$K55)),AND(W$1&gt;=$J56,W$1&lt;=IF(AND($J56&gt;$M$1,$K56=""),$M$2,$K56)),AND(W$1&gt;=$J57,W$1&lt;=IF(AND($J57&gt;$M$1,$K57=""),$M$2,$K57)),AND(W$1&gt;=$J58,W$1&lt;=IF(AND($J58&gt;$M$1,$K58=""),$M$2,$K58)),AND(W$1&gt;=$J59,W$1&lt;=IF(AND($J59&gt;$M$1,$K59=""),$M$2,$K59))),$J$3,"")</f>
        <v/>
      </c>
      <c r="X59" s="49" t="str">
        <f t="shared" ref="X59" si="630">IF(OR(AND(X$1&gt;=$J55,X$1&lt;=IF(AND($J55&gt;$M$1,$K55=""),$M$2,$K55)),AND(X$1&gt;=$J56,X$1&lt;=IF(AND($J56&gt;$M$1,$K56=""),$M$2,$K56)),AND(X$1&gt;=$J57,X$1&lt;=IF(AND($J57&gt;$M$1,$K57=""),$M$2,$K57)),AND(X$1&gt;=$J58,X$1&lt;=IF(AND($J58&gt;$M$1,$K58=""),$M$2,$K58)),AND(X$1&gt;=$J59,X$1&lt;=IF(AND($J59&gt;$M$1,$K59=""),$M$2,$K59))),$J$3,"")</f>
        <v/>
      </c>
      <c r="Y59" s="49" t="str">
        <f t="shared" ref="Y59" si="631">IF(OR(AND(Y$1&gt;=$J55,Y$1&lt;=IF(AND($J55&gt;$M$1,$K55=""),$M$2,$K55)),AND(Y$1&gt;=$J56,Y$1&lt;=IF(AND($J56&gt;$M$1,$K56=""),$M$2,$K56)),AND(Y$1&gt;=$J57,Y$1&lt;=IF(AND($J57&gt;$M$1,$K57=""),$M$2,$K57)),AND(Y$1&gt;=$J58,Y$1&lt;=IF(AND($J58&gt;$M$1,$K58=""),$M$2,$K58)),AND(Y$1&gt;=$J59,Y$1&lt;=IF(AND($J59&gt;$M$1,$K59=""),$M$2,$K59))),$J$3,"")</f>
        <v/>
      </c>
      <c r="Z59" s="49" t="str">
        <f t="shared" ref="Z59" si="632">IF(OR(AND(Z$1&gt;=$J55,Z$1&lt;=IF(AND($J55&gt;$M$1,$K55=""),$M$2,$K55)),AND(Z$1&gt;=$J56,Z$1&lt;=IF(AND($J56&gt;$M$1,$K56=""),$M$2,$K56)),AND(Z$1&gt;=$J57,Z$1&lt;=IF(AND($J57&gt;$M$1,$K57=""),$M$2,$K57)),AND(Z$1&gt;=$J58,Z$1&lt;=IF(AND($J58&gt;$M$1,$K58=""),$M$2,$K58)),AND(Z$1&gt;=$J59,Z$1&lt;=IF(AND($J59&gt;$M$1,$K59=""),$M$2,$K59))),$J$3,"")</f>
        <v/>
      </c>
      <c r="AA59" s="49" t="str">
        <f t="shared" ref="AA59" si="633">IF(OR(AND(AA$1&gt;=$J55,AA$1&lt;=IF(AND($J55&gt;$M$1,$K55=""),$M$2,$K55)),AND(AA$1&gt;=$J56,AA$1&lt;=IF(AND($J56&gt;$M$1,$K56=""),$M$2,$K56)),AND(AA$1&gt;=$J57,AA$1&lt;=IF(AND($J57&gt;$M$1,$K57=""),$M$2,$K57)),AND(AA$1&gt;=$J58,AA$1&lt;=IF(AND($J58&gt;$M$1,$K58=""),$M$2,$K58)),AND(AA$1&gt;=$J59,AA$1&lt;=IF(AND($J59&gt;$M$1,$K59=""),$M$2,$K59))),$J$3,"")</f>
        <v/>
      </c>
      <c r="AB59" s="49" t="str">
        <f t="shared" ref="AB59" si="634">IF(OR(AND(AB$1&gt;=$J55,AB$1&lt;=IF(AND($J55&gt;$M$1,$K55=""),$M$2,$K55)),AND(AB$1&gt;=$J56,AB$1&lt;=IF(AND($J56&gt;$M$1,$K56=""),$M$2,$K56)),AND(AB$1&gt;=$J57,AB$1&lt;=IF(AND($J57&gt;$M$1,$K57=""),$M$2,$K57)),AND(AB$1&gt;=$J58,AB$1&lt;=IF(AND($J58&gt;$M$1,$K58=""),$M$2,$K58)),AND(AB$1&gt;=$J59,AB$1&lt;=IF(AND($J59&gt;$M$1,$K59=""),$M$2,$K59))),$J$3,"")</f>
        <v/>
      </c>
      <c r="AC59" s="49" t="str">
        <f t="shared" ref="AC59" si="635">IF(OR(AND(AC$1&gt;=$J55,AC$1&lt;=IF(AND($J55&gt;$M$1,$K55=""),$M$2,$K55)),AND(AC$1&gt;=$J56,AC$1&lt;=IF(AND($J56&gt;$M$1,$K56=""),$M$2,$K56)),AND(AC$1&gt;=$J57,AC$1&lt;=IF(AND($J57&gt;$M$1,$K57=""),$M$2,$K57)),AND(AC$1&gt;=$J58,AC$1&lt;=IF(AND($J58&gt;$M$1,$K58=""),$M$2,$K58)),AND(AC$1&gt;=$J59,AC$1&lt;=IF(AND($J59&gt;$M$1,$K59=""),$M$2,$K59))),$J$3,"")</f>
        <v/>
      </c>
      <c r="AD59" s="49" t="str">
        <f t="shared" ref="AD59" si="636">IF(OR(AND(AD$1&gt;=$J55,AD$1&lt;=IF(AND($J55&gt;$M$1,$K55=""),$M$2,$K55)),AND(AD$1&gt;=$J56,AD$1&lt;=IF(AND($J56&gt;$M$1,$K56=""),$M$2,$K56)),AND(AD$1&gt;=$J57,AD$1&lt;=IF(AND($J57&gt;$M$1,$K57=""),$M$2,$K57)),AND(AD$1&gt;=$J58,AD$1&lt;=IF(AND($J58&gt;$M$1,$K58=""),$M$2,$K58)),AND(AD$1&gt;=$J59,AD$1&lt;=IF(AND($J59&gt;$M$1,$K59=""),$M$2,$K59))),$J$3,"")</f>
        <v/>
      </c>
      <c r="AE59" s="49" t="str">
        <f t="shared" ref="AE59" si="637">IF(OR(AND(AE$1&gt;=$J55,AE$1&lt;=IF(AND($J55&gt;$M$1,$K55=""),$M$2,$K55)),AND(AE$1&gt;=$J56,AE$1&lt;=IF(AND($J56&gt;$M$1,$K56=""),$M$2,$K56)),AND(AE$1&gt;=$J57,AE$1&lt;=IF(AND($J57&gt;$M$1,$K57=""),$M$2,$K57)),AND(AE$1&gt;=$J58,AE$1&lt;=IF(AND($J58&gt;$M$1,$K58=""),$M$2,$K58)),AND(AE$1&gt;=$J59,AE$1&lt;=IF(AND($J59&gt;$M$1,$K59=""),$M$2,$K59))),$J$3,"")</f>
        <v/>
      </c>
      <c r="AF59" s="49" t="str">
        <f t="shared" ref="AF59" si="638">IF(OR(AND(AF$1&gt;=$J55,AF$1&lt;=IF(AND($J55&gt;$M$1,$K55=""),$M$2,$K55)),AND(AF$1&gt;=$J56,AF$1&lt;=IF(AND($J56&gt;$M$1,$K56=""),$M$2,$K56)),AND(AF$1&gt;=$J57,AF$1&lt;=IF(AND($J57&gt;$M$1,$K57=""),$M$2,$K57)),AND(AF$1&gt;=$J58,AF$1&lt;=IF(AND($J58&gt;$M$1,$K58=""),$M$2,$K58)),AND(AF$1&gt;=$J59,AF$1&lt;=IF(AND($J59&gt;$M$1,$K59=""),$M$2,$K59))),$J$3,"")</f>
        <v/>
      </c>
      <c r="AG59" s="49" t="str">
        <f t="shared" ref="AG59" si="639">IF(OR(AND(AG$1&gt;=$J55,AG$1&lt;=IF(AND($J55&gt;$M$1,$K55=""),$M$2,$K55)),AND(AG$1&gt;=$J56,AG$1&lt;=IF(AND($J56&gt;$M$1,$K56=""),$M$2,$K56)),AND(AG$1&gt;=$J57,AG$1&lt;=IF(AND($J57&gt;$M$1,$K57=""),$M$2,$K57)),AND(AG$1&gt;=$J58,AG$1&lt;=IF(AND($J58&gt;$M$1,$K58=""),$M$2,$K58)),AND(AG$1&gt;=$J59,AG$1&lt;=IF(AND($J59&gt;$M$1,$K59=""),$M$2,$K59))),$J$3,"")</f>
        <v/>
      </c>
      <c r="AH59" s="49" t="str">
        <f t="shared" ref="AH59" si="640">IF(OR(AND(AH$1&gt;=$J55,AH$1&lt;=IF(AND($J55&gt;$M$1,$K55=""),$M$2,$K55)),AND(AH$1&gt;=$J56,AH$1&lt;=IF(AND($J56&gt;$M$1,$K56=""),$M$2,$K56)),AND(AH$1&gt;=$J57,AH$1&lt;=IF(AND($J57&gt;$M$1,$K57=""),$M$2,$K57)),AND(AH$1&gt;=$J58,AH$1&lt;=IF(AND($J58&gt;$M$1,$K58=""),$M$2,$K58)),AND(AH$1&gt;=$J59,AH$1&lt;=IF(AND($J59&gt;$M$1,$K59=""),$M$2,$K59))),$J$3,"")</f>
        <v/>
      </c>
      <c r="AI59" s="49" t="str">
        <f t="shared" ref="AI59" si="641">IF(OR(AND(AI$1&gt;=$J55,AI$1&lt;=IF(AND($J55&gt;$M$1,$K55=""),$M$2,$K55)),AND(AI$1&gt;=$J56,AI$1&lt;=IF(AND($J56&gt;$M$1,$K56=""),$M$2,$K56)),AND(AI$1&gt;=$J57,AI$1&lt;=IF(AND($J57&gt;$M$1,$K57=""),$M$2,$K57)),AND(AI$1&gt;=$J58,AI$1&lt;=IF(AND($J58&gt;$M$1,$K58=""),$M$2,$K58)),AND(AI$1&gt;=$J59,AI$1&lt;=IF(AND($J59&gt;$M$1,$K59=""),$M$2,$K59))),$J$3,"")</f>
        <v/>
      </c>
      <c r="AJ59" s="49" t="str">
        <f t="shared" ref="AJ59" si="642">IF(OR(AND(AJ$1&gt;=$J55,AJ$1&lt;=IF(AND($J55&gt;$M$1,$K55=""),$M$2,$K55)),AND(AJ$1&gt;=$J56,AJ$1&lt;=IF(AND($J56&gt;$M$1,$K56=""),$M$2,$K56)),AND(AJ$1&gt;=$J57,AJ$1&lt;=IF(AND($J57&gt;$M$1,$K57=""),$M$2,$K57)),AND(AJ$1&gt;=$J58,AJ$1&lt;=IF(AND($J58&gt;$M$1,$K58=""),$M$2,$K58)),AND(AJ$1&gt;=$J59,AJ$1&lt;=IF(AND($J59&gt;$M$1,$K59=""),$M$2,$K59))),$J$3,"")</f>
        <v/>
      </c>
      <c r="AK59" s="49" t="str">
        <f t="shared" ref="AK59" si="643">IF(OR(AND(AK$1&gt;=$J55,AK$1&lt;=IF(AND($J55&gt;$M$1,$K55=""),$M$2,$K55)),AND(AK$1&gt;=$J56,AK$1&lt;=IF(AND($J56&gt;$M$1,$K56=""),$M$2,$K56)),AND(AK$1&gt;=$J57,AK$1&lt;=IF(AND($J57&gt;$M$1,$K57=""),$M$2,$K57)),AND(AK$1&gt;=$J58,AK$1&lt;=IF(AND($J58&gt;$M$1,$K58=""),$M$2,$K58)),AND(AK$1&gt;=$J59,AK$1&lt;=IF(AND($J59&gt;$M$1,$K59=""),$M$2,$K59))),$J$3,"")</f>
        <v/>
      </c>
      <c r="AL59" s="49" t="str">
        <f t="shared" ref="AL59" si="644">IF(OR(AND(AL$1&gt;=$J55,AL$1&lt;=IF(AND($J55&gt;$M$1,$K55=""),$M$2,$K55)),AND(AL$1&gt;=$J56,AL$1&lt;=IF(AND($J56&gt;$M$1,$K56=""),$M$2,$K56)),AND(AL$1&gt;=$J57,AL$1&lt;=IF(AND($J57&gt;$M$1,$K57=""),$M$2,$K57)),AND(AL$1&gt;=$J58,AL$1&lt;=IF(AND($J58&gt;$M$1,$K58=""),$M$2,$K58)),AND(AL$1&gt;=$J59,AL$1&lt;=IF(AND($J59&gt;$M$1,$K59=""),$M$2,$K59))),$J$3,"")</f>
        <v/>
      </c>
      <c r="AM59" s="49" t="str">
        <f t="shared" ref="AM59" si="645">IF(OR(AND(AM$1&gt;=$J55,AM$1&lt;=IF(AND($J55&gt;$M$1,$K55=""),$M$2,$K55)),AND(AM$1&gt;=$J56,AM$1&lt;=IF(AND($J56&gt;$M$1,$K56=""),$M$2,$K56)),AND(AM$1&gt;=$J57,AM$1&lt;=IF(AND($J57&gt;$M$1,$K57=""),$M$2,$K57)),AND(AM$1&gt;=$J58,AM$1&lt;=IF(AND($J58&gt;$M$1,$K58=""),$M$2,$K58)),AND(AM$1&gt;=$J59,AM$1&lt;=IF(AND($J59&gt;$M$1,$K59=""),$M$2,$K59))),$J$3,"")</f>
        <v/>
      </c>
      <c r="AN59" s="49" t="str">
        <f t="shared" ref="AN59" si="646">IF(OR(AND(AN$1&gt;=$J55,AN$1&lt;=IF(AND($J55&gt;$M$1,$K55=""),$M$2,$K55)),AND(AN$1&gt;=$J56,AN$1&lt;=IF(AND($J56&gt;$M$1,$K56=""),$M$2,$K56)),AND(AN$1&gt;=$J57,AN$1&lt;=IF(AND($J57&gt;$M$1,$K57=""),$M$2,$K57)),AND(AN$1&gt;=$J58,AN$1&lt;=IF(AND($J58&gt;$M$1,$K58=""),$M$2,$K58)),AND(AN$1&gt;=$J59,AN$1&lt;=IF(AND($J59&gt;$M$1,$K59=""),$M$2,$K59))),$J$3,"")</f>
        <v/>
      </c>
      <c r="AO59" s="49" t="str">
        <f t="shared" ref="AO59" si="647">IF(OR(AND(AO$1&gt;=$J55,AO$1&lt;=IF(AND($J55&gt;$M$1,$K55=""),$M$2,$K55)),AND(AO$1&gt;=$J56,AO$1&lt;=IF(AND($J56&gt;$M$1,$K56=""),$M$2,$K56)),AND(AO$1&gt;=$J57,AO$1&lt;=IF(AND($J57&gt;$M$1,$K57=""),$M$2,$K57)),AND(AO$1&gt;=$J58,AO$1&lt;=IF(AND($J58&gt;$M$1,$K58=""),$M$2,$K58)),AND(AO$1&gt;=$J59,AO$1&lt;=IF(AND($J59&gt;$M$1,$K59=""),$M$2,$K59))),$J$3,"")</f>
        <v/>
      </c>
      <c r="AP59" s="52" t="str">
        <f>IF(AP$1="","",IF(OR(AND(AP$1&gt;=$J55,AP$1&lt;=IF(AND($J55&gt;$M$1,$K55=""),$M$2,$K55)),AND(AP$1&gt;=$J56,AP$1&lt;=IF(AND($J56&gt;$M$1,$K56=""),$M$2,$K56)),AND(AP$1&gt;=$J57,AP$1&lt;=IF(AND($J57&gt;$M$1,$K57=""),$M$2,$K57)),AND(AP$1&gt;=$J58,AP$1&lt;=IF(AND($J58&gt;$M$1,$K58=""),$M$2,$K58)),AND(AP$1&gt;=$J59,AP$1&lt;=IF(AND($J59&gt;$M$1,$K59=""),$M$2,$K59))),$J$3,""))</f>
        <v/>
      </c>
      <c r="AQ59" s="52" t="str">
        <f t="shared" ref="AQ59" si="648">IF(AQ$1="","",IF(OR(AND(AQ$1&gt;=$J55,AQ$1&lt;=IF(AND($J55&gt;$M$1,$K55=""),$M$2,$K55)),AND(AQ$1&gt;=$J56,AQ$1&lt;=IF(AND($J56&gt;$M$1,$K56=""),$M$2,$K56)),AND(AQ$1&gt;=$J57,AQ$1&lt;=IF(AND($J57&gt;$M$1,$K57=""),$M$2,$K57)),AND(AQ$1&gt;=$J58,AQ$1&lt;=IF(AND($J58&gt;$M$1,$K58=""),$M$2,$K58)),AND(AQ$1&gt;=$J59,AQ$1&lt;=IF(AND($J59&gt;$M$1,$K59=""),$M$2,$K59))),$J$3,""))</f>
        <v/>
      </c>
      <c r="AR59" s="53" t="str">
        <f t="shared" ref="AR59" si="649">IF(AR$1="","",IF(OR(AND(AR$1&gt;=$J55,AR$1&lt;=IF(AND($J55&gt;$M$1,$K55=""),$M$2,$K55)),AND(AR$1&gt;=$J56,AR$1&lt;=IF(AND($J56&gt;$M$1,$K56=""),$M$2,$K56)),AND(AR$1&gt;=$J57,AR$1&lt;=IF(AND($J57&gt;$M$1,$K57=""),$M$2,$K57)),AND(AR$1&gt;=$J58,AR$1&lt;=IF(AND($J58&gt;$M$1,$K58=""),$M$2,$K58)),AND(AR$1&gt;=$J59,AR$1&lt;=IF(AND($J59&gt;$M$1,$K59=""),$M$2,$K59))),$J$3,""))</f>
        <v/>
      </c>
    </row>
    <row r="60" spans="1:44" x14ac:dyDescent="0.2">
      <c r="A60" s="76">
        <f>стр.1!C35</f>
        <v>3496</v>
      </c>
      <c r="B60" s="142" t="str">
        <f>IFERROR(VLOOKUP(A60,стр.1!$A$13:$D$106,2,FALSE),"")</f>
        <v>Тихонов</v>
      </c>
      <c r="C60" s="197" t="str">
        <f>IFERROR(VLOOKUP(A60,стр.1!$A$13:$D$106,4,FALSE),"")</f>
        <v>сборная</v>
      </c>
      <c r="D60" s="86"/>
      <c r="E60" s="87"/>
      <c r="F60" s="86"/>
      <c r="G60" s="87"/>
      <c r="H60" s="86"/>
      <c r="I60" s="87"/>
      <c r="J60" s="86"/>
      <c r="K60" s="87"/>
      <c r="L60" s="17"/>
      <c r="M60" s="99"/>
      <c r="N60" s="97" t="str">
        <f>N61&amp;N62&amp;N63&amp;N64</f>
        <v/>
      </c>
      <c r="O60" s="97" t="str">
        <f t="shared" ref="O60" si="650">O61&amp;O62&amp;O63&amp;O64</f>
        <v/>
      </c>
      <c r="P60" s="97" t="str">
        <f t="shared" ref="P60" si="651">P61&amp;P62&amp;P63&amp;P64</f>
        <v/>
      </c>
      <c r="Q60" s="97" t="str">
        <f t="shared" ref="Q60" si="652">Q61&amp;Q62&amp;Q63&amp;Q64</f>
        <v/>
      </c>
      <c r="R60" s="97" t="str">
        <f t="shared" ref="R60" si="653">R61&amp;R62&amp;R63&amp;R64</f>
        <v/>
      </c>
      <c r="S60" s="97" t="str">
        <f t="shared" ref="S60" si="654">S61&amp;S62&amp;S63&amp;S64</f>
        <v/>
      </c>
      <c r="T60" s="97" t="str">
        <f t="shared" ref="T60" si="655">T61&amp;T62&amp;T63&amp;T64</f>
        <v/>
      </c>
      <c r="U60" s="97" t="str">
        <f t="shared" ref="U60" si="656">U61&amp;U62&amp;U63&amp;U64</f>
        <v/>
      </c>
      <c r="V60" s="97" t="str">
        <f t="shared" ref="V60" si="657">V61&amp;V62&amp;V63&amp;V64</f>
        <v/>
      </c>
      <c r="W60" s="97" t="str">
        <f t="shared" ref="W60" si="658">W61&amp;W62&amp;W63&amp;W64</f>
        <v/>
      </c>
      <c r="X60" s="97" t="str">
        <f t="shared" ref="X60" si="659">X61&amp;X62&amp;X63&amp;X64</f>
        <v/>
      </c>
      <c r="Y60" s="97" t="str">
        <f t="shared" ref="Y60" si="660">Y61&amp;Y62&amp;Y63&amp;Y64</f>
        <v/>
      </c>
      <c r="Z60" s="97" t="str">
        <f t="shared" ref="Z60" si="661">Z61&amp;Z62&amp;Z63&amp;Z64</f>
        <v/>
      </c>
      <c r="AA60" s="97" t="str">
        <f t="shared" ref="AA60" si="662">AA61&amp;AA62&amp;AA63&amp;AA64</f>
        <v/>
      </c>
      <c r="AB60" s="97" t="str">
        <f t="shared" ref="AB60" si="663">AB61&amp;AB62&amp;AB63&amp;AB64</f>
        <v/>
      </c>
      <c r="AC60" s="97" t="str">
        <f t="shared" ref="AC60" si="664">AC61&amp;AC62&amp;AC63&amp;AC64</f>
        <v/>
      </c>
      <c r="AD60" s="97" t="str">
        <f t="shared" ref="AD60" si="665">AD61&amp;AD62&amp;AD63&amp;AD64</f>
        <v/>
      </c>
      <c r="AE60" s="97" t="str">
        <f t="shared" ref="AE60" si="666">AE61&amp;AE62&amp;AE63&amp;AE64</f>
        <v/>
      </c>
      <c r="AF60" s="97" t="str">
        <f t="shared" ref="AF60" si="667">AF61&amp;AF62&amp;AF63&amp;AF64</f>
        <v/>
      </c>
      <c r="AG60" s="97" t="str">
        <f t="shared" ref="AG60" si="668">AG61&amp;AG62&amp;AG63&amp;AG64</f>
        <v/>
      </c>
      <c r="AH60" s="97" t="str">
        <f t="shared" ref="AH60" si="669">AH61&amp;AH62&amp;AH63&amp;AH64</f>
        <v/>
      </c>
      <c r="AI60" s="97" t="str">
        <f t="shared" ref="AI60" si="670">AI61&amp;AI62&amp;AI63&amp;AI64</f>
        <v/>
      </c>
      <c r="AJ60" s="97" t="str">
        <f t="shared" ref="AJ60" si="671">AJ61&amp;AJ62&amp;AJ63&amp;AJ64</f>
        <v/>
      </c>
      <c r="AK60" s="97" t="str">
        <f t="shared" ref="AK60" si="672">AK61&amp;AK62&amp;AK63&amp;AK64</f>
        <v/>
      </c>
      <c r="AL60" s="97" t="str">
        <f t="shared" ref="AL60" si="673">AL61&amp;AL62&amp;AL63&amp;AL64</f>
        <v/>
      </c>
      <c r="AM60" s="97" t="str">
        <f t="shared" ref="AM60" si="674">AM61&amp;AM62&amp;AM63&amp;AM64</f>
        <v/>
      </c>
      <c r="AN60" s="97" t="str">
        <f t="shared" ref="AN60" si="675">AN61&amp;AN62&amp;AN63&amp;AN64</f>
        <v/>
      </c>
      <c r="AO60" s="97" t="str">
        <f t="shared" ref="AO60" si="676">AO61&amp;AO62&amp;AO63&amp;AO64</f>
        <v/>
      </c>
      <c r="AP60" s="97" t="str">
        <f t="shared" ref="AP60" si="677">AP61&amp;AP62&amp;AP63&amp;AP64</f>
        <v/>
      </c>
      <c r="AQ60" s="97" t="str">
        <f t="shared" ref="AQ60" si="678">AQ61&amp;AQ62&amp;AQ63&amp;AQ64</f>
        <v/>
      </c>
      <c r="AR60" s="97" t="str">
        <f t="shared" ref="AR60" si="679">AR61&amp;AR62&amp;AR63&amp;AR64</f>
        <v/>
      </c>
    </row>
    <row r="61" spans="1:44" x14ac:dyDescent="0.2">
      <c r="A61" s="201"/>
      <c r="B61" s="74"/>
      <c r="C61" s="198"/>
      <c r="D61" s="88"/>
      <c r="E61" s="89"/>
      <c r="F61" s="90"/>
      <c r="G61" s="89"/>
      <c r="H61" s="90"/>
      <c r="I61" s="89"/>
      <c r="J61" s="90"/>
      <c r="K61" s="89"/>
      <c r="M61" s="99"/>
      <c r="N61" s="74" t="str">
        <f>IF(OR(AND(N$1&gt;=$D60,N$1&lt;=IF(AND($D60&gt;$M$1,$E60=""),$M$2,$E60)),AND(N$1&gt;=$D61,N$1&lt;=IF(AND($D61&gt;$M$1,$E61=""),$M$2,$E61)),AND(N$1&gt;=$D62,N$1&lt;=IF(AND($D62&gt;$M$1,$E62=""),$M$2,$E62)),AND(N$1&gt;=$D63,N$1&lt;=IF(AND($D63&gt;$M$1,$E63=""),$M$2,$E63))),$D$3,"")</f>
        <v/>
      </c>
      <c r="O61" s="41" t="str">
        <f t="shared" ref="O61:AO61" si="680">IF(OR(AND(O$1&gt;=$D60,O$1&lt;=IF(AND($D60&gt;$M$1,$E60=""),$M$2,$E60)),AND(O$1&gt;=$D61,O$1&lt;=IF(AND($D61&gt;$M$1,$E61=""),$M$2,$E61)),AND(O$1&gt;=$D62,O$1&lt;=IF(AND($D62&gt;$M$1,$E62=""),$M$2,$E62)),AND(O$1&gt;=$D63,O$1&lt;=IF(AND($D63&gt;$M$1,$E63=""),$M$2,$E63))),$D$3,"")</f>
        <v/>
      </c>
      <c r="P61" s="41" t="str">
        <f t="shared" si="680"/>
        <v/>
      </c>
      <c r="Q61" s="41" t="str">
        <f t="shared" si="680"/>
        <v/>
      </c>
      <c r="R61" s="41" t="str">
        <f t="shared" si="680"/>
        <v/>
      </c>
      <c r="S61" s="41" t="str">
        <f t="shared" si="680"/>
        <v/>
      </c>
      <c r="T61" s="41" t="str">
        <f t="shared" si="680"/>
        <v/>
      </c>
      <c r="U61" s="41" t="str">
        <f t="shared" si="680"/>
        <v/>
      </c>
      <c r="V61" s="41" t="str">
        <f t="shared" si="680"/>
        <v/>
      </c>
      <c r="W61" s="41" t="str">
        <f t="shared" si="680"/>
        <v/>
      </c>
      <c r="X61" s="41" t="str">
        <f t="shared" si="680"/>
        <v/>
      </c>
      <c r="Y61" s="41" t="str">
        <f t="shared" si="680"/>
        <v/>
      </c>
      <c r="Z61" s="41" t="str">
        <f t="shared" si="680"/>
        <v/>
      </c>
      <c r="AA61" s="41" t="str">
        <f t="shared" si="680"/>
        <v/>
      </c>
      <c r="AB61" s="41" t="str">
        <f t="shared" si="680"/>
        <v/>
      </c>
      <c r="AC61" s="41" t="str">
        <f t="shared" si="680"/>
        <v/>
      </c>
      <c r="AD61" s="41" t="str">
        <f t="shared" si="680"/>
        <v/>
      </c>
      <c r="AE61" s="41" t="str">
        <f t="shared" si="680"/>
        <v/>
      </c>
      <c r="AF61" s="41" t="str">
        <f t="shared" si="680"/>
        <v/>
      </c>
      <c r="AG61" s="41" t="str">
        <f t="shared" si="680"/>
        <v/>
      </c>
      <c r="AH61" s="41" t="str">
        <f t="shared" si="680"/>
        <v/>
      </c>
      <c r="AI61" s="41" t="str">
        <f t="shared" si="680"/>
        <v/>
      </c>
      <c r="AJ61" s="41" t="str">
        <f t="shared" si="680"/>
        <v/>
      </c>
      <c r="AK61" s="41" t="str">
        <f t="shared" si="680"/>
        <v/>
      </c>
      <c r="AL61" s="41" t="str">
        <f t="shared" si="680"/>
        <v/>
      </c>
      <c r="AM61" s="41" t="str">
        <f t="shared" si="680"/>
        <v/>
      </c>
      <c r="AN61" s="41" t="str">
        <f t="shared" si="680"/>
        <v/>
      </c>
      <c r="AO61" s="41" t="str">
        <f t="shared" si="680"/>
        <v/>
      </c>
      <c r="AP61" s="50" t="str">
        <f>IF(AP$1="","",IF(OR(AND(AP$1&gt;=$D60,AP$1&lt;=IF(AND($D60&gt;$M$1,$E60=""),$M$2,$E60)),AND(AP$1&gt;=$D61,AP$1&lt;=IF(AND($D61&gt;$M$1,$E61=""),$M$2,$E61)),AND(AP$1&gt;=$D62,AP$1&lt;=IF(AND($D62&gt;$M$1,$E62=""),$M$2,$E62)),AND(AP$1&gt;=$D63,AP$1&lt;=IF(AND($D63&gt;$M$1,$E63=""),$M$2,$E63))),$D$3,""))</f>
        <v/>
      </c>
      <c r="AQ61" s="50" t="str">
        <f t="shared" ref="AQ61:AR61" si="681">IF(AQ$1="","",IF(OR(AND(AQ$1&gt;=$D60,AQ$1&lt;=IF(AND($D60&gt;$M$1,$E60=""),$M$2,$E60)),AND(AQ$1&gt;=$D61,AQ$1&lt;=IF(AND($D61&gt;$M$1,$E61=""),$M$2,$E61)),AND(AQ$1&gt;=$D62,AQ$1&lt;=IF(AND($D62&gt;$M$1,$E62=""),$M$2,$E62)),AND(AQ$1&gt;=$D63,AQ$1&lt;=IF(AND($D63&gt;$M$1,$E63=""),$M$2,$E63))),$D$3,""))</f>
        <v/>
      </c>
      <c r="AR61" s="51" t="str">
        <f t="shared" si="681"/>
        <v/>
      </c>
    </row>
    <row r="62" spans="1:44" x14ac:dyDescent="0.2">
      <c r="A62" s="201"/>
      <c r="B62" s="74"/>
      <c r="C62" s="199"/>
      <c r="D62" s="90"/>
      <c r="E62" s="89"/>
      <c r="F62" s="90"/>
      <c r="G62" s="89"/>
      <c r="H62" s="90"/>
      <c r="I62" s="89"/>
      <c r="J62" s="90"/>
      <c r="K62" s="89"/>
      <c r="M62" s="99"/>
      <c r="N62" s="74" t="str">
        <f>IF(OR(AND(N$1&gt;=$F60,N$1&lt;=IF(AND($F60&gt;$M$1,$G60=""),$M$2,$G60)),AND(N$1&gt;=$F61,N$1&lt;=IF(AND($F61&gt;$M$1,$G61=""),$M$2,$G61)),AND(N$1&gt;=$F62,N$1&lt;=IF(AND($F62&gt;$M$1,$G62=""),$M$2,$G62)),AND(N$1&gt;=$F63,N$1&lt;=IF(AND($F63&gt;$M$1,$G63=""),$M$2,$G63))),$F$3,"")</f>
        <v/>
      </c>
      <c r="O62" s="41" t="str">
        <f t="shared" ref="O62:AO62" si="682">IF(OR(AND(O$1&gt;=$F60,O$1&lt;=IF(AND($F60&gt;$M$1,$G60=""),$M$2,$G60)),AND(O$1&gt;=$F61,O$1&lt;=IF(AND($F61&gt;$M$1,$G61=""),$M$2,$G61)),AND(O$1&gt;=$F62,O$1&lt;=IF(AND($F62&gt;$M$1,$G62=""),$M$2,$G62)),AND(O$1&gt;=$F63,O$1&lt;=IF(AND($F63&gt;$M$1,$G63=""),$M$2,$G63))),$F$3,"")</f>
        <v/>
      </c>
      <c r="P62" s="41" t="str">
        <f t="shared" si="682"/>
        <v/>
      </c>
      <c r="Q62" s="41" t="str">
        <f t="shared" si="682"/>
        <v/>
      </c>
      <c r="R62" s="41" t="str">
        <f t="shared" si="682"/>
        <v/>
      </c>
      <c r="S62" s="41" t="str">
        <f t="shared" si="682"/>
        <v/>
      </c>
      <c r="T62" s="41" t="str">
        <f t="shared" si="682"/>
        <v/>
      </c>
      <c r="U62" s="41" t="str">
        <f t="shared" si="682"/>
        <v/>
      </c>
      <c r="V62" s="41" t="str">
        <f t="shared" si="682"/>
        <v/>
      </c>
      <c r="W62" s="41" t="str">
        <f t="shared" si="682"/>
        <v/>
      </c>
      <c r="X62" s="41" t="str">
        <f t="shared" si="682"/>
        <v/>
      </c>
      <c r="Y62" s="41" t="str">
        <f t="shared" si="682"/>
        <v/>
      </c>
      <c r="Z62" s="41" t="str">
        <f t="shared" si="682"/>
        <v/>
      </c>
      <c r="AA62" s="41" t="str">
        <f t="shared" si="682"/>
        <v/>
      </c>
      <c r="AB62" s="41" t="str">
        <f t="shared" si="682"/>
        <v/>
      </c>
      <c r="AC62" s="41" t="str">
        <f t="shared" si="682"/>
        <v/>
      </c>
      <c r="AD62" s="41" t="str">
        <f t="shared" si="682"/>
        <v/>
      </c>
      <c r="AE62" s="41" t="str">
        <f t="shared" si="682"/>
        <v/>
      </c>
      <c r="AF62" s="41" t="str">
        <f t="shared" si="682"/>
        <v/>
      </c>
      <c r="AG62" s="41" t="str">
        <f t="shared" si="682"/>
        <v/>
      </c>
      <c r="AH62" s="41" t="str">
        <f t="shared" si="682"/>
        <v/>
      </c>
      <c r="AI62" s="41" t="str">
        <f t="shared" si="682"/>
        <v/>
      </c>
      <c r="AJ62" s="41" t="str">
        <f t="shared" si="682"/>
        <v/>
      </c>
      <c r="AK62" s="41" t="str">
        <f t="shared" si="682"/>
        <v/>
      </c>
      <c r="AL62" s="41" t="str">
        <f t="shared" si="682"/>
        <v/>
      </c>
      <c r="AM62" s="41" t="str">
        <f t="shared" si="682"/>
        <v/>
      </c>
      <c r="AN62" s="41" t="str">
        <f t="shared" si="682"/>
        <v/>
      </c>
      <c r="AO62" s="41" t="str">
        <f t="shared" si="682"/>
        <v/>
      </c>
      <c r="AP62" s="50" t="str">
        <f>IF(AP$1="","",IF(OR(AND(AP$1&gt;=$F60,AP$1&lt;=IF(AND($F60&gt;$M$1,$G60=""),$M$2,$G60)),AND(AP$1&gt;=$F61,AP$1&lt;=IF(AND($F61&gt;$M$1,$G61=""),$M$2,$G61)),AND(AP$1&gt;=$F62,AP$1&lt;=IF(AND($F62&gt;$M$1,$G62=""),$M$2,$G62)),AND(AP$1&gt;=$F63,AP$1&lt;=IF(AND($F63&gt;$M$1,$G63=""),$M$2,$G63))),$F$3,""))</f>
        <v/>
      </c>
      <c r="AQ62" s="50" t="str">
        <f t="shared" ref="AQ62:AR62" si="683">IF(AQ$1="","",IF(OR(AND(AQ$1&gt;=$F60,AQ$1&lt;=IF(AND($F60&gt;$M$1,$G60=""),$M$2,$G60)),AND(AQ$1&gt;=$F61,AQ$1&lt;=IF(AND($F61&gt;$M$1,$G61=""),$M$2,$G61)),AND(AQ$1&gt;=$F62,AQ$1&lt;=IF(AND($F62&gt;$M$1,$G62=""),$M$2,$G62)),AND(AQ$1&gt;=$F63,AQ$1&lt;=IF(AND($F63&gt;$M$1,$G63=""),$M$2,$G63))),$F$3,""))</f>
        <v/>
      </c>
      <c r="AR62" s="51" t="str">
        <f t="shared" si="683"/>
        <v/>
      </c>
    </row>
    <row r="63" spans="1:44" x14ac:dyDescent="0.2">
      <c r="A63" s="201"/>
      <c r="B63" s="74"/>
      <c r="C63" s="125"/>
      <c r="D63" s="90"/>
      <c r="E63" s="89"/>
      <c r="F63" s="90"/>
      <c r="G63" s="89"/>
      <c r="H63" s="90"/>
      <c r="I63" s="89"/>
      <c r="J63" s="90"/>
      <c r="K63" s="89"/>
      <c r="M63" s="99"/>
      <c r="N63" s="98" t="str">
        <f t="shared" ref="N63:AO63" si="684">IF(OR(AND(N$1&gt;=$H60,N$1&lt;=IF(AND($H60&gt;$M$1,$I60=""),$M$2,$I60)),AND(N$1&gt;=$H61,N$1&lt;=IF(AND($H61&gt;$M$1,$I61=""),$M$2,$I61)),AND(N$1&gt;=$H62,N$1&lt;=IF(AND($H62&gt;$M$1,$I62=""),$M$2,$I62)),AND(N$1&gt;=$H63,N$1&lt;=IF(AND($H63&gt;$M$1,$I63=""),$M$2,$I63))),$H$3,"")</f>
        <v/>
      </c>
      <c r="O63" s="47" t="str">
        <f t="shared" si="684"/>
        <v/>
      </c>
      <c r="P63" s="47" t="str">
        <f t="shared" si="684"/>
        <v/>
      </c>
      <c r="Q63" s="47" t="str">
        <f t="shared" si="684"/>
        <v/>
      </c>
      <c r="R63" s="47" t="str">
        <f t="shared" si="684"/>
        <v/>
      </c>
      <c r="S63" s="47" t="str">
        <f t="shared" si="684"/>
        <v/>
      </c>
      <c r="T63" s="47" t="str">
        <f t="shared" si="684"/>
        <v/>
      </c>
      <c r="U63" s="47" t="str">
        <f t="shared" si="684"/>
        <v/>
      </c>
      <c r="V63" s="47" t="str">
        <f t="shared" si="684"/>
        <v/>
      </c>
      <c r="W63" s="47" t="str">
        <f t="shared" si="684"/>
        <v/>
      </c>
      <c r="X63" s="47" t="str">
        <f t="shared" si="684"/>
        <v/>
      </c>
      <c r="Y63" s="47" t="str">
        <f t="shared" si="684"/>
        <v/>
      </c>
      <c r="Z63" s="47" t="str">
        <f t="shared" si="684"/>
        <v/>
      </c>
      <c r="AA63" s="47" t="str">
        <f t="shared" si="684"/>
        <v/>
      </c>
      <c r="AB63" s="47" t="str">
        <f t="shared" si="684"/>
        <v/>
      </c>
      <c r="AC63" s="47" t="str">
        <f t="shared" si="684"/>
        <v/>
      </c>
      <c r="AD63" s="47" t="str">
        <f t="shared" si="684"/>
        <v/>
      </c>
      <c r="AE63" s="47" t="str">
        <f t="shared" si="684"/>
        <v/>
      </c>
      <c r="AF63" s="47" t="str">
        <f t="shared" si="684"/>
        <v/>
      </c>
      <c r="AG63" s="47" t="str">
        <f t="shared" si="684"/>
        <v/>
      </c>
      <c r="AH63" s="47" t="str">
        <f t="shared" si="684"/>
        <v/>
      </c>
      <c r="AI63" s="47" t="str">
        <f t="shared" si="684"/>
        <v/>
      </c>
      <c r="AJ63" s="47" t="str">
        <f t="shared" si="684"/>
        <v/>
      </c>
      <c r="AK63" s="47" t="str">
        <f t="shared" si="684"/>
        <v/>
      </c>
      <c r="AL63" s="47" t="str">
        <f t="shared" si="684"/>
        <v/>
      </c>
      <c r="AM63" s="47" t="str">
        <f t="shared" si="684"/>
        <v/>
      </c>
      <c r="AN63" s="47" t="str">
        <f t="shared" si="684"/>
        <v/>
      </c>
      <c r="AO63" s="47" t="str">
        <f t="shared" si="684"/>
        <v/>
      </c>
      <c r="AP63" s="95" t="str">
        <f>IF(AP$1="","",IF(OR(AND(AP$1&gt;=$H60,AP$1&lt;=IF(AND($H60&gt;$M$1,$I60=""),$M$2,$I60)),AND(AP$1&gt;=$H61,AP$1&lt;=IF(AND($H61&gt;$M$1,$I61=""),$M$2,$I61)),AND(AP$1&gt;=$H62,AP$1&lt;=IF(AND($H62&gt;$M$1,$I62=""),$M$2,$I62)),AND(AP$1&gt;=$H63,AP$1&lt;=IF(AND($H63&gt;$M$1,$I63=""),$M$2,$I63))),$H$3,""))</f>
        <v/>
      </c>
      <c r="AQ63" s="95" t="str">
        <f>IF(AQ$1="","",IF(OR(AND(AQ$1&gt;=$H60,AQ$1&lt;=IF(AND($H60&gt;$M$1,$I60=""),$M$2,$I60)),AND(AQ$1&gt;=$H61,AQ$1&lt;=IF(AND($H61&gt;$M$1,$I61=""),$M$2,$I61)),AND(AQ$1&gt;=$H62,AQ$1&lt;=IF(AND($H62&gt;$M$1,$I62=""),$M$2,$I62)),AND(AQ$1&gt;=$H63,AQ$1&lt;=IF(AND($H63&gt;$M$1,$I63=""),$M$2,$I63))),$H$3,""))</f>
        <v/>
      </c>
      <c r="AR63" s="96" t="str">
        <f>IF(AR$1="","",IF(OR(AND(AR$1&gt;=$H60,AR$1&lt;=IF(AND($H60&gt;$M$1,$I60=""),$M$2,$I60)),AND(AR$1&gt;=$H61,AR$1&lt;=IF(AND($H61&gt;$M$1,$I61=""),$M$2,$I61)),AND(AR$1&gt;=$H62,AR$1&lt;=IF(AND($H62&gt;$M$1,$I62=""),$M$2,$I62)),AND(AR$1&gt;=$H63,AR$1&lt;=IF(AND($H63&gt;$M$1,$I63=""),$M$2,$I63))),$H$3,""))</f>
        <v/>
      </c>
    </row>
    <row r="64" spans="1:44" ht="13.5" thickBot="1" x14ac:dyDescent="0.25">
      <c r="A64" s="202"/>
      <c r="B64" s="75"/>
      <c r="C64" s="200"/>
      <c r="D64" s="91"/>
      <c r="E64" s="92"/>
      <c r="F64" s="91"/>
      <c r="G64" s="92"/>
      <c r="H64" s="91"/>
      <c r="I64" s="92"/>
      <c r="J64" s="91"/>
      <c r="K64" s="92"/>
      <c r="M64" s="99"/>
      <c r="N64" s="75" t="str">
        <f>IF(OR(AND(N$1&gt;=$J60,N$1&lt;=IF(AND($J60&gt;$M$1,$K60=""),$M$2,$K60)),AND(N$1&gt;=$J61,N$1&lt;=IF(AND($J61&gt;$M$1,$K61=""),$M$2,$K61)),AND(N$1&gt;=$J62,N$1&lt;=IF(AND($J62&gt;$M$1,$K62=""),$M$2,$K62)),AND(N$1&gt;=$J63,N$1&lt;=IF(AND($J63&gt;$M$1,$K63=""),$M$2,$K63)),AND(N$1&gt;=$J64,N$1&lt;=IF(AND($J64&gt;$M$1,$K64=""),$M$2,$K64))),$J$3,"")</f>
        <v/>
      </c>
      <c r="O64" s="49" t="str">
        <f t="shared" ref="O64" si="685">IF(OR(AND(O$1&gt;=$J60,O$1&lt;=IF(AND($J60&gt;$M$1,$K60=""),$M$2,$K60)),AND(O$1&gt;=$J61,O$1&lt;=IF(AND($J61&gt;$M$1,$K61=""),$M$2,$K61)),AND(O$1&gt;=$J62,O$1&lt;=IF(AND($J62&gt;$M$1,$K62=""),$M$2,$K62)),AND(O$1&gt;=$J63,O$1&lt;=IF(AND($J63&gt;$M$1,$K63=""),$M$2,$K63)),AND(O$1&gt;=$J64,O$1&lt;=IF(AND($J64&gt;$M$1,$K64=""),$M$2,$K64))),$J$3,"")</f>
        <v/>
      </c>
      <c r="P64" s="49" t="str">
        <f t="shared" ref="P64" si="686">IF(OR(AND(P$1&gt;=$J60,P$1&lt;=IF(AND($J60&gt;$M$1,$K60=""),$M$2,$K60)),AND(P$1&gt;=$J61,P$1&lt;=IF(AND($J61&gt;$M$1,$K61=""),$M$2,$K61)),AND(P$1&gt;=$J62,P$1&lt;=IF(AND($J62&gt;$M$1,$K62=""),$M$2,$K62)),AND(P$1&gt;=$J63,P$1&lt;=IF(AND($J63&gt;$M$1,$K63=""),$M$2,$K63)),AND(P$1&gt;=$J64,P$1&lt;=IF(AND($J64&gt;$M$1,$K64=""),$M$2,$K64))),$J$3,"")</f>
        <v/>
      </c>
      <c r="Q64" s="49" t="str">
        <f t="shared" ref="Q64" si="687">IF(OR(AND(Q$1&gt;=$J60,Q$1&lt;=IF(AND($J60&gt;$M$1,$K60=""),$M$2,$K60)),AND(Q$1&gt;=$J61,Q$1&lt;=IF(AND($J61&gt;$M$1,$K61=""),$M$2,$K61)),AND(Q$1&gt;=$J62,Q$1&lt;=IF(AND($J62&gt;$M$1,$K62=""),$M$2,$K62)),AND(Q$1&gt;=$J63,Q$1&lt;=IF(AND($J63&gt;$M$1,$K63=""),$M$2,$K63)),AND(Q$1&gt;=$J64,Q$1&lt;=IF(AND($J64&gt;$M$1,$K64=""),$M$2,$K64))),$J$3,"")</f>
        <v/>
      </c>
      <c r="R64" s="49" t="str">
        <f t="shared" ref="R64" si="688">IF(OR(AND(R$1&gt;=$J60,R$1&lt;=IF(AND($J60&gt;$M$1,$K60=""),$M$2,$K60)),AND(R$1&gt;=$J61,R$1&lt;=IF(AND($J61&gt;$M$1,$K61=""),$M$2,$K61)),AND(R$1&gt;=$J62,R$1&lt;=IF(AND($J62&gt;$M$1,$K62=""),$M$2,$K62)),AND(R$1&gt;=$J63,R$1&lt;=IF(AND($J63&gt;$M$1,$K63=""),$M$2,$K63)),AND(R$1&gt;=$J64,R$1&lt;=IF(AND($J64&gt;$M$1,$K64=""),$M$2,$K64))),$J$3,"")</f>
        <v/>
      </c>
      <c r="S64" s="49" t="str">
        <f t="shared" ref="S64" si="689">IF(OR(AND(S$1&gt;=$J60,S$1&lt;=IF(AND($J60&gt;$M$1,$K60=""),$M$2,$K60)),AND(S$1&gt;=$J61,S$1&lt;=IF(AND($J61&gt;$M$1,$K61=""),$M$2,$K61)),AND(S$1&gt;=$J62,S$1&lt;=IF(AND($J62&gt;$M$1,$K62=""),$M$2,$K62)),AND(S$1&gt;=$J63,S$1&lt;=IF(AND($J63&gt;$M$1,$K63=""),$M$2,$K63)),AND(S$1&gt;=$J64,S$1&lt;=IF(AND($J64&gt;$M$1,$K64=""),$M$2,$K64))),$J$3,"")</f>
        <v/>
      </c>
      <c r="T64" s="49" t="str">
        <f t="shared" ref="T64" si="690">IF(OR(AND(T$1&gt;=$J60,T$1&lt;=IF(AND($J60&gt;$M$1,$K60=""),$M$2,$K60)),AND(T$1&gt;=$J61,T$1&lt;=IF(AND($J61&gt;$M$1,$K61=""),$M$2,$K61)),AND(T$1&gt;=$J62,T$1&lt;=IF(AND($J62&gt;$M$1,$K62=""),$M$2,$K62)),AND(T$1&gt;=$J63,T$1&lt;=IF(AND($J63&gt;$M$1,$K63=""),$M$2,$K63)),AND(T$1&gt;=$J64,T$1&lt;=IF(AND($J64&gt;$M$1,$K64=""),$M$2,$K64))),$J$3,"")</f>
        <v/>
      </c>
      <c r="U64" s="49" t="str">
        <f t="shared" ref="U64" si="691">IF(OR(AND(U$1&gt;=$J60,U$1&lt;=IF(AND($J60&gt;$M$1,$K60=""),$M$2,$K60)),AND(U$1&gt;=$J61,U$1&lt;=IF(AND($J61&gt;$M$1,$K61=""),$M$2,$K61)),AND(U$1&gt;=$J62,U$1&lt;=IF(AND($J62&gt;$M$1,$K62=""),$M$2,$K62)),AND(U$1&gt;=$J63,U$1&lt;=IF(AND($J63&gt;$M$1,$K63=""),$M$2,$K63)),AND(U$1&gt;=$J64,U$1&lt;=IF(AND($J64&gt;$M$1,$K64=""),$M$2,$K64))),$J$3,"")</f>
        <v/>
      </c>
      <c r="V64" s="49" t="str">
        <f t="shared" ref="V64" si="692">IF(OR(AND(V$1&gt;=$J60,V$1&lt;=IF(AND($J60&gt;$M$1,$K60=""),$M$2,$K60)),AND(V$1&gt;=$J61,V$1&lt;=IF(AND($J61&gt;$M$1,$K61=""),$M$2,$K61)),AND(V$1&gt;=$J62,V$1&lt;=IF(AND($J62&gt;$M$1,$K62=""),$M$2,$K62)),AND(V$1&gt;=$J63,V$1&lt;=IF(AND($J63&gt;$M$1,$K63=""),$M$2,$K63)),AND(V$1&gt;=$J64,V$1&lt;=IF(AND($J64&gt;$M$1,$K64=""),$M$2,$K64))),$J$3,"")</f>
        <v/>
      </c>
      <c r="W64" s="49" t="str">
        <f t="shared" ref="W64" si="693">IF(OR(AND(W$1&gt;=$J60,W$1&lt;=IF(AND($J60&gt;$M$1,$K60=""),$M$2,$K60)),AND(W$1&gt;=$J61,W$1&lt;=IF(AND($J61&gt;$M$1,$K61=""),$M$2,$K61)),AND(W$1&gt;=$J62,W$1&lt;=IF(AND($J62&gt;$M$1,$K62=""),$M$2,$K62)),AND(W$1&gt;=$J63,W$1&lt;=IF(AND($J63&gt;$M$1,$K63=""),$M$2,$K63)),AND(W$1&gt;=$J64,W$1&lt;=IF(AND($J64&gt;$M$1,$K64=""),$M$2,$K64))),$J$3,"")</f>
        <v/>
      </c>
      <c r="X64" s="49" t="str">
        <f t="shared" ref="X64" si="694">IF(OR(AND(X$1&gt;=$J60,X$1&lt;=IF(AND($J60&gt;$M$1,$K60=""),$M$2,$K60)),AND(X$1&gt;=$J61,X$1&lt;=IF(AND($J61&gt;$M$1,$K61=""),$M$2,$K61)),AND(X$1&gt;=$J62,X$1&lt;=IF(AND($J62&gt;$M$1,$K62=""),$M$2,$K62)),AND(X$1&gt;=$J63,X$1&lt;=IF(AND($J63&gt;$M$1,$K63=""),$M$2,$K63)),AND(X$1&gt;=$J64,X$1&lt;=IF(AND($J64&gt;$M$1,$K64=""),$M$2,$K64))),$J$3,"")</f>
        <v/>
      </c>
      <c r="Y64" s="49" t="str">
        <f t="shared" ref="Y64" si="695">IF(OR(AND(Y$1&gt;=$J60,Y$1&lt;=IF(AND($J60&gt;$M$1,$K60=""),$M$2,$K60)),AND(Y$1&gt;=$J61,Y$1&lt;=IF(AND($J61&gt;$M$1,$K61=""),$M$2,$K61)),AND(Y$1&gt;=$J62,Y$1&lt;=IF(AND($J62&gt;$M$1,$K62=""),$M$2,$K62)),AND(Y$1&gt;=$J63,Y$1&lt;=IF(AND($J63&gt;$M$1,$K63=""),$M$2,$K63)),AND(Y$1&gt;=$J64,Y$1&lt;=IF(AND($J64&gt;$M$1,$K64=""),$M$2,$K64))),$J$3,"")</f>
        <v/>
      </c>
      <c r="Z64" s="49" t="str">
        <f t="shared" ref="Z64" si="696">IF(OR(AND(Z$1&gt;=$J60,Z$1&lt;=IF(AND($J60&gt;$M$1,$K60=""),$M$2,$K60)),AND(Z$1&gt;=$J61,Z$1&lt;=IF(AND($J61&gt;$M$1,$K61=""),$M$2,$K61)),AND(Z$1&gt;=$J62,Z$1&lt;=IF(AND($J62&gt;$M$1,$K62=""),$M$2,$K62)),AND(Z$1&gt;=$J63,Z$1&lt;=IF(AND($J63&gt;$M$1,$K63=""),$M$2,$K63)),AND(Z$1&gt;=$J64,Z$1&lt;=IF(AND($J64&gt;$M$1,$K64=""),$M$2,$K64))),$J$3,"")</f>
        <v/>
      </c>
      <c r="AA64" s="49" t="str">
        <f t="shared" ref="AA64" si="697">IF(OR(AND(AA$1&gt;=$J60,AA$1&lt;=IF(AND($J60&gt;$M$1,$K60=""),$M$2,$K60)),AND(AA$1&gt;=$J61,AA$1&lt;=IF(AND($J61&gt;$M$1,$K61=""),$M$2,$K61)),AND(AA$1&gt;=$J62,AA$1&lt;=IF(AND($J62&gt;$M$1,$K62=""),$M$2,$K62)),AND(AA$1&gt;=$J63,AA$1&lt;=IF(AND($J63&gt;$M$1,$K63=""),$M$2,$K63)),AND(AA$1&gt;=$J64,AA$1&lt;=IF(AND($J64&gt;$M$1,$K64=""),$M$2,$K64))),$J$3,"")</f>
        <v/>
      </c>
      <c r="AB64" s="49" t="str">
        <f t="shared" ref="AB64" si="698">IF(OR(AND(AB$1&gt;=$J60,AB$1&lt;=IF(AND($J60&gt;$M$1,$K60=""),$M$2,$K60)),AND(AB$1&gt;=$J61,AB$1&lt;=IF(AND($J61&gt;$M$1,$K61=""),$M$2,$K61)),AND(AB$1&gt;=$J62,AB$1&lt;=IF(AND($J62&gt;$M$1,$K62=""),$M$2,$K62)),AND(AB$1&gt;=$J63,AB$1&lt;=IF(AND($J63&gt;$M$1,$K63=""),$M$2,$K63)),AND(AB$1&gt;=$J64,AB$1&lt;=IF(AND($J64&gt;$M$1,$K64=""),$M$2,$K64))),$J$3,"")</f>
        <v/>
      </c>
      <c r="AC64" s="49" t="str">
        <f t="shared" ref="AC64" si="699">IF(OR(AND(AC$1&gt;=$J60,AC$1&lt;=IF(AND($J60&gt;$M$1,$K60=""),$M$2,$K60)),AND(AC$1&gt;=$J61,AC$1&lt;=IF(AND($J61&gt;$M$1,$K61=""),$M$2,$K61)),AND(AC$1&gt;=$J62,AC$1&lt;=IF(AND($J62&gt;$M$1,$K62=""),$M$2,$K62)),AND(AC$1&gt;=$J63,AC$1&lt;=IF(AND($J63&gt;$M$1,$K63=""),$M$2,$K63)),AND(AC$1&gt;=$J64,AC$1&lt;=IF(AND($J64&gt;$M$1,$K64=""),$M$2,$K64))),$J$3,"")</f>
        <v/>
      </c>
      <c r="AD64" s="49" t="str">
        <f t="shared" ref="AD64" si="700">IF(OR(AND(AD$1&gt;=$J60,AD$1&lt;=IF(AND($J60&gt;$M$1,$K60=""),$M$2,$K60)),AND(AD$1&gt;=$J61,AD$1&lt;=IF(AND($J61&gt;$M$1,$K61=""),$M$2,$K61)),AND(AD$1&gt;=$J62,AD$1&lt;=IF(AND($J62&gt;$M$1,$K62=""),$M$2,$K62)),AND(AD$1&gt;=$J63,AD$1&lt;=IF(AND($J63&gt;$M$1,$K63=""),$M$2,$K63)),AND(AD$1&gt;=$J64,AD$1&lt;=IF(AND($J64&gt;$M$1,$K64=""),$M$2,$K64))),$J$3,"")</f>
        <v/>
      </c>
      <c r="AE64" s="49" t="str">
        <f t="shared" ref="AE64" si="701">IF(OR(AND(AE$1&gt;=$J60,AE$1&lt;=IF(AND($J60&gt;$M$1,$K60=""),$M$2,$K60)),AND(AE$1&gt;=$J61,AE$1&lt;=IF(AND($J61&gt;$M$1,$K61=""),$M$2,$K61)),AND(AE$1&gt;=$J62,AE$1&lt;=IF(AND($J62&gt;$M$1,$K62=""),$M$2,$K62)),AND(AE$1&gt;=$J63,AE$1&lt;=IF(AND($J63&gt;$M$1,$K63=""),$M$2,$K63)),AND(AE$1&gt;=$J64,AE$1&lt;=IF(AND($J64&gt;$M$1,$K64=""),$M$2,$K64))),$J$3,"")</f>
        <v/>
      </c>
      <c r="AF64" s="49" t="str">
        <f t="shared" ref="AF64" si="702">IF(OR(AND(AF$1&gt;=$J60,AF$1&lt;=IF(AND($J60&gt;$M$1,$K60=""),$M$2,$K60)),AND(AF$1&gt;=$J61,AF$1&lt;=IF(AND($J61&gt;$M$1,$K61=""),$M$2,$K61)),AND(AF$1&gt;=$J62,AF$1&lt;=IF(AND($J62&gt;$M$1,$K62=""),$M$2,$K62)),AND(AF$1&gt;=$J63,AF$1&lt;=IF(AND($J63&gt;$M$1,$K63=""),$M$2,$K63)),AND(AF$1&gt;=$J64,AF$1&lt;=IF(AND($J64&gt;$M$1,$K64=""),$M$2,$K64))),$J$3,"")</f>
        <v/>
      </c>
      <c r="AG64" s="49" t="str">
        <f t="shared" ref="AG64" si="703">IF(OR(AND(AG$1&gt;=$J60,AG$1&lt;=IF(AND($J60&gt;$M$1,$K60=""),$M$2,$K60)),AND(AG$1&gt;=$J61,AG$1&lt;=IF(AND($J61&gt;$M$1,$K61=""),$M$2,$K61)),AND(AG$1&gt;=$J62,AG$1&lt;=IF(AND($J62&gt;$M$1,$K62=""),$M$2,$K62)),AND(AG$1&gt;=$J63,AG$1&lt;=IF(AND($J63&gt;$M$1,$K63=""),$M$2,$K63)),AND(AG$1&gt;=$J64,AG$1&lt;=IF(AND($J64&gt;$M$1,$K64=""),$M$2,$K64))),$J$3,"")</f>
        <v/>
      </c>
      <c r="AH64" s="49" t="str">
        <f t="shared" ref="AH64" si="704">IF(OR(AND(AH$1&gt;=$J60,AH$1&lt;=IF(AND($J60&gt;$M$1,$K60=""),$M$2,$K60)),AND(AH$1&gt;=$J61,AH$1&lt;=IF(AND($J61&gt;$M$1,$K61=""),$M$2,$K61)),AND(AH$1&gt;=$J62,AH$1&lt;=IF(AND($J62&gt;$M$1,$K62=""),$M$2,$K62)),AND(AH$1&gt;=$J63,AH$1&lt;=IF(AND($J63&gt;$M$1,$K63=""),$M$2,$K63)),AND(AH$1&gt;=$J64,AH$1&lt;=IF(AND($J64&gt;$M$1,$K64=""),$M$2,$K64))),$J$3,"")</f>
        <v/>
      </c>
      <c r="AI64" s="49" t="str">
        <f t="shared" ref="AI64" si="705">IF(OR(AND(AI$1&gt;=$J60,AI$1&lt;=IF(AND($J60&gt;$M$1,$K60=""),$M$2,$K60)),AND(AI$1&gt;=$J61,AI$1&lt;=IF(AND($J61&gt;$M$1,$K61=""),$M$2,$K61)),AND(AI$1&gt;=$J62,AI$1&lt;=IF(AND($J62&gt;$M$1,$K62=""),$M$2,$K62)),AND(AI$1&gt;=$J63,AI$1&lt;=IF(AND($J63&gt;$M$1,$K63=""),$M$2,$K63)),AND(AI$1&gt;=$J64,AI$1&lt;=IF(AND($J64&gt;$M$1,$K64=""),$M$2,$K64))),$J$3,"")</f>
        <v/>
      </c>
      <c r="AJ64" s="49" t="str">
        <f t="shared" ref="AJ64" si="706">IF(OR(AND(AJ$1&gt;=$J60,AJ$1&lt;=IF(AND($J60&gt;$M$1,$K60=""),$M$2,$K60)),AND(AJ$1&gt;=$J61,AJ$1&lt;=IF(AND($J61&gt;$M$1,$K61=""),$M$2,$K61)),AND(AJ$1&gt;=$J62,AJ$1&lt;=IF(AND($J62&gt;$M$1,$K62=""),$M$2,$K62)),AND(AJ$1&gt;=$J63,AJ$1&lt;=IF(AND($J63&gt;$M$1,$K63=""),$M$2,$K63)),AND(AJ$1&gt;=$J64,AJ$1&lt;=IF(AND($J64&gt;$M$1,$K64=""),$M$2,$K64))),$J$3,"")</f>
        <v/>
      </c>
      <c r="AK64" s="49" t="str">
        <f t="shared" ref="AK64" si="707">IF(OR(AND(AK$1&gt;=$J60,AK$1&lt;=IF(AND($J60&gt;$M$1,$K60=""),$M$2,$K60)),AND(AK$1&gt;=$J61,AK$1&lt;=IF(AND($J61&gt;$M$1,$K61=""),$M$2,$K61)),AND(AK$1&gt;=$J62,AK$1&lt;=IF(AND($J62&gt;$M$1,$K62=""),$M$2,$K62)),AND(AK$1&gt;=$J63,AK$1&lt;=IF(AND($J63&gt;$M$1,$K63=""),$M$2,$K63)),AND(AK$1&gt;=$J64,AK$1&lt;=IF(AND($J64&gt;$M$1,$K64=""),$M$2,$K64))),$J$3,"")</f>
        <v/>
      </c>
      <c r="AL64" s="49" t="str">
        <f t="shared" ref="AL64" si="708">IF(OR(AND(AL$1&gt;=$J60,AL$1&lt;=IF(AND($J60&gt;$M$1,$K60=""),$M$2,$K60)),AND(AL$1&gt;=$J61,AL$1&lt;=IF(AND($J61&gt;$M$1,$K61=""),$M$2,$K61)),AND(AL$1&gt;=$J62,AL$1&lt;=IF(AND($J62&gt;$M$1,$K62=""),$M$2,$K62)),AND(AL$1&gt;=$J63,AL$1&lt;=IF(AND($J63&gt;$M$1,$K63=""),$M$2,$K63)),AND(AL$1&gt;=$J64,AL$1&lt;=IF(AND($J64&gt;$M$1,$K64=""),$M$2,$K64))),$J$3,"")</f>
        <v/>
      </c>
      <c r="AM64" s="49" t="str">
        <f t="shared" ref="AM64" si="709">IF(OR(AND(AM$1&gt;=$J60,AM$1&lt;=IF(AND($J60&gt;$M$1,$K60=""),$M$2,$K60)),AND(AM$1&gt;=$J61,AM$1&lt;=IF(AND($J61&gt;$M$1,$K61=""),$M$2,$K61)),AND(AM$1&gt;=$J62,AM$1&lt;=IF(AND($J62&gt;$M$1,$K62=""),$M$2,$K62)),AND(AM$1&gt;=$J63,AM$1&lt;=IF(AND($J63&gt;$M$1,$K63=""),$M$2,$K63)),AND(AM$1&gt;=$J64,AM$1&lt;=IF(AND($J64&gt;$M$1,$K64=""),$M$2,$K64))),$J$3,"")</f>
        <v/>
      </c>
      <c r="AN64" s="49" t="str">
        <f t="shared" ref="AN64" si="710">IF(OR(AND(AN$1&gt;=$J60,AN$1&lt;=IF(AND($J60&gt;$M$1,$K60=""),$M$2,$K60)),AND(AN$1&gt;=$J61,AN$1&lt;=IF(AND($J61&gt;$M$1,$K61=""),$M$2,$K61)),AND(AN$1&gt;=$J62,AN$1&lt;=IF(AND($J62&gt;$M$1,$K62=""),$M$2,$K62)),AND(AN$1&gt;=$J63,AN$1&lt;=IF(AND($J63&gt;$M$1,$K63=""),$M$2,$K63)),AND(AN$1&gt;=$J64,AN$1&lt;=IF(AND($J64&gt;$M$1,$K64=""),$M$2,$K64))),$J$3,"")</f>
        <v/>
      </c>
      <c r="AO64" s="49" t="str">
        <f t="shared" ref="AO64" si="711">IF(OR(AND(AO$1&gt;=$J60,AO$1&lt;=IF(AND($J60&gt;$M$1,$K60=""),$M$2,$K60)),AND(AO$1&gt;=$J61,AO$1&lt;=IF(AND($J61&gt;$M$1,$K61=""),$M$2,$K61)),AND(AO$1&gt;=$J62,AO$1&lt;=IF(AND($J62&gt;$M$1,$K62=""),$M$2,$K62)),AND(AO$1&gt;=$J63,AO$1&lt;=IF(AND($J63&gt;$M$1,$K63=""),$M$2,$K63)),AND(AO$1&gt;=$J64,AO$1&lt;=IF(AND($J64&gt;$M$1,$K64=""),$M$2,$K64))),$J$3,"")</f>
        <v/>
      </c>
      <c r="AP64" s="52" t="str">
        <f>IF(AP$1="","",IF(OR(AND(AP$1&gt;=$J60,AP$1&lt;=IF(AND($J60&gt;$M$1,$K60=""),$M$2,$K60)),AND(AP$1&gt;=$J61,AP$1&lt;=IF(AND($J61&gt;$M$1,$K61=""),$M$2,$K61)),AND(AP$1&gt;=$J62,AP$1&lt;=IF(AND($J62&gt;$M$1,$K62=""),$M$2,$K62)),AND(AP$1&gt;=$J63,AP$1&lt;=IF(AND($J63&gt;$M$1,$K63=""),$M$2,$K63)),AND(AP$1&gt;=$J64,AP$1&lt;=IF(AND($J64&gt;$M$1,$K64=""),$M$2,$K64))),$J$3,""))</f>
        <v/>
      </c>
      <c r="AQ64" s="52" t="str">
        <f t="shared" ref="AQ64" si="712">IF(AQ$1="","",IF(OR(AND(AQ$1&gt;=$J60,AQ$1&lt;=IF(AND($J60&gt;$M$1,$K60=""),$M$2,$K60)),AND(AQ$1&gt;=$J61,AQ$1&lt;=IF(AND($J61&gt;$M$1,$K61=""),$M$2,$K61)),AND(AQ$1&gt;=$J62,AQ$1&lt;=IF(AND($J62&gt;$M$1,$K62=""),$M$2,$K62)),AND(AQ$1&gt;=$J63,AQ$1&lt;=IF(AND($J63&gt;$M$1,$K63=""),$M$2,$K63)),AND(AQ$1&gt;=$J64,AQ$1&lt;=IF(AND($J64&gt;$M$1,$K64=""),$M$2,$K64))),$J$3,""))</f>
        <v/>
      </c>
      <c r="AR64" s="53" t="str">
        <f t="shared" ref="AR64" si="713">IF(AR$1="","",IF(OR(AND(AR$1&gt;=$J60,AR$1&lt;=IF(AND($J60&gt;$M$1,$K60=""),$M$2,$K60)),AND(AR$1&gt;=$J61,AR$1&lt;=IF(AND($J61&gt;$M$1,$K61=""),$M$2,$K61)),AND(AR$1&gt;=$J62,AR$1&lt;=IF(AND($J62&gt;$M$1,$K62=""),$M$2,$K62)),AND(AR$1&gt;=$J63,AR$1&lt;=IF(AND($J63&gt;$M$1,$K63=""),$M$2,$K63)),AND(AR$1&gt;=$J64,AR$1&lt;=IF(AND($J64&gt;$M$1,$K64=""),$M$2,$K64))),$J$3,""))</f>
        <v/>
      </c>
    </row>
    <row r="65" spans="1:44" ht="26.25" customHeight="1" x14ac:dyDescent="0.2">
      <c r="A65" s="76">
        <f>стр.1!C37</f>
        <v>4453</v>
      </c>
      <c r="B65" s="142" t="str">
        <f>IFERROR(VLOOKUP(A65,стр.1!$A$13:$D$106,2,FALSE),"")</f>
        <v>Малкин</v>
      </c>
      <c r="C65" s="197" t="str">
        <f>IFERROR(VLOOKUP(A65,стр.1!$A$13:$D$106,4,FALSE),"")</f>
        <v>сборная</v>
      </c>
      <c r="D65" s="86"/>
      <c r="E65" s="87"/>
      <c r="F65" s="86"/>
      <c r="G65" s="87"/>
      <c r="H65" s="86"/>
      <c r="I65" s="87"/>
      <c r="J65" s="86"/>
      <c r="K65" s="87"/>
      <c r="L65" s="17"/>
      <c r="M65" s="99"/>
      <c r="N65" s="97" t="str">
        <f>N66&amp;N67&amp;N68&amp;N69</f>
        <v/>
      </c>
      <c r="O65" s="97" t="str">
        <f t="shared" ref="O65" si="714">O66&amp;O67&amp;O68&amp;O69</f>
        <v/>
      </c>
      <c r="P65" s="97" t="str">
        <f t="shared" ref="P65" si="715">P66&amp;P67&amp;P68&amp;P69</f>
        <v/>
      </c>
      <c r="Q65" s="97" t="str">
        <f t="shared" ref="Q65" si="716">Q66&amp;Q67&amp;Q68&amp;Q69</f>
        <v/>
      </c>
      <c r="R65" s="97" t="str">
        <f t="shared" ref="R65" si="717">R66&amp;R67&amp;R68&amp;R69</f>
        <v/>
      </c>
      <c r="S65" s="97" t="str">
        <f t="shared" ref="S65" si="718">S66&amp;S67&amp;S68&amp;S69</f>
        <v/>
      </c>
      <c r="T65" s="97" t="str">
        <f t="shared" ref="T65" si="719">T66&amp;T67&amp;T68&amp;T69</f>
        <v/>
      </c>
      <c r="U65" s="97" t="str">
        <f t="shared" ref="U65" si="720">U66&amp;U67&amp;U68&amp;U69</f>
        <v/>
      </c>
      <c r="V65" s="97" t="str">
        <f t="shared" ref="V65" si="721">V66&amp;V67&amp;V68&amp;V69</f>
        <v/>
      </c>
      <c r="W65" s="97" t="str">
        <f t="shared" ref="W65" si="722">W66&amp;W67&amp;W68&amp;W69</f>
        <v/>
      </c>
      <c r="X65" s="97" t="str">
        <f t="shared" ref="X65" si="723">X66&amp;X67&amp;X68&amp;X69</f>
        <v/>
      </c>
      <c r="Y65" s="97" t="str">
        <f t="shared" ref="Y65" si="724">Y66&amp;Y67&amp;Y68&amp;Y69</f>
        <v/>
      </c>
      <c r="Z65" s="97" t="str">
        <f t="shared" ref="Z65" si="725">Z66&amp;Z67&amp;Z68&amp;Z69</f>
        <v/>
      </c>
      <c r="AA65" s="97" t="str">
        <f t="shared" ref="AA65" si="726">AA66&amp;AA67&amp;AA68&amp;AA69</f>
        <v/>
      </c>
      <c r="AB65" s="97" t="str">
        <f t="shared" ref="AB65" si="727">AB66&amp;AB67&amp;AB68&amp;AB69</f>
        <v/>
      </c>
      <c r="AC65" s="97" t="str">
        <f t="shared" ref="AC65" si="728">AC66&amp;AC67&amp;AC68&amp;AC69</f>
        <v/>
      </c>
      <c r="AD65" s="97" t="str">
        <f t="shared" ref="AD65" si="729">AD66&amp;AD67&amp;AD68&amp;AD69</f>
        <v/>
      </c>
      <c r="AE65" s="97" t="str">
        <f t="shared" ref="AE65" si="730">AE66&amp;AE67&amp;AE68&amp;AE69</f>
        <v/>
      </c>
      <c r="AF65" s="97" t="str">
        <f t="shared" ref="AF65" si="731">AF66&amp;AF67&amp;AF68&amp;AF69</f>
        <v/>
      </c>
      <c r="AG65" s="97" t="str">
        <f t="shared" ref="AG65" si="732">AG66&amp;AG67&amp;AG68&amp;AG69</f>
        <v/>
      </c>
      <c r="AH65" s="97" t="str">
        <f t="shared" ref="AH65" si="733">AH66&amp;AH67&amp;AH68&amp;AH69</f>
        <v/>
      </c>
      <c r="AI65" s="97" t="str">
        <f t="shared" ref="AI65" si="734">AI66&amp;AI67&amp;AI68&amp;AI69</f>
        <v/>
      </c>
      <c r="AJ65" s="97" t="str">
        <f t="shared" ref="AJ65" si="735">AJ66&amp;AJ67&amp;AJ68&amp;AJ69</f>
        <v/>
      </c>
      <c r="AK65" s="97" t="str">
        <f t="shared" ref="AK65" si="736">AK66&amp;AK67&amp;AK68&amp;AK69</f>
        <v/>
      </c>
      <c r="AL65" s="97" t="str">
        <f t="shared" ref="AL65" si="737">AL66&amp;AL67&amp;AL68&amp;AL69</f>
        <v/>
      </c>
      <c r="AM65" s="97" t="str">
        <f t="shared" ref="AM65" si="738">AM66&amp;AM67&amp;AM68&amp;AM69</f>
        <v/>
      </c>
      <c r="AN65" s="97" t="str">
        <f t="shared" ref="AN65" si="739">AN66&amp;AN67&amp;AN68&amp;AN69</f>
        <v/>
      </c>
      <c r="AO65" s="97" t="str">
        <f t="shared" ref="AO65" si="740">AO66&amp;AO67&amp;AO68&amp;AO69</f>
        <v/>
      </c>
      <c r="AP65" s="97" t="str">
        <f t="shared" ref="AP65" si="741">AP66&amp;AP67&amp;AP68&amp;AP69</f>
        <v/>
      </c>
      <c r="AQ65" s="97" t="str">
        <f t="shared" ref="AQ65" si="742">AQ66&amp;AQ67&amp;AQ68&amp;AQ69</f>
        <v/>
      </c>
      <c r="AR65" s="97" t="str">
        <f t="shared" ref="AR65" si="743">AR66&amp;AR67&amp;AR68&amp;AR69</f>
        <v/>
      </c>
    </row>
    <row r="66" spans="1:44" x14ac:dyDescent="0.2">
      <c r="A66" s="201"/>
      <c r="B66" s="74"/>
      <c r="C66" s="198"/>
      <c r="D66" s="88"/>
      <c r="E66" s="89"/>
      <c r="F66" s="90"/>
      <c r="G66" s="89"/>
      <c r="H66" s="90"/>
      <c r="I66" s="89"/>
      <c r="J66" s="90"/>
      <c r="K66" s="89"/>
      <c r="M66" s="99"/>
      <c r="N66" s="74" t="str">
        <f>IF(OR(AND(N$1&gt;=$D65,N$1&lt;=IF(AND($D65&gt;$M$1,$E65=""),$M$2,$E65)),AND(N$1&gt;=$D66,N$1&lt;=IF(AND($D66&gt;$M$1,$E66=""),$M$2,$E66)),AND(N$1&gt;=$D67,N$1&lt;=IF(AND($D67&gt;$M$1,$E67=""),$M$2,$E67)),AND(N$1&gt;=$D68,N$1&lt;=IF(AND($D68&gt;$M$1,$E68=""),$M$2,$E68))),$D$3,"")</f>
        <v/>
      </c>
      <c r="O66" s="41" t="str">
        <f t="shared" ref="O66:AO66" si="744">IF(OR(AND(O$1&gt;=$D65,O$1&lt;=IF(AND($D65&gt;$M$1,$E65=""),$M$2,$E65)),AND(O$1&gt;=$D66,O$1&lt;=IF(AND($D66&gt;$M$1,$E66=""),$M$2,$E66)),AND(O$1&gt;=$D67,O$1&lt;=IF(AND($D67&gt;$M$1,$E67=""),$M$2,$E67)),AND(O$1&gt;=$D68,O$1&lt;=IF(AND($D68&gt;$M$1,$E68=""),$M$2,$E68))),$D$3,"")</f>
        <v/>
      </c>
      <c r="P66" s="41" t="str">
        <f t="shared" si="744"/>
        <v/>
      </c>
      <c r="Q66" s="41" t="str">
        <f t="shared" si="744"/>
        <v/>
      </c>
      <c r="R66" s="41" t="str">
        <f t="shared" si="744"/>
        <v/>
      </c>
      <c r="S66" s="41" t="str">
        <f t="shared" si="744"/>
        <v/>
      </c>
      <c r="T66" s="41" t="str">
        <f t="shared" si="744"/>
        <v/>
      </c>
      <c r="U66" s="41" t="str">
        <f t="shared" si="744"/>
        <v/>
      </c>
      <c r="V66" s="41" t="str">
        <f t="shared" si="744"/>
        <v/>
      </c>
      <c r="W66" s="41" t="str">
        <f t="shared" si="744"/>
        <v/>
      </c>
      <c r="X66" s="41" t="str">
        <f t="shared" si="744"/>
        <v/>
      </c>
      <c r="Y66" s="41" t="str">
        <f t="shared" si="744"/>
        <v/>
      </c>
      <c r="Z66" s="41" t="str">
        <f t="shared" si="744"/>
        <v/>
      </c>
      <c r="AA66" s="41" t="str">
        <f t="shared" si="744"/>
        <v/>
      </c>
      <c r="AB66" s="41" t="str">
        <f t="shared" si="744"/>
        <v/>
      </c>
      <c r="AC66" s="41" t="str">
        <f t="shared" si="744"/>
        <v/>
      </c>
      <c r="AD66" s="41" t="str">
        <f t="shared" si="744"/>
        <v/>
      </c>
      <c r="AE66" s="41" t="str">
        <f t="shared" si="744"/>
        <v/>
      </c>
      <c r="AF66" s="41" t="str">
        <f t="shared" si="744"/>
        <v/>
      </c>
      <c r="AG66" s="41" t="str">
        <f t="shared" si="744"/>
        <v/>
      </c>
      <c r="AH66" s="41" t="str">
        <f t="shared" si="744"/>
        <v/>
      </c>
      <c r="AI66" s="41" t="str">
        <f t="shared" si="744"/>
        <v/>
      </c>
      <c r="AJ66" s="41" t="str">
        <f t="shared" si="744"/>
        <v/>
      </c>
      <c r="AK66" s="41" t="str">
        <f t="shared" si="744"/>
        <v/>
      </c>
      <c r="AL66" s="41" t="str">
        <f t="shared" si="744"/>
        <v/>
      </c>
      <c r="AM66" s="41" t="str">
        <f t="shared" si="744"/>
        <v/>
      </c>
      <c r="AN66" s="41" t="str">
        <f t="shared" si="744"/>
        <v/>
      </c>
      <c r="AO66" s="41" t="str">
        <f t="shared" si="744"/>
        <v/>
      </c>
      <c r="AP66" s="50" t="str">
        <f>IF(AP$1="","",IF(OR(AND(AP$1&gt;=$D65,AP$1&lt;=IF(AND($D65&gt;$M$1,$E65=""),$M$2,$E65)),AND(AP$1&gt;=$D66,AP$1&lt;=IF(AND($D66&gt;$M$1,$E66=""),$M$2,$E66)),AND(AP$1&gt;=$D67,AP$1&lt;=IF(AND($D67&gt;$M$1,$E67=""),$M$2,$E67)),AND(AP$1&gt;=$D68,AP$1&lt;=IF(AND($D68&gt;$M$1,$E68=""),$M$2,$E68))),$D$3,""))</f>
        <v/>
      </c>
      <c r="AQ66" s="50" t="str">
        <f t="shared" ref="AQ66:AR66" si="745">IF(AQ$1="","",IF(OR(AND(AQ$1&gt;=$D65,AQ$1&lt;=IF(AND($D65&gt;$M$1,$E65=""),$M$2,$E65)),AND(AQ$1&gt;=$D66,AQ$1&lt;=IF(AND($D66&gt;$M$1,$E66=""),$M$2,$E66)),AND(AQ$1&gt;=$D67,AQ$1&lt;=IF(AND($D67&gt;$M$1,$E67=""),$M$2,$E67)),AND(AQ$1&gt;=$D68,AQ$1&lt;=IF(AND($D68&gt;$M$1,$E68=""),$M$2,$E68))),$D$3,""))</f>
        <v/>
      </c>
      <c r="AR66" s="51" t="str">
        <f t="shared" si="745"/>
        <v/>
      </c>
    </row>
    <row r="67" spans="1:44" x14ac:dyDescent="0.2">
      <c r="A67" s="201"/>
      <c r="B67" s="74"/>
      <c r="C67" s="199"/>
      <c r="D67" s="90"/>
      <c r="E67" s="89"/>
      <c r="F67" s="90"/>
      <c r="G67" s="89"/>
      <c r="H67" s="90"/>
      <c r="I67" s="89"/>
      <c r="J67" s="90"/>
      <c r="K67" s="89"/>
      <c r="M67" s="99"/>
      <c r="N67" s="74" t="str">
        <f>IF(OR(AND(N$1&gt;=$F65,N$1&lt;=IF(AND($F65&gt;$M$1,$G65=""),$M$2,$G65)),AND(N$1&gt;=$F66,N$1&lt;=IF(AND($F66&gt;$M$1,$G66=""),$M$2,$G66)),AND(N$1&gt;=$F67,N$1&lt;=IF(AND($F67&gt;$M$1,$G67=""),$M$2,$G67)),AND(N$1&gt;=$F68,N$1&lt;=IF(AND($F68&gt;$M$1,$G68=""),$M$2,$G68))),$F$3,"")</f>
        <v/>
      </c>
      <c r="O67" s="41" t="str">
        <f t="shared" ref="O67:AO67" si="746">IF(OR(AND(O$1&gt;=$F65,O$1&lt;=IF(AND($F65&gt;$M$1,$G65=""),$M$2,$G65)),AND(O$1&gt;=$F66,O$1&lt;=IF(AND($F66&gt;$M$1,$G66=""),$M$2,$G66)),AND(O$1&gt;=$F67,O$1&lt;=IF(AND($F67&gt;$M$1,$G67=""),$M$2,$G67)),AND(O$1&gt;=$F68,O$1&lt;=IF(AND($F68&gt;$M$1,$G68=""),$M$2,$G68))),$F$3,"")</f>
        <v/>
      </c>
      <c r="P67" s="41" t="str">
        <f t="shared" si="746"/>
        <v/>
      </c>
      <c r="Q67" s="41" t="str">
        <f t="shared" si="746"/>
        <v/>
      </c>
      <c r="R67" s="41" t="str">
        <f t="shared" si="746"/>
        <v/>
      </c>
      <c r="S67" s="41" t="str">
        <f t="shared" si="746"/>
        <v/>
      </c>
      <c r="T67" s="41" t="str">
        <f t="shared" si="746"/>
        <v/>
      </c>
      <c r="U67" s="41" t="str">
        <f t="shared" si="746"/>
        <v/>
      </c>
      <c r="V67" s="41" t="str">
        <f t="shared" si="746"/>
        <v/>
      </c>
      <c r="W67" s="41" t="str">
        <f t="shared" si="746"/>
        <v/>
      </c>
      <c r="X67" s="41" t="str">
        <f t="shared" si="746"/>
        <v/>
      </c>
      <c r="Y67" s="41" t="str">
        <f t="shared" si="746"/>
        <v/>
      </c>
      <c r="Z67" s="41" t="str">
        <f t="shared" si="746"/>
        <v/>
      </c>
      <c r="AA67" s="41" t="str">
        <f t="shared" si="746"/>
        <v/>
      </c>
      <c r="AB67" s="41" t="str">
        <f t="shared" si="746"/>
        <v/>
      </c>
      <c r="AC67" s="41" t="str">
        <f t="shared" si="746"/>
        <v/>
      </c>
      <c r="AD67" s="41" t="str">
        <f t="shared" si="746"/>
        <v/>
      </c>
      <c r="AE67" s="41" t="str">
        <f t="shared" si="746"/>
        <v/>
      </c>
      <c r="AF67" s="41" t="str">
        <f t="shared" si="746"/>
        <v/>
      </c>
      <c r="AG67" s="41" t="str">
        <f t="shared" si="746"/>
        <v/>
      </c>
      <c r="AH67" s="41" t="str">
        <f t="shared" si="746"/>
        <v/>
      </c>
      <c r="AI67" s="41" t="str">
        <f t="shared" si="746"/>
        <v/>
      </c>
      <c r="AJ67" s="41" t="str">
        <f t="shared" si="746"/>
        <v/>
      </c>
      <c r="AK67" s="41" t="str">
        <f t="shared" si="746"/>
        <v/>
      </c>
      <c r="AL67" s="41" t="str">
        <f t="shared" si="746"/>
        <v/>
      </c>
      <c r="AM67" s="41" t="str">
        <f t="shared" si="746"/>
        <v/>
      </c>
      <c r="AN67" s="41" t="str">
        <f t="shared" si="746"/>
        <v/>
      </c>
      <c r="AO67" s="41" t="str">
        <f t="shared" si="746"/>
        <v/>
      </c>
      <c r="AP67" s="50" t="str">
        <f>IF(AP$1="","",IF(OR(AND(AP$1&gt;=$F65,AP$1&lt;=IF(AND($F65&gt;$M$1,$G65=""),$M$2,$G65)),AND(AP$1&gt;=$F66,AP$1&lt;=IF(AND($F66&gt;$M$1,$G66=""),$M$2,$G66)),AND(AP$1&gt;=$F67,AP$1&lt;=IF(AND($F67&gt;$M$1,$G67=""),$M$2,$G67)),AND(AP$1&gt;=$F68,AP$1&lt;=IF(AND($F68&gt;$M$1,$G68=""),$M$2,$G68))),$F$3,""))</f>
        <v/>
      </c>
      <c r="AQ67" s="50" t="str">
        <f t="shared" ref="AQ67:AR67" si="747">IF(AQ$1="","",IF(OR(AND(AQ$1&gt;=$F65,AQ$1&lt;=IF(AND($F65&gt;$M$1,$G65=""),$M$2,$G65)),AND(AQ$1&gt;=$F66,AQ$1&lt;=IF(AND($F66&gt;$M$1,$G66=""),$M$2,$G66)),AND(AQ$1&gt;=$F67,AQ$1&lt;=IF(AND($F67&gt;$M$1,$G67=""),$M$2,$G67)),AND(AQ$1&gt;=$F68,AQ$1&lt;=IF(AND($F68&gt;$M$1,$G68=""),$M$2,$G68))),$F$3,""))</f>
        <v/>
      </c>
      <c r="AR67" s="51" t="str">
        <f t="shared" si="747"/>
        <v/>
      </c>
    </row>
    <row r="68" spans="1:44" x14ac:dyDescent="0.2">
      <c r="A68" s="201"/>
      <c r="B68" s="74"/>
      <c r="C68" s="125"/>
      <c r="D68" s="90"/>
      <c r="E68" s="89"/>
      <c r="F68" s="90"/>
      <c r="G68" s="89"/>
      <c r="H68" s="90"/>
      <c r="I68" s="89"/>
      <c r="J68" s="90"/>
      <c r="K68" s="89"/>
      <c r="M68" s="99"/>
      <c r="N68" s="98" t="str">
        <f t="shared" ref="N68:AO68" si="748">IF(OR(AND(N$1&gt;=$H65,N$1&lt;=IF(AND($H65&gt;$M$1,$I65=""),$M$2,$I65)),AND(N$1&gt;=$H66,N$1&lt;=IF(AND($H66&gt;$M$1,$I66=""),$M$2,$I66)),AND(N$1&gt;=$H67,N$1&lt;=IF(AND($H67&gt;$M$1,$I67=""),$M$2,$I67)),AND(N$1&gt;=$H68,N$1&lt;=IF(AND($H68&gt;$M$1,$I68=""),$M$2,$I68))),$H$3,"")</f>
        <v/>
      </c>
      <c r="O68" s="47" t="str">
        <f t="shared" si="748"/>
        <v/>
      </c>
      <c r="P68" s="47" t="str">
        <f t="shared" si="748"/>
        <v/>
      </c>
      <c r="Q68" s="47" t="str">
        <f t="shared" si="748"/>
        <v/>
      </c>
      <c r="R68" s="47" t="str">
        <f t="shared" si="748"/>
        <v/>
      </c>
      <c r="S68" s="47" t="str">
        <f t="shared" si="748"/>
        <v/>
      </c>
      <c r="T68" s="47" t="str">
        <f t="shared" si="748"/>
        <v/>
      </c>
      <c r="U68" s="47" t="str">
        <f t="shared" si="748"/>
        <v/>
      </c>
      <c r="V68" s="47" t="str">
        <f t="shared" si="748"/>
        <v/>
      </c>
      <c r="W68" s="47" t="str">
        <f t="shared" si="748"/>
        <v/>
      </c>
      <c r="X68" s="47" t="str">
        <f t="shared" si="748"/>
        <v/>
      </c>
      <c r="Y68" s="47" t="str">
        <f t="shared" si="748"/>
        <v/>
      </c>
      <c r="Z68" s="47" t="str">
        <f t="shared" si="748"/>
        <v/>
      </c>
      <c r="AA68" s="47" t="str">
        <f t="shared" si="748"/>
        <v/>
      </c>
      <c r="AB68" s="47" t="str">
        <f t="shared" si="748"/>
        <v/>
      </c>
      <c r="AC68" s="47" t="str">
        <f t="shared" si="748"/>
        <v/>
      </c>
      <c r="AD68" s="47" t="str">
        <f t="shared" si="748"/>
        <v/>
      </c>
      <c r="AE68" s="47" t="str">
        <f t="shared" si="748"/>
        <v/>
      </c>
      <c r="AF68" s="47" t="str">
        <f t="shared" si="748"/>
        <v/>
      </c>
      <c r="AG68" s="47" t="str">
        <f t="shared" si="748"/>
        <v/>
      </c>
      <c r="AH68" s="47" t="str">
        <f t="shared" si="748"/>
        <v/>
      </c>
      <c r="AI68" s="47" t="str">
        <f t="shared" si="748"/>
        <v/>
      </c>
      <c r="AJ68" s="47" t="str">
        <f t="shared" si="748"/>
        <v/>
      </c>
      <c r="AK68" s="47" t="str">
        <f t="shared" si="748"/>
        <v/>
      </c>
      <c r="AL68" s="47" t="str">
        <f t="shared" si="748"/>
        <v/>
      </c>
      <c r="AM68" s="47" t="str">
        <f t="shared" si="748"/>
        <v/>
      </c>
      <c r="AN68" s="47" t="str">
        <f t="shared" si="748"/>
        <v/>
      </c>
      <c r="AO68" s="47" t="str">
        <f t="shared" si="748"/>
        <v/>
      </c>
      <c r="AP68" s="95" t="str">
        <f>IF(AP$1="","",IF(OR(AND(AP$1&gt;=$H65,AP$1&lt;=IF(AND($H65&gt;$M$1,$I65=""),$M$2,$I65)),AND(AP$1&gt;=$H66,AP$1&lt;=IF(AND($H66&gt;$M$1,$I66=""),$M$2,$I66)),AND(AP$1&gt;=$H67,AP$1&lt;=IF(AND($H67&gt;$M$1,$I67=""),$M$2,$I67)),AND(AP$1&gt;=$H68,AP$1&lt;=IF(AND($H68&gt;$M$1,$I68=""),$M$2,$I68))),$H$3,""))</f>
        <v/>
      </c>
      <c r="AQ68" s="95" t="str">
        <f>IF(AQ$1="","",IF(OR(AND(AQ$1&gt;=$H65,AQ$1&lt;=IF(AND($H65&gt;$M$1,$I65=""),$M$2,$I65)),AND(AQ$1&gt;=$H66,AQ$1&lt;=IF(AND($H66&gt;$M$1,$I66=""),$M$2,$I66)),AND(AQ$1&gt;=$H67,AQ$1&lt;=IF(AND($H67&gt;$M$1,$I67=""),$M$2,$I67)),AND(AQ$1&gt;=$H68,AQ$1&lt;=IF(AND($H68&gt;$M$1,$I68=""),$M$2,$I68))),$H$3,""))</f>
        <v/>
      </c>
      <c r="AR68" s="96" t="str">
        <f>IF(AR$1="","",IF(OR(AND(AR$1&gt;=$H65,AR$1&lt;=IF(AND($H65&gt;$M$1,$I65=""),$M$2,$I65)),AND(AR$1&gt;=$H66,AR$1&lt;=IF(AND($H66&gt;$M$1,$I66=""),$M$2,$I66)),AND(AR$1&gt;=$H67,AR$1&lt;=IF(AND($H67&gt;$M$1,$I67=""),$M$2,$I67)),AND(AR$1&gt;=$H68,AR$1&lt;=IF(AND($H68&gt;$M$1,$I68=""),$M$2,$I68))),$H$3,""))</f>
        <v/>
      </c>
    </row>
    <row r="69" spans="1:44" ht="13.5" thickBot="1" x14ac:dyDescent="0.25">
      <c r="A69" s="202"/>
      <c r="B69" s="75"/>
      <c r="C69" s="200"/>
      <c r="D69" s="91"/>
      <c r="E69" s="92"/>
      <c r="F69" s="91"/>
      <c r="G69" s="92"/>
      <c r="H69" s="91"/>
      <c r="I69" s="92"/>
      <c r="J69" s="91"/>
      <c r="K69" s="92"/>
      <c r="M69" s="99"/>
      <c r="N69" s="75" t="str">
        <f>IF(OR(AND(N$1&gt;=$J65,N$1&lt;=IF(AND($J65&gt;$M$1,$K65=""),$M$2,$K65)),AND(N$1&gt;=$J66,N$1&lt;=IF(AND($J66&gt;$M$1,$K66=""),$M$2,$K66)),AND(N$1&gt;=$J67,N$1&lt;=IF(AND($J67&gt;$M$1,$K67=""),$M$2,$K67)),AND(N$1&gt;=$J68,N$1&lt;=IF(AND($J68&gt;$M$1,$K68=""),$M$2,$K68)),AND(N$1&gt;=$J69,N$1&lt;=IF(AND($J69&gt;$M$1,$K69=""),$M$2,$K69))),$J$3,"")</f>
        <v/>
      </c>
      <c r="O69" s="49" t="str">
        <f t="shared" ref="O69" si="749">IF(OR(AND(O$1&gt;=$J65,O$1&lt;=IF(AND($J65&gt;$M$1,$K65=""),$M$2,$K65)),AND(O$1&gt;=$J66,O$1&lt;=IF(AND($J66&gt;$M$1,$K66=""),$M$2,$K66)),AND(O$1&gt;=$J67,O$1&lt;=IF(AND($J67&gt;$M$1,$K67=""),$M$2,$K67)),AND(O$1&gt;=$J68,O$1&lt;=IF(AND($J68&gt;$M$1,$K68=""),$M$2,$K68)),AND(O$1&gt;=$J69,O$1&lt;=IF(AND($J69&gt;$M$1,$K69=""),$M$2,$K69))),$J$3,"")</f>
        <v/>
      </c>
      <c r="P69" s="49" t="str">
        <f t="shared" ref="P69" si="750">IF(OR(AND(P$1&gt;=$J65,P$1&lt;=IF(AND($J65&gt;$M$1,$K65=""),$M$2,$K65)),AND(P$1&gt;=$J66,P$1&lt;=IF(AND($J66&gt;$M$1,$K66=""),$M$2,$K66)),AND(P$1&gt;=$J67,P$1&lt;=IF(AND($J67&gt;$M$1,$K67=""),$M$2,$K67)),AND(P$1&gt;=$J68,P$1&lt;=IF(AND($J68&gt;$M$1,$K68=""),$M$2,$K68)),AND(P$1&gt;=$J69,P$1&lt;=IF(AND($J69&gt;$M$1,$K69=""),$M$2,$K69))),$J$3,"")</f>
        <v/>
      </c>
      <c r="Q69" s="49" t="str">
        <f t="shared" ref="Q69" si="751">IF(OR(AND(Q$1&gt;=$J65,Q$1&lt;=IF(AND($J65&gt;$M$1,$K65=""),$M$2,$K65)),AND(Q$1&gt;=$J66,Q$1&lt;=IF(AND($J66&gt;$M$1,$K66=""),$M$2,$K66)),AND(Q$1&gt;=$J67,Q$1&lt;=IF(AND($J67&gt;$M$1,$K67=""),$M$2,$K67)),AND(Q$1&gt;=$J68,Q$1&lt;=IF(AND($J68&gt;$M$1,$K68=""),$M$2,$K68)),AND(Q$1&gt;=$J69,Q$1&lt;=IF(AND($J69&gt;$M$1,$K69=""),$M$2,$K69))),$J$3,"")</f>
        <v/>
      </c>
      <c r="R69" s="49" t="str">
        <f t="shared" ref="R69" si="752">IF(OR(AND(R$1&gt;=$J65,R$1&lt;=IF(AND($J65&gt;$M$1,$K65=""),$M$2,$K65)),AND(R$1&gt;=$J66,R$1&lt;=IF(AND($J66&gt;$M$1,$K66=""),$M$2,$K66)),AND(R$1&gt;=$J67,R$1&lt;=IF(AND($J67&gt;$M$1,$K67=""),$M$2,$K67)),AND(R$1&gt;=$J68,R$1&lt;=IF(AND($J68&gt;$M$1,$K68=""),$M$2,$K68)),AND(R$1&gt;=$J69,R$1&lt;=IF(AND($J69&gt;$M$1,$K69=""),$M$2,$K69))),$J$3,"")</f>
        <v/>
      </c>
      <c r="S69" s="49" t="str">
        <f t="shared" ref="S69" si="753">IF(OR(AND(S$1&gt;=$J65,S$1&lt;=IF(AND($J65&gt;$M$1,$K65=""),$M$2,$K65)),AND(S$1&gt;=$J66,S$1&lt;=IF(AND($J66&gt;$M$1,$K66=""),$M$2,$K66)),AND(S$1&gt;=$J67,S$1&lt;=IF(AND($J67&gt;$M$1,$K67=""),$M$2,$K67)),AND(S$1&gt;=$J68,S$1&lt;=IF(AND($J68&gt;$M$1,$K68=""),$M$2,$K68)),AND(S$1&gt;=$J69,S$1&lt;=IF(AND($J69&gt;$M$1,$K69=""),$M$2,$K69))),$J$3,"")</f>
        <v/>
      </c>
      <c r="T69" s="49" t="str">
        <f t="shared" ref="T69" si="754">IF(OR(AND(T$1&gt;=$J65,T$1&lt;=IF(AND($J65&gt;$M$1,$K65=""),$M$2,$K65)),AND(T$1&gt;=$J66,T$1&lt;=IF(AND($J66&gt;$M$1,$K66=""),$M$2,$K66)),AND(T$1&gt;=$J67,T$1&lt;=IF(AND($J67&gt;$M$1,$K67=""),$M$2,$K67)),AND(T$1&gt;=$J68,T$1&lt;=IF(AND($J68&gt;$M$1,$K68=""),$M$2,$K68)),AND(T$1&gt;=$J69,T$1&lt;=IF(AND($J69&gt;$M$1,$K69=""),$M$2,$K69))),$J$3,"")</f>
        <v/>
      </c>
      <c r="U69" s="49" t="str">
        <f t="shared" ref="U69" si="755">IF(OR(AND(U$1&gt;=$J65,U$1&lt;=IF(AND($J65&gt;$M$1,$K65=""),$M$2,$K65)),AND(U$1&gt;=$J66,U$1&lt;=IF(AND($J66&gt;$M$1,$K66=""),$M$2,$K66)),AND(U$1&gt;=$J67,U$1&lt;=IF(AND($J67&gt;$M$1,$K67=""),$M$2,$K67)),AND(U$1&gt;=$J68,U$1&lt;=IF(AND($J68&gt;$M$1,$K68=""),$M$2,$K68)),AND(U$1&gt;=$J69,U$1&lt;=IF(AND($J69&gt;$M$1,$K69=""),$M$2,$K69))),$J$3,"")</f>
        <v/>
      </c>
      <c r="V69" s="49" t="str">
        <f t="shared" ref="V69" si="756">IF(OR(AND(V$1&gt;=$J65,V$1&lt;=IF(AND($J65&gt;$M$1,$K65=""),$M$2,$K65)),AND(V$1&gt;=$J66,V$1&lt;=IF(AND($J66&gt;$M$1,$K66=""),$M$2,$K66)),AND(V$1&gt;=$J67,V$1&lt;=IF(AND($J67&gt;$M$1,$K67=""),$M$2,$K67)),AND(V$1&gt;=$J68,V$1&lt;=IF(AND($J68&gt;$M$1,$K68=""),$M$2,$K68)),AND(V$1&gt;=$J69,V$1&lt;=IF(AND($J69&gt;$M$1,$K69=""),$M$2,$K69))),$J$3,"")</f>
        <v/>
      </c>
      <c r="W69" s="49" t="str">
        <f t="shared" ref="W69" si="757">IF(OR(AND(W$1&gt;=$J65,W$1&lt;=IF(AND($J65&gt;$M$1,$K65=""),$M$2,$K65)),AND(W$1&gt;=$J66,W$1&lt;=IF(AND($J66&gt;$M$1,$K66=""),$M$2,$K66)),AND(W$1&gt;=$J67,W$1&lt;=IF(AND($J67&gt;$M$1,$K67=""),$M$2,$K67)),AND(W$1&gt;=$J68,W$1&lt;=IF(AND($J68&gt;$M$1,$K68=""),$M$2,$K68)),AND(W$1&gt;=$J69,W$1&lt;=IF(AND($J69&gt;$M$1,$K69=""),$M$2,$K69))),$J$3,"")</f>
        <v/>
      </c>
      <c r="X69" s="49" t="str">
        <f t="shared" ref="X69" si="758">IF(OR(AND(X$1&gt;=$J65,X$1&lt;=IF(AND($J65&gt;$M$1,$K65=""),$M$2,$K65)),AND(X$1&gt;=$J66,X$1&lt;=IF(AND($J66&gt;$M$1,$K66=""),$M$2,$K66)),AND(X$1&gt;=$J67,X$1&lt;=IF(AND($J67&gt;$M$1,$K67=""),$M$2,$K67)),AND(X$1&gt;=$J68,X$1&lt;=IF(AND($J68&gt;$M$1,$K68=""),$M$2,$K68)),AND(X$1&gt;=$J69,X$1&lt;=IF(AND($J69&gt;$M$1,$K69=""),$M$2,$K69))),$J$3,"")</f>
        <v/>
      </c>
      <c r="Y69" s="49" t="str">
        <f t="shared" ref="Y69" si="759">IF(OR(AND(Y$1&gt;=$J65,Y$1&lt;=IF(AND($J65&gt;$M$1,$K65=""),$M$2,$K65)),AND(Y$1&gt;=$J66,Y$1&lt;=IF(AND($J66&gt;$M$1,$K66=""),$M$2,$K66)),AND(Y$1&gt;=$J67,Y$1&lt;=IF(AND($J67&gt;$M$1,$K67=""),$M$2,$K67)),AND(Y$1&gt;=$J68,Y$1&lt;=IF(AND($J68&gt;$M$1,$K68=""),$M$2,$K68)),AND(Y$1&gt;=$J69,Y$1&lt;=IF(AND($J69&gt;$M$1,$K69=""),$M$2,$K69))),$J$3,"")</f>
        <v/>
      </c>
      <c r="Z69" s="49" t="str">
        <f t="shared" ref="Z69" si="760">IF(OR(AND(Z$1&gt;=$J65,Z$1&lt;=IF(AND($J65&gt;$M$1,$K65=""),$M$2,$K65)),AND(Z$1&gt;=$J66,Z$1&lt;=IF(AND($J66&gt;$M$1,$K66=""),$M$2,$K66)),AND(Z$1&gt;=$J67,Z$1&lt;=IF(AND($J67&gt;$M$1,$K67=""),$M$2,$K67)),AND(Z$1&gt;=$J68,Z$1&lt;=IF(AND($J68&gt;$M$1,$K68=""),$M$2,$K68)),AND(Z$1&gt;=$J69,Z$1&lt;=IF(AND($J69&gt;$M$1,$K69=""),$M$2,$K69))),$J$3,"")</f>
        <v/>
      </c>
      <c r="AA69" s="49" t="str">
        <f t="shared" ref="AA69" si="761">IF(OR(AND(AA$1&gt;=$J65,AA$1&lt;=IF(AND($J65&gt;$M$1,$K65=""),$M$2,$K65)),AND(AA$1&gt;=$J66,AA$1&lt;=IF(AND($J66&gt;$M$1,$K66=""),$M$2,$K66)),AND(AA$1&gt;=$J67,AA$1&lt;=IF(AND($J67&gt;$M$1,$K67=""),$M$2,$K67)),AND(AA$1&gt;=$J68,AA$1&lt;=IF(AND($J68&gt;$M$1,$K68=""),$M$2,$K68)),AND(AA$1&gt;=$J69,AA$1&lt;=IF(AND($J69&gt;$M$1,$K69=""),$M$2,$K69))),$J$3,"")</f>
        <v/>
      </c>
      <c r="AB69" s="49" t="str">
        <f t="shared" ref="AB69" si="762">IF(OR(AND(AB$1&gt;=$J65,AB$1&lt;=IF(AND($J65&gt;$M$1,$K65=""),$M$2,$K65)),AND(AB$1&gt;=$J66,AB$1&lt;=IF(AND($J66&gt;$M$1,$K66=""),$M$2,$K66)),AND(AB$1&gt;=$J67,AB$1&lt;=IF(AND($J67&gt;$M$1,$K67=""),$M$2,$K67)),AND(AB$1&gt;=$J68,AB$1&lt;=IF(AND($J68&gt;$M$1,$K68=""),$M$2,$K68)),AND(AB$1&gt;=$J69,AB$1&lt;=IF(AND($J69&gt;$M$1,$K69=""),$M$2,$K69))),$J$3,"")</f>
        <v/>
      </c>
      <c r="AC69" s="49" t="str">
        <f t="shared" ref="AC69" si="763">IF(OR(AND(AC$1&gt;=$J65,AC$1&lt;=IF(AND($J65&gt;$M$1,$K65=""),$M$2,$K65)),AND(AC$1&gt;=$J66,AC$1&lt;=IF(AND($J66&gt;$M$1,$K66=""),$M$2,$K66)),AND(AC$1&gt;=$J67,AC$1&lt;=IF(AND($J67&gt;$M$1,$K67=""),$M$2,$K67)),AND(AC$1&gt;=$J68,AC$1&lt;=IF(AND($J68&gt;$M$1,$K68=""),$M$2,$K68)),AND(AC$1&gt;=$J69,AC$1&lt;=IF(AND($J69&gt;$M$1,$K69=""),$M$2,$K69))),$J$3,"")</f>
        <v/>
      </c>
      <c r="AD69" s="49" t="str">
        <f t="shared" ref="AD69" si="764">IF(OR(AND(AD$1&gt;=$J65,AD$1&lt;=IF(AND($J65&gt;$M$1,$K65=""),$M$2,$K65)),AND(AD$1&gt;=$J66,AD$1&lt;=IF(AND($J66&gt;$M$1,$K66=""),$M$2,$K66)),AND(AD$1&gt;=$J67,AD$1&lt;=IF(AND($J67&gt;$M$1,$K67=""),$M$2,$K67)),AND(AD$1&gt;=$J68,AD$1&lt;=IF(AND($J68&gt;$M$1,$K68=""),$M$2,$K68)),AND(AD$1&gt;=$J69,AD$1&lt;=IF(AND($J69&gt;$M$1,$K69=""),$M$2,$K69))),$J$3,"")</f>
        <v/>
      </c>
      <c r="AE69" s="49" t="str">
        <f t="shared" ref="AE69" si="765">IF(OR(AND(AE$1&gt;=$J65,AE$1&lt;=IF(AND($J65&gt;$M$1,$K65=""),$M$2,$K65)),AND(AE$1&gt;=$J66,AE$1&lt;=IF(AND($J66&gt;$M$1,$K66=""),$M$2,$K66)),AND(AE$1&gt;=$J67,AE$1&lt;=IF(AND($J67&gt;$M$1,$K67=""),$M$2,$K67)),AND(AE$1&gt;=$J68,AE$1&lt;=IF(AND($J68&gt;$M$1,$K68=""),$M$2,$K68)),AND(AE$1&gt;=$J69,AE$1&lt;=IF(AND($J69&gt;$M$1,$K69=""),$M$2,$K69))),$J$3,"")</f>
        <v/>
      </c>
      <c r="AF69" s="49" t="str">
        <f t="shared" ref="AF69" si="766">IF(OR(AND(AF$1&gt;=$J65,AF$1&lt;=IF(AND($J65&gt;$M$1,$K65=""),$M$2,$K65)),AND(AF$1&gt;=$J66,AF$1&lt;=IF(AND($J66&gt;$M$1,$K66=""),$M$2,$K66)),AND(AF$1&gt;=$J67,AF$1&lt;=IF(AND($J67&gt;$M$1,$K67=""),$M$2,$K67)),AND(AF$1&gt;=$J68,AF$1&lt;=IF(AND($J68&gt;$M$1,$K68=""),$M$2,$K68)),AND(AF$1&gt;=$J69,AF$1&lt;=IF(AND($J69&gt;$M$1,$K69=""),$M$2,$K69))),$J$3,"")</f>
        <v/>
      </c>
      <c r="AG69" s="49" t="str">
        <f t="shared" ref="AG69" si="767">IF(OR(AND(AG$1&gt;=$J65,AG$1&lt;=IF(AND($J65&gt;$M$1,$K65=""),$M$2,$K65)),AND(AG$1&gt;=$J66,AG$1&lt;=IF(AND($J66&gt;$M$1,$K66=""),$M$2,$K66)),AND(AG$1&gt;=$J67,AG$1&lt;=IF(AND($J67&gt;$M$1,$K67=""),$M$2,$K67)),AND(AG$1&gt;=$J68,AG$1&lt;=IF(AND($J68&gt;$M$1,$K68=""),$M$2,$K68)),AND(AG$1&gt;=$J69,AG$1&lt;=IF(AND($J69&gt;$M$1,$K69=""),$M$2,$K69))),$J$3,"")</f>
        <v/>
      </c>
      <c r="AH69" s="49" t="str">
        <f t="shared" ref="AH69" si="768">IF(OR(AND(AH$1&gt;=$J65,AH$1&lt;=IF(AND($J65&gt;$M$1,$K65=""),$M$2,$K65)),AND(AH$1&gt;=$J66,AH$1&lt;=IF(AND($J66&gt;$M$1,$K66=""),$M$2,$K66)),AND(AH$1&gt;=$J67,AH$1&lt;=IF(AND($J67&gt;$M$1,$K67=""),$M$2,$K67)),AND(AH$1&gt;=$J68,AH$1&lt;=IF(AND($J68&gt;$M$1,$K68=""),$M$2,$K68)),AND(AH$1&gt;=$J69,AH$1&lt;=IF(AND($J69&gt;$M$1,$K69=""),$M$2,$K69))),$J$3,"")</f>
        <v/>
      </c>
      <c r="AI69" s="49" t="str">
        <f t="shared" ref="AI69" si="769">IF(OR(AND(AI$1&gt;=$J65,AI$1&lt;=IF(AND($J65&gt;$M$1,$K65=""),$M$2,$K65)),AND(AI$1&gt;=$J66,AI$1&lt;=IF(AND($J66&gt;$M$1,$K66=""),$M$2,$K66)),AND(AI$1&gt;=$J67,AI$1&lt;=IF(AND($J67&gt;$M$1,$K67=""),$M$2,$K67)),AND(AI$1&gt;=$J68,AI$1&lt;=IF(AND($J68&gt;$M$1,$K68=""),$M$2,$K68)),AND(AI$1&gt;=$J69,AI$1&lt;=IF(AND($J69&gt;$M$1,$K69=""),$M$2,$K69))),$J$3,"")</f>
        <v/>
      </c>
      <c r="AJ69" s="49" t="str">
        <f t="shared" ref="AJ69" si="770">IF(OR(AND(AJ$1&gt;=$J65,AJ$1&lt;=IF(AND($J65&gt;$M$1,$K65=""),$M$2,$K65)),AND(AJ$1&gt;=$J66,AJ$1&lt;=IF(AND($J66&gt;$M$1,$K66=""),$M$2,$K66)),AND(AJ$1&gt;=$J67,AJ$1&lt;=IF(AND($J67&gt;$M$1,$K67=""),$M$2,$K67)),AND(AJ$1&gt;=$J68,AJ$1&lt;=IF(AND($J68&gt;$M$1,$K68=""),$M$2,$K68)),AND(AJ$1&gt;=$J69,AJ$1&lt;=IF(AND($J69&gt;$M$1,$K69=""),$M$2,$K69))),$J$3,"")</f>
        <v/>
      </c>
      <c r="AK69" s="49" t="str">
        <f t="shared" ref="AK69" si="771">IF(OR(AND(AK$1&gt;=$J65,AK$1&lt;=IF(AND($J65&gt;$M$1,$K65=""),$M$2,$K65)),AND(AK$1&gt;=$J66,AK$1&lt;=IF(AND($J66&gt;$M$1,$K66=""),$M$2,$K66)),AND(AK$1&gt;=$J67,AK$1&lt;=IF(AND($J67&gt;$M$1,$K67=""),$M$2,$K67)),AND(AK$1&gt;=$J68,AK$1&lt;=IF(AND($J68&gt;$M$1,$K68=""),$M$2,$K68)),AND(AK$1&gt;=$J69,AK$1&lt;=IF(AND($J69&gt;$M$1,$K69=""),$M$2,$K69))),$J$3,"")</f>
        <v/>
      </c>
      <c r="AL69" s="49" t="str">
        <f t="shared" ref="AL69" si="772">IF(OR(AND(AL$1&gt;=$J65,AL$1&lt;=IF(AND($J65&gt;$M$1,$K65=""),$M$2,$K65)),AND(AL$1&gt;=$J66,AL$1&lt;=IF(AND($J66&gt;$M$1,$K66=""),$M$2,$K66)),AND(AL$1&gt;=$J67,AL$1&lt;=IF(AND($J67&gt;$M$1,$K67=""),$M$2,$K67)),AND(AL$1&gt;=$J68,AL$1&lt;=IF(AND($J68&gt;$M$1,$K68=""),$M$2,$K68)),AND(AL$1&gt;=$J69,AL$1&lt;=IF(AND($J69&gt;$M$1,$K69=""),$M$2,$K69))),$J$3,"")</f>
        <v/>
      </c>
      <c r="AM69" s="49" t="str">
        <f t="shared" ref="AM69" si="773">IF(OR(AND(AM$1&gt;=$J65,AM$1&lt;=IF(AND($J65&gt;$M$1,$K65=""),$M$2,$K65)),AND(AM$1&gt;=$J66,AM$1&lt;=IF(AND($J66&gt;$M$1,$K66=""),$M$2,$K66)),AND(AM$1&gt;=$J67,AM$1&lt;=IF(AND($J67&gt;$M$1,$K67=""),$M$2,$K67)),AND(AM$1&gt;=$J68,AM$1&lt;=IF(AND($J68&gt;$M$1,$K68=""),$M$2,$K68)),AND(AM$1&gt;=$J69,AM$1&lt;=IF(AND($J69&gt;$M$1,$K69=""),$M$2,$K69))),$J$3,"")</f>
        <v/>
      </c>
      <c r="AN69" s="49" t="str">
        <f t="shared" ref="AN69" si="774">IF(OR(AND(AN$1&gt;=$J65,AN$1&lt;=IF(AND($J65&gt;$M$1,$K65=""),$M$2,$K65)),AND(AN$1&gt;=$J66,AN$1&lt;=IF(AND($J66&gt;$M$1,$K66=""),$M$2,$K66)),AND(AN$1&gt;=$J67,AN$1&lt;=IF(AND($J67&gt;$M$1,$K67=""),$M$2,$K67)),AND(AN$1&gt;=$J68,AN$1&lt;=IF(AND($J68&gt;$M$1,$K68=""),$M$2,$K68)),AND(AN$1&gt;=$J69,AN$1&lt;=IF(AND($J69&gt;$M$1,$K69=""),$M$2,$K69))),$J$3,"")</f>
        <v/>
      </c>
      <c r="AO69" s="49" t="str">
        <f t="shared" ref="AO69" si="775">IF(OR(AND(AO$1&gt;=$J65,AO$1&lt;=IF(AND($J65&gt;$M$1,$K65=""),$M$2,$K65)),AND(AO$1&gt;=$J66,AO$1&lt;=IF(AND($J66&gt;$M$1,$K66=""),$M$2,$K66)),AND(AO$1&gt;=$J67,AO$1&lt;=IF(AND($J67&gt;$M$1,$K67=""),$M$2,$K67)),AND(AO$1&gt;=$J68,AO$1&lt;=IF(AND($J68&gt;$M$1,$K68=""),$M$2,$K68)),AND(AO$1&gt;=$J69,AO$1&lt;=IF(AND($J69&gt;$M$1,$K69=""),$M$2,$K69))),$J$3,"")</f>
        <v/>
      </c>
      <c r="AP69" s="52" t="str">
        <f>IF(AP$1="","",IF(OR(AND(AP$1&gt;=$J65,AP$1&lt;=IF(AND($J65&gt;$M$1,$K65=""),$M$2,$K65)),AND(AP$1&gt;=$J66,AP$1&lt;=IF(AND($J66&gt;$M$1,$K66=""),$M$2,$K66)),AND(AP$1&gt;=$J67,AP$1&lt;=IF(AND($J67&gt;$M$1,$K67=""),$M$2,$K67)),AND(AP$1&gt;=$J68,AP$1&lt;=IF(AND($J68&gt;$M$1,$K68=""),$M$2,$K68)),AND(AP$1&gt;=$J69,AP$1&lt;=IF(AND($J69&gt;$M$1,$K69=""),$M$2,$K69))),$J$3,""))</f>
        <v/>
      </c>
      <c r="AQ69" s="52" t="str">
        <f t="shared" ref="AQ69" si="776">IF(AQ$1="","",IF(OR(AND(AQ$1&gt;=$J65,AQ$1&lt;=IF(AND($J65&gt;$M$1,$K65=""),$M$2,$K65)),AND(AQ$1&gt;=$J66,AQ$1&lt;=IF(AND($J66&gt;$M$1,$K66=""),$M$2,$K66)),AND(AQ$1&gt;=$J67,AQ$1&lt;=IF(AND($J67&gt;$M$1,$K67=""),$M$2,$K67)),AND(AQ$1&gt;=$J68,AQ$1&lt;=IF(AND($J68&gt;$M$1,$K68=""),$M$2,$K68)),AND(AQ$1&gt;=$J69,AQ$1&lt;=IF(AND($J69&gt;$M$1,$K69=""),$M$2,$K69))),$J$3,""))</f>
        <v/>
      </c>
      <c r="AR69" s="53" t="str">
        <f t="shared" ref="AR69" si="777">IF(AR$1="","",IF(OR(AND(AR$1&gt;=$J65,AR$1&lt;=IF(AND($J65&gt;$M$1,$K65=""),$M$2,$K65)),AND(AR$1&gt;=$J66,AR$1&lt;=IF(AND($J66&gt;$M$1,$K66=""),$M$2,$K66)),AND(AR$1&gt;=$J67,AR$1&lt;=IF(AND($J67&gt;$M$1,$K67=""),$M$2,$K67)),AND(AR$1&gt;=$J68,AR$1&lt;=IF(AND($J68&gt;$M$1,$K68=""),$M$2,$K68)),AND(AR$1&gt;=$J69,AR$1&lt;=IF(AND($J69&gt;$M$1,$K69=""),$M$2,$K69))),$J$3,""))</f>
        <v/>
      </c>
    </row>
    <row r="70" spans="1:44" x14ac:dyDescent="0.2">
      <c r="A70" s="76">
        <f>стр.1!C39</f>
        <v>4671</v>
      </c>
      <c r="B70" s="142" t="str">
        <f>IFERROR(VLOOKUP(A70,стр.1!$A$13:$D$106,2,FALSE),"")</f>
        <v>Буре</v>
      </c>
      <c r="C70" s="197" t="str">
        <f>IFERROR(VLOOKUP(A70,стр.1!$A$13:$D$106,4,FALSE),"")</f>
        <v>сборная</v>
      </c>
      <c r="D70" s="86"/>
      <c r="E70" s="87"/>
      <c r="F70" s="86"/>
      <c r="G70" s="87"/>
      <c r="H70" s="86"/>
      <c r="I70" s="87"/>
      <c r="J70" s="86"/>
      <c r="K70" s="87"/>
      <c r="L70" s="17"/>
      <c r="M70" s="99"/>
      <c r="N70" s="97" t="str">
        <f>N71&amp;N72&amp;N73&amp;N74</f>
        <v/>
      </c>
      <c r="O70" s="97" t="str">
        <f t="shared" ref="O70" si="778">O71&amp;O72&amp;O73&amp;O74</f>
        <v/>
      </c>
      <c r="P70" s="97" t="str">
        <f t="shared" ref="P70" si="779">P71&amp;P72&amp;P73&amp;P74</f>
        <v/>
      </c>
      <c r="Q70" s="97" t="str">
        <f t="shared" ref="Q70" si="780">Q71&amp;Q72&amp;Q73&amp;Q74</f>
        <v/>
      </c>
      <c r="R70" s="97" t="str">
        <f t="shared" ref="R70" si="781">R71&amp;R72&amp;R73&amp;R74</f>
        <v/>
      </c>
      <c r="S70" s="97" t="str">
        <f t="shared" ref="S70" si="782">S71&amp;S72&amp;S73&amp;S74</f>
        <v/>
      </c>
      <c r="T70" s="97" t="str">
        <f t="shared" ref="T70" si="783">T71&amp;T72&amp;T73&amp;T74</f>
        <v/>
      </c>
      <c r="U70" s="97" t="str">
        <f t="shared" ref="U70" si="784">U71&amp;U72&amp;U73&amp;U74</f>
        <v/>
      </c>
      <c r="V70" s="97" t="str">
        <f t="shared" ref="V70" si="785">V71&amp;V72&amp;V73&amp;V74</f>
        <v/>
      </c>
      <c r="W70" s="97" t="str">
        <f t="shared" ref="W70" si="786">W71&amp;W72&amp;W73&amp;W74</f>
        <v/>
      </c>
      <c r="X70" s="97" t="str">
        <f t="shared" ref="X70" si="787">X71&amp;X72&amp;X73&amp;X74</f>
        <v/>
      </c>
      <c r="Y70" s="97" t="str">
        <f t="shared" ref="Y70" si="788">Y71&amp;Y72&amp;Y73&amp;Y74</f>
        <v/>
      </c>
      <c r="Z70" s="97" t="str">
        <f t="shared" ref="Z70" si="789">Z71&amp;Z72&amp;Z73&amp;Z74</f>
        <v/>
      </c>
      <c r="AA70" s="97" t="str">
        <f t="shared" ref="AA70" si="790">AA71&amp;AA72&amp;AA73&amp;AA74</f>
        <v/>
      </c>
      <c r="AB70" s="97" t="str">
        <f t="shared" ref="AB70" si="791">AB71&amp;AB72&amp;AB73&amp;AB74</f>
        <v/>
      </c>
      <c r="AC70" s="97" t="str">
        <f t="shared" ref="AC70" si="792">AC71&amp;AC72&amp;AC73&amp;AC74</f>
        <v/>
      </c>
      <c r="AD70" s="97" t="str">
        <f t="shared" ref="AD70" si="793">AD71&amp;AD72&amp;AD73&amp;AD74</f>
        <v/>
      </c>
      <c r="AE70" s="97" t="str">
        <f t="shared" ref="AE70" si="794">AE71&amp;AE72&amp;AE73&amp;AE74</f>
        <v/>
      </c>
      <c r="AF70" s="97" t="str">
        <f t="shared" ref="AF70" si="795">AF71&amp;AF72&amp;AF73&amp;AF74</f>
        <v/>
      </c>
      <c r="AG70" s="97" t="str">
        <f t="shared" ref="AG70" si="796">AG71&amp;AG72&amp;AG73&amp;AG74</f>
        <v/>
      </c>
      <c r="AH70" s="97" t="str">
        <f t="shared" ref="AH70" si="797">AH71&amp;AH72&amp;AH73&amp;AH74</f>
        <v/>
      </c>
      <c r="AI70" s="97" t="str">
        <f t="shared" ref="AI70" si="798">AI71&amp;AI72&amp;AI73&amp;AI74</f>
        <v/>
      </c>
      <c r="AJ70" s="97" t="str">
        <f t="shared" ref="AJ70" si="799">AJ71&amp;AJ72&amp;AJ73&amp;AJ74</f>
        <v/>
      </c>
      <c r="AK70" s="97" t="str">
        <f t="shared" ref="AK70" si="800">AK71&amp;AK72&amp;AK73&amp;AK74</f>
        <v/>
      </c>
      <c r="AL70" s="97" t="str">
        <f t="shared" ref="AL70" si="801">AL71&amp;AL72&amp;AL73&amp;AL74</f>
        <v/>
      </c>
      <c r="AM70" s="97" t="str">
        <f t="shared" ref="AM70" si="802">AM71&amp;AM72&amp;AM73&amp;AM74</f>
        <v/>
      </c>
      <c r="AN70" s="97" t="str">
        <f t="shared" ref="AN70" si="803">AN71&amp;AN72&amp;AN73&amp;AN74</f>
        <v/>
      </c>
      <c r="AO70" s="97" t="str">
        <f t="shared" ref="AO70" si="804">AO71&amp;AO72&amp;AO73&amp;AO74</f>
        <v/>
      </c>
      <c r="AP70" s="97" t="str">
        <f t="shared" ref="AP70" si="805">AP71&amp;AP72&amp;AP73&amp;AP74</f>
        <v/>
      </c>
      <c r="AQ70" s="97" t="str">
        <f t="shared" ref="AQ70" si="806">AQ71&amp;AQ72&amp;AQ73&amp;AQ74</f>
        <v/>
      </c>
      <c r="AR70" s="97" t="str">
        <f t="shared" ref="AR70" si="807">AR71&amp;AR72&amp;AR73&amp;AR74</f>
        <v/>
      </c>
    </row>
    <row r="71" spans="1:44" x14ac:dyDescent="0.2">
      <c r="A71" s="201"/>
      <c r="B71" s="74"/>
      <c r="C71" s="198"/>
      <c r="D71" s="88"/>
      <c r="E71" s="89"/>
      <c r="F71" s="90"/>
      <c r="G71" s="89"/>
      <c r="H71" s="90"/>
      <c r="I71" s="89"/>
      <c r="J71" s="90"/>
      <c r="K71" s="89"/>
      <c r="M71" s="99"/>
      <c r="N71" s="74" t="str">
        <f>IF(OR(AND(N$1&gt;=$D70,N$1&lt;=IF(AND($D70&gt;$M$1,$E70=""),$M$2,$E70)),AND(N$1&gt;=$D71,N$1&lt;=IF(AND($D71&gt;$M$1,$E71=""),$M$2,$E71)),AND(N$1&gt;=$D72,N$1&lt;=IF(AND($D72&gt;$M$1,$E72=""),$M$2,$E72)),AND(N$1&gt;=$D73,N$1&lt;=IF(AND($D73&gt;$M$1,$E73=""),$M$2,$E73))),$D$3,"")</f>
        <v/>
      </c>
      <c r="O71" s="41" t="str">
        <f t="shared" ref="O71:AO71" si="808">IF(OR(AND(O$1&gt;=$D70,O$1&lt;=IF(AND($D70&gt;$M$1,$E70=""),$M$2,$E70)),AND(O$1&gt;=$D71,O$1&lt;=IF(AND($D71&gt;$M$1,$E71=""),$M$2,$E71)),AND(O$1&gt;=$D72,O$1&lt;=IF(AND($D72&gt;$M$1,$E72=""),$M$2,$E72)),AND(O$1&gt;=$D73,O$1&lt;=IF(AND($D73&gt;$M$1,$E73=""),$M$2,$E73))),$D$3,"")</f>
        <v/>
      </c>
      <c r="P71" s="41" t="str">
        <f t="shared" si="808"/>
        <v/>
      </c>
      <c r="Q71" s="41" t="str">
        <f t="shared" si="808"/>
        <v/>
      </c>
      <c r="R71" s="41" t="str">
        <f t="shared" si="808"/>
        <v/>
      </c>
      <c r="S71" s="41" t="str">
        <f t="shared" si="808"/>
        <v/>
      </c>
      <c r="T71" s="41" t="str">
        <f t="shared" si="808"/>
        <v/>
      </c>
      <c r="U71" s="41" t="str">
        <f t="shared" si="808"/>
        <v/>
      </c>
      <c r="V71" s="41" t="str">
        <f t="shared" si="808"/>
        <v/>
      </c>
      <c r="W71" s="41" t="str">
        <f t="shared" si="808"/>
        <v/>
      </c>
      <c r="X71" s="41" t="str">
        <f t="shared" si="808"/>
        <v/>
      </c>
      <c r="Y71" s="41" t="str">
        <f t="shared" si="808"/>
        <v/>
      </c>
      <c r="Z71" s="41" t="str">
        <f t="shared" si="808"/>
        <v/>
      </c>
      <c r="AA71" s="41" t="str">
        <f t="shared" si="808"/>
        <v/>
      </c>
      <c r="AB71" s="41" t="str">
        <f t="shared" si="808"/>
        <v/>
      </c>
      <c r="AC71" s="41" t="str">
        <f t="shared" si="808"/>
        <v/>
      </c>
      <c r="AD71" s="41" t="str">
        <f t="shared" si="808"/>
        <v/>
      </c>
      <c r="AE71" s="41" t="str">
        <f t="shared" si="808"/>
        <v/>
      </c>
      <c r="AF71" s="41" t="str">
        <f t="shared" si="808"/>
        <v/>
      </c>
      <c r="AG71" s="41" t="str">
        <f t="shared" si="808"/>
        <v/>
      </c>
      <c r="AH71" s="41" t="str">
        <f t="shared" si="808"/>
        <v/>
      </c>
      <c r="AI71" s="41" t="str">
        <f t="shared" si="808"/>
        <v/>
      </c>
      <c r="AJ71" s="41" t="str">
        <f t="shared" si="808"/>
        <v/>
      </c>
      <c r="AK71" s="41" t="str">
        <f t="shared" si="808"/>
        <v/>
      </c>
      <c r="AL71" s="41" t="str">
        <f t="shared" si="808"/>
        <v/>
      </c>
      <c r="AM71" s="41" t="str">
        <f t="shared" si="808"/>
        <v/>
      </c>
      <c r="AN71" s="41" t="str">
        <f t="shared" si="808"/>
        <v/>
      </c>
      <c r="AO71" s="41" t="str">
        <f t="shared" si="808"/>
        <v/>
      </c>
      <c r="AP71" s="50" t="str">
        <f>IF(AP$1="","",IF(OR(AND(AP$1&gt;=$D70,AP$1&lt;=IF(AND($D70&gt;$M$1,$E70=""),$M$2,$E70)),AND(AP$1&gt;=$D71,AP$1&lt;=IF(AND($D71&gt;$M$1,$E71=""),$M$2,$E71)),AND(AP$1&gt;=$D72,AP$1&lt;=IF(AND($D72&gt;$M$1,$E72=""),$M$2,$E72)),AND(AP$1&gt;=$D73,AP$1&lt;=IF(AND($D73&gt;$M$1,$E73=""),$M$2,$E73))),$D$3,""))</f>
        <v/>
      </c>
      <c r="AQ71" s="50" t="str">
        <f t="shared" ref="AQ71:AR71" si="809">IF(AQ$1="","",IF(OR(AND(AQ$1&gt;=$D70,AQ$1&lt;=IF(AND($D70&gt;$M$1,$E70=""),$M$2,$E70)),AND(AQ$1&gt;=$D71,AQ$1&lt;=IF(AND($D71&gt;$M$1,$E71=""),$M$2,$E71)),AND(AQ$1&gt;=$D72,AQ$1&lt;=IF(AND($D72&gt;$M$1,$E72=""),$M$2,$E72)),AND(AQ$1&gt;=$D73,AQ$1&lt;=IF(AND($D73&gt;$M$1,$E73=""),$M$2,$E73))),$D$3,""))</f>
        <v/>
      </c>
      <c r="AR71" s="51" t="str">
        <f t="shared" si="809"/>
        <v/>
      </c>
    </row>
    <row r="72" spans="1:44" x14ac:dyDescent="0.2">
      <c r="A72" s="201"/>
      <c r="B72" s="74"/>
      <c r="C72" s="199"/>
      <c r="D72" s="90"/>
      <c r="E72" s="89"/>
      <c r="F72" s="90"/>
      <c r="G72" s="89"/>
      <c r="H72" s="90"/>
      <c r="I72" s="89"/>
      <c r="J72" s="90"/>
      <c r="K72" s="89"/>
      <c r="M72" s="99"/>
      <c r="N72" s="74" t="str">
        <f>IF(OR(AND(N$1&gt;=$F70,N$1&lt;=IF(AND($F70&gt;$M$1,$G70=""),$M$2,$G70)),AND(N$1&gt;=$F71,N$1&lt;=IF(AND($F71&gt;$M$1,$G71=""),$M$2,$G71)),AND(N$1&gt;=$F72,N$1&lt;=IF(AND($F72&gt;$M$1,$G72=""),$M$2,$G72)),AND(N$1&gt;=$F73,N$1&lt;=IF(AND($F73&gt;$M$1,$G73=""),$M$2,$G73))),$F$3,"")</f>
        <v/>
      </c>
      <c r="O72" s="41" t="str">
        <f t="shared" ref="O72:AO72" si="810">IF(OR(AND(O$1&gt;=$F70,O$1&lt;=IF(AND($F70&gt;$M$1,$G70=""),$M$2,$G70)),AND(O$1&gt;=$F71,O$1&lt;=IF(AND($F71&gt;$M$1,$G71=""),$M$2,$G71)),AND(O$1&gt;=$F72,O$1&lt;=IF(AND($F72&gt;$M$1,$G72=""),$M$2,$G72)),AND(O$1&gt;=$F73,O$1&lt;=IF(AND($F73&gt;$M$1,$G73=""),$M$2,$G73))),$F$3,"")</f>
        <v/>
      </c>
      <c r="P72" s="41" t="str">
        <f t="shared" si="810"/>
        <v/>
      </c>
      <c r="Q72" s="41" t="str">
        <f t="shared" si="810"/>
        <v/>
      </c>
      <c r="R72" s="41" t="str">
        <f t="shared" si="810"/>
        <v/>
      </c>
      <c r="S72" s="41" t="str">
        <f t="shared" si="810"/>
        <v/>
      </c>
      <c r="T72" s="41" t="str">
        <f t="shared" si="810"/>
        <v/>
      </c>
      <c r="U72" s="41" t="str">
        <f t="shared" si="810"/>
        <v/>
      </c>
      <c r="V72" s="41" t="str">
        <f t="shared" si="810"/>
        <v/>
      </c>
      <c r="W72" s="41" t="str">
        <f t="shared" si="810"/>
        <v/>
      </c>
      <c r="X72" s="41" t="str">
        <f t="shared" si="810"/>
        <v/>
      </c>
      <c r="Y72" s="41" t="str">
        <f t="shared" si="810"/>
        <v/>
      </c>
      <c r="Z72" s="41" t="str">
        <f t="shared" si="810"/>
        <v/>
      </c>
      <c r="AA72" s="41" t="str">
        <f t="shared" si="810"/>
        <v/>
      </c>
      <c r="AB72" s="41" t="str">
        <f t="shared" si="810"/>
        <v/>
      </c>
      <c r="AC72" s="41" t="str">
        <f t="shared" si="810"/>
        <v/>
      </c>
      <c r="AD72" s="41" t="str">
        <f t="shared" si="810"/>
        <v/>
      </c>
      <c r="AE72" s="41" t="str">
        <f t="shared" si="810"/>
        <v/>
      </c>
      <c r="AF72" s="41" t="str">
        <f t="shared" si="810"/>
        <v/>
      </c>
      <c r="AG72" s="41" t="str">
        <f t="shared" si="810"/>
        <v/>
      </c>
      <c r="AH72" s="41" t="str">
        <f t="shared" si="810"/>
        <v/>
      </c>
      <c r="AI72" s="41" t="str">
        <f t="shared" si="810"/>
        <v/>
      </c>
      <c r="AJ72" s="41" t="str">
        <f t="shared" si="810"/>
        <v/>
      </c>
      <c r="AK72" s="41" t="str">
        <f t="shared" si="810"/>
        <v/>
      </c>
      <c r="AL72" s="41" t="str">
        <f t="shared" si="810"/>
        <v/>
      </c>
      <c r="AM72" s="41" t="str">
        <f t="shared" si="810"/>
        <v/>
      </c>
      <c r="AN72" s="41" t="str">
        <f t="shared" si="810"/>
        <v/>
      </c>
      <c r="AO72" s="41" t="str">
        <f t="shared" si="810"/>
        <v/>
      </c>
      <c r="AP72" s="50" t="str">
        <f>IF(AP$1="","",IF(OR(AND(AP$1&gt;=$F70,AP$1&lt;=IF(AND($F70&gt;$M$1,$G70=""),$M$2,$G70)),AND(AP$1&gt;=$F71,AP$1&lt;=IF(AND($F71&gt;$M$1,$G71=""),$M$2,$G71)),AND(AP$1&gt;=$F72,AP$1&lt;=IF(AND($F72&gt;$M$1,$G72=""),$M$2,$G72)),AND(AP$1&gt;=$F73,AP$1&lt;=IF(AND($F73&gt;$M$1,$G73=""),$M$2,$G73))),$F$3,""))</f>
        <v/>
      </c>
      <c r="AQ72" s="50" t="str">
        <f t="shared" ref="AQ72:AR72" si="811">IF(AQ$1="","",IF(OR(AND(AQ$1&gt;=$F70,AQ$1&lt;=IF(AND($F70&gt;$M$1,$G70=""),$M$2,$G70)),AND(AQ$1&gt;=$F71,AQ$1&lt;=IF(AND($F71&gt;$M$1,$G71=""),$M$2,$G71)),AND(AQ$1&gt;=$F72,AQ$1&lt;=IF(AND($F72&gt;$M$1,$G72=""),$M$2,$G72)),AND(AQ$1&gt;=$F73,AQ$1&lt;=IF(AND($F73&gt;$M$1,$G73=""),$M$2,$G73))),$F$3,""))</f>
        <v/>
      </c>
      <c r="AR72" s="51" t="str">
        <f t="shared" si="811"/>
        <v/>
      </c>
    </row>
    <row r="73" spans="1:44" x14ac:dyDescent="0.2">
      <c r="A73" s="201"/>
      <c r="B73" s="74"/>
      <c r="C73" s="125"/>
      <c r="D73" s="90"/>
      <c r="E73" s="89"/>
      <c r="F73" s="90"/>
      <c r="G73" s="89"/>
      <c r="H73" s="90"/>
      <c r="I73" s="89"/>
      <c r="J73" s="90"/>
      <c r="K73" s="89"/>
      <c r="M73" s="99"/>
      <c r="N73" s="98" t="str">
        <f t="shared" ref="N73:AO73" si="812">IF(OR(AND(N$1&gt;=$H70,N$1&lt;=IF(AND($H70&gt;$M$1,$I70=""),$M$2,$I70)),AND(N$1&gt;=$H71,N$1&lt;=IF(AND($H71&gt;$M$1,$I71=""),$M$2,$I71)),AND(N$1&gt;=$H72,N$1&lt;=IF(AND($H72&gt;$M$1,$I72=""),$M$2,$I72)),AND(N$1&gt;=$H73,N$1&lt;=IF(AND($H73&gt;$M$1,$I73=""),$M$2,$I73))),$H$3,"")</f>
        <v/>
      </c>
      <c r="O73" s="47" t="str">
        <f t="shared" si="812"/>
        <v/>
      </c>
      <c r="P73" s="47" t="str">
        <f t="shared" si="812"/>
        <v/>
      </c>
      <c r="Q73" s="47" t="str">
        <f t="shared" si="812"/>
        <v/>
      </c>
      <c r="R73" s="47" t="str">
        <f t="shared" si="812"/>
        <v/>
      </c>
      <c r="S73" s="47" t="str">
        <f t="shared" si="812"/>
        <v/>
      </c>
      <c r="T73" s="47" t="str">
        <f t="shared" si="812"/>
        <v/>
      </c>
      <c r="U73" s="47" t="str">
        <f t="shared" si="812"/>
        <v/>
      </c>
      <c r="V73" s="47" t="str">
        <f t="shared" si="812"/>
        <v/>
      </c>
      <c r="W73" s="47" t="str">
        <f t="shared" si="812"/>
        <v/>
      </c>
      <c r="X73" s="47" t="str">
        <f t="shared" si="812"/>
        <v/>
      </c>
      <c r="Y73" s="47" t="str">
        <f t="shared" si="812"/>
        <v/>
      </c>
      <c r="Z73" s="47" t="str">
        <f t="shared" si="812"/>
        <v/>
      </c>
      <c r="AA73" s="47" t="str">
        <f t="shared" si="812"/>
        <v/>
      </c>
      <c r="AB73" s="47" t="str">
        <f t="shared" si="812"/>
        <v/>
      </c>
      <c r="AC73" s="47" t="str">
        <f t="shared" si="812"/>
        <v/>
      </c>
      <c r="AD73" s="47" t="str">
        <f t="shared" si="812"/>
        <v/>
      </c>
      <c r="AE73" s="47" t="str">
        <f t="shared" si="812"/>
        <v/>
      </c>
      <c r="AF73" s="47" t="str">
        <f t="shared" si="812"/>
        <v/>
      </c>
      <c r="AG73" s="47" t="str">
        <f t="shared" si="812"/>
        <v/>
      </c>
      <c r="AH73" s="47" t="str">
        <f t="shared" si="812"/>
        <v/>
      </c>
      <c r="AI73" s="47" t="str">
        <f t="shared" si="812"/>
        <v/>
      </c>
      <c r="AJ73" s="47" t="str">
        <f t="shared" si="812"/>
        <v/>
      </c>
      <c r="AK73" s="47" t="str">
        <f t="shared" si="812"/>
        <v/>
      </c>
      <c r="AL73" s="47" t="str">
        <f t="shared" si="812"/>
        <v/>
      </c>
      <c r="AM73" s="47" t="str">
        <f t="shared" si="812"/>
        <v/>
      </c>
      <c r="AN73" s="47" t="str">
        <f t="shared" si="812"/>
        <v/>
      </c>
      <c r="AO73" s="47" t="str">
        <f t="shared" si="812"/>
        <v/>
      </c>
      <c r="AP73" s="95" t="str">
        <f>IF(AP$1="","",IF(OR(AND(AP$1&gt;=$H70,AP$1&lt;=IF(AND($H70&gt;$M$1,$I70=""),$M$2,$I70)),AND(AP$1&gt;=$H71,AP$1&lt;=IF(AND($H71&gt;$M$1,$I71=""),$M$2,$I71)),AND(AP$1&gt;=$H72,AP$1&lt;=IF(AND($H72&gt;$M$1,$I72=""),$M$2,$I72)),AND(AP$1&gt;=$H73,AP$1&lt;=IF(AND($H73&gt;$M$1,$I73=""),$M$2,$I73))),$H$3,""))</f>
        <v/>
      </c>
      <c r="AQ73" s="95" t="str">
        <f>IF(AQ$1="","",IF(OR(AND(AQ$1&gt;=$H70,AQ$1&lt;=IF(AND($H70&gt;$M$1,$I70=""),$M$2,$I70)),AND(AQ$1&gt;=$H71,AQ$1&lt;=IF(AND($H71&gt;$M$1,$I71=""),$M$2,$I71)),AND(AQ$1&gt;=$H72,AQ$1&lt;=IF(AND($H72&gt;$M$1,$I72=""),$M$2,$I72)),AND(AQ$1&gt;=$H73,AQ$1&lt;=IF(AND($H73&gt;$M$1,$I73=""),$M$2,$I73))),$H$3,""))</f>
        <v/>
      </c>
      <c r="AR73" s="96" t="str">
        <f>IF(AR$1="","",IF(OR(AND(AR$1&gt;=$H70,AR$1&lt;=IF(AND($H70&gt;$M$1,$I70=""),$M$2,$I70)),AND(AR$1&gt;=$H71,AR$1&lt;=IF(AND($H71&gt;$M$1,$I71=""),$M$2,$I71)),AND(AR$1&gt;=$H72,AR$1&lt;=IF(AND($H72&gt;$M$1,$I72=""),$M$2,$I72)),AND(AR$1&gt;=$H73,AR$1&lt;=IF(AND($H73&gt;$M$1,$I73=""),$M$2,$I73))),$H$3,""))</f>
        <v/>
      </c>
    </row>
    <row r="74" spans="1:44" ht="13.5" thickBot="1" x14ac:dyDescent="0.25">
      <c r="A74" s="202"/>
      <c r="B74" s="75"/>
      <c r="C74" s="200"/>
      <c r="D74" s="91"/>
      <c r="E74" s="92"/>
      <c r="F74" s="91"/>
      <c r="G74" s="92"/>
      <c r="H74" s="91"/>
      <c r="I74" s="92"/>
      <c r="J74" s="91"/>
      <c r="K74" s="92"/>
      <c r="M74" s="99"/>
      <c r="N74" s="75" t="str">
        <f>IF(OR(AND(N$1&gt;=$J70,N$1&lt;=IF(AND($J70&gt;$M$1,$K70=""),$M$2,$K70)),AND(N$1&gt;=$J71,N$1&lt;=IF(AND($J71&gt;$M$1,$K71=""),$M$2,$K71)),AND(N$1&gt;=$J72,N$1&lt;=IF(AND($J72&gt;$M$1,$K72=""),$M$2,$K72)),AND(N$1&gt;=$J73,N$1&lt;=IF(AND($J73&gt;$M$1,$K73=""),$M$2,$K73)),AND(N$1&gt;=$J74,N$1&lt;=IF(AND($J74&gt;$M$1,$K74=""),$M$2,$K74))),$J$3,"")</f>
        <v/>
      </c>
      <c r="O74" s="49" t="str">
        <f t="shared" ref="O74" si="813">IF(OR(AND(O$1&gt;=$J70,O$1&lt;=IF(AND($J70&gt;$M$1,$K70=""),$M$2,$K70)),AND(O$1&gt;=$J71,O$1&lt;=IF(AND($J71&gt;$M$1,$K71=""),$M$2,$K71)),AND(O$1&gt;=$J72,O$1&lt;=IF(AND($J72&gt;$M$1,$K72=""),$M$2,$K72)),AND(O$1&gt;=$J73,O$1&lt;=IF(AND($J73&gt;$M$1,$K73=""),$M$2,$K73)),AND(O$1&gt;=$J74,O$1&lt;=IF(AND($J74&gt;$M$1,$K74=""),$M$2,$K74))),$J$3,"")</f>
        <v/>
      </c>
      <c r="P74" s="49" t="str">
        <f t="shared" ref="P74" si="814">IF(OR(AND(P$1&gt;=$J70,P$1&lt;=IF(AND($J70&gt;$M$1,$K70=""),$M$2,$K70)),AND(P$1&gt;=$J71,P$1&lt;=IF(AND($J71&gt;$M$1,$K71=""),$M$2,$K71)),AND(P$1&gt;=$J72,P$1&lt;=IF(AND($J72&gt;$M$1,$K72=""),$M$2,$K72)),AND(P$1&gt;=$J73,P$1&lt;=IF(AND($J73&gt;$M$1,$K73=""),$M$2,$K73)),AND(P$1&gt;=$J74,P$1&lt;=IF(AND($J74&gt;$M$1,$K74=""),$M$2,$K74))),$J$3,"")</f>
        <v/>
      </c>
      <c r="Q74" s="49" t="str">
        <f t="shared" ref="Q74" si="815">IF(OR(AND(Q$1&gt;=$J70,Q$1&lt;=IF(AND($J70&gt;$M$1,$K70=""),$M$2,$K70)),AND(Q$1&gt;=$J71,Q$1&lt;=IF(AND($J71&gt;$M$1,$K71=""),$M$2,$K71)),AND(Q$1&gt;=$J72,Q$1&lt;=IF(AND($J72&gt;$M$1,$K72=""),$M$2,$K72)),AND(Q$1&gt;=$J73,Q$1&lt;=IF(AND($J73&gt;$M$1,$K73=""),$M$2,$K73)),AND(Q$1&gt;=$J74,Q$1&lt;=IF(AND($J74&gt;$M$1,$K74=""),$M$2,$K74))),$J$3,"")</f>
        <v/>
      </c>
      <c r="R74" s="49" t="str">
        <f t="shared" ref="R74" si="816">IF(OR(AND(R$1&gt;=$J70,R$1&lt;=IF(AND($J70&gt;$M$1,$K70=""),$M$2,$K70)),AND(R$1&gt;=$J71,R$1&lt;=IF(AND($J71&gt;$M$1,$K71=""),$M$2,$K71)),AND(R$1&gt;=$J72,R$1&lt;=IF(AND($J72&gt;$M$1,$K72=""),$M$2,$K72)),AND(R$1&gt;=$J73,R$1&lt;=IF(AND($J73&gt;$M$1,$K73=""),$M$2,$K73)),AND(R$1&gt;=$J74,R$1&lt;=IF(AND($J74&gt;$M$1,$K74=""),$M$2,$K74))),$J$3,"")</f>
        <v/>
      </c>
      <c r="S74" s="49" t="str">
        <f t="shared" ref="S74" si="817">IF(OR(AND(S$1&gt;=$J70,S$1&lt;=IF(AND($J70&gt;$M$1,$K70=""),$M$2,$K70)),AND(S$1&gt;=$J71,S$1&lt;=IF(AND($J71&gt;$M$1,$K71=""),$M$2,$K71)),AND(S$1&gt;=$J72,S$1&lt;=IF(AND($J72&gt;$M$1,$K72=""),$M$2,$K72)),AND(S$1&gt;=$J73,S$1&lt;=IF(AND($J73&gt;$M$1,$K73=""),$M$2,$K73)),AND(S$1&gt;=$J74,S$1&lt;=IF(AND($J74&gt;$M$1,$K74=""),$M$2,$K74))),$J$3,"")</f>
        <v/>
      </c>
      <c r="T74" s="49" t="str">
        <f t="shared" ref="T74" si="818">IF(OR(AND(T$1&gt;=$J70,T$1&lt;=IF(AND($J70&gt;$M$1,$K70=""),$M$2,$K70)),AND(T$1&gt;=$J71,T$1&lt;=IF(AND($J71&gt;$M$1,$K71=""),$M$2,$K71)),AND(T$1&gt;=$J72,T$1&lt;=IF(AND($J72&gt;$M$1,$K72=""),$M$2,$K72)),AND(T$1&gt;=$J73,T$1&lt;=IF(AND($J73&gt;$M$1,$K73=""),$M$2,$K73)),AND(T$1&gt;=$J74,T$1&lt;=IF(AND($J74&gt;$M$1,$K74=""),$M$2,$K74))),$J$3,"")</f>
        <v/>
      </c>
      <c r="U74" s="49" t="str">
        <f t="shared" ref="U74" si="819">IF(OR(AND(U$1&gt;=$J70,U$1&lt;=IF(AND($J70&gt;$M$1,$K70=""),$M$2,$K70)),AND(U$1&gt;=$J71,U$1&lt;=IF(AND($J71&gt;$M$1,$K71=""),$M$2,$K71)),AND(U$1&gt;=$J72,U$1&lt;=IF(AND($J72&gt;$M$1,$K72=""),$M$2,$K72)),AND(U$1&gt;=$J73,U$1&lt;=IF(AND($J73&gt;$M$1,$K73=""),$M$2,$K73)),AND(U$1&gt;=$J74,U$1&lt;=IF(AND($J74&gt;$M$1,$K74=""),$M$2,$K74))),$J$3,"")</f>
        <v/>
      </c>
      <c r="V74" s="49" t="str">
        <f t="shared" ref="V74" si="820">IF(OR(AND(V$1&gt;=$J70,V$1&lt;=IF(AND($J70&gt;$M$1,$K70=""),$M$2,$K70)),AND(V$1&gt;=$J71,V$1&lt;=IF(AND($J71&gt;$M$1,$K71=""),$M$2,$K71)),AND(V$1&gt;=$J72,V$1&lt;=IF(AND($J72&gt;$M$1,$K72=""),$M$2,$K72)),AND(V$1&gt;=$J73,V$1&lt;=IF(AND($J73&gt;$M$1,$K73=""),$M$2,$K73)),AND(V$1&gt;=$J74,V$1&lt;=IF(AND($J74&gt;$M$1,$K74=""),$M$2,$K74))),$J$3,"")</f>
        <v/>
      </c>
      <c r="W74" s="49" t="str">
        <f t="shared" ref="W74" si="821">IF(OR(AND(W$1&gt;=$J70,W$1&lt;=IF(AND($J70&gt;$M$1,$K70=""),$M$2,$K70)),AND(W$1&gt;=$J71,W$1&lt;=IF(AND($J71&gt;$M$1,$K71=""),$M$2,$K71)),AND(W$1&gt;=$J72,W$1&lt;=IF(AND($J72&gt;$M$1,$K72=""),$M$2,$K72)),AND(W$1&gt;=$J73,W$1&lt;=IF(AND($J73&gt;$M$1,$K73=""),$M$2,$K73)),AND(W$1&gt;=$J74,W$1&lt;=IF(AND($J74&gt;$M$1,$K74=""),$M$2,$K74))),$J$3,"")</f>
        <v/>
      </c>
      <c r="X74" s="49" t="str">
        <f t="shared" ref="X74" si="822">IF(OR(AND(X$1&gt;=$J70,X$1&lt;=IF(AND($J70&gt;$M$1,$K70=""),$M$2,$K70)),AND(X$1&gt;=$J71,X$1&lt;=IF(AND($J71&gt;$M$1,$K71=""),$M$2,$K71)),AND(X$1&gt;=$J72,X$1&lt;=IF(AND($J72&gt;$M$1,$K72=""),$M$2,$K72)),AND(X$1&gt;=$J73,X$1&lt;=IF(AND($J73&gt;$M$1,$K73=""),$M$2,$K73)),AND(X$1&gt;=$J74,X$1&lt;=IF(AND($J74&gt;$M$1,$K74=""),$M$2,$K74))),$J$3,"")</f>
        <v/>
      </c>
      <c r="Y74" s="49" t="str">
        <f t="shared" ref="Y74" si="823">IF(OR(AND(Y$1&gt;=$J70,Y$1&lt;=IF(AND($J70&gt;$M$1,$K70=""),$M$2,$K70)),AND(Y$1&gt;=$J71,Y$1&lt;=IF(AND($J71&gt;$M$1,$K71=""),$M$2,$K71)),AND(Y$1&gt;=$J72,Y$1&lt;=IF(AND($J72&gt;$M$1,$K72=""),$M$2,$K72)),AND(Y$1&gt;=$J73,Y$1&lt;=IF(AND($J73&gt;$M$1,$K73=""),$M$2,$K73)),AND(Y$1&gt;=$J74,Y$1&lt;=IF(AND($J74&gt;$M$1,$K74=""),$M$2,$K74))),$J$3,"")</f>
        <v/>
      </c>
      <c r="Z74" s="49" t="str">
        <f t="shared" ref="Z74" si="824">IF(OR(AND(Z$1&gt;=$J70,Z$1&lt;=IF(AND($J70&gt;$M$1,$K70=""),$M$2,$K70)),AND(Z$1&gt;=$J71,Z$1&lt;=IF(AND($J71&gt;$M$1,$K71=""),$M$2,$K71)),AND(Z$1&gt;=$J72,Z$1&lt;=IF(AND($J72&gt;$M$1,$K72=""),$M$2,$K72)),AND(Z$1&gt;=$J73,Z$1&lt;=IF(AND($J73&gt;$M$1,$K73=""),$M$2,$K73)),AND(Z$1&gt;=$J74,Z$1&lt;=IF(AND($J74&gt;$M$1,$K74=""),$M$2,$K74))),$J$3,"")</f>
        <v/>
      </c>
      <c r="AA74" s="49" t="str">
        <f t="shared" ref="AA74" si="825">IF(OR(AND(AA$1&gt;=$J70,AA$1&lt;=IF(AND($J70&gt;$M$1,$K70=""),$M$2,$K70)),AND(AA$1&gt;=$J71,AA$1&lt;=IF(AND($J71&gt;$M$1,$K71=""),$M$2,$K71)),AND(AA$1&gt;=$J72,AA$1&lt;=IF(AND($J72&gt;$M$1,$K72=""),$M$2,$K72)),AND(AA$1&gt;=$J73,AA$1&lt;=IF(AND($J73&gt;$M$1,$K73=""),$M$2,$K73)),AND(AA$1&gt;=$J74,AA$1&lt;=IF(AND($J74&gt;$M$1,$K74=""),$M$2,$K74))),$J$3,"")</f>
        <v/>
      </c>
      <c r="AB74" s="49" t="str">
        <f t="shared" ref="AB74" si="826">IF(OR(AND(AB$1&gt;=$J70,AB$1&lt;=IF(AND($J70&gt;$M$1,$K70=""),$M$2,$K70)),AND(AB$1&gt;=$J71,AB$1&lt;=IF(AND($J71&gt;$M$1,$K71=""),$M$2,$K71)),AND(AB$1&gt;=$J72,AB$1&lt;=IF(AND($J72&gt;$M$1,$K72=""),$M$2,$K72)),AND(AB$1&gt;=$J73,AB$1&lt;=IF(AND($J73&gt;$M$1,$K73=""),$M$2,$K73)),AND(AB$1&gt;=$J74,AB$1&lt;=IF(AND($J74&gt;$M$1,$K74=""),$M$2,$K74))),$J$3,"")</f>
        <v/>
      </c>
      <c r="AC74" s="49" t="str">
        <f t="shared" ref="AC74" si="827">IF(OR(AND(AC$1&gt;=$J70,AC$1&lt;=IF(AND($J70&gt;$M$1,$K70=""),$M$2,$K70)),AND(AC$1&gt;=$J71,AC$1&lt;=IF(AND($J71&gt;$M$1,$K71=""),$M$2,$K71)),AND(AC$1&gt;=$J72,AC$1&lt;=IF(AND($J72&gt;$M$1,$K72=""),$M$2,$K72)),AND(AC$1&gt;=$J73,AC$1&lt;=IF(AND($J73&gt;$M$1,$K73=""),$M$2,$K73)),AND(AC$1&gt;=$J74,AC$1&lt;=IF(AND($J74&gt;$M$1,$K74=""),$M$2,$K74))),$J$3,"")</f>
        <v/>
      </c>
      <c r="AD74" s="49" t="str">
        <f t="shared" ref="AD74" si="828">IF(OR(AND(AD$1&gt;=$J70,AD$1&lt;=IF(AND($J70&gt;$M$1,$K70=""),$M$2,$K70)),AND(AD$1&gt;=$J71,AD$1&lt;=IF(AND($J71&gt;$M$1,$K71=""),$M$2,$K71)),AND(AD$1&gt;=$J72,AD$1&lt;=IF(AND($J72&gt;$M$1,$K72=""),$M$2,$K72)),AND(AD$1&gt;=$J73,AD$1&lt;=IF(AND($J73&gt;$M$1,$K73=""),$M$2,$K73)),AND(AD$1&gt;=$J74,AD$1&lt;=IF(AND($J74&gt;$M$1,$K74=""),$M$2,$K74))),$J$3,"")</f>
        <v/>
      </c>
      <c r="AE74" s="49" t="str">
        <f t="shared" ref="AE74" si="829">IF(OR(AND(AE$1&gt;=$J70,AE$1&lt;=IF(AND($J70&gt;$M$1,$K70=""),$M$2,$K70)),AND(AE$1&gt;=$J71,AE$1&lt;=IF(AND($J71&gt;$M$1,$K71=""),$M$2,$K71)),AND(AE$1&gt;=$J72,AE$1&lt;=IF(AND($J72&gt;$M$1,$K72=""),$M$2,$K72)),AND(AE$1&gt;=$J73,AE$1&lt;=IF(AND($J73&gt;$M$1,$K73=""),$M$2,$K73)),AND(AE$1&gt;=$J74,AE$1&lt;=IF(AND($J74&gt;$M$1,$K74=""),$M$2,$K74))),$J$3,"")</f>
        <v/>
      </c>
      <c r="AF74" s="49" t="str">
        <f t="shared" ref="AF74" si="830">IF(OR(AND(AF$1&gt;=$J70,AF$1&lt;=IF(AND($J70&gt;$M$1,$K70=""),$M$2,$K70)),AND(AF$1&gt;=$J71,AF$1&lt;=IF(AND($J71&gt;$M$1,$K71=""),$M$2,$K71)),AND(AF$1&gt;=$J72,AF$1&lt;=IF(AND($J72&gt;$M$1,$K72=""),$M$2,$K72)),AND(AF$1&gt;=$J73,AF$1&lt;=IF(AND($J73&gt;$M$1,$K73=""),$M$2,$K73)),AND(AF$1&gt;=$J74,AF$1&lt;=IF(AND($J74&gt;$M$1,$K74=""),$M$2,$K74))),$J$3,"")</f>
        <v/>
      </c>
      <c r="AG74" s="49" t="str">
        <f t="shared" ref="AG74" si="831">IF(OR(AND(AG$1&gt;=$J70,AG$1&lt;=IF(AND($J70&gt;$M$1,$K70=""),$M$2,$K70)),AND(AG$1&gt;=$J71,AG$1&lt;=IF(AND($J71&gt;$M$1,$K71=""),$M$2,$K71)),AND(AG$1&gt;=$J72,AG$1&lt;=IF(AND($J72&gt;$M$1,$K72=""),$M$2,$K72)),AND(AG$1&gt;=$J73,AG$1&lt;=IF(AND($J73&gt;$M$1,$K73=""),$M$2,$K73)),AND(AG$1&gt;=$J74,AG$1&lt;=IF(AND($J74&gt;$M$1,$K74=""),$M$2,$K74))),$J$3,"")</f>
        <v/>
      </c>
      <c r="AH74" s="49" t="str">
        <f t="shared" ref="AH74" si="832">IF(OR(AND(AH$1&gt;=$J70,AH$1&lt;=IF(AND($J70&gt;$M$1,$K70=""),$M$2,$K70)),AND(AH$1&gt;=$J71,AH$1&lt;=IF(AND($J71&gt;$M$1,$K71=""),$M$2,$K71)),AND(AH$1&gt;=$J72,AH$1&lt;=IF(AND($J72&gt;$M$1,$K72=""),$M$2,$K72)),AND(AH$1&gt;=$J73,AH$1&lt;=IF(AND($J73&gt;$M$1,$K73=""),$M$2,$K73)),AND(AH$1&gt;=$J74,AH$1&lt;=IF(AND($J74&gt;$M$1,$K74=""),$M$2,$K74))),$J$3,"")</f>
        <v/>
      </c>
      <c r="AI74" s="49" t="str">
        <f t="shared" ref="AI74" si="833">IF(OR(AND(AI$1&gt;=$J70,AI$1&lt;=IF(AND($J70&gt;$M$1,$K70=""),$M$2,$K70)),AND(AI$1&gt;=$J71,AI$1&lt;=IF(AND($J71&gt;$M$1,$K71=""),$M$2,$K71)),AND(AI$1&gt;=$J72,AI$1&lt;=IF(AND($J72&gt;$M$1,$K72=""),$M$2,$K72)),AND(AI$1&gt;=$J73,AI$1&lt;=IF(AND($J73&gt;$M$1,$K73=""),$M$2,$K73)),AND(AI$1&gt;=$J74,AI$1&lt;=IF(AND($J74&gt;$M$1,$K74=""),$M$2,$K74))),$J$3,"")</f>
        <v/>
      </c>
      <c r="AJ74" s="49" t="str">
        <f t="shared" ref="AJ74" si="834">IF(OR(AND(AJ$1&gt;=$J70,AJ$1&lt;=IF(AND($J70&gt;$M$1,$K70=""),$M$2,$K70)),AND(AJ$1&gt;=$J71,AJ$1&lt;=IF(AND($J71&gt;$M$1,$K71=""),$M$2,$K71)),AND(AJ$1&gt;=$J72,AJ$1&lt;=IF(AND($J72&gt;$M$1,$K72=""),$M$2,$K72)),AND(AJ$1&gt;=$J73,AJ$1&lt;=IF(AND($J73&gt;$M$1,$K73=""),$M$2,$K73)),AND(AJ$1&gt;=$J74,AJ$1&lt;=IF(AND($J74&gt;$M$1,$K74=""),$M$2,$K74))),$J$3,"")</f>
        <v/>
      </c>
      <c r="AK74" s="49" t="str">
        <f t="shared" ref="AK74" si="835">IF(OR(AND(AK$1&gt;=$J70,AK$1&lt;=IF(AND($J70&gt;$M$1,$K70=""),$M$2,$K70)),AND(AK$1&gt;=$J71,AK$1&lt;=IF(AND($J71&gt;$M$1,$K71=""),$M$2,$K71)),AND(AK$1&gt;=$J72,AK$1&lt;=IF(AND($J72&gt;$M$1,$K72=""),$M$2,$K72)),AND(AK$1&gt;=$J73,AK$1&lt;=IF(AND($J73&gt;$M$1,$K73=""),$M$2,$K73)),AND(AK$1&gt;=$J74,AK$1&lt;=IF(AND($J74&gt;$M$1,$K74=""),$M$2,$K74))),$J$3,"")</f>
        <v/>
      </c>
      <c r="AL74" s="49" t="str">
        <f t="shared" ref="AL74" si="836">IF(OR(AND(AL$1&gt;=$J70,AL$1&lt;=IF(AND($J70&gt;$M$1,$K70=""),$M$2,$K70)),AND(AL$1&gt;=$J71,AL$1&lt;=IF(AND($J71&gt;$M$1,$K71=""),$M$2,$K71)),AND(AL$1&gt;=$J72,AL$1&lt;=IF(AND($J72&gt;$M$1,$K72=""),$M$2,$K72)),AND(AL$1&gt;=$J73,AL$1&lt;=IF(AND($J73&gt;$M$1,$K73=""),$M$2,$K73)),AND(AL$1&gt;=$J74,AL$1&lt;=IF(AND($J74&gt;$M$1,$K74=""),$M$2,$K74))),$J$3,"")</f>
        <v/>
      </c>
      <c r="AM74" s="49" t="str">
        <f t="shared" ref="AM74" si="837">IF(OR(AND(AM$1&gt;=$J70,AM$1&lt;=IF(AND($J70&gt;$M$1,$K70=""),$M$2,$K70)),AND(AM$1&gt;=$J71,AM$1&lt;=IF(AND($J71&gt;$M$1,$K71=""),$M$2,$K71)),AND(AM$1&gt;=$J72,AM$1&lt;=IF(AND($J72&gt;$M$1,$K72=""),$M$2,$K72)),AND(AM$1&gt;=$J73,AM$1&lt;=IF(AND($J73&gt;$M$1,$K73=""),$M$2,$K73)),AND(AM$1&gt;=$J74,AM$1&lt;=IF(AND($J74&gt;$M$1,$K74=""),$M$2,$K74))),$J$3,"")</f>
        <v/>
      </c>
      <c r="AN74" s="49" t="str">
        <f t="shared" ref="AN74" si="838">IF(OR(AND(AN$1&gt;=$J70,AN$1&lt;=IF(AND($J70&gt;$M$1,$K70=""),$M$2,$K70)),AND(AN$1&gt;=$J71,AN$1&lt;=IF(AND($J71&gt;$M$1,$K71=""),$M$2,$K71)),AND(AN$1&gt;=$J72,AN$1&lt;=IF(AND($J72&gt;$M$1,$K72=""),$M$2,$K72)),AND(AN$1&gt;=$J73,AN$1&lt;=IF(AND($J73&gt;$M$1,$K73=""),$M$2,$K73)),AND(AN$1&gt;=$J74,AN$1&lt;=IF(AND($J74&gt;$M$1,$K74=""),$M$2,$K74))),$J$3,"")</f>
        <v/>
      </c>
      <c r="AO74" s="49" t="str">
        <f t="shared" ref="AO74" si="839">IF(OR(AND(AO$1&gt;=$J70,AO$1&lt;=IF(AND($J70&gt;$M$1,$K70=""),$M$2,$K70)),AND(AO$1&gt;=$J71,AO$1&lt;=IF(AND($J71&gt;$M$1,$K71=""),$M$2,$K71)),AND(AO$1&gt;=$J72,AO$1&lt;=IF(AND($J72&gt;$M$1,$K72=""),$M$2,$K72)),AND(AO$1&gt;=$J73,AO$1&lt;=IF(AND($J73&gt;$M$1,$K73=""),$M$2,$K73)),AND(AO$1&gt;=$J74,AO$1&lt;=IF(AND($J74&gt;$M$1,$K74=""),$M$2,$K74))),$J$3,"")</f>
        <v/>
      </c>
      <c r="AP74" s="52" t="str">
        <f>IF(AP$1="","",IF(OR(AND(AP$1&gt;=$J70,AP$1&lt;=IF(AND($J70&gt;$M$1,$K70=""),$M$2,$K70)),AND(AP$1&gt;=$J71,AP$1&lt;=IF(AND($J71&gt;$M$1,$K71=""),$M$2,$K71)),AND(AP$1&gt;=$J72,AP$1&lt;=IF(AND($J72&gt;$M$1,$K72=""),$M$2,$K72)),AND(AP$1&gt;=$J73,AP$1&lt;=IF(AND($J73&gt;$M$1,$K73=""),$M$2,$K73)),AND(AP$1&gt;=$J74,AP$1&lt;=IF(AND($J74&gt;$M$1,$K74=""),$M$2,$K74))),$J$3,""))</f>
        <v/>
      </c>
      <c r="AQ74" s="52" t="str">
        <f t="shared" ref="AQ74" si="840">IF(AQ$1="","",IF(OR(AND(AQ$1&gt;=$J70,AQ$1&lt;=IF(AND($J70&gt;$M$1,$K70=""),$M$2,$K70)),AND(AQ$1&gt;=$J71,AQ$1&lt;=IF(AND($J71&gt;$M$1,$K71=""),$M$2,$K71)),AND(AQ$1&gt;=$J72,AQ$1&lt;=IF(AND($J72&gt;$M$1,$K72=""),$M$2,$K72)),AND(AQ$1&gt;=$J73,AQ$1&lt;=IF(AND($J73&gt;$M$1,$K73=""),$M$2,$K73)),AND(AQ$1&gt;=$J74,AQ$1&lt;=IF(AND($J74&gt;$M$1,$K74=""),$M$2,$K74))),$J$3,""))</f>
        <v/>
      </c>
      <c r="AR74" s="53" t="str">
        <f t="shared" ref="AR74" si="841">IF(AR$1="","",IF(OR(AND(AR$1&gt;=$J70,AR$1&lt;=IF(AND($J70&gt;$M$1,$K70=""),$M$2,$K70)),AND(AR$1&gt;=$J71,AR$1&lt;=IF(AND($J71&gt;$M$1,$K71=""),$M$2,$K71)),AND(AR$1&gt;=$J72,AR$1&lt;=IF(AND($J72&gt;$M$1,$K72=""),$M$2,$K72)),AND(AR$1&gt;=$J73,AR$1&lt;=IF(AND($J73&gt;$M$1,$K73=""),$M$2,$K73)),AND(AR$1&gt;=$J74,AR$1&lt;=IF(AND($J74&gt;$M$1,$K74=""),$M$2,$K74))),$J$3,""))</f>
        <v/>
      </c>
    </row>
    <row r="75" spans="1:44" x14ac:dyDescent="0.2">
      <c r="A75" s="76">
        <f>стр.1!C41</f>
        <v>4883</v>
      </c>
      <c r="B75" s="142" t="str">
        <f>IFERROR(VLOOKUP(A75,стр.1!$A$13:$D$106,2,FALSE),"")</f>
        <v>Дасаев</v>
      </c>
      <c r="C75" s="197" t="str">
        <f>IFERROR(VLOOKUP(A75,стр.1!$A$13:$D$106,4,FALSE),"")</f>
        <v>сборная</v>
      </c>
      <c r="D75" s="86"/>
      <c r="E75" s="87"/>
      <c r="F75" s="86"/>
      <c r="G75" s="87"/>
      <c r="H75" s="86"/>
      <c r="I75" s="87"/>
      <c r="J75" s="86"/>
      <c r="K75" s="87"/>
      <c r="L75" s="17"/>
      <c r="M75" s="99"/>
      <c r="N75" s="97" t="str">
        <f>N76&amp;N77&amp;N78&amp;N79</f>
        <v/>
      </c>
      <c r="O75" s="97" t="str">
        <f t="shared" ref="O75" si="842">O76&amp;O77&amp;O78&amp;O79</f>
        <v/>
      </c>
      <c r="P75" s="97" t="str">
        <f t="shared" ref="P75" si="843">P76&amp;P77&amp;P78&amp;P79</f>
        <v/>
      </c>
      <c r="Q75" s="97" t="str">
        <f t="shared" ref="Q75" si="844">Q76&amp;Q77&amp;Q78&amp;Q79</f>
        <v/>
      </c>
      <c r="R75" s="97" t="str">
        <f t="shared" ref="R75" si="845">R76&amp;R77&amp;R78&amp;R79</f>
        <v/>
      </c>
      <c r="S75" s="97" t="str">
        <f t="shared" ref="S75" si="846">S76&amp;S77&amp;S78&amp;S79</f>
        <v/>
      </c>
      <c r="T75" s="97" t="str">
        <f t="shared" ref="T75" si="847">T76&amp;T77&amp;T78&amp;T79</f>
        <v/>
      </c>
      <c r="U75" s="97" t="str">
        <f t="shared" ref="U75" si="848">U76&amp;U77&amp;U78&amp;U79</f>
        <v/>
      </c>
      <c r="V75" s="97" t="str">
        <f t="shared" ref="V75" si="849">V76&amp;V77&amp;V78&amp;V79</f>
        <v/>
      </c>
      <c r="W75" s="97" t="str">
        <f t="shared" ref="W75" si="850">W76&amp;W77&amp;W78&amp;W79</f>
        <v/>
      </c>
      <c r="X75" s="97" t="str">
        <f t="shared" ref="X75" si="851">X76&amp;X77&amp;X78&amp;X79</f>
        <v/>
      </c>
      <c r="Y75" s="97" t="str">
        <f t="shared" ref="Y75" si="852">Y76&amp;Y77&amp;Y78&amp;Y79</f>
        <v/>
      </c>
      <c r="Z75" s="97" t="str">
        <f t="shared" ref="Z75" si="853">Z76&amp;Z77&amp;Z78&amp;Z79</f>
        <v/>
      </c>
      <c r="AA75" s="97" t="str">
        <f t="shared" ref="AA75" si="854">AA76&amp;AA77&amp;AA78&amp;AA79</f>
        <v/>
      </c>
      <c r="AB75" s="97" t="str">
        <f t="shared" ref="AB75" si="855">AB76&amp;AB77&amp;AB78&amp;AB79</f>
        <v/>
      </c>
      <c r="AC75" s="97" t="str">
        <f t="shared" ref="AC75" si="856">AC76&amp;AC77&amp;AC78&amp;AC79</f>
        <v/>
      </c>
      <c r="AD75" s="97" t="str">
        <f t="shared" ref="AD75" si="857">AD76&amp;AD77&amp;AD78&amp;AD79</f>
        <v/>
      </c>
      <c r="AE75" s="97" t="str">
        <f t="shared" ref="AE75" si="858">AE76&amp;AE77&amp;AE78&amp;AE79</f>
        <v/>
      </c>
      <c r="AF75" s="97" t="str">
        <f t="shared" ref="AF75" si="859">AF76&amp;AF77&amp;AF78&amp;AF79</f>
        <v/>
      </c>
      <c r="AG75" s="97" t="str">
        <f t="shared" ref="AG75" si="860">AG76&amp;AG77&amp;AG78&amp;AG79</f>
        <v/>
      </c>
      <c r="AH75" s="97" t="str">
        <f t="shared" ref="AH75" si="861">AH76&amp;AH77&amp;AH78&amp;AH79</f>
        <v/>
      </c>
      <c r="AI75" s="97" t="str">
        <f t="shared" ref="AI75" si="862">AI76&amp;AI77&amp;AI78&amp;AI79</f>
        <v/>
      </c>
      <c r="AJ75" s="97" t="str">
        <f t="shared" ref="AJ75" si="863">AJ76&amp;AJ77&amp;AJ78&amp;AJ79</f>
        <v/>
      </c>
      <c r="AK75" s="97" t="str">
        <f t="shared" ref="AK75" si="864">AK76&amp;AK77&amp;AK78&amp;AK79</f>
        <v/>
      </c>
      <c r="AL75" s="97" t="str">
        <f t="shared" ref="AL75" si="865">AL76&amp;AL77&amp;AL78&amp;AL79</f>
        <v/>
      </c>
      <c r="AM75" s="97" t="str">
        <f t="shared" ref="AM75" si="866">AM76&amp;AM77&amp;AM78&amp;AM79</f>
        <v/>
      </c>
      <c r="AN75" s="97" t="str">
        <f t="shared" ref="AN75" si="867">AN76&amp;AN77&amp;AN78&amp;AN79</f>
        <v/>
      </c>
      <c r="AO75" s="97" t="str">
        <f t="shared" ref="AO75" si="868">AO76&amp;AO77&amp;AO78&amp;AO79</f>
        <v/>
      </c>
      <c r="AP75" s="97" t="str">
        <f t="shared" ref="AP75" si="869">AP76&amp;AP77&amp;AP78&amp;AP79</f>
        <v/>
      </c>
      <c r="AQ75" s="97" t="str">
        <f t="shared" ref="AQ75" si="870">AQ76&amp;AQ77&amp;AQ78&amp;AQ79</f>
        <v/>
      </c>
      <c r="AR75" s="97" t="str">
        <f t="shared" ref="AR75" si="871">AR76&amp;AR77&amp;AR78&amp;AR79</f>
        <v/>
      </c>
    </row>
    <row r="76" spans="1:44" x14ac:dyDescent="0.2">
      <c r="A76" s="201"/>
      <c r="B76" s="74"/>
      <c r="C76" s="198"/>
      <c r="D76" s="88"/>
      <c r="E76" s="89"/>
      <c r="F76" s="90"/>
      <c r="G76" s="89"/>
      <c r="H76" s="90"/>
      <c r="I76" s="89"/>
      <c r="J76" s="90"/>
      <c r="K76" s="89"/>
      <c r="M76" s="99"/>
      <c r="N76" s="74" t="str">
        <f>IF(OR(AND(N$1&gt;=$D75,N$1&lt;=IF(AND($D75&gt;$M$1,$E75=""),$M$2,$E75)),AND(N$1&gt;=$D76,N$1&lt;=IF(AND($D76&gt;$M$1,$E76=""),$M$2,$E76)),AND(N$1&gt;=$D77,N$1&lt;=IF(AND($D77&gt;$M$1,$E77=""),$M$2,$E77)),AND(N$1&gt;=$D78,N$1&lt;=IF(AND($D78&gt;$M$1,$E78=""),$M$2,$E78))),$D$3,"")</f>
        <v/>
      </c>
      <c r="O76" s="41" t="str">
        <f t="shared" ref="O76:AO76" si="872">IF(OR(AND(O$1&gt;=$D75,O$1&lt;=IF(AND($D75&gt;$M$1,$E75=""),$M$2,$E75)),AND(O$1&gt;=$D76,O$1&lt;=IF(AND($D76&gt;$M$1,$E76=""),$M$2,$E76)),AND(O$1&gt;=$D77,O$1&lt;=IF(AND($D77&gt;$M$1,$E77=""),$M$2,$E77)),AND(O$1&gt;=$D78,O$1&lt;=IF(AND($D78&gt;$M$1,$E78=""),$M$2,$E78))),$D$3,"")</f>
        <v/>
      </c>
      <c r="P76" s="41" t="str">
        <f t="shared" si="872"/>
        <v/>
      </c>
      <c r="Q76" s="41" t="str">
        <f t="shared" si="872"/>
        <v/>
      </c>
      <c r="R76" s="41" t="str">
        <f t="shared" si="872"/>
        <v/>
      </c>
      <c r="S76" s="41" t="str">
        <f t="shared" si="872"/>
        <v/>
      </c>
      <c r="T76" s="41" t="str">
        <f t="shared" si="872"/>
        <v/>
      </c>
      <c r="U76" s="41" t="str">
        <f t="shared" si="872"/>
        <v/>
      </c>
      <c r="V76" s="41" t="str">
        <f t="shared" si="872"/>
        <v/>
      </c>
      <c r="W76" s="41" t="str">
        <f t="shared" si="872"/>
        <v/>
      </c>
      <c r="X76" s="41" t="str">
        <f t="shared" si="872"/>
        <v/>
      </c>
      <c r="Y76" s="41" t="str">
        <f t="shared" si="872"/>
        <v/>
      </c>
      <c r="Z76" s="41" t="str">
        <f t="shared" si="872"/>
        <v/>
      </c>
      <c r="AA76" s="41" t="str">
        <f t="shared" si="872"/>
        <v/>
      </c>
      <c r="AB76" s="41" t="str">
        <f t="shared" si="872"/>
        <v/>
      </c>
      <c r="AC76" s="41" t="str">
        <f t="shared" si="872"/>
        <v/>
      </c>
      <c r="AD76" s="41" t="str">
        <f t="shared" si="872"/>
        <v/>
      </c>
      <c r="AE76" s="41" t="str">
        <f t="shared" si="872"/>
        <v/>
      </c>
      <c r="AF76" s="41" t="str">
        <f t="shared" si="872"/>
        <v/>
      </c>
      <c r="AG76" s="41" t="str">
        <f t="shared" si="872"/>
        <v/>
      </c>
      <c r="AH76" s="41" t="str">
        <f t="shared" si="872"/>
        <v/>
      </c>
      <c r="AI76" s="41" t="str">
        <f t="shared" si="872"/>
        <v/>
      </c>
      <c r="AJ76" s="41" t="str">
        <f t="shared" si="872"/>
        <v/>
      </c>
      <c r="AK76" s="41" t="str">
        <f t="shared" si="872"/>
        <v/>
      </c>
      <c r="AL76" s="41" t="str">
        <f t="shared" si="872"/>
        <v/>
      </c>
      <c r="AM76" s="41" t="str">
        <f t="shared" si="872"/>
        <v/>
      </c>
      <c r="AN76" s="41" t="str">
        <f t="shared" si="872"/>
        <v/>
      </c>
      <c r="AO76" s="41" t="str">
        <f t="shared" si="872"/>
        <v/>
      </c>
      <c r="AP76" s="50" t="str">
        <f>IF(AP$1="","",IF(OR(AND(AP$1&gt;=$D75,AP$1&lt;=IF(AND($D75&gt;$M$1,$E75=""),$M$2,$E75)),AND(AP$1&gt;=$D76,AP$1&lt;=IF(AND($D76&gt;$M$1,$E76=""),$M$2,$E76)),AND(AP$1&gt;=$D77,AP$1&lt;=IF(AND($D77&gt;$M$1,$E77=""),$M$2,$E77)),AND(AP$1&gt;=$D78,AP$1&lt;=IF(AND($D78&gt;$M$1,$E78=""),$M$2,$E78))),$D$3,""))</f>
        <v/>
      </c>
      <c r="AQ76" s="50" t="str">
        <f t="shared" ref="AQ76:AR76" si="873">IF(AQ$1="","",IF(OR(AND(AQ$1&gt;=$D75,AQ$1&lt;=IF(AND($D75&gt;$M$1,$E75=""),$M$2,$E75)),AND(AQ$1&gt;=$D76,AQ$1&lt;=IF(AND($D76&gt;$M$1,$E76=""),$M$2,$E76)),AND(AQ$1&gt;=$D77,AQ$1&lt;=IF(AND($D77&gt;$M$1,$E77=""),$M$2,$E77)),AND(AQ$1&gt;=$D78,AQ$1&lt;=IF(AND($D78&gt;$M$1,$E78=""),$M$2,$E78))),$D$3,""))</f>
        <v/>
      </c>
      <c r="AR76" s="51" t="str">
        <f t="shared" si="873"/>
        <v/>
      </c>
    </row>
    <row r="77" spans="1:44" x14ac:dyDescent="0.2">
      <c r="A77" s="201"/>
      <c r="B77" s="74"/>
      <c r="C77" s="199"/>
      <c r="D77" s="90"/>
      <c r="E77" s="89"/>
      <c r="F77" s="90"/>
      <c r="G77" s="89"/>
      <c r="H77" s="90"/>
      <c r="I77" s="89"/>
      <c r="J77" s="90"/>
      <c r="K77" s="89"/>
      <c r="M77" s="99"/>
      <c r="N77" s="74" t="str">
        <f>IF(OR(AND(N$1&gt;=$F75,N$1&lt;=IF(AND($F75&gt;$M$1,$G75=""),$M$2,$G75)),AND(N$1&gt;=$F76,N$1&lt;=IF(AND($F76&gt;$M$1,$G76=""),$M$2,$G76)),AND(N$1&gt;=$F77,N$1&lt;=IF(AND($F77&gt;$M$1,$G77=""),$M$2,$G77)),AND(N$1&gt;=$F78,N$1&lt;=IF(AND($F78&gt;$M$1,$G78=""),$M$2,$G78))),$F$3,"")</f>
        <v/>
      </c>
      <c r="O77" s="41" t="str">
        <f t="shared" ref="O77:AO77" si="874">IF(OR(AND(O$1&gt;=$F75,O$1&lt;=IF(AND($F75&gt;$M$1,$G75=""),$M$2,$G75)),AND(O$1&gt;=$F76,O$1&lt;=IF(AND($F76&gt;$M$1,$G76=""),$M$2,$G76)),AND(O$1&gt;=$F77,O$1&lt;=IF(AND($F77&gt;$M$1,$G77=""),$M$2,$G77)),AND(O$1&gt;=$F78,O$1&lt;=IF(AND($F78&gt;$M$1,$G78=""),$M$2,$G78))),$F$3,"")</f>
        <v/>
      </c>
      <c r="P77" s="41" t="str">
        <f t="shared" si="874"/>
        <v/>
      </c>
      <c r="Q77" s="41" t="str">
        <f t="shared" si="874"/>
        <v/>
      </c>
      <c r="R77" s="41" t="str">
        <f t="shared" si="874"/>
        <v/>
      </c>
      <c r="S77" s="41" t="str">
        <f t="shared" si="874"/>
        <v/>
      </c>
      <c r="T77" s="41" t="str">
        <f t="shared" si="874"/>
        <v/>
      </c>
      <c r="U77" s="41" t="str">
        <f t="shared" si="874"/>
        <v/>
      </c>
      <c r="V77" s="41" t="str">
        <f t="shared" si="874"/>
        <v/>
      </c>
      <c r="W77" s="41" t="str">
        <f t="shared" si="874"/>
        <v/>
      </c>
      <c r="X77" s="41" t="str">
        <f t="shared" si="874"/>
        <v/>
      </c>
      <c r="Y77" s="41" t="str">
        <f t="shared" si="874"/>
        <v/>
      </c>
      <c r="Z77" s="41" t="str">
        <f t="shared" si="874"/>
        <v/>
      </c>
      <c r="AA77" s="41" t="str">
        <f t="shared" si="874"/>
        <v/>
      </c>
      <c r="AB77" s="41" t="str">
        <f t="shared" si="874"/>
        <v/>
      </c>
      <c r="AC77" s="41" t="str">
        <f t="shared" si="874"/>
        <v/>
      </c>
      <c r="AD77" s="41" t="str">
        <f t="shared" si="874"/>
        <v/>
      </c>
      <c r="AE77" s="41" t="str">
        <f t="shared" si="874"/>
        <v/>
      </c>
      <c r="AF77" s="41" t="str">
        <f t="shared" si="874"/>
        <v/>
      </c>
      <c r="AG77" s="41" t="str">
        <f t="shared" si="874"/>
        <v/>
      </c>
      <c r="AH77" s="41" t="str">
        <f t="shared" si="874"/>
        <v/>
      </c>
      <c r="AI77" s="41" t="str">
        <f t="shared" si="874"/>
        <v/>
      </c>
      <c r="AJ77" s="41" t="str">
        <f t="shared" si="874"/>
        <v/>
      </c>
      <c r="AK77" s="41" t="str">
        <f t="shared" si="874"/>
        <v/>
      </c>
      <c r="AL77" s="41" t="str">
        <f t="shared" si="874"/>
        <v/>
      </c>
      <c r="AM77" s="41" t="str">
        <f t="shared" si="874"/>
        <v/>
      </c>
      <c r="AN77" s="41" t="str">
        <f t="shared" si="874"/>
        <v/>
      </c>
      <c r="AO77" s="41" t="str">
        <f t="shared" si="874"/>
        <v/>
      </c>
      <c r="AP77" s="50" t="str">
        <f>IF(AP$1="","",IF(OR(AND(AP$1&gt;=$F75,AP$1&lt;=IF(AND($F75&gt;$M$1,$G75=""),$M$2,$G75)),AND(AP$1&gt;=$F76,AP$1&lt;=IF(AND($F76&gt;$M$1,$G76=""),$M$2,$G76)),AND(AP$1&gt;=$F77,AP$1&lt;=IF(AND($F77&gt;$M$1,$G77=""),$M$2,$G77)),AND(AP$1&gt;=$F78,AP$1&lt;=IF(AND($F78&gt;$M$1,$G78=""),$M$2,$G78))),$F$3,""))</f>
        <v/>
      </c>
      <c r="AQ77" s="50" t="str">
        <f t="shared" ref="AQ77:AR77" si="875">IF(AQ$1="","",IF(OR(AND(AQ$1&gt;=$F75,AQ$1&lt;=IF(AND($F75&gt;$M$1,$G75=""),$M$2,$G75)),AND(AQ$1&gt;=$F76,AQ$1&lt;=IF(AND($F76&gt;$M$1,$G76=""),$M$2,$G76)),AND(AQ$1&gt;=$F77,AQ$1&lt;=IF(AND($F77&gt;$M$1,$G77=""),$M$2,$G77)),AND(AQ$1&gt;=$F78,AQ$1&lt;=IF(AND($F78&gt;$M$1,$G78=""),$M$2,$G78))),$F$3,""))</f>
        <v/>
      </c>
      <c r="AR77" s="51" t="str">
        <f t="shared" si="875"/>
        <v/>
      </c>
    </row>
    <row r="78" spans="1:44" x14ac:dyDescent="0.2">
      <c r="A78" s="201"/>
      <c r="B78" s="74"/>
      <c r="C78" s="125"/>
      <c r="D78" s="90"/>
      <c r="E78" s="89"/>
      <c r="F78" s="90"/>
      <c r="G78" s="89"/>
      <c r="H78" s="90"/>
      <c r="I78" s="89"/>
      <c r="J78" s="90"/>
      <c r="K78" s="89"/>
      <c r="M78" s="99"/>
      <c r="N78" s="98" t="str">
        <f t="shared" ref="N78:AO78" si="876">IF(OR(AND(N$1&gt;=$H75,N$1&lt;=IF(AND($H75&gt;$M$1,$I75=""),$M$2,$I75)),AND(N$1&gt;=$H76,N$1&lt;=IF(AND($H76&gt;$M$1,$I76=""),$M$2,$I76)),AND(N$1&gt;=$H77,N$1&lt;=IF(AND($H77&gt;$M$1,$I77=""),$M$2,$I77)),AND(N$1&gt;=$H78,N$1&lt;=IF(AND($H78&gt;$M$1,$I78=""),$M$2,$I78))),$H$3,"")</f>
        <v/>
      </c>
      <c r="O78" s="47" t="str">
        <f t="shared" si="876"/>
        <v/>
      </c>
      <c r="P78" s="47" t="str">
        <f t="shared" si="876"/>
        <v/>
      </c>
      <c r="Q78" s="47" t="str">
        <f t="shared" si="876"/>
        <v/>
      </c>
      <c r="R78" s="47" t="str">
        <f t="shared" si="876"/>
        <v/>
      </c>
      <c r="S78" s="47" t="str">
        <f t="shared" si="876"/>
        <v/>
      </c>
      <c r="T78" s="47" t="str">
        <f t="shared" si="876"/>
        <v/>
      </c>
      <c r="U78" s="47" t="str">
        <f t="shared" si="876"/>
        <v/>
      </c>
      <c r="V78" s="47" t="str">
        <f t="shared" si="876"/>
        <v/>
      </c>
      <c r="W78" s="47" t="str">
        <f t="shared" si="876"/>
        <v/>
      </c>
      <c r="X78" s="47" t="str">
        <f t="shared" si="876"/>
        <v/>
      </c>
      <c r="Y78" s="47" t="str">
        <f t="shared" si="876"/>
        <v/>
      </c>
      <c r="Z78" s="47" t="str">
        <f t="shared" si="876"/>
        <v/>
      </c>
      <c r="AA78" s="47" t="str">
        <f t="shared" si="876"/>
        <v/>
      </c>
      <c r="AB78" s="47" t="str">
        <f t="shared" si="876"/>
        <v/>
      </c>
      <c r="AC78" s="47" t="str">
        <f t="shared" si="876"/>
        <v/>
      </c>
      <c r="AD78" s="47" t="str">
        <f t="shared" si="876"/>
        <v/>
      </c>
      <c r="AE78" s="47" t="str">
        <f t="shared" si="876"/>
        <v/>
      </c>
      <c r="AF78" s="47" t="str">
        <f t="shared" si="876"/>
        <v/>
      </c>
      <c r="AG78" s="47" t="str">
        <f t="shared" si="876"/>
        <v/>
      </c>
      <c r="AH78" s="47" t="str">
        <f t="shared" si="876"/>
        <v/>
      </c>
      <c r="AI78" s="47" t="str">
        <f t="shared" si="876"/>
        <v/>
      </c>
      <c r="AJ78" s="47" t="str">
        <f t="shared" si="876"/>
        <v/>
      </c>
      <c r="AK78" s="47" t="str">
        <f t="shared" si="876"/>
        <v/>
      </c>
      <c r="AL78" s="47" t="str">
        <f t="shared" si="876"/>
        <v/>
      </c>
      <c r="AM78" s="47" t="str">
        <f t="shared" si="876"/>
        <v/>
      </c>
      <c r="AN78" s="47" t="str">
        <f t="shared" si="876"/>
        <v/>
      </c>
      <c r="AO78" s="47" t="str">
        <f t="shared" si="876"/>
        <v/>
      </c>
      <c r="AP78" s="95" t="str">
        <f>IF(AP$1="","",IF(OR(AND(AP$1&gt;=$H75,AP$1&lt;=IF(AND($H75&gt;$M$1,$I75=""),$M$2,$I75)),AND(AP$1&gt;=$H76,AP$1&lt;=IF(AND($H76&gt;$M$1,$I76=""),$M$2,$I76)),AND(AP$1&gt;=$H77,AP$1&lt;=IF(AND($H77&gt;$M$1,$I77=""),$M$2,$I77)),AND(AP$1&gt;=$H78,AP$1&lt;=IF(AND($H78&gt;$M$1,$I78=""),$M$2,$I78))),$H$3,""))</f>
        <v/>
      </c>
      <c r="AQ78" s="95" t="str">
        <f>IF(AQ$1="","",IF(OR(AND(AQ$1&gt;=$H75,AQ$1&lt;=IF(AND($H75&gt;$M$1,$I75=""),$M$2,$I75)),AND(AQ$1&gt;=$H76,AQ$1&lt;=IF(AND($H76&gt;$M$1,$I76=""),$M$2,$I76)),AND(AQ$1&gt;=$H77,AQ$1&lt;=IF(AND($H77&gt;$M$1,$I77=""),$M$2,$I77)),AND(AQ$1&gt;=$H78,AQ$1&lt;=IF(AND($H78&gt;$M$1,$I78=""),$M$2,$I78))),$H$3,""))</f>
        <v/>
      </c>
      <c r="AR78" s="96" t="str">
        <f>IF(AR$1="","",IF(OR(AND(AR$1&gt;=$H75,AR$1&lt;=IF(AND($H75&gt;$M$1,$I75=""),$M$2,$I75)),AND(AR$1&gt;=$H76,AR$1&lt;=IF(AND($H76&gt;$M$1,$I76=""),$M$2,$I76)),AND(AR$1&gt;=$H77,AR$1&lt;=IF(AND($H77&gt;$M$1,$I77=""),$M$2,$I77)),AND(AR$1&gt;=$H78,AR$1&lt;=IF(AND($H78&gt;$M$1,$I78=""),$M$2,$I78))),$H$3,""))</f>
        <v/>
      </c>
    </row>
    <row r="79" spans="1:44" ht="13.5" thickBot="1" x14ac:dyDescent="0.25">
      <c r="A79" s="202"/>
      <c r="B79" s="75"/>
      <c r="C79" s="200"/>
      <c r="D79" s="91"/>
      <c r="E79" s="92"/>
      <c r="F79" s="91"/>
      <c r="G79" s="92"/>
      <c r="H79" s="91"/>
      <c r="I79" s="92"/>
      <c r="J79" s="91"/>
      <c r="K79" s="92"/>
      <c r="M79" s="99"/>
      <c r="N79" s="75" t="str">
        <f>IF(OR(AND(N$1&gt;=$J75,N$1&lt;=IF(AND($J75&gt;$M$1,$K75=""),$M$2,$K75)),AND(N$1&gt;=$J76,N$1&lt;=IF(AND($J76&gt;$M$1,$K76=""),$M$2,$K76)),AND(N$1&gt;=$J77,N$1&lt;=IF(AND($J77&gt;$M$1,$K77=""),$M$2,$K77)),AND(N$1&gt;=$J78,N$1&lt;=IF(AND($J78&gt;$M$1,$K78=""),$M$2,$K78)),AND(N$1&gt;=$J79,N$1&lt;=IF(AND($J79&gt;$M$1,$K79=""),$M$2,$K79))),$J$3,"")</f>
        <v/>
      </c>
      <c r="O79" s="49" t="str">
        <f t="shared" ref="O79" si="877">IF(OR(AND(O$1&gt;=$J75,O$1&lt;=IF(AND($J75&gt;$M$1,$K75=""),$M$2,$K75)),AND(O$1&gt;=$J76,O$1&lt;=IF(AND($J76&gt;$M$1,$K76=""),$M$2,$K76)),AND(O$1&gt;=$J77,O$1&lt;=IF(AND($J77&gt;$M$1,$K77=""),$M$2,$K77)),AND(O$1&gt;=$J78,O$1&lt;=IF(AND($J78&gt;$M$1,$K78=""),$M$2,$K78)),AND(O$1&gt;=$J79,O$1&lt;=IF(AND($J79&gt;$M$1,$K79=""),$M$2,$K79))),$J$3,"")</f>
        <v/>
      </c>
      <c r="P79" s="49" t="str">
        <f t="shared" ref="P79" si="878">IF(OR(AND(P$1&gt;=$J75,P$1&lt;=IF(AND($J75&gt;$M$1,$K75=""),$M$2,$K75)),AND(P$1&gt;=$J76,P$1&lt;=IF(AND($J76&gt;$M$1,$K76=""),$M$2,$K76)),AND(P$1&gt;=$J77,P$1&lt;=IF(AND($J77&gt;$M$1,$K77=""),$M$2,$K77)),AND(P$1&gt;=$J78,P$1&lt;=IF(AND($J78&gt;$M$1,$K78=""),$M$2,$K78)),AND(P$1&gt;=$J79,P$1&lt;=IF(AND($J79&gt;$M$1,$K79=""),$M$2,$K79))),$J$3,"")</f>
        <v/>
      </c>
      <c r="Q79" s="49" t="str">
        <f t="shared" ref="Q79" si="879">IF(OR(AND(Q$1&gt;=$J75,Q$1&lt;=IF(AND($J75&gt;$M$1,$K75=""),$M$2,$K75)),AND(Q$1&gt;=$J76,Q$1&lt;=IF(AND($J76&gt;$M$1,$K76=""),$M$2,$K76)),AND(Q$1&gt;=$J77,Q$1&lt;=IF(AND($J77&gt;$M$1,$K77=""),$M$2,$K77)),AND(Q$1&gt;=$J78,Q$1&lt;=IF(AND($J78&gt;$M$1,$K78=""),$M$2,$K78)),AND(Q$1&gt;=$J79,Q$1&lt;=IF(AND($J79&gt;$M$1,$K79=""),$M$2,$K79))),$J$3,"")</f>
        <v/>
      </c>
      <c r="R79" s="49" t="str">
        <f t="shared" ref="R79" si="880">IF(OR(AND(R$1&gt;=$J75,R$1&lt;=IF(AND($J75&gt;$M$1,$K75=""),$M$2,$K75)),AND(R$1&gt;=$J76,R$1&lt;=IF(AND($J76&gt;$M$1,$K76=""),$M$2,$K76)),AND(R$1&gt;=$J77,R$1&lt;=IF(AND($J77&gt;$M$1,$K77=""),$M$2,$K77)),AND(R$1&gt;=$J78,R$1&lt;=IF(AND($J78&gt;$M$1,$K78=""),$M$2,$K78)),AND(R$1&gt;=$J79,R$1&lt;=IF(AND($J79&gt;$M$1,$K79=""),$M$2,$K79))),$J$3,"")</f>
        <v/>
      </c>
      <c r="S79" s="49" t="str">
        <f t="shared" ref="S79" si="881">IF(OR(AND(S$1&gt;=$J75,S$1&lt;=IF(AND($J75&gt;$M$1,$K75=""),$M$2,$K75)),AND(S$1&gt;=$J76,S$1&lt;=IF(AND($J76&gt;$M$1,$K76=""),$M$2,$K76)),AND(S$1&gt;=$J77,S$1&lt;=IF(AND($J77&gt;$M$1,$K77=""),$M$2,$K77)),AND(S$1&gt;=$J78,S$1&lt;=IF(AND($J78&gt;$M$1,$K78=""),$M$2,$K78)),AND(S$1&gt;=$J79,S$1&lt;=IF(AND($J79&gt;$M$1,$K79=""),$M$2,$K79))),$J$3,"")</f>
        <v/>
      </c>
      <c r="T79" s="49" t="str">
        <f t="shared" ref="T79" si="882">IF(OR(AND(T$1&gt;=$J75,T$1&lt;=IF(AND($J75&gt;$M$1,$K75=""),$M$2,$K75)),AND(T$1&gt;=$J76,T$1&lt;=IF(AND($J76&gt;$M$1,$K76=""),$M$2,$K76)),AND(T$1&gt;=$J77,T$1&lt;=IF(AND($J77&gt;$M$1,$K77=""),$M$2,$K77)),AND(T$1&gt;=$J78,T$1&lt;=IF(AND($J78&gt;$M$1,$K78=""),$M$2,$K78)),AND(T$1&gt;=$J79,T$1&lt;=IF(AND($J79&gt;$M$1,$K79=""),$M$2,$K79))),$J$3,"")</f>
        <v/>
      </c>
      <c r="U79" s="49" t="str">
        <f t="shared" ref="U79" si="883">IF(OR(AND(U$1&gt;=$J75,U$1&lt;=IF(AND($J75&gt;$M$1,$K75=""),$M$2,$K75)),AND(U$1&gt;=$J76,U$1&lt;=IF(AND($J76&gt;$M$1,$K76=""),$M$2,$K76)),AND(U$1&gt;=$J77,U$1&lt;=IF(AND($J77&gt;$M$1,$K77=""),$M$2,$K77)),AND(U$1&gt;=$J78,U$1&lt;=IF(AND($J78&gt;$M$1,$K78=""),$M$2,$K78)),AND(U$1&gt;=$J79,U$1&lt;=IF(AND($J79&gt;$M$1,$K79=""),$M$2,$K79))),$J$3,"")</f>
        <v/>
      </c>
      <c r="V79" s="49" t="str">
        <f t="shared" ref="V79" si="884">IF(OR(AND(V$1&gt;=$J75,V$1&lt;=IF(AND($J75&gt;$M$1,$K75=""),$M$2,$K75)),AND(V$1&gt;=$J76,V$1&lt;=IF(AND($J76&gt;$M$1,$K76=""),$M$2,$K76)),AND(V$1&gt;=$J77,V$1&lt;=IF(AND($J77&gt;$M$1,$K77=""),$M$2,$K77)),AND(V$1&gt;=$J78,V$1&lt;=IF(AND($J78&gt;$M$1,$K78=""),$M$2,$K78)),AND(V$1&gt;=$J79,V$1&lt;=IF(AND($J79&gt;$M$1,$K79=""),$M$2,$K79))),$J$3,"")</f>
        <v/>
      </c>
      <c r="W79" s="49" t="str">
        <f t="shared" ref="W79" si="885">IF(OR(AND(W$1&gt;=$J75,W$1&lt;=IF(AND($J75&gt;$M$1,$K75=""),$M$2,$K75)),AND(W$1&gt;=$J76,W$1&lt;=IF(AND($J76&gt;$M$1,$K76=""),$M$2,$K76)),AND(W$1&gt;=$J77,W$1&lt;=IF(AND($J77&gt;$M$1,$K77=""),$M$2,$K77)),AND(W$1&gt;=$J78,W$1&lt;=IF(AND($J78&gt;$M$1,$K78=""),$M$2,$K78)),AND(W$1&gt;=$J79,W$1&lt;=IF(AND($J79&gt;$M$1,$K79=""),$M$2,$K79))),$J$3,"")</f>
        <v/>
      </c>
      <c r="X79" s="49" t="str">
        <f t="shared" ref="X79" si="886">IF(OR(AND(X$1&gt;=$J75,X$1&lt;=IF(AND($J75&gt;$M$1,$K75=""),$M$2,$K75)),AND(X$1&gt;=$J76,X$1&lt;=IF(AND($J76&gt;$M$1,$K76=""),$M$2,$K76)),AND(X$1&gt;=$J77,X$1&lt;=IF(AND($J77&gt;$M$1,$K77=""),$M$2,$K77)),AND(X$1&gt;=$J78,X$1&lt;=IF(AND($J78&gt;$M$1,$K78=""),$M$2,$K78)),AND(X$1&gt;=$J79,X$1&lt;=IF(AND($J79&gt;$M$1,$K79=""),$M$2,$K79))),$J$3,"")</f>
        <v/>
      </c>
      <c r="Y79" s="49" t="str">
        <f t="shared" ref="Y79" si="887">IF(OR(AND(Y$1&gt;=$J75,Y$1&lt;=IF(AND($J75&gt;$M$1,$K75=""),$M$2,$K75)),AND(Y$1&gt;=$J76,Y$1&lt;=IF(AND($J76&gt;$M$1,$K76=""),$M$2,$K76)),AND(Y$1&gt;=$J77,Y$1&lt;=IF(AND($J77&gt;$M$1,$K77=""),$M$2,$K77)),AND(Y$1&gt;=$J78,Y$1&lt;=IF(AND($J78&gt;$M$1,$K78=""),$M$2,$K78)),AND(Y$1&gt;=$J79,Y$1&lt;=IF(AND($J79&gt;$M$1,$K79=""),$M$2,$K79))),$J$3,"")</f>
        <v/>
      </c>
      <c r="Z79" s="49" t="str">
        <f t="shared" ref="Z79" si="888">IF(OR(AND(Z$1&gt;=$J75,Z$1&lt;=IF(AND($J75&gt;$M$1,$K75=""),$M$2,$K75)),AND(Z$1&gt;=$J76,Z$1&lt;=IF(AND($J76&gt;$M$1,$K76=""),$M$2,$K76)),AND(Z$1&gt;=$J77,Z$1&lt;=IF(AND($J77&gt;$M$1,$K77=""),$M$2,$K77)),AND(Z$1&gt;=$J78,Z$1&lt;=IF(AND($J78&gt;$M$1,$K78=""),$M$2,$K78)),AND(Z$1&gt;=$J79,Z$1&lt;=IF(AND($J79&gt;$M$1,$K79=""),$M$2,$K79))),$J$3,"")</f>
        <v/>
      </c>
      <c r="AA79" s="49" t="str">
        <f t="shared" ref="AA79" si="889">IF(OR(AND(AA$1&gt;=$J75,AA$1&lt;=IF(AND($J75&gt;$M$1,$K75=""),$M$2,$K75)),AND(AA$1&gt;=$J76,AA$1&lt;=IF(AND($J76&gt;$M$1,$K76=""),$M$2,$K76)),AND(AA$1&gt;=$J77,AA$1&lt;=IF(AND($J77&gt;$M$1,$K77=""),$M$2,$K77)),AND(AA$1&gt;=$J78,AA$1&lt;=IF(AND($J78&gt;$M$1,$K78=""),$M$2,$K78)),AND(AA$1&gt;=$J79,AA$1&lt;=IF(AND($J79&gt;$M$1,$K79=""),$M$2,$K79))),$J$3,"")</f>
        <v/>
      </c>
      <c r="AB79" s="49" t="str">
        <f t="shared" ref="AB79" si="890">IF(OR(AND(AB$1&gt;=$J75,AB$1&lt;=IF(AND($J75&gt;$M$1,$K75=""),$M$2,$K75)),AND(AB$1&gt;=$J76,AB$1&lt;=IF(AND($J76&gt;$M$1,$K76=""),$M$2,$K76)),AND(AB$1&gt;=$J77,AB$1&lt;=IF(AND($J77&gt;$M$1,$K77=""),$M$2,$K77)),AND(AB$1&gt;=$J78,AB$1&lt;=IF(AND($J78&gt;$M$1,$K78=""),$M$2,$K78)),AND(AB$1&gt;=$J79,AB$1&lt;=IF(AND($J79&gt;$M$1,$K79=""),$M$2,$K79))),$J$3,"")</f>
        <v/>
      </c>
      <c r="AC79" s="49" t="str">
        <f t="shared" ref="AC79" si="891">IF(OR(AND(AC$1&gt;=$J75,AC$1&lt;=IF(AND($J75&gt;$M$1,$K75=""),$M$2,$K75)),AND(AC$1&gt;=$J76,AC$1&lt;=IF(AND($J76&gt;$M$1,$K76=""),$M$2,$K76)),AND(AC$1&gt;=$J77,AC$1&lt;=IF(AND($J77&gt;$M$1,$K77=""),$M$2,$K77)),AND(AC$1&gt;=$J78,AC$1&lt;=IF(AND($J78&gt;$M$1,$K78=""),$M$2,$K78)),AND(AC$1&gt;=$J79,AC$1&lt;=IF(AND($J79&gt;$M$1,$K79=""),$M$2,$K79))),$J$3,"")</f>
        <v/>
      </c>
      <c r="AD79" s="49" t="str">
        <f t="shared" ref="AD79" si="892">IF(OR(AND(AD$1&gt;=$J75,AD$1&lt;=IF(AND($J75&gt;$M$1,$K75=""),$M$2,$K75)),AND(AD$1&gt;=$J76,AD$1&lt;=IF(AND($J76&gt;$M$1,$K76=""),$M$2,$K76)),AND(AD$1&gt;=$J77,AD$1&lt;=IF(AND($J77&gt;$M$1,$K77=""),$M$2,$K77)),AND(AD$1&gt;=$J78,AD$1&lt;=IF(AND($J78&gt;$M$1,$K78=""),$M$2,$K78)),AND(AD$1&gt;=$J79,AD$1&lt;=IF(AND($J79&gt;$M$1,$K79=""),$M$2,$K79))),$J$3,"")</f>
        <v/>
      </c>
      <c r="AE79" s="49" t="str">
        <f t="shared" ref="AE79" si="893">IF(OR(AND(AE$1&gt;=$J75,AE$1&lt;=IF(AND($J75&gt;$M$1,$K75=""),$M$2,$K75)),AND(AE$1&gt;=$J76,AE$1&lt;=IF(AND($J76&gt;$M$1,$K76=""),$M$2,$K76)),AND(AE$1&gt;=$J77,AE$1&lt;=IF(AND($J77&gt;$M$1,$K77=""),$M$2,$K77)),AND(AE$1&gt;=$J78,AE$1&lt;=IF(AND($J78&gt;$M$1,$K78=""),$M$2,$K78)),AND(AE$1&gt;=$J79,AE$1&lt;=IF(AND($J79&gt;$M$1,$K79=""),$M$2,$K79))),$J$3,"")</f>
        <v/>
      </c>
      <c r="AF79" s="49" t="str">
        <f t="shared" ref="AF79" si="894">IF(OR(AND(AF$1&gt;=$J75,AF$1&lt;=IF(AND($J75&gt;$M$1,$K75=""),$M$2,$K75)),AND(AF$1&gt;=$J76,AF$1&lt;=IF(AND($J76&gt;$M$1,$K76=""),$M$2,$K76)),AND(AF$1&gt;=$J77,AF$1&lt;=IF(AND($J77&gt;$M$1,$K77=""),$M$2,$K77)),AND(AF$1&gt;=$J78,AF$1&lt;=IF(AND($J78&gt;$M$1,$K78=""),$M$2,$K78)),AND(AF$1&gt;=$J79,AF$1&lt;=IF(AND($J79&gt;$M$1,$K79=""),$M$2,$K79))),$J$3,"")</f>
        <v/>
      </c>
      <c r="AG79" s="49" t="str">
        <f t="shared" ref="AG79" si="895">IF(OR(AND(AG$1&gt;=$J75,AG$1&lt;=IF(AND($J75&gt;$M$1,$K75=""),$M$2,$K75)),AND(AG$1&gt;=$J76,AG$1&lt;=IF(AND($J76&gt;$M$1,$K76=""),$M$2,$K76)),AND(AG$1&gt;=$J77,AG$1&lt;=IF(AND($J77&gt;$M$1,$K77=""),$M$2,$K77)),AND(AG$1&gt;=$J78,AG$1&lt;=IF(AND($J78&gt;$M$1,$K78=""),$M$2,$K78)),AND(AG$1&gt;=$J79,AG$1&lt;=IF(AND($J79&gt;$M$1,$K79=""),$M$2,$K79))),$J$3,"")</f>
        <v/>
      </c>
      <c r="AH79" s="49" t="str">
        <f t="shared" ref="AH79" si="896">IF(OR(AND(AH$1&gt;=$J75,AH$1&lt;=IF(AND($J75&gt;$M$1,$K75=""),$M$2,$K75)),AND(AH$1&gt;=$J76,AH$1&lt;=IF(AND($J76&gt;$M$1,$K76=""),$M$2,$K76)),AND(AH$1&gt;=$J77,AH$1&lt;=IF(AND($J77&gt;$M$1,$K77=""),$M$2,$K77)),AND(AH$1&gt;=$J78,AH$1&lt;=IF(AND($J78&gt;$M$1,$K78=""),$M$2,$K78)),AND(AH$1&gt;=$J79,AH$1&lt;=IF(AND($J79&gt;$M$1,$K79=""),$M$2,$K79))),$J$3,"")</f>
        <v/>
      </c>
      <c r="AI79" s="49" t="str">
        <f t="shared" ref="AI79" si="897">IF(OR(AND(AI$1&gt;=$J75,AI$1&lt;=IF(AND($J75&gt;$M$1,$K75=""),$M$2,$K75)),AND(AI$1&gt;=$J76,AI$1&lt;=IF(AND($J76&gt;$M$1,$K76=""),$M$2,$K76)),AND(AI$1&gt;=$J77,AI$1&lt;=IF(AND($J77&gt;$M$1,$K77=""),$M$2,$K77)),AND(AI$1&gt;=$J78,AI$1&lt;=IF(AND($J78&gt;$M$1,$K78=""),$M$2,$K78)),AND(AI$1&gt;=$J79,AI$1&lt;=IF(AND($J79&gt;$M$1,$K79=""),$M$2,$K79))),$J$3,"")</f>
        <v/>
      </c>
      <c r="AJ79" s="49" t="str">
        <f t="shared" ref="AJ79" si="898">IF(OR(AND(AJ$1&gt;=$J75,AJ$1&lt;=IF(AND($J75&gt;$M$1,$K75=""),$M$2,$K75)),AND(AJ$1&gt;=$J76,AJ$1&lt;=IF(AND($J76&gt;$M$1,$K76=""),$M$2,$K76)),AND(AJ$1&gt;=$J77,AJ$1&lt;=IF(AND($J77&gt;$M$1,$K77=""),$M$2,$K77)),AND(AJ$1&gt;=$J78,AJ$1&lt;=IF(AND($J78&gt;$M$1,$K78=""),$M$2,$K78)),AND(AJ$1&gt;=$J79,AJ$1&lt;=IF(AND($J79&gt;$M$1,$K79=""),$M$2,$K79))),$J$3,"")</f>
        <v/>
      </c>
      <c r="AK79" s="49" t="str">
        <f t="shared" ref="AK79" si="899">IF(OR(AND(AK$1&gt;=$J75,AK$1&lt;=IF(AND($J75&gt;$M$1,$K75=""),$M$2,$K75)),AND(AK$1&gt;=$J76,AK$1&lt;=IF(AND($J76&gt;$M$1,$K76=""),$M$2,$K76)),AND(AK$1&gt;=$J77,AK$1&lt;=IF(AND($J77&gt;$M$1,$K77=""),$M$2,$K77)),AND(AK$1&gt;=$J78,AK$1&lt;=IF(AND($J78&gt;$M$1,$K78=""),$M$2,$K78)),AND(AK$1&gt;=$J79,AK$1&lt;=IF(AND($J79&gt;$M$1,$K79=""),$M$2,$K79))),$J$3,"")</f>
        <v/>
      </c>
      <c r="AL79" s="49" t="str">
        <f t="shared" ref="AL79" si="900">IF(OR(AND(AL$1&gt;=$J75,AL$1&lt;=IF(AND($J75&gt;$M$1,$K75=""),$M$2,$K75)),AND(AL$1&gt;=$J76,AL$1&lt;=IF(AND($J76&gt;$M$1,$K76=""),$M$2,$K76)),AND(AL$1&gt;=$J77,AL$1&lt;=IF(AND($J77&gt;$M$1,$K77=""),$M$2,$K77)),AND(AL$1&gt;=$J78,AL$1&lt;=IF(AND($J78&gt;$M$1,$K78=""),$M$2,$K78)),AND(AL$1&gt;=$J79,AL$1&lt;=IF(AND($J79&gt;$M$1,$K79=""),$M$2,$K79))),$J$3,"")</f>
        <v/>
      </c>
      <c r="AM79" s="49" t="str">
        <f t="shared" ref="AM79" si="901">IF(OR(AND(AM$1&gt;=$J75,AM$1&lt;=IF(AND($J75&gt;$M$1,$K75=""),$M$2,$K75)),AND(AM$1&gt;=$J76,AM$1&lt;=IF(AND($J76&gt;$M$1,$K76=""),$M$2,$K76)),AND(AM$1&gt;=$J77,AM$1&lt;=IF(AND($J77&gt;$M$1,$K77=""),$M$2,$K77)),AND(AM$1&gt;=$J78,AM$1&lt;=IF(AND($J78&gt;$M$1,$K78=""),$M$2,$K78)),AND(AM$1&gt;=$J79,AM$1&lt;=IF(AND($J79&gt;$M$1,$K79=""),$M$2,$K79))),$J$3,"")</f>
        <v/>
      </c>
      <c r="AN79" s="49" t="str">
        <f t="shared" ref="AN79" si="902">IF(OR(AND(AN$1&gt;=$J75,AN$1&lt;=IF(AND($J75&gt;$M$1,$K75=""),$M$2,$K75)),AND(AN$1&gt;=$J76,AN$1&lt;=IF(AND($J76&gt;$M$1,$K76=""),$M$2,$K76)),AND(AN$1&gt;=$J77,AN$1&lt;=IF(AND($J77&gt;$M$1,$K77=""),$M$2,$K77)),AND(AN$1&gt;=$J78,AN$1&lt;=IF(AND($J78&gt;$M$1,$K78=""),$M$2,$K78)),AND(AN$1&gt;=$J79,AN$1&lt;=IF(AND($J79&gt;$M$1,$K79=""),$M$2,$K79))),$J$3,"")</f>
        <v/>
      </c>
      <c r="AO79" s="49" t="str">
        <f t="shared" ref="AO79" si="903">IF(OR(AND(AO$1&gt;=$J75,AO$1&lt;=IF(AND($J75&gt;$M$1,$K75=""),$M$2,$K75)),AND(AO$1&gt;=$J76,AO$1&lt;=IF(AND($J76&gt;$M$1,$K76=""),$M$2,$K76)),AND(AO$1&gt;=$J77,AO$1&lt;=IF(AND($J77&gt;$M$1,$K77=""),$M$2,$K77)),AND(AO$1&gt;=$J78,AO$1&lt;=IF(AND($J78&gt;$M$1,$K78=""),$M$2,$K78)),AND(AO$1&gt;=$J79,AO$1&lt;=IF(AND($J79&gt;$M$1,$K79=""),$M$2,$K79))),$J$3,"")</f>
        <v/>
      </c>
      <c r="AP79" s="52" t="str">
        <f>IF(AP$1="","",IF(OR(AND(AP$1&gt;=$J75,AP$1&lt;=IF(AND($J75&gt;$M$1,$K75=""),$M$2,$K75)),AND(AP$1&gt;=$J76,AP$1&lt;=IF(AND($J76&gt;$M$1,$K76=""),$M$2,$K76)),AND(AP$1&gt;=$J77,AP$1&lt;=IF(AND($J77&gt;$M$1,$K77=""),$M$2,$K77)),AND(AP$1&gt;=$J78,AP$1&lt;=IF(AND($J78&gt;$M$1,$K78=""),$M$2,$K78)),AND(AP$1&gt;=$J79,AP$1&lt;=IF(AND($J79&gt;$M$1,$K79=""),$M$2,$K79))),$J$3,""))</f>
        <v/>
      </c>
      <c r="AQ79" s="52" t="str">
        <f t="shared" ref="AQ79" si="904">IF(AQ$1="","",IF(OR(AND(AQ$1&gt;=$J75,AQ$1&lt;=IF(AND($J75&gt;$M$1,$K75=""),$M$2,$K75)),AND(AQ$1&gt;=$J76,AQ$1&lt;=IF(AND($J76&gt;$M$1,$K76=""),$M$2,$K76)),AND(AQ$1&gt;=$J77,AQ$1&lt;=IF(AND($J77&gt;$M$1,$K77=""),$M$2,$K77)),AND(AQ$1&gt;=$J78,AQ$1&lt;=IF(AND($J78&gt;$M$1,$K78=""),$M$2,$K78)),AND(AQ$1&gt;=$J79,AQ$1&lt;=IF(AND($J79&gt;$M$1,$K79=""),$M$2,$K79))),$J$3,""))</f>
        <v/>
      </c>
      <c r="AR79" s="53" t="str">
        <f t="shared" ref="AR79" si="905">IF(AR$1="","",IF(OR(AND(AR$1&gt;=$J75,AR$1&lt;=IF(AND($J75&gt;$M$1,$K75=""),$M$2,$K75)),AND(AR$1&gt;=$J76,AR$1&lt;=IF(AND($J76&gt;$M$1,$K76=""),$M$2,$K76)),AND(AR$1&gt;=$J77,AR$1&lt;=IF(AND($J77&gt;$M$1,$K77=""),$M$2,$K77)),AND(AR$1&gt;=$J78,AR$1&lt;=IF(AND($J78&gt;$M$1,$K78=""),$M$2,$K78)),AND(AR$1&gt;=$J79,AR$1&lt;=IF(AND($J79&gt;$M$1,$K79=""),$M$2,$K79))),$J$3,""))</f>
        <v/>
      </c>
    </row>
    <row r="80" spans="1:44" x14ac:dyDescent="0.2">
      <c r="A80" s="76">
        <f>стр.1!C43</f>
        <v>4991</v>
      </c>
      <c r="B80" s="142" t="str">
        <f>IFERROR(VLOOKUP(A80,стр.1!$A$13:$D$106,2,FALSE),"")</f>
        <v>Федоров</v>
      </c>
      <c r="C80" s="197" t="str">
        <f>IFERROR(VLOOKUP(A80,стр.1!$A$13:$D$106,4,FALSE),"")</f>
        <v>сборная</v>
      </c>
      <c r="D80" s="86"/>
      <c r="E80" s="87"/>
      <c r="F80" s="86"/>
      <c r="G80" s="87"/>
      <c r="H80" s="86"/>
      <c r="I80" s="87"/>
      <c r="J80" s="86"/>
      <c r="K80" s="87"/>
      <c r="L80" s="17"/>
      <c r="M80" s="99"/>
      <c r="N80" s="97" t="str">
        <f>N81&amp;N82&amp;N83&amp;N84</f>
        <v/>
      </c>
      <c r="O80" s="97" t="str">
        <f t="shared" ref="O80" si="906">O81&amp;O82&amp;O83&amp;O84</f>
        <v/>
      </c>
      <c r="P80" s="97" t="str">
        <f t="shared" ref="P80" si="907">P81&amp;P82&amp;P83&amp;P84</f>
        <v/>
      </c>
      <c r="Q80" s="97" t="str">
        <f t="shared" ref="Q80" si="908">Q81&amp;Q82&amp;Q83&amp;Q84</f>
        <v/>
      </c>
      <c r="R80" s="97" t="str">
        <f t="shared" ref="R80" si="909">R81&amp;R82&amp;R83&amp;R84</f>
        <v/>
      </c>
      <c r="S80" s="97" t="str">
        <f t="shared" ref="S80" si="910">S81&amp;S82&amp;S83&amp;S84</f>
        <v/>
      </c>
      <c r="T80" s="97" t="str">
        <f t="shared" ref="T80" si="911">T81&amp;T82&amp;T83&amp;T84</f>
        <v/>
      </c>
      <c r="U80" s="97" t="str">
        <f t="shared" ref="U80" si="912">U81&amp;U82&amp;U83&amp;U84</f>
        <v/>
      </c>
      <c r="V80" s="97" t="str">
        <f t="shared" ref="V80" si="913">V81&amp;V82&amp;V83&amp;V84</f>
        <v/>
      </c>
      <c r="W80" s="97" t="str">
        <f t="shared" ref="W80" si="914">W81&amp;W82&amp;W83&amp;W84</f>
        <v/>
      </c>
      <c r="X80" s="97" t="str">
        <f t="shared" ref="X80" si="915">X81&amp;X82&amp;X83&amp;X84</f>
        <v/>
      </c>
      <c r="Y80" s="97" t="str">
        <f t="shared" ref="Y80" si="916">Y81&amp;Y82&amp;Y83&amp;Y84</f>
        <v/>
      </c>
      <c r="Z80" s="97" t="str">
        <f t="shared" ref="Z80" si="917">Z81&amp;Z82&amp;Z83&amp;Z84</f>
        <v/>
      </c>
      <c r="AA80" s="97" t="str">
        <f t="shared" ref="AA80" si="918">AA81&amp;AA82&amp;AA83&amp;AA84</f>
        <v/>
      </c>
      <c r="AB80" s="97" t="str">
        <f t="shared" ref="AB80" si="919">AB81&amp;AB82&amp;AB83&amp;AB84</f>
        <v/>
      </c>
      <c r="AC80" s="97" t="str">
        <f t="shared" ref="AC80" si="920">AC81&amp;AC82&amp;AC83&amp;AC84</f>
        <v/>
      </c>
      <c r="AD80" s="97" t="str">
        <f t="shared" ref="AD80" si="921">AD81&amp;AD82&amp;AD83&amp;AD84</f>
        <v/>
      </c>
      <c r="AE80" s="97" t="str">
        <f t="shared" ref="AE80" si="922">AE81&amp;AE82&amp;AE83&amp;AE84</f>
        <v/>
      </c>
      <c r="AF80" s="97" t="str">
        <f t="shared" ref="AF80" si="923">AF81&amp;AF82&amp;AF83&amp;AF84</f>
        <v/>
      </c>
      <c r="AG80" s="97" t="str">
        <f t="shared" ref="AG80" si="924">AG81&amp;AG82&amp;AG83&amp;AG84</f>
        <v/>
      </c>
      <c r="AH80" s="97" t="str">
        <f t="shared" ref="AH80" si="925">AH81&amp;AH82&amp;AH83&amp;AH84</f>
        <v/>
      </c>
      <c r="AI80" s="97" t="str">
        <f t="shared" ref="AI80" si="926">AI81&amp;AI82&amp;AI83&amp;AI84</f>
        <v/>
      </c>
      <c r="AJ80" s="97" t="str">
        <f t="shared" ref="AJ80" si="927">AJ81&amp;AJ82&amp;AJ83&amp;AJ84</f>
        <v/>
      </c>
      <c r="AK80" s="97" t="str">
        <f t="shared" ref="AK80" si="928">AK81&amp;AK82&amp;AK83&amp;AK84</f>
        <v/>
      </c>
      <c r="AL80" s="97" t="str">
        <f t="shared" ref="AL80" si="929">AL81&amp;AL82&amp;AL83&amp;AL84</f>
        <v/>
      </c>
      <c r="AM80" s="97" t="str">
        <f t="shared" ref="AM80" si="930">AM81&amp;AM82&amp;AM83&amp;AM84</f>
        <v/>
      </c>
      <c r="AN80" s="97" t="str">
        <f t="shared" ref="AN80" si="931">AN81&amp;AN82&amp;AN83&amp;AN84</f>
        <v/>
      </c>
      <c r="AO80" s="97" t="str">
        <f t="shared" ref="AO80" si="932">AO81&amp;AO82&amp;AO83&amp;AO84</f>
        <v/>
      </c>
      <c r="AP80" s="97" t="str">
        <f t="shared" ref="AP80" si="933">AP81&amp;AP82&amp;AP83&amp;AP84</f>
        <v/>
      </c>
      <c r="AQ80" s="97" t="str">
        <f t="shared" ref="AQ80" si="934">AQ81&amp;AQ82&amp;AQ83&amp;AQ84</f>
        <v/>
      </c>
      <c r="AR80" s="97" t="str">
        <f t="shared" ref="AR80" si="935">AR81&amp;AR82&amp;AR83&amp;AR84</f>
        <v/>
      </c>
    </row>
    <row r="81" spans="1:44" x14ac:dyDescent="0.2">
      <c r="A81" s="201"/>
      <c r="B81" s="74"/>
      <c r="C81" s="198"/>
      <c r="D81" s="88"/>
      <c r="E81" s="89"/>
      <c r="F81" s="90"/>
      <c r="G81" s="89"/>
      <c r="H81" s="90"/>
      <c r="I81" s="89"/>
      <c r="J81" s="90"/>
      <c r="K81" s="89"/>
      <c r="M81" s="99"/>
      <c r="N81" s="74" t="str">
        <f>IF(OR(AND(N$1&gt;=$D80,N$1&lt;=IF(AND($D80&gt;$M$1,$E80=""),$M$2,$E80)),AND(N$1&gt;=$D81,N$1&lt;=IF(AND($D81&gt;$M$1,$E81=""),$M$2,$E81)),AND(N$1&gt;=$D82,N$1&lt;=IF(AND($D82&gt;$M$1,$E82=""),$M$2,$E82)),AND(N$1&gt;=$D83,N$1&lt;=IF(AND($D83&gt;$M$1,$E83=""),$M$2,$E83))),$D$3,"")</f>
        <v/>
      </c>
      <c r="O81" s="41" t="str">
        <f t="shared" ref="O81:AO81" si="936">IF(OR(AND(O$1&gt;=$D80,O$1&lt;=IF(AND($D80&gt;$M$1,$E80=""),$M$2,$E80)),AND(O$1&gt;=$D81,O$1&lt;=IF(AND($D81&gt;$M$1,$E81=""),$M$2,$E81)),AND(O$1&gt;=$D82,O$1&lt;=IF(AND($D82&gt;$M$1,$E82=""),$M$2,$E82)),AND(O$1&gt;=$D83,O$1&lt;=IF(AND($D83&gt;$M$1,$E83=""),$M$2,$E83))),$D$3,"")</f>
        <v/>
      </c>
      <c r="P81" s="41" t="str">
        <f t="shared" si="936"/>
        <v/>
      </c>
      <c r="Q81" s="41" t="str">
        <f t="shared" si="936"/>
        <v/>
      </c>
      <c r="R81" s="41" t="str">
        <f t="shared" si="936"/>
        <v/>
      </c>
      <c r="S81" s="41" t="str">
        <f t="shared" si="936"/>
        <v/>
      </c>
      <c r="T81" s="41" t="str">
        <f t="shared" si="936"/>
        <v/>
      </c>
      <c r="U81" s="41" t="str">
        <f t="shared" si="936"/>
        <v/>
      </c>
      <c r="V81" s="41" t="str">
        <f t="shared" si="936"/>
        <v/>
      </c>
      <c r="W81" s="41" t="str">
        <f t="shared" si="936"/>
        <v/>
      </c>
      <c r="X81" s="41" t="str">
        <f t="shared" si="936"/>
        <v/>
      </c>
      <c r="Y81" s="41" t="str">
        <f t="shared" si="936"/>
        <v/>
      </c>
      <c r="Z81" s="41" t="str">
        <f t="shared" si="936"/>
        <v/>
      </c>
      <c r="AA81" s="41" t="str">
        <f t="shared" si="936"/>
        <v/>
      </c>
      <c r="AB81" s="41" t="str">
        <f t="shared" si="936"/>
        <v/>
      </c>
      <c r="AC81" s="41" t="str">
        <f t="shared" si="936"/>
        <v/>
      </c>
      <c r="AD81" s="41" t="str">
        <f t="shared" si="936"/>
        <v/>
      </c>
      <c r="AE81" s="41" t="str">
        <f t="shared" si="936"/>
        <v/>
      </c>
      <c r="AF81" s="41" t="str">
        <f t="shared" si="936"/>
        <v/>
      </c>
      <c r="AG81" s="41" t="str">
        <f t="shared" si="936"/>
        <v/>
      </c>
      <c r="AH81" s="41" t="str">
        <f t="shared" si="936"/>
        <v/>
      </c>
      <c r="AI81" s="41" t="str">
        <f t="shared" si="936"/>
        <v/>
      </c>
      <c r="AJ81" s="41" t="str">
        <f t="shared" si="936"/>
        <v/>
      </c>
      <c r="AK81" s="41" t="str">
        <f t="shared" si="936"/>
        <v/>
      </c>
      <c r="AL81" s="41" t="str">
        <f t="shared" si="936"/>
        <v/>
      </c>
      <c r="AM81" s="41" t="str">
        <f t="shared" si="936"/>
        <v/>
      </c>
      <c r="AN81" s="41" t="str">
        <f t="shared" si="936"/>
        <v/>
      </c>
      <c r="AO81" s="41" t="str">
        <f t="shared" si="936"/>
        <v/>
      </c>
      <c r="AP81" s="50" t="str">
        <f>IF(AP$1="","",IF(OR(AND(AP$1&gt;=$D80,AP$1&lt;=IF(AND($D80&gt;$M$1,$E80=""),$M$2,$E80)),AND(AP$1&gt;=$D81,AP$1&lt;=IF(AND($D81&gt;$M$1,$E81=""),$M$2,$E81)),AND(AP$1&gt;=$D82,AP$1&lt;=IF(AND($D82&gt;$M$1,$E82=""),$M$2,$E82)),AND(AP$1&gt;=$D83,AP$1&lt;=IF(AND($D83&gt;$M$1,$E83=""),$M$2,$E83))),$D$3,""))</f>
        <v/>
      </c>
      <c r="AQ81" s="50" t="str">
        <f t="shared" ref="AQ81:AR81" si="937">IF(AQ$1="","",IF(OR(AND(AQ$1&gt;=$D80,AQ$1&lt;=IF(AND($D80&gt;$M$1,$E80=""),$M$2,$E80)),AND(AQ$1&gt;=$D81,AQ$1&lt;=IF(AND($D81&gt;$M$1,$E81=""),$M$2,$E81)),AND(AQ$1&gt;=$D82,AQ$1&lt;=IF(AND($D82&gt;$M$1,$E82=""),$M$2,$E82)),AND(AQ$1&gt;=$D83,AQ$1&lt;=IF(AND($D83&gt;$M$1,$E83=""),$M$2,$E83))),$D$3,""))</f>
        <v/>
      </c>
      <c r="AR81" s="51" t="str">
        <f t="shared" si="937"/>
        <v/>
      </c>
    </row>
    <row r="82" spans="1:44" x14ac:dyDescent="0.2">
      <c r="A82" s="201"/>
      <c r="B82" s="74"/>
      <c r="C82" s="199"/>
      <c r="D82" s="90"/>
      <c r="E82" s="89"/>
      <c r="F82" s="90"/>
      <c r="G82" s="89"/>
      <c r="H82" s="90"/>
      <c r="I82" s="89"/>
      <c r="J82" s="90"/>
      <c r="K82" s="89"/>
      <c r="M82" s="99"/>
      <c r="N82" s="74" t="str">
        <f>IF(OR(AND(N$1&gt;=$F80,N$1&lt;=IF(AND($F80&gt;$M$1,$G80=""),$M$2,$G80)),AND(N$1&gt;=$F81,N$1&lt;=IF(AND($F81&gt;$M$1,$G81=""),$M$2,$G81)),AND(N$1&gt;=$F82,N$1&lt;=IF(AND($F82&gt;$M$1,$G82=""),$M$2,$G82)),AND(N$1&gt;=$F83,N$1&lt;=IF(AND($F83&gt;$M$1,$G83=""),$M$2,$G83))),$F$3,"")</f>
        <v/>
      </c>
      <c r="O82" s="41" t="str">
        <f t="shared" ref="O82:AO82" si="938">IF(OR(AND(O$1&gt;=$F80,O$1&lt;=IF(AND($F80&gt;$M$1,$G80=""),$M$2,$G80)),AND(O$1&gt;=$F81,O$1&lt;=IF(AND($F81&gt;$M$1,$G81=""),$M$2,$G81)),AND(O$1&gt;=$F82,O$1&lt;=IF(AND($F82&gt;$M$1,$G82=""),$M$2,$G82)),AND(O$1&gt;=$F83,O$1&lt;=IF(AND($F83&gt;$M$1,$G83=""),$M$2,$G83))),$F$3,"")</f>
        <v/>
      </c>
      <c r="P82" s="41" t="str">
        <f t="shared" si="938"/>
        <v/>
      </c>
      <c r="Q82" s="41" t="str">
        <f t="shared" si="938"/>
        <v/>
      </c>
      <c r="R82" s="41" t="str">
        <f t="shared" si="938"/>
        <v/>
      </c>
      <c r="S82" s="41" t="str">
        <f t="shared" si="938"/>
        <v/>
      </c>
      <c r="T82" s="41" t="str">
        <f t="shared" si="938"/>
        <v/>
      </c>
      <c r="U82" s="41" t="str">
        <f t="shared" si="938"/>
        <v/>
      </c>
      <c r="V82" s="41" t="str">
        <f t="shared" si="938"/>
        <v/>
      </c>
      <c r="W82" s="41" t="str">
        <f t="shared" si="938"/>
        <v/>
      </c>
      <c r="X82" s="41" t="str">
        <f t="shared" si="938"/>
        <v/>
      </c>
      <c r="Y82" s="41" t="str">
        <f t="shared" si="938"/>
        <v/>
      </c>
      <c r="Z82" s="41" t="str">
        <f t="shared" si="938"/>
        <v/>
      </c>
      <c r="AA82" s="41" t="str">
        <f t="shared" si="938"/>
        <v/>
      </c>
      <c r="AB82" s="41" t="str">
        <f t="shared" si="938"/>
        <v/>
      </c>
      <c r="AC82" s="41" t="str">
        <f t="shared" si="938"/>
        <v/>
      </c>
      <c r="AD82" s="41" t="str">
        <f t="shared" si="938"/>
        <v/>
      </c>
      <c r="AE82" s="41" t="str">
        <f t="shared" si="938"/>
        <v/>
      </c>
      <c r="AF82" s="41" t="str">
        <f t="shared" si="938"/>
        <v/>
      </c>
      <c r="AG82" s="41" t="str">
        <f t="shared" si="938"/>
        <v/>
      </c>
      <c r="AH82" s="41" t="str">
        <f t="shared" si="938"/>
        <v/>
      </c>
      <c r="AI82" s="41" t="str">
        <f t="shared" si="938"/>
        <v/>
      </c>
      <c r="AJ82" s="41" t="str">
        <f t="shared" si="938"/>
        <v/>
      </c>
      <c r="AK82" s="41" t="str">
        <f t="shared" si="938"/>
        <v/>
      </c>
      <c r="AL82" s="41" t="str">
        <f t="shared" si="938"/>
        <v/>
      </c>
      <c r="AM82" s="41" t="str">
        <f t="shared" si="938"/>
        <v/>
      </c>
      <c r="AN82" s="41" t="str">
        <f t="shared" si="938"/>
        <v/>
      </c>
      <c r="AO82" s="41" t="str">
        <f t="shared" si="938"/>
        <v/>
      </c>
      <c r="AP82" s="50" t="str">
        <f>IF(AP$1="","",IF(OR(AND(AP$1&gt;=$F80,AP$1&lt;=IF(AND($F80&gt;$M$1,$G80=""),$M$2,$G80)),AND(AP$1&gt;=$F81,AP$1&lt;=IF(AND($F81&gt;$M$1,$G81=""),$M$2,$G81)),AND(AP$1&gt;=$F82,AP$1&lt;=IF(AND($F82&gt;$M$1,$G82=""),$M$2,$G82)),AND(AP$1&gt;=$F83,AP$1&lt;=IF(AND($F83&gt;$M$1,$G83=""),$M$2,$G83))),$F$3,""))</f>
        <v/>
      </c>
      <c r="AQ82" s="50" t="str">
        <f t="shared" ref="AQ82:AR82" si="939">IF(AQ$1="","",IF(OR(AND(AQ$1&gt;=$F80,AQ$1&lt;=IF(AND($F80&gt;$M$1,$G80=""),$M$2,$G80)),AND(AQ$1&gt;=$F81,AQ$1&lt;=IF(AND($F81&gt;$M$1,$G81=""),$M$2,$G81)),AND(AQ$1&gt;=$F82,AQ$1&lt;=IF(AND($F82&gt;$M$1,$G82=""),$M$2,$G82)),AND(AQ$1&gt;=$F83,AQ$1&lt;=IF(AND($F83&gt;$M$1,$G83=""),$M$2,$G83))),$F$3,""))</f>
        <v/>
      </c>
      <c r="AR82" s="51" t="str">
        <f t="shared" si="939"/>
        <v/>
      </c>
    </row>
    <row r="83" spans="1:44" x14ac:dyDescent="0.2">
      <c r="A83" s="201"/>
      <c r="B83" s="74"/>
      <c r="C83" s="125"/>
      <c r="D83" s="90"/>
      <c r="E83" s="89"/>
      <c r="F83" s="90"/>
      <c r="G83" s="89"/>
      <c r="H83" s="90"/>
      <c r="I83" s="89"/>
      <c r="J83" s="90"/>
      <c r="K83" s="89"/>
      <c r="M83" s="99"/>
      <c r="N83" s="98" t="str">
        <f t="shared" ref="N83:AO83" si="940">IF(OR(AND(N$1&gt;=$H80,N$1&lt;=IF(AND($H80&gt;$M$1,$I80=""),$M$2,$I80)),AND(N$1&gt;=$H81,N$1&lt;=IF(AND($H81&gt;$M$1,$I81=""),$M$2,$I81)),AND(N$1&gt;=$H82,N$1&lt;=IF(AND($H82&gt;$M$1,$I82=""),$M$2,$I82)),AND(N$1&gt;=$H83,N$1&lt;=IF(AND($H83&gt;$M$1,$I83=""),$M$2,$I83))),$H$3,"")</f>
        <v/>
      </c>
      <c r="O83" s="47" t="str">
        <f t="shared" si="940"/>
        <v/>
      </c>
      <c r="P83" s="47" t="str">
        <f t="shared" si="940"/>
        <v/>
      </c>
      <c r="Q83" s="47" t="str">
        <f t="shared" si="940"/>
        <v/>
      </c>
      <c r="R83" s="47" t="str">
        <f t="shared" si="940"/>
        <v/>
      </c>
      <c r="S83" s="47" t="str">
        <f t="shared" si="940"/>
        <v/>
      </c>
      <c r="T83" s="47" t="str">
        <f t="shared" si="940"/>
        <v/>
      </c>
      <c r="U83" s="47" t="str">
        <f t="shared" si="940"/>
        <v/>
      </c>
      <c r="V83" s="47" t="str">
        <f t="shared" si="940"/>
        <v/>
      </c>
      <c r="W83" s="47" t="str">
        <f t="shared" si="940"/>
        <v/>
      </c>
      <c r="X83" s="47" t="str">
        <f t="shared" si="940"/>
        <v/>
      </c>
      <c r="Y83" s="47" t="str">
        <f t="shared" si="940"/>
        <v/>
      </c>
      <c r="Z83" s="47" t="str">
        <f t="shared" si="940"/>
        <v/>
      </c>
      <c r="AA83" s="47" t="str">
        <f t="shared" si="940"/>
        <v/>
      </c>
      <c r="AB83" s="47" t="str">
        <f t="shared" si="940"/>
        <v/>
      </c>
      <c r="AC83" s="47" t="str">
        <f t="shared" si="940"/>
        <v/>
      </c>
      <c r="AD83" s="47" t="str">
        <f t="shared" si="940"/>
        <v/>
      </c>
      <c r="AE83" s="47" t="str">
        <f t="shared" si="940"/>
        <v/>
      </c>
      <c r="AF83" s="47" t="str">
        <f t="shared" si="940"/>
        <v/>
      </c>
      <c r="AG83" s="47" t="str">
        <f t="shared" si="940"/>
        <v/>
      </c>
      <c r="AH83" s="47" t="str">
        <f t="shared" si="940"/>
        <v/>
      </c>
      <c r="AI83" s="47" t="str">
        <f t="shared" si="940"/>
        <v/>
      </c>
      <c r="AJ83" s="47" t="str">
        <f t="shared" si="940"/>
        <v/>
      </c>
      <c r="AK83" s="47" t="str">
        <f t="shared" si="940"/>
        <v/>
      </c>
      <c r="AL83" s="47" t="str">
        <f t="shared" si="940"/>
        <v/>
      </c>
      <c r="AM83" s="47" t="str">
        <f t="shared" si="940"/>
        <v/>
      </c>
      <c r="AN83" s="47" t="str">
        <f t="shared" si="940"/>
        <v/>
      </c>
      <c r="AO83" s="47" t="str">
        <f t="shared" si="940"/>
        <v/>
      </c>
      <c r="AP83" s="95" t="str">
        <f>IF(AP$1="","",IF(OR(AND(AP$1&gt;=$H80,AP$1&lt;=IF(AND($H80&gt;$M$1,$I80=""),$M$2,$I80)),AND(AP$1&gt;=$H81,AP$1&lt;=IF(AND($H81&gt;$M$1,$I81=""),$M$2,$I81)),AND(AP$1&gt;=$H82,AP$1&lt;=IF(AND($H82&gt;$M$1,$I82=""),$M$2,$I82)),AND(AP$1&gt;=$H83,AP$1&lt;=IF(AND($H83&gt;$M$1,$I83=""),$M$2,$I83))),$H$3,""))</f>
        <v/>
      </c>
      <c r="AQ83" s="95" t="str">
        <f>IF(AQ$1="","",IF(OR(AND(AQ$1&gt;=$H80,AQ$1&lt;=IF(AND($H80&gt;$M$1,$I80=""),$M$2,$I80)),AND(AQ$1&gt;=$H81,AQ$1&lt;=IF(AND($H81&gt;$M$1,$I81=""),$M$2,$I81)),AND(AQ$1&gt;=$H82,AQ$1&lt;=IF(AND($H82&gt;$M$1,$I82=""),$M$2,$I82)),AND(AQ$1&gt;=$H83,AQ$1&lt;=IF(AND($H83&gt;$M$1,$I83=""),$M$2,$I83))),$H$3,""))</f>
        <v/>
      </c>
      <c r="AR83" s="96" t="str">
        <f>IF(AR$1="","",IF(OR(AND(AR$1&gt;=$H80,AR$1&lt;=IF(AND($H80&gt;$M$1,$I80=""),$M$2,$I80)),AND(AR$1&gt;=$H81,AR$1&lt;=IF(AND($H81&gt;$M$1,$I81=""),$M$2,$I81)),AND(AR$1&gt;=$H82,AR$1&lt;=IF(AND($H82&gt;$M$1,$I82=""),$M$2,$I82)),AND(AR$1&gt;=$H83,AR$1&lt;=IF(AND($H83&gt;$M$1,$I83=""),$M$2,$I83))),$H$3,""))</f>
        <v/>
      </c>
    </row>
    <row r="84" spans="1:44" ht="13.5" thickBot="1" x14ac:dyDescent="0.25">
      <c r="A84" s="202"/>
      <c r="B84" s="75"/>
      <c r="C84" s="200"/>
      <c r="D84" s="91"/>
      <c r="E84" s="92"/>
      <c r="F84" s="91"/>
      <c r="G84" s="92"/>
      <c r="H84" s="91"/>
      <c r="I84" s="92"/>
      <c r="J84" s="91"/>
      <c r="K84" s="92"/>
      <c r="M84" s="99"/>
      <c r="N84" s="75" t="str">
        <f>IF(OR(AND(N$1&gt;=$J80,N$1&lt;=IF(AND($J80&gt;$M$1,$K80=""),$M$2,$K80)),AND(N$1&gt;=$J81,N$1&lt;=IF(AND($J81&gt;$M$1,$K81=""),$M$2,$K81)),AND(N$1&gt;=$J82,N$1&lt;=IF(AND($J82&gt;$M$1,$K82=""),$M$2,$K82)),AND(N$1&gt;=$J83,N$1&lt;=IF(AND($J83&gt;$M$1,$K83=""),$M$2,$K83)),AND(N$1&gt;=$J84,N$1&lt;=IF(AND($J84&gt;$M$1,$K84=""),$M$2,$K84))),$J$3,"")</f>
        <v/>
      </c>
      <c r="O84" s="49" t="str">
        <f t="shared" ref="O84" si="941">IF(OR(AND(O$1&gt;=$J80,O$1&lt;=IF(AND($J80&gt;$M$1,$K80=""),$M$2,$K80)),AND(O$1&gt;=$J81,O$1&lt;=IF(AND($J81&gt;$M$1,$K81=""),$M$2,$K81)),AND(O$1&gt;=$J82,O$1&lt;=IF(AND($J82&gt;$M$1,$K82=""),$M$2,$K82)),AND(O$1&gt;=$J83,O$1&lt;=IF(AND($J83&gt;$M$1,$K83=""),$M$2,$K83)),AND(O$1&gt;=$J84,O$1&lt;=IF(AND($J84&gt;$M$1,$K84=""),$M$2,$K84))),$J$3,"")</f>
        <v/>
      </c>
      <c r="P84" s="49" t="str">
        <f t="shared" ref="P84" si="942">IF(OR(AND(P$1&gt;=$J80,P$1&lt;=IF(AND($J80&gt;$M$1,$K80=""),$M$2,$K80)),AND(P$1&gt;=$J81,P$1&lt;=IF(AND($J81&gt;$M$1,$K81=""),$M$2,$K81)),AND(P$1&gt;=$J82,P$1&lt;=IF(AND($J82&gt;$M$1,$K82=""),$M$2,$K82)),AND(P$1&gt;=$J83,P$1&lt;=IF(AND($J83&gt;$M$1,$K83=""),$M$2,$K83)),AND(P$1&gt;=$J84,P$1&lt;=IF(AND($J84&gt;$M$1,$K84=""),$M$2,$K84))),$J$3,"")</f>
        <v/>
      </c>
      <c r="Q84" s="49" t="str">
        <f t="shared" ref="Q84" si="943">IF(OR(AND(Q$1&gt;=$J80,Q$1&lt;=IF(AND($J80&gt;$M$1,$K80=""),$M$2,$K80)),AND(Q$1&gt;=$J81,Q$1&lt;=IF(AND($J81&gt;$M$1,$K81=""),$M$2,$K81)),AND(Q$1&gt;=$J82,Q$1&lt;=IF(AND($J82&gt;$M$1,$K82=""),$M$2,$K82)),AND(Q$1&gt;=$J83,Q$1&lt;=IF(AND($J83&gt;$M$1,$K83=""),$M$2,$K83)),AND(Q$1&gt;=$J84,Q$1&lt;=IF(AND($J84&gt;$M$1,$K84=""),$M$2,$K84))),$J$3,"")</f>
        <v/>
      </c>
      <c r="R84" s="49" t="str">
        <f t="shared" ref="R84" si="944">IF(OR(AND(R$1&gt;=$J80,R$1&lt;=IF(AND($J80&gt;$M$1,$K80=""),$M$2,$K80)),AND(R$1&gt;=$J81,R$1&lt;=IF(AND($J81&gt;$M$1,$K81=""),$M$2,$K81)),AND(R$1&gt;=$J82,R$1&lt;=IF(AND($J82&gt;$M$1,$K82=""),$M$2,$K82)),AND(R$1&gt;=$J83,R$1&lt;=IF(AND($J83&gt;$M$1,$K83=""),$M$2,$K83)),AND(R$1&gt;=$J84,R$1&lt;=IF(AND($J84&gt;$M$1,$K84=""),$M$2,$K84))),$J$3,"")</f>
        <v/>
      </c>
      <c r="S84" s="49" t="str">
        <f t="shared" ref="S84" si="945">IF(OR(AND(S$1&gt;=$J80,S$1&lt;=IF(AND($J80&gt;$M$1,$K80=""),$M$2,$K80)),AND(S$1&gt;=$J81,S$1&lt;=IF(AND($J81&gt;$M$1,$K81=""),$M$2,$K81)),AND(S$1&gt;=$J82,S$1&lt;=IF(AND($J82&gt;$M$1,$K82=""),$M$2,$K82)),AND(S$1&gt;=$J83,S$1&lt;=IF(AND($J83&gt;$M$1,$K83=""),$M$2,$K83)),AND(S$1&gt;=$J84,S$1&lt;=IF(AND($J84&gt;$M$1,$K84=""),$M$2,$K84))),$J$3,"")</f>
        <v/>
      </c>
      <c r="T84" s="49" t="str">
        <f t="shared" ref="T84" si="946">IF(OR(AND(T$1&gt;=$J80,T$1&lt;=IF(AND($J80&gt;$M$1,$K80=""),$M$2,$K80)),AND(T$1&gt;=$J81,T$1&lt;=IF(AND($J81&gt;$M$1,$K81=""),$M$2,$K81)),AND(T$1&gt;=$J82,T$1&lt;=IF(AND($J82&gt;$M$1,$K82=""),$M$2,$K82)),AND(T$1&gt;=$J83,T$1&lt;=IF(AND($J83&gt;$M$1,$K83=""),$M$2,$K83)),AND(T$1&gt;=$J84,T$1&lt;=IF(AND($J84&gt;$M$1,$K84=""),$M$2,$K84))),$J$3,"")</f>
        <v/>
      </c>
      <c r="U84" s="49" t="str">
        <f t="shared" ref="U84" si="947">IF(OR(AND(U$1&gt;=$J80,U$1&lt;=IF(AND($J80&gt;$M$1,$K80=""),$M$2,$K80)),AND(U$1&gt;=$J81,U$1&lt;=IF(AND($J81&gt;$M$1,$K81=""),$M$2,$K81)),AND(U$1&gt;=$J82,U$1&lt;=IF(AND($J82&gt;$M$1,$K82=""),$M$2,$K82)),AND(U$1&gt;=$J83,U$1&lt;=IF(AND($J83&gt;$M$1,$K83=""),$M$2,$K83)),AND(U$1&gt;=$J84,U$1&lt;=IF(AND($J84&gt;$M$1,$K84=""),$M$2,$K84))),$J$3,"")</f>
        <v/>
      </c>
      <c r="V84" s="49" t="str">
        <f t="shared" ref="V84" si="948">IF(OR(AND(V$1&gt;=$J80,V$1&lt;=IF(AND($J80&gt;$M$1,$K80=""),$M$2,$K80)),AND(V$1&gt;=$J81,V$1&lt;=IF(AND($J81&gt;$M$1,$K81=""),$M$2,$K81)),AND(V$1&gt;=$J82,V$1&lt;=IF(AND($J82&gt;$M$1,$K82=""),$M$2,$K82)),AND(V$1&gt;=$J83,V$1&lt;=IF(AND($J83&gt;$M$1,$K83=""),$M$2,$K83)),AND(V$1&gt;=$J84,V$1&lt;=IF(AND($J84&gt;$M$1,$K84=""),$M$2,$K84))),$J$3,"")</f>
        <v/>
      </c>
      <c r="W84" s="49" t="str">
        <f t="shared" ref="W84" si="949">IF(OR(AND(W$1&gt;=$J80,W$1&lt;=IF(AND($J80&gt;$M$1,$K80=""),$M$2,$K80)),AND(W$1&gt;=$J81,W$1&lt;=IF(AND($J81&gt;$M$1,$K81=""),$M$2,$K81)),AND(W$1&gt;=$J82,W$1&lt;=IF(AND($J82&gt;$M$1,$K82=""),$M$2,$K82)),AND(W$1&gt;=$J83,W$1&lt;=IF(AND($J83&gt;$M$1,$K83=""),$M$2,$K83)),AND(W$1&gt;=$J84,W$1&lt;=IF(AND($J84&gt;$M$1,$K84=""),$M$2,$K84))),$J$3,"")</f>
        <v/>
      </c>
      <c r="X84" s="49" t="str">
        <f t="shared" ref="X84" si="950">IF(OR(AND(X$1&gt;=$J80,X$1&lt;=IF(AND($J80&gt;$M$1,$K80=""),$M$2,$K80)),AND(X$1&gt;=$J81,X$1&lt;=IF(AND($J81&gt;$M$1,$K81=""),$M$2,$K81)),AND(X$1&gt;=$J82,X$1&lt;=IF(AND($J82&gt;$M$1,$K82=""),$M$2,$K82)),AND(X$1&gt;=$J83,X$1&lt;=IF(AND($J83&gt;$M$1,$K83=""),$M$2,$K83)),AND(X$1&gt;=$J84,X$1&lt;=IF(AND($J84&gt;$M$1,$K84=""),$M$2,$K84))),$J$3,"")</f>
        <v/>
      </c>
      <c r="Y84" s="49" t="str">
        <f t="shared" ref="Y84" si="951">IF(OR(AND(Y$1&gt;=$J80,Y$1&lt;=IF(AND($J80&gt;$M$1,$K80=""),$M$2,$K80)),AND(Y$1&gt;=$J81,Y$1&lt;=IF(AND($J81&gt;$M$1,$K81=""),$M$2,$K81)),AND(Y$1&gt;=$J82,Y$1&lt;=IF(AND($J82&gt;$M$1,$K82=""),$M$2,$K82)),AND(Y$1&gt;=$J83,Y$1&lt;=IF(AND($J83&gt;$M$1,$K83=""),$M$2,$K83)),AND(Y$1&gt;=$J84,Y$1&lt;=IF(AND($J84&gt;$M$1,$K84=""),$M$2,$K84))),$J$3,"")</f>
        <v/>
      </c>
      <c r="Z84" s="49" t="str">
        <f t="shared" ref="Z84" si="952">IF(OR(AND(Z$1&gt;=$J80,Z$1&lt;=IF(AND($J80&gt;$M$1,$K80=""),$M$2,$K80)),AND(Z$1&gt;=$J81,Z$1&lt;=IF(AND($J81&gt;$M$1,$K81=""),$M$2,$K81)),AND(Z$1&gt;=$J82,Z$1&lt;=IF(AND($J82&gt;$M$1,$K82=""),$M$2,$K82)),AND(Z$1&gt;=$J83,Z$1&lt;=IF(AND($J83&gt;$M$1,$K83=""),$M$2,$K83)),AND(Z$1&gt;=$J84,Z$1&lt;=IF(AND($J84&gt;$M$1,$K84=""),$M$2,$K84))),$J$3,"")</f>
        <v/>
      </c>
      <c r="AA84" s="49" t="str">
        <f t="shared" ref="AA84" si="953">IF(OR(AND(AA$1&gt;=$J80,AA$1&lt;=IF(AND($J80&gt;$M$1,$K80=""),$M$2,$K80)),AND(AA$1&gt;=$J81,AA$1&lt;=IF(AND($J81&gt;$M$1,$K81=""),$M$2,$K81)),AND(AA$1&gt;=$J82,AA$1&lt;=IF(AND($J82&gt;$M$1,$K82=""),$M$2,$K82)),AND(AA$1&gt;=$J83,AA$1&lt;=IF(AND($J83&gt;$M$1,$K83=""),$M$2,$K83)),AND(AA$1&gt;=$J84,AA$1&lt;=IF(AND($J84&gt;$M$1,$K84=""),$M$2,$K84))),$J$3,"")</f>
        <v/>
      </c>
      <c r="AB84" s="49" t="str">
        <f t="shared" ref="AB84" si="954">IF(OR(AND(AB$1&gt;=$J80,AB$1&lt;=IF(AND($J80&gt;$M$1,$K80=""),$M$2,$K80)),AND(AB$1&gt;=$J81,AB$1&lt;=IF(AND($J81&gt;$M$1,$K81=""),$M$2,$K81)),AND(AB$1&gt;=$J82,AB$1&lt;=IF(AND($J82&gt;$M$1,$K82=""),$M$2,$K82)),AND(AB$1&gt;=$J83,AB$1&lt;=IF(AND($J83&gt;$M$1,$K83=""),$M$2,$K83)),AND(AB$1&gt;=$J84,AB$1&lt;=IF(AND($J84&gt;$M$1,$K84=""),$M$2,$K84))),$J$3,"")</f>
        <v/>
      </c>
      <c r="AC84" s="49" t="str">
        <f t="shared" ref="AC84" si="955">IF(OR(AND(AC$1&gt;=$J80,AC$1&lt;=IF(AND($J80&gt;$M$1,$K80=""),$M$2,$K80)),AND(AC$1&gt;=$J81,AC$1&lt;=IF(AND($J81&gt;$M$1,$K81=""),$M$2,$K81)),AND(AC$1&gt;=$J82,AC$1&lt;=IF(AND($J82&gt;$M$1,$K82=""),$M$2,$K82)),AND(AC$1&gt;=$J83,AC$1&lt;=IF(AND($J83&gt;$M$1,$K83=""),$M$2,$K83)),AND(AC$1&gt;=$J84,AC$1&lt;=IF(AND($J84&gt;$M$1,$K84=""),$M$2,$K84))),$J$3,"")</f>
        <v/>
      </c>
      <c r="AD84" s="49" t="str">
        <f t="shared" ref="AD84" si="956">IF(OR(AND(AD$1&gt;=$J80,AD$1&lt;=IF(AND($J80&gt;$M$1,$K80=""),$M$2,$K80)),AND(AD$1&gt;=$J81,AD$1&lt;=IF(AND($J81&gt;$M$1,$K81=""),$M$2,$K81)),AND(AD$1&gt;=$J82,AD$1&lt;=IF(AND($J82&gt;$M$1,$K82=""),$M$2,$K82)),AND(AD$1&gt;=$J83,AD$1&lt;=IF(AND($J83&gt;$M$1,$K83=""),$M$2,$K83)),AND(AD$1&gt;=$J84,AD$1&lt;=IF(AND($J84&gt;$M$1,$K84=""),$M$2,$K84))),$J$3,"")</f>
        <v/>
      </c>
      <c r="AE84" s="49" t="str">
        <f t="shared" ref="AE84" si="957">IF(OR(AND(AE$1&gt;=$J80,AE$1&lt;=IF(AND($J80&gt;$M$1,$K80=""),$M$2,$K80)),AND(AE$1&gt;=$J81,AE$1&lt;=IF(AND($J81&gt;$M$1,$K81=""),$M$2,$K81)),AND(AE$1&gt;=$J82,AE$1&lt;=IF(AND($J82&gt;$M$1,$K82=""),$M$2,$K82)),AND(AE$1&gt;=$J83,AE$1&lt;=IF(AND($J83&gt;$M$1,$K83=""),$M$2,$K83)),AND(AE$1&gt;=$J84,AE$1&lt;=IF(AND($J84&gt;$M$1,$K84=""),$M$2,$K84))),$J$3,"")</f>
        <v/>
      </c>
      <c r="AF84" s="49" t="str">
        <f t="shared" ref="AF84" si="958">IF(OR(AND(AF$1&gt;=$J80,AF$1&lt;=IF(AND($J80&gt;$M$1,$K80=""),$M$2,$K80)),AND(AF$1&gt;=$J81,AF$1&lt;=IF(AND($J81&gt;$M$1,$K81=""),$M$2,$K81)),AND(AF$1&gt;=$J82,AF$1&lt;=IF(AND($J82&gt;$M$1,$K82=""),$M$2,$K82)),AND(AF$1&gt;=$J83,AF$1&lt;=IF(AND($J83&gt;$M$1,$K83=""),$M$2,$K83)),AND(AF$1&gt;=$J84,AF$1&lt;=IF(AND($J84&gt;$M$1,$K84=""),$M$2,$K84))),$J$3,"")</f>
        <v/>
      </c>
      <c r="AG84" s="49" t="str">
        <f t="shared" ref="AG84" si="959">IF(OR(AND(AG$1&gt;=$J80,AG$1&lt;=IF(AND($J80&gt;$M$1,$K80=""),$M$2,$K80)),AND(AG$1&gt;=$J81,AG$1&lt;=IF(AND($J81&gt;$M$1,$K81=""),$M$2,$K81)),AND(AG$1&gt;=$J82,AG$1&lt;=IF(AND($J82&gt;$M$1,$K82=""),$M$2,$K82)),AND(AG$1&gt;=$J83,AG$1&lt;=IF(AND($J83&gt;$M$1,$K83=""),$M$2,$K83)),AND(AG$1&gt;=$J84,AG$1&lt;=IF(AND($J84&gt;$M$1,$K84=""),$M$2,$K84))),$J$3,"")</f>
        <v/>
      </c>
      <c r="AH84" s="49" t="str">
        <f t="shared" ref="AH84" si="960">IF(OR(AND(AH$1&gt;=$J80,AH$1&lt;=IF(AND($J80&gt;$M$1,$K80=""),$M$2,$K80)),AND(AH$1&gt;=$J81,AH$1&lt;=IF(AND($J81&gt;$M$1,$K81=""),$M$2,$K81)),AND(AH$1&gt;=$J82,AH$1&lt;=IF(AND($J82&gt;$M$1,$K82=""),$M$2,$K82)),AND(AH$1&gt;=$J83,AH$1&lt;=IF(AND($J83&gt;$M$1,$K83=""),$M$2,$K83)),AND(AH$1&gt;=$J84,AH$1&lt;=IF(AND($J84&gt;$M$1,$K84=""),$M$2,$K84))),$J$3,"")</f>
        <v/>
      </c>
      <c r="AI84" s="49" t="str">
        <f t="shared" ref="AI84" si="961">IF(OR(AND(AI$1&gt;=$J80,AI$1&lt;=IF(AND($J80&gt;$M$1,$K80=""),$M$2,$K80)),AND(AI$1&gt;=$J81,AI$1&lt;=IF(AND($J81&gt;$M$1,$K81=""),$M$2,$K81)),AND(AI$1&gt;=$J82,AI$1&lt;=IF(AND($J82&gt;$M$1,$K82=""),$M$2,$K82)),AND(AI$1&gt;=$J83,AI$1&lt;=IF(AND($J83&gt;$M$1,$K83=""),$M$2,$K83)),AND(AI$1&gt;=$J84,AI$1&lt;=IF(AND($J84&gt;$M$1,$K84=""),$M$2,$K84))),$J$3,"")</f>
        <v/>
      </c>
      <c r="AJ84" s="49" t="str">
        <f t="shared" ref="AJ84" si="962">IF(OR(AND(AJ$1&gt;=$J80,AJ$1&lt;=IF(AND($J80&gt;$M$1,$K80=""),$M$2,$K80)),AND(AJ$1&gt;=$J81,AJ$1&lt;=IF(AND($J81&gt;$M$1,$K81=""),$M$2,$K81)),AND(AJ$1&gt;=$J82,AJ$1&lt;=IF(AND($J82&gt;$M$1,$K82=""),$M$2,$K82)),AND(AJ$1&gt;=$J83,AJ$1&lt;=IF(AND($J83&gt;$M$1,$K83=""),$M$2,$K83)),AND(AJ$1&gt;=$J84,AJ$1&lt;=IF(AND($J84&gt;$M$1,$K84=""),$M$2,$K84))),$J$3,"")</f>
        <v/>
      </c>
      <c r="AK84" s="49" t="str">
        <f t="shared" ref="AK84" si="963">IF(OR(AND(AK$1&gt;=$J80,AK$1&lt;=IF(AND($J80&gt;$M$1,$K80=""),$M$2,$K80)),AND(AK$1&gt;=$J81,AK$1&lt;=IF(AND($J81&gt;$M$1,$K81=""),$M$2,$K81)),AND(AK$1&gt;=$J82,AK$1&lt;=IF(AND($J82&gt;$M$1,$K82=""),$M$2,$K82)),AND(AK$1&gt;=$J83,AK$1&lt;=IF(AND($J83&gt;$M$1,$K83=""),$M$2,$K83)),AND(AK$1&gt;=$J84,AK$1&lt;=IF(AND($J84&gt;$M$1,$K84=""),$M$2,$K84))),$J$3,"")</f>
        <v/>
      </c>
      <c r="AL84" s="49" t="str">
        <f t="shared" ref="AL84" si="964">IF(OR(AND(AL$1&gt;=$J80,AL$1&lt;=IF(AND($J80&gt;$M$1,$K80=""),$M$2,$K80)),AND(AL$1&gt;=$J81,AL$1&lt;=IF(AND($J81&gt;$M$1,$K81=""),$M$2,$K81)),AND(AL$1&gt;=$J82,AL$1&lt;=IF(AND($J82&gt;$M$1,$K82=""),$M$2,$K82)),AND(AL$1&gt;=$J83,AL$1&lt;=IF(AND($J83&gt;$M$1,$K83=""),$M$2,$K83)),AND(AL$1&gt;=$J84,AL$1&lt;=IF(AND($J84&gt;$M$1,$K84=""),$M$2,$K84))),$J$3,"")</f>
        <v/>
      </c>
      <c r="AM84" s="49" t="str">
        <f t="shared" ref="AM84" si="965">IF(OR(AND(AM$1&gt;=$J80,AM$1&lt;=IF(AND($J80&gt;$M$1,$K80=""),$M$2,$K80)),AND(AM$1&gt;=$J81,AM$1&lt;=IF(AND($J81&gt;$M$1,$K81=""),$M$2,$K81)),AND(AM$1&gt;=$J82,AM$1&lt;=IF(AND($J82&gt;$M$1,$K82=""),$M$2,$K82)),AND(AM$1&gt;=$J83,AM$1&lt;=IF(AND($J83&gt;$M$1,$K83=""),$M$2,$K83)),AND(AM$1&gt;=$J84,AM$1&lt;=IF(AND($J84&gt;$M$1,$K84=""),$M$2,$K84))),$J$3,"")</f>
        <v/>
      </c>
      <c r="AN84" s="49" t="str">
        <f t="shared" ref="AN84" si="966">IF(OR(AND(AN$1&gt;=$J80,AN$1&lt;=IF(AND($J80&gt;$M$1,$K80=""),$M$2,$K80)),AND(AN$1&gt;=$J81,AN$1&lt;=IF(AND($J81&gt;$M$1,$K81=""),$M$2,$K81)),AND(AN$1&gt;=$J82,AN$1&lt;=IF(AND($J82&gt;$M$1,$K82=""),$M$2,$K82)),AND(AN$1&gt;=$J83,AN$1&lt;=IF(AND($J83&gt;$M$1,$K83=""),$M$2,$K83)),AND(AN$1&gt;=$J84,AN$1&lt;=IF(AND($J84&gt;$M$1,$K84=""),$M$2,$K84))),$J$3,"")</f>
        <v/>
      </c>
      <c r="AO84" s="49" t="str">
        <f t="shared" ref="AO84" si="967">IF(OR(AND(AO$1&gt;=$J80,AO$1&lt;=IF(AND($J80&gt;$M$1,$K80=""),$M$2,$K80)),AND(AO$1&gt;=$J81,AO$1&lt;=IF(AND($J81&gt;$M$1,$K81=""),$M$2,$K81)),AND(AO$1&gt;=$J82,AO$1&lt;=IF(AND($J82&gt;$M$1,$K82=""),$M$2,$K82)),AND(AO$1&gt;=$J83,AO$1&lt;=IF(AND($J83&gt;$M$1,$K83=""),$M$2,$K83)),AND(AO$1&gt;=$J84,AO$1&lt;=IF(AND($J84&gt;$M$1,$K84=""),$M$2,$K84))),$J$3,"")</f>
        <v/>
      </c>
      <c r="AP84" s="52" t="str">
        <f>IF(AP$1="","",IF(OR(AND(AP$1&gt;=$J80,AP$1&lt;=IF(AND($J80&gt;$M$1,$K80=""),$M$2,$K80)),AND(AP$1&gt;=$J81,AP$1&lt;=IF(AND($J81&gt;$M$1,$K81=""),$M$2,$K81)),AND(AP$1&gt;=$J82,AP$1&lt;=IF(AND($J82&gt;$M$1,$K82=""),$M$2,$K82)),AND(AP$1&gt;=$J83,AP$1&lt;=IF(AND($J83&gt;$M$1,$K83=""),$M$2,$K83)),AND(AP$1&gt;=$J84,AP$1&lt;=IF(AND($J84&gt;$M$1,$K84=""),$M$2,$K84))),$J$3,""))</f>
        <v/>
      </c>
      <c r="AQ84" s="52" t="str">
        <f t="shared" ref="AQ84" si="968">IF(AQ$1="","",IF(OR(AND(AQ$1&gt;=$J80,AQ$1&lt;=IF(AND($J80&gt;$M$1,$K80=""),$M$2,$K80)),AND(AQ$1&gt;=$J81,AQ$1&lt;=IF(AND($J81&gt;$M$1,$K81=""),$M$2,$K81)),AND(AQ$1&gt;=$J82,AQ$1&lt;=IF(AND($J82&gt;$M$1,$K82=""),$M$2,$K82)),AND(AQ$1&gt;=$J83,AQ$1&lt;=IF(AND($J83&gt;$M$1,$K83=""),$M$2,$K83)),AND(AQ$1&gt;=$J84,AQ$1&lt;=IF(AND($J84&gt;$M$1,$K84=""),$M$2,$K84))),$J$3,""))</f>
        <v/>
      </c>
      <c r="AR84" s="53" t="str">
        <f t="shared" ref="AR84" si="969">IF(AR$1="","",IF(OR(AND(AR$1&gt;=$J80,AR$1&lt;=IF(AND($J80&gt;$M$1,$K80=""),$M$2,$K80)),AND(AR$1&gt;=$J81,AR$1&lt;=IF(AND($J81&gt;$M$1,$K81=""),$M$2,$K81)),AND(AR$1&gt;=$J82,AR$1&lt;=IF(AND($J82&gt;$M$1,$K82=""),$M$2,$K82)),AND(AR$1&gt;=$J83,AR$1&lt;=IF(AND($J83&gt;$M$1,$K83=""),$M$2,$K83)),AND(AR$1&gt;=$J84,AR$1&lt;=IF(AND($J84&gt;$M$1,$K84=""),$M$2,$K84))),$J$3,""))</f>
        <v/>
      </c>
    </row>
    <row r="85" spans="1:44" x14ac:dyDescent="0.2">
      <c r="A85" s="76">
        <f>стр.1!C45</f>
        <v>4990</v>
      </c>
      <c r="B85" s="142" t="str">
        <f>IFERROR(VLOOKUP(A85,стр.1!$A$13:$D$106,2,FALSE),"")</f>
        <v>Ковальчук</v>
      </c>
      <c r="C85" s="197" t="str">
        <f>IFERROR(VLOOKUP(A85,стр.1!$A$13:$D$106,4,FALSE),"")</f>
        <v>сборная</v>
      </c>
      <c r="D85" s="86"/>
      <c r="E85" s="87"/>
      <c r="F85" s="86"/>
      <c r="G85" s="87"/>
      <c r="H85" s="86"/>
      <c r="I85" s="87"/>
      <c r="J85" s="86"/>
      <c r="K85" s="87"/>
      <c r="L85" s="17"/>
      <c r="M85" s="99"/>
      <c r="N85" s="97" t="str">
        <f>N86&amp;N87&amp;N88&amp;N89</f>
        <v/>
      </c>
      <c r="O85" s="97" t="str">
        <f t="shared" ref="O85" si="970">O86&amp;O87&amp;O88&amp;O89</f>
        <v/>
      </c>
      <c r="P85" s="97" t="str">
        <f t="shared" ref="P85" si="971">P86&amp;P87&amp;P88&amp;P89</f>
        <v/>
      </c>
      <c r="Q85" s="97" t="str">
        <f t="shared" ref="Q85" si="972">Q86&amp;Q87&amp;Q88&amp;Q89</f>
        <v/>
      </c>
      <c r="R85" s="97" t="str">
        <f t="shared" ref="R85" si="973">R86&amp;R87&amp;R88&amp;R89</f>
        <v/>
      </c>
      <c r="S85" s="97" t="str">
        <f t="shared" ref="S85" si="974">S86&amp;S87&amp;S88&amp;S89</f>
        <v/>
      </c>
      <c r="T85" s="97" t="str">
        <f t="shared" ref="T85" si="975">T86&amp;T87&amp;T88&amp;T89</f>
        <v/>
      </c>
      <c r="U85" s="97" t="str">
        <f t="shared" ref="U85" si="976">U86&amp;U87&amp;U88&amp;U89</f>
        <v/>
      </c>
      <c r="V85" s="97" t="str">
        <f t="shared" ref="V85" si="977">V86&amp;V87&amp;V88&amp;V89</f>
        <v/>
      </c>
      <c r="W85" s="97" t="str">
        <f t="shared" ref="W85" si="978">W86&amp;W87&amp;W88&amp;W89</f>
        <v/>
      </c>
      <c r="X85" s="97" t="str">
        <f t="shared" ref="X85" si="979">X86&amp;X87&amp;X88&amp;X89</f>
        <v/>
      </c>
      <c r="Y85" s="97" t="str">
        <f t="shared" ref="Y85" si="980">Y86&amp;Y87&amp;Y88&amp;Y89</f>
        <v/>
      </c>
      <c r="Z85" s="97" t="str">
        <f t="shared" ref="Z85" si="981">Z86&amp;Z87&amp;Z88&amp;Z89</f>
        <v/>
      </c>
      <c r="AA85" s="97" t="str">
        <f t="shared" ref="AA85" si="982">AA86&amp;AA87&amp;AA88&amp;AA89</f>
        <v/>
      </c>
      <c r="AB85" s="97" t="str">
        <f t="shared" ref="AB85" si="983">AB86&amp;AB87&amp;AB88&amp;AB89</f>
        <v/>
      </c>
      <c r="AC85" s="97" t="str">
        <f t="shared" ref="AC85" si="984">AC86&amp;AC87&amp;AC88&amp;AC89</f>
        <v/>
      </c>
      <c r="AD85" s="97" t="str">
        <f t="shared" ref="AD85" si="985">AD86&amp;AD87&amp;AD88&amp;AD89</f>
        <v/>
      </c>
      <c r="AE85" s="97" t="str">
        <f t="shared" ref="AE85" si="986">AE86&amp;AE87&amp;AE88&amp;AE89</f>
        <v/>
      </c>
      <c r="AF85" s="97" t="str">
        <f t="shared" ref="AF85" si="987">AF86&amp;AF87&amp;AF88&amp;AF89</f>
        <v/>
      </c>
      <c r="AG85" s="97" t="str">
        <f t="shared" ref="AG85" si="988">AG86&amp;AG87&amp;AG88&amp;AG89</f>
        <v/>
      </c>
      <c r="AH85" s="97" t="str">
        <f t="shared" ref="AH85" si="989">AH86&amp;AH87&amp;AH88&amp;AH89</f>
        <v/>
      </c>
      <c r="AI85" s="97" t="str">
        <f t="shared" ref="AI85" si="990">AI86&amp;AI87&amp;AI88&amp;AI89</f>
        <v/>
      </c>
      <c r="AJ85" s="97" t="str">
        <f t="shared" ref="AJ85" si="991">AJ86&amp;AJ87&amp;AJ88&amp;AJ89</f>
        <v/>
      </c>
      <c r="AK85" s="97" t="str">
        <f t="shared" ref="AK85" si="992">AK86&amp;AK87&amp;AK88&amp;AK89</f>
        <v/>
      </c>
      <c r="AL85" s="97" t="str">
        <f t="shared" ref="AL85" si="993">AL86&amp;AL87&amp;AL88&amp;AL89</f>
        <v/>
      </c>
      <c r="AM85" s="97" t="str">
        <f t="shared" ref="AM85" si="994">AM86&amp;AM87&amp;AM88&amp;AM89</f>
        <v/>
      </c>
      <c r="AN85" s="97" t="str">
        <f t="shared" ref="AN85" si="995">AN86&amp;AN87&amp;AN88&amp;AN89</f>
        <v/>
      </c>
      <c r="AO85" s="97" t="str">
        <f t="shared" ref="AO85" si="996">AO86&amp;AO87&amp;AO88&amp;AO89</f>
        <v/>
      </c>
      <c r="AP85" s="97" t="str">
        <f t="shared" ref="AP85" si="997">AP86&amp;AP87&amp;AP88&amp;AP89</f>
        <v/>
      </c>
      <c r="AQ85" s="97" t="str">
        <f t="shared" ref="AQ85" si="998">AQ86&amp;AQ87&amp;AQ88&amp;AQ89</f>
        <v/>
      </c>
      <c r="AR85" s="97" t="str">
        <f t="shared" ref="AR85" si="999">AR86&amp;AR87&amp;AR88&amp;AR89</f>
        <v/>
      </c>
    </row>
    <row r="86" spans="1:44" x14ac:dyDescent="0.2">
      <c r="A86" s="201"/>
      <c r="B86" s="74"/>
      <c r="C86" s="198"/>
      <c r="D86" s="88"/>
      <c r="E86" s="89"/>
      <c r="F86" s="90"/>
      <c r="G86" s="89"/>
      <c r="H86" s="90"/>
      <c r="I86" s="89"/>
      <c r="J86" s="90"/>
      <c r="K86" s="89"/>
      <c r="M86" s="99"/>
      <c r="N86" s="74" t="str">
        <f>IF(OR(AND(N$1&gt;=$D85,N$1&lt;=IF(AND($D85&gt;$M$1,$E85=""),$M$2,$E85)),AND(N$1&gt;=$D86,N$1&lt;=IF(AND($D86&gt;$M$1,$E86=""),$M$2,$E86)),AND(N$1&gt;=$D87,N$1&lt;=IF(AND($D87&gt;$M$1,$E87=""),$M$2,$E87)),AND(N$1&gt;=$D88,N$1&lt;=IF(AND($D88&gt;$M$1,$E88=""),$M$2,$E88))),$D$3,"")</f>
        <v/>
      </c>
      <c r="O86" s="41" t="str">
        <f t="shared" ref="O86:AO86" si="1000">IF(OR(AND(O$1&gt;=$D85,O$1&lt;=IF(AND($D85&gt;$M$1,$E85=""),$M$2,$E85)),AND(O$1&gt;=$D86,O$1&lt;=IF(AND($D86&gt;$M$1,$E86=""),$M$2,$E86)),AND(O$1&gt;=$D87,O$1&lt;=IF(AND($D87&gt;$M$1,$E87=""),$M$2,$E87)),AND(O$1&gt;=$D88,O$1&lt;=IF(AND($D88&gt;$M$1,$E88=""),$M$2,$E88))),$D$3,"")</f>
        <v/>
      </c>
      <c r="P86" s="41" t="str">
        <f t="shared" si="1000"/>
        <v/>
      </c>
      <c r="Q86" s="41" t="str">
        <f t="shared" si="1000"/>
        <v/>
      </c>
      <c r="R86" s="41" t="str">
        <f t="shared" si="1000"/>
        <v/>
      </c>
      <c r="S86" s="41" t="str">
        <f t="shared" si="1000"/>
        <v/>
      </c>
      <c r="T86" s="41" t="str">
        <f t="shared" si="1000"/>
        <v/>
      </c>
      <c r="U86" s="41" t="str">
        <f t="shared" si="1000"/>
        <v/>
      </c>
      <c r="V86" s="41" t="str">
        <f t="shared" si="1000"/>
        <v/>
      </c>
      <c r="W86" s="41" t="str">
        <f t="shared" si="1000"/>
        <v/>
      </c>
      <c r="X86" s="41" t="str">
        <f t="shared" si="1000"/>
        <v/>
      </c>
      <c r="Y86" s="41" t="str">
        <f t="shared" si="1000"/>
        <v/>
      </c>
      <c r="Z86" s="41" t="str">
        <f t="shared" si="1000"/>
        <v/>
      </c>
      <c r="AA86" s="41" t="str">
        <f t="shared" si="1000"/>
        <v/>
      </c>
      <c r="AB86" s="41" t="str">
        <f t="shared" si="1000"/>
        <v/>
      </c>
      <c r="AC86" s="41" t="str">
        <f t="shared" si="1000"/>
        <v/>
      </c>
      <c r="AD86" s="41" t="str">
        <f t="shared" si="1000"/>
        <v/>
      </c>
      <c r="AE86" s="41" t="str">
        <f t="shared" si="1000"/>
        <v/>
      </c>
      <c r="AF86" s="41" t="str">
        <f t="shared" si="1000"/>
        <v/>
      </c>
      <c r="AG86" s="41" t="str">
        <f t="shared" si="1000"/>
        <v/>
      </c>
      <c r="AH86" s="41" t="str">
        <f t="shared" si="1000"/>
        <v/>
      </c>
      <c r="AI86" s="41" t="str">
        <f t="shared" si="1000"/>
        <v/>
      </c>
      <c r="AJ86" s="41" t="str">
        <f t="shared" si="1000"/>
        <v/>
      </c>
      <c r="AK86" s="41" t="str">
        <f t="shared" si="1000"/>
        <v/>
      </c>
      <c r="AL86" s="41" t="str">
        <f t="shared" si="1000"/>
        <v/>
      </c>
      <c r="AM86" s="41" t="str">
        <f t="shared" si="1000"/>
        <v/>
      </c>
      <c r="AN86" s="41" t="str">
        <f t="shared" si="1000"/>
        <v/>
      </c>
      <c r="AO86" s="41" t="str">
        <f t="shared" si="1000"/>
        <v/>
      </c>
      <c r="AP86" s="50" t="str">
        <f>IF(AP$1="","",IF(OR(AND(AP$1&gt;=$D85,AP$1&lt;=IF(AND($D85&gt;$M$1,$E85=""),$M$2,$E85)),AND(AP$1&gt;=$D86,AP$1&lt;=IF(AND($D86&gt;$M$1,$E86=""),$M$2,$E86)),AND(AP$1&gt;=$D87,AP$1&lt;=IF(AND($D87&gt;$M$1,$E87=""),$M$2,$E87)),AND(AP$1&gt;=$D88,AP$1&lt;=IF(AND($D88&gt;$M$1,$E88=""),$M$2,$E88))),$D$3,""))</f>
        <v/>
      </c>
      <c r="AQ86" s="50" t="str">
        <f t="shared" ref="AQ86:AR86" si="1001">IF(AQ$1="","",IF(OR(AND(AQ$1&gt;=$D85,AQ$1&lt;=IF(AND($D85&gt;$M$1,$E85=""),$M$2,$E85)),AND(AQ$1&gt;=$D86,AQ$1&lt;=IF(AND($D86&gt;$M$1,$E86=""),$M$2,$E86)),AND(AQ$1&gt;=$D87,AQ$1&lt;=IF(AND($D87&gt;$M$1,$E87=""),$M$2,$E87)),AND(AQ$1&gt;=$D88,AQ$1&lt;=IF(AND($D88&gt;$M$1,$E88=""),$M$2,$E88))),$D$3,""))</f>
        <v/>
      </c>
      <c r="AR86" s="51" t="str">
        <f t="shared" si="1001"/>
        <v/>
      </c>
    </row>
    <row r="87" spans="1:44" x14ac:dyDescent="0.2">
      <c r="A87" s="201"/>
      <c r="B87" s="74"/>
      <c r="C87" s="199"/>
      <c r="D87" s="90"/>
      <c r="E87" s="89"/>
      <c r="F87" s="90"/>
      <c r="G87" s="89"/>
      <c r="H87" s="90"/>
      <c r="I87" s="89"/>
      <c r="J87" s="90"/>
      <c r="K87" s="89"/>
      <c r="M87" s="99"/>
      <c r="N87" s="74" t="str">
        <f>IF(OR(AND(N$1&gt;=$F85,N$1&lt;=IF(AND($F85&gt;$M$1,$G85=""),$M$2,$G85)),AND(N$1&gt;=$F86,N$1&lt;=IF(AND($F86&gt;$M$1,$G86=""),$M$2,$G86)),AND(N$1&gt;=$F87,N$1&lt;=IF(AND($F87&gt;$M$1,$G87=""),$M$2,$G87)),AND(N$1&gt;=$F88,N$1&lt;=IF(AND($F88&gt;$M$1,$G88=""),$M$2,$G88))),$F$3,"")</f>
        <v/>
      </c>
      <c r="O87" s="41" t="str">
        <f t="shared" ref="O87:AO87" si="1002">IF(OR(AND(O$1&gt;=$F85,O$1&lt;=IF(AND($F85&gt;$M$1,$G85=""),$M$2,$G85)),AND(O$1&gt;=$F86,O$1&lt;=IF(AND($F86&gt;$M$1,$G86=""),$M$2,$G86)),AND(O$1&gt;=$F87,O$1&lt;=IF(AND($F87&gt;$M$1,$G87=""),$M$2,$G87)),AND(O$1&gt;=$F88,O$1&lt;=IF(AND($F88&gt;$M$1,$G88=""),$M$2,$G88))),$F$3,"")</f>
        <v/>
      </c>
      <c r="P87" s="41" t="str">
        <f t="shared" si="1002"/>
        <v/>
      </c>
      <c r="Q87" s="41" t="str">
        <f t="shared" si="1002"/>
        <v/>
      </c>
      <c r="R87" s="41" t="str">
        <f t="shared" si="1002"/>
        <v/>
      </c>
      <c r="S87" s="41" t="str">
        <f t="shared" si="1002"/>
        <v/>
      </c>
      <c r="T87" s="41" t="str">
        <f t="shared" si="1002"/>
        <v/>
      </c>
      <c r="U87" s="41" t="str">
        <f t="shared" si="1002"/>
        <v/>
      </c>
      <c r="V87" s="41" t="str">
        <f t="shared" si="1002"/>
        <v/>
      </c>
      <c r="W87" s="41" t="str">
        <f t="shared" si="1002"/>
        <v/>
      </c>
      <c r="X87" s="41" t="str">
        <f t="shared" si="1002"/>
        <v/>
      </c>
      <c r="Y87" s="41" t="str">
        <f t="shared" si="1002"/>
        <v/>
      </c>
      <c r="Z87" s="41" t="str">
        <f t="shared" si="1002"/>
        <v/>
      </c>
      <c r="AA87" s="41" t="str">
        <f t="shared" si="1002"/>
        <v/>
      </c>
      <c r="AB87" s="41" t="str">
        <f t="shared" si="1002"/>
        <v/>
      </c>
      <c r="AC87" s="41" t="str">
        <f t="shared" si="1002"/>
        <v/>
      </c>
      <c r="AD87" s="41" t="str">
        <f t="shared" si="1002"/>
        <v/>
      </c>
      <c r="AE87" s="41" t="str">
        <f t="shared" si="1002"/>
        <v/>
      </c>
      <c r="AF87" s="41" t="str">
        <f t="shared" si="1002"/>
        <v/>
      </c>
      <c r="AG87" s="41" t="str">
        <f t="shared" si="1002"/>
        <v/>
      </c>
      <c r="AH87" s="41" t="str">
        <f t="shared" si="1002"/>
        <v/>
      </c>
      <c r="AI87" s="41" t="str">
        <f t="shared" si="1002"/>
        <v/>
      </c>
      <c r="AJ87" s="41" t="str">
        <f t="shared" si="1002"/>
        <v/>
      </c>
      <c r="AK87" s="41" t="str">
        <f t="shared" si="1002"/>
        <v/>
      </c>
      <c r="AL87" s="41" t="str">
        <f t="shared" si="1002"/>
        <v/>
      </c>
      <c r="AM87" s="41" t="str">
        <f t="shared" si="1002"/>
        <v/>
      </c>
      <c r="AN87" s="41" t="str">
        <f t="shared" si="1002"/>
        <v/>
      </c>
      <c r="AO87" s="41" t="str">
        <f t="shared" si="1002"/>
        <v/>
      </c>
      <c r="AP87" s="50" t="str">
        <f>IF(AP$1="","",IF(OR(AND(AP$1&gt;=$F85,AP$1&lt;=IF(AND($F85&gt;$M$1,$G85=""),$M$2,$G85)),AND(AP$1&gt;=$F86,AP$1&lt;=IF(AND($F86&gt;$M$1,$G86=""),$M$2,$G86)),AND(AP$1&gt;=$F87,AP$1&lt;=IF(AND($F87&gt;$M$1,$G87=""),$M$2,$G87)),AND(AP$1&gt;=$F88,AP$1&lt;=IF(AND($F88&gt;$M$1,$G88=""),$M$2,$G88))),$F$3,""))</f>
        <v/>
      </c>
      <c r="AQ87" s="50" t="str">
        <f t="shared" ref="AQ87:AR87" si="1003">IF(AQ$1="","",IF(OR(AND(AQ$1&gt;=$F85,AQ$1&lt;=IF(AND($F85&gt;$M$1,$G85=""),$M$2,$G85)),AND(AQ$1&gt;=$F86,AQ$1&lt;=IF(AND($F86&gt;$M$1,$G86=""),$M$2,$G86)),AND(AQ$1&gt;=$F87,AQ$1&lt;=IF(AND($F87&gt;$M$1,$G87=""),$M$2,$G87)),AND(AQ$1&gt;=$F88,AQ$1&lt;=IF(AND($F88&gt;$M$1,$G88=""),$M$2,$G88))),$F$3,""))</f>
        <v/>
      </c>
      <c r="AR87" s="51" t="str">
        <f t="shared" si="1003"/>
        <v/>
      </c>
    </row>
    <row r="88" spans="1:44" x14ac:dyDescent="0.2">
      <c r="A88" s="201"/>
      <c r="B88" s="74"/>
      <c r="C88" s="125"/>
      <c r="D88" s="90"/>
      <c r="E88" s="89"/>
      <c r="F88" s="90"/>
      <c r="G88" s="89"/>
      <c r="H88" s="90"/>
      <c r="I88" s="89"/>
      <c r="J88" s="90"/>
      <c r="K88" s="89"/>
      <c r="M88" s="99"/>
      <c r="N88" s="98" t="str">
        <f t="shared" ref="N88:AO88" si="1004">IF(OR(AND(N$1&gt;=$H85,N$1&lt;=IF(AND($H85&gt;$M$1,$I85=""),$M$2,$I85)),AND(N$1&gt;=$H86,N$1&lt;=IF(AND($H86&gt;$M$1,$I86=""),$M$2,$I86)),AND(N$1&gt;=$H87,N$1&lt;=IF(AND($H87&gt;$M$1,$I87=""),$M$2,$I87)),AND(N$1&gt;=$H88,N$1&lt;=IF(AND($H88&gt;$M$1,$I88=""),$M$2,$I88))),$H$3,"")</f>
        <v/>
      </c>
      <c r="O88" s="47" t="str">
        <f t="shared" si="1004"/>
        <v/>
      </c>
      <c r="P88" s="47" t="str">
        <f t="shared" si="1004"/>
        <v/>
      </c>
      <c r="Q88" s="47" t="str">
        <f t="shared" si="1004"/>
        <v/>
      </c>
      <c r="R88" s="47" t="str">
        <f t="shared" si="1004"/>
        <v/>
      </c>
      <c r="S88" s="47" t="str">
        <f t="shared" si="1004"/>
        <v/>
      </c>
      <c r="T88" s="47" t="str">
        <f t="shared" si="1004"/>
        <v/>
      </c>
      <c r="U88" s="47" t="str">
        <f t="shared" si="1004"/>
        <v/>
      </c>
      <c r="V88" s="47" t="str">
        <f t="shared" si="1004"/>
        <v/>
      </c>
      <c r="W88" s="47" t="str">
        <f t="shared" si="1004"/>
        <v/>
      </c>
      <c r="X88" s="47" t="str">
        <f t="shared" si="1004"/>
        <v/>
      </c>
      <c r="Y88" s="47" t="str">
        <f t="shared" si="1004"/>
        <v/>
      </c>
      <c r="Z88" s="47" t="str">
        <f t="shared" si="1004"/>
        <v/>
      </c>
      <c r="AA88" s="47" t="str">
        <f t="shared" si="1004"/>
        <v/>
      </c>
      <c r="AB88" s="47" t="str">
        <f t="shared" si="1004"/>
        <v/>
      </c>
      <c r="AC88" s="47" t="str">
        <f t="shared" si="1004"/>
        <v/>
      </c>
      <c r="AD88" s="47" t="str">
        <f t="shared" si="1004"/>
        <v/>
      </c>
      <c r="AE88" s="47" t="str">
        <f t="shared" si="1004"/>
        <v/>
      </c>
      <c r="AF88" s="47" t="str">
        <f t="shared" si="1004"/>
        <v/>
      </c>
      <c r="AG88" s="47" t="str">
        <f t="shared" si="1004"/>
        <v/>
      </c>
      <c r="AH88" s="47" t="str">
        <f t="shared" si="1004"/>
        <v/>
      </c>
      <c r="AI88" s="47" t="str">
        <f t="shared" si="1004"/>
        <v/>
      </c>
      <c r="AJ88" s="47" t="str">
        <f t="shared" si="1004"/>
        <v/>
      </c>
      <c r="AK88" s="47" t="str">
        <f t="shared" si="1004"/>
        <v/>
      </c>
      <c r="AL88" s="47" t="str">
        <f t="shared" si="1004"/>
        <v/>
      </c>
      <c r="AM88" s="47" t="str">
        <f t="shared" si="1004"/>
        <v/>
      </c>
      <c r="AN88" s="47" t="str">
        <f t="shared" si="1004"/>
        <v/>
      </c>
      <c r="AO88" s="47" t="str">
        <f t="shared" si="1004"/>
        <v/>
      </c>
      <c r="AP88" s="95" t="str">
        <f>IF(AP$1="","",IF(OR(AND(AP$1&gt;=$H85,AP$1&lt;=IF(AND($H85&gt;$M$1,$I85=""),$M$2,$I85)),AND(AP$1&gt;=$H86,AP$1&lt;=IF(AND($H86&gt;$M$1,$I86=""),$M$2,$I86)),AND(AP$1&gt;=$H87,AP$1&lt;=IF(AND($H87&gt;$M$1,$I87=""),$M$2,$I87)),AND(AP$1&gt;=$H88,AP$1&lt;=IF(AND($H88&gt;$M$1,$I88=""),$M$2,$I88))),$H$3,""))</f>
        <v/>
      </c>
      <c r="AQ88" s="95" t="str">
        <f>IF(AQ$1="","",IF(OR(AND(AQ$1&gt;=$H85,AQ$1&lt;=IF(AND($H85&gt;$M$1,$I85=""),$M$2,$I85)),AND(AQ$1&gt;=$H86,AQ$1&lt;=IF(AND($H86&gt;$M$1,$I86=""),$M$2,$I86)),AND(AQ$1&gt;=$H87,AQ$1&lt;=IF(AND($H87&gt;$M$1,$I87=""),$M$2,$I87)),AND(AQ$1&gt;=$H88,AQ$1&lt;=IF(AND($H88&gt;$M$1,$I88=""),$M$2,$I88))),$H$3,""))</f>
        <v/>
      </c>
      <c r="AR88" s="96" t="str">
        <f>IF(AR$1="","",IF(OR(AND(AR$1&gt;=$H85,AR$1&lt;=IF(AND($H85&gt;$M$1,$I85=""),$M$2,$I85)),AND(AR$1&gt;=$H86,AR$1&lt;=IF(AND($H86&gt;$M$1,$I86=""),$M$2,$I86)),AND(AR$1&gt;=$H87,AR$1&lt;=IF(AND($H87&gt;$M$1,$I87=""),$M$2,$I87)),AND(AR$1&gt;=$H88,AR$1&lt;=IF(AND($H88&gt;$M$1,$I88=""),$M$2,$I88))),$H$3,""))</f>
        <v/>
      </c>
    </row>
    <row r="89" spans="1:44" ht="13.5" thickBot="1" x14ac:dyDescent="0.25">
      <c r="A89" s="202"/>
      <c r="B89" s="75"/>
      <c r="C89" s="200"/>
      <c r="D89" s="91"/>
      <c r="E89" s="92"/>
      <c r="F89" s="91"/>
      <c r="G89" s="92"/>
      <c r="H89" s="91"/>
      <c r="I89" s="92"/>
      <c r="J89" s="91"/>
      <c r="K89" s="92"/>
      <c r="M89" s="99"/>
      <c r="N89" s="75" t="str">
        <f>IF(OR(AND(N$1&gt;=$J85,N$1&lt;=IF(AND($J85&gt;$M$1,$K85=""),$M$2,$K85)),AND(N$1&gt;=$J86,N$1&lt;=IF(AND($J86&gt;$M$1,$K86=""),$M$2,$K86)),AND(N$1&gt;=$J87,N$1&lt;=IF(AND($J87&gt;$M$1,$K87=""),$M$2,$K87)),AND(N$1&gt;=$J88,N$1&lt;=IF(AND($J88&gt;$M$1,$K88=""),$M$2,$K88)),AND(N$1&gt;=$J89,N$1&lt;=IF(AND($J89&gt;$M$1,$K89=""),$M$2,$K89))),$J$3,"")</f>
        <v/>
      </c>
      <c r="O89" s="49" t="str">
        <f t="shared" ref="O89" si="1005">IF(OR(AND(O$1&gt;=$J85,O$1&lt;=IF(AND($J85&gt;$M$1,$K85=""),$M$2,$K85)),AND(O$1&gt;=$J86,O$1&lt;=IF(AND($J86&gt;$M$1,$K86=""),$M$2,$K86)),AND(O$1&gt;=$J87,O$1&lt;=IF(AND($J87&gt;$M$1,$K87=""),$M$2,$K87)),AND(O$1&gt;=$J88,O$1&lt;=IF(AND($J88&gt;$M$1,$K88=""),$M$2,$K88)),AND(O$1&gt;=$J89,O$1&lt;=IF(AND($J89&gt;$M$1,$K89=""),$M$2,$K89))),$J$3,"")</f>
        <v/>
      </c>
      <c r="P89" s="49" t="str">
        <f t="shared" ref="P89" si="1006">IF(OR(AND(P$1&gt;=$J85,P$1&lt;=IF(AND($J85&gt;$M$1,$K85=""),$M$2,$K85)),AND(P$1&gt;=$J86,P$1&lt;=IF(AND($J86&gt;$M$1,$K86=""),$M$2,$K86)),AND(P$1&gt;=$J87,P$1&lt;=IF(AND($J87&gt;$M$1,$K87=""),$M$2,$K87)),AND(P$1&gt;=$J88,P$1&lt;=IF(AND($J88&gt;$M$1,$K88=""),$M$2,$K88)),AND(P$1&gt;=$J89,P$1&lt;=IF(AND($J89&gt;$M$1,$K89=""),$M$2,$K89))),$J$3,"")</f>
        <v/>
      </c>
      <c r="Q89" s="49" t="str">
        <f t="shared" ref="Q89" si="1007">IF(OR(AND(Q$1&gt;=$J85,Q$1&lt;=IF(AND($J85&gt;$M$1,$K85=""),$M$2,$K85)),AND(Q$1&gt;=$J86,Q$1&lt;=IF(AND($J86&gt;$M$1,$K86=""),$M$2,$K86)),AND(Q$1&gt;=$J87,Q$1&lt;=IF(AND($J87&gt;$M$1,$K87=""),$M$2,$K87)),AND(Q$1&gt;=$J88,Q$1&lt;=IF(AND($J88&gt;$M$1,$K88=""),$M$2,$K88)),AND(Q$1&gt;=$J89,Q$1&lt;=IF(AND($J89&gt;$M$1,$K89=""),$M$2,$K89))),$J$3,"")</f>
        <v/>
      </c>
      <c r="R89" s="49" t="str">
        <f t="shared" ref="R89" si="1008">IF(OR(AND(R$1&gt;=$J85,R$1&lt;=IF(AND($J85&gt;$M$1,$K85=""),$M$2,$K85)),AND(R$1&gt;=$J86,R$1&lt;=IF(AND($J86&gt;$M$1,$K86=""),$M$2,$K86)),AND(R$1&gt;=$J87,R$1&lt;=IF(AND($J87&gt;$M$1,$K87=""),$M$2,$K87)),AND(R$1&gt;=$J88,R$1&lt;=IF(AND($J88&gt;$M$1,$K88=""),$M$2,$K88)),AND(R$1&gt;=$J89,R$1&lt;=IF(AND($J89&gt;$M$1,$K89=""),$M$2,$K89))),$J$3,"")</f>
        <v/>
      </c>
      <c r="S89" s="49" t="str">
        <f t="shared" ref="S89" si="1009">IF(OR(AND(S$1&gt;=$J85,S$1&lt;=IF(AND($J85&gt;$M$1,$K85=""),$M$2,$K85)),AND(S$1&gt;=$J86,S$1&lt;=IF(AND($J86&gt;$M$1,$K86=""),$M$2,$K86)),AND(S$1&gt;=$J87,S$1&lt;=IF(AND($J87&gt;$M$1,$K87=""),$M$2,$K87)),AND(S$1&gt;=$J88,S$1&lt;=IF(AND($J88&gt;$M$1,$K88=""),$M$2,$K88)),AND(S$1&gt;=$J89,S$1&lt;=IF(AND($J89&gt;$M$1,$K89=""),$M$2,$K89))),$J$3,"")</f>
        <v/>
      </c>
      <c r="T89" s="49" t="str">
        <f t="shared" ref="T89" si="1010">IF(OR(AND(T$1&gt;=$J85,T$1&lt;=IF(AND($J85&gt;$M$1,$K85=""),$M$2,$K85)),AND(T$1&gt;=$J86,T$1&lt;=IF(AND($J86&gt;$M$1,$K86=""),$M$2,$K86)),AND(T$1&gt;=$J87,T$1&lt;=IF(AND($J87&gt;$M$1,$K87=""),$M$2,$K87)),AND(T$1&gt;=$J88,T$1&lt;=IF(AND($J88&gt;$M$1,$K88=""),$M$2,$K88)),AND(T$1&gt;=$J89,T$1&lt;=IF(AND($J89&gt;$M$1,$K89=""),$M$2,$K89))),$J$3,"")</f>
        <v/>
      </c>
      <c r="U89" s="49" t="str">
        <f t="shared" ref="U89" si="1011">IF(OR(AND(U$1&gt;=$J85,U$1&lt;=IF(AND($J85&gt;$M$1,$K85=""),$M$2,$K85)),AND(U$1&gt;=$J86,U$1&lt;=IF(AND($J86&gt;$M$1,$K86=""),$M$2,$K86)),AND(U$1&gt;=$J87,U$1&lt;=IF(AND($J87&gt;$M$1,$K87=""),$M$2,$K87)),AND(U$1&gt;=$J88,U$1&lt;=IF(AND($J88&gt;$M$1,$K88=""),$M$2,$K88)),AND(U$1&gt;=$J89,U$1&lt;=IF(AND($J89&gt;$M$1,$K89=""),$M$2,$K89))),$J$3,"")</f>
        <v/>
      </c>
      <c r="V89" s="49" t="str">
        <f t="shared" ref="V89" si="1012">IF(OR(AND(V$1&gt;=$J85,V$1&lt;=IF(AND($J85&gt;$M$1,$K85=""),$M$2,$K85)),AND(V$1&gt;=$J86,V$1&lt;=IF(AND($J86&gt;$M$1,$K86=""),$M$2,$K86)),AND(V$1&gt;=$J87,V$1&lt;=IF(AND($J87&gt;$M$1,$K87=""),$M$2,$K87)),AND(V$1&gt;=$J88,V$1&lt;=IF(AND($J88&gt;$M$1,$K88=""),$M$2,$K88)),AND(V$1&gt;=$J89,V$1&lt;=IF(AND($J89&gt;$M$1,$K89=""),$M$2,$K89))),$J$3,"")</f>
        <v/>
      </c>
      <c r="W89" s="49" t="str">
        <f t="shared" ref="W89" si="1013">IF(OR(AND(W$1&gt;=$J85,W$1&lt;=IF(AND($J85&gt;$M$1,$K85=""),$M$2,$K85)),AND(W$1&gt;=$J86,W$1&lt;=IF(AND($J86&gt;$M$1,$K86=""),$M$2,$K86)),AND(W$1&gt;=$J87,W$1&lt;=IF(AND($J87&gt;$M$1,$K87=""),$M$2,$K87)),AND(W$1&gt;=$J88,W$1&lt;=IF(AND($J88&gt;$M$1,$K88=""),$M$2,$K88)),AND(W$1&gt;=$J89,W$1&lt;=IF(AND($J89&gt;$M$1,$K89=""),$M$2,$K89))),$J$3,"")</f>
        <v/>
      </c>
      <c r="X89" s="49" t="str">
        <f t="shared" ref="X89" si="1014">IF(OR(AND(X$1&gt;=$J85,X$1&lt;=IF(AND($J85&gt;$M$1,$K85=""),$M$2,$K85)),AND(X$1&gt;=$J86,X$1&lt;=IF(AND($J86&gt;$M$1,$K86=""),$M$2,$K86)),AND(X$1&gt;=$J87,X$1&lt;=IF(AND($J87&gt;$M$1,$K87=""),$M$2,$K87)),AND(X$1&gt;=$J88,X$1&lt;=IF(AND($J88&gt;$M$1,$K88=""),$M$2,$K88)),AND(X$1&gt;=$J89,X$1&lt;=IF(AND($J89&gt;$M$1,$K89=""),$M$2,$K89))),$J$3,"")</f>
        <v/>
      </c>
      <c r="Y89" s="49" t="str">
        <f t="shared" ref="Y89" si="1015">IF(OR(AND(Y$1&gt;=$J85,Y$1&lt;=IF(AND($J85&gt;$M$1,$K85=""),$M$2,$K85)),AND(Y$1&gt;=$J86,Y$1&lt;=IF(AND($J86&gt;$M$1,$K86=""),$M$2,$K86)),AND(Y$1&gt;=$J87,Y$1&lt;=IF(AND($J87&gt;$M$1,$K87=""),$M$2,$K87)),AND(Y$1&gt;=$J88,Y$1&lt;=IF(AND($J88&gt;$M$1,$K88=""),$M$2,$K88)),AND(Y$1&gt;=$J89,Y$1&lt;=IF(AND($J89&gt;$M$1,$K89=""),$M$2,$K89))),$J$3,"")</f>
        <v/>
      </c>
      <c r="Z89" s="49" t="str">
        <f t="shared" ref="Z89" si="1016">IF(OR(AND(Z$1&gt;=$J85,Z$1&lt;=IF(AND($J85&gt;$M$1,$K85=""),$M$2,$K85)),AND(Z$1&gt;=$J86,Z$1&lt;=IF(AND($J86&gt;$M$1,$K86=""),$M$2,$K86)),AND(Z$1&gt;=$J87,Z$1&lt;=IF(AND($J87&gt;$M$1,$K87=""),$M$2,$K87)),AND(Z$1&gt;=$J88,Z$1&lt;=IF(AND($J88&gt;$M$1,$K88=""),$M$2,$K88)),AND(Z$1&gt;=$J89,Z$1&lt;=IF(AND($J89&gt;$M$1,$K89=""),$M$2,$K89))),$J$3,"")</f>
        <v/>
      </c>
      <c r="AA89" s="49" t="str">
        <f t="shared" ref="AA89" si="1017">IF(OR(AND(AA$1&gt;=$J85,AA$1&lt;=IF(AND($J85&gt;$M$1,$K85=""),$M$2,$K85)),AND(AA$1&gt;=$J86,AA$1&lt;=IF(AND($J86&gt;$M$1,$K86=""),$M$2,$K86)),AND(AA$1&gt;=$J87,AA$1&lt;=IF(AND($J87&gt;$M$1,$K87=""),$M$2,$K87)),AND(AA$1&gt;=$J88,AA$1&lt;=IF(AND($J88&gt;$M$1,$K88=""),$M$2,$K88)),AND(AA$1&gt;=$J89,AA$1&lt;=IF(AND($J89&gt;$M$1,$K89=""),$M$2,$K89))),$J$3,"")</f>
        <v/>
      </c>
      <c r="AB89" s="49" t="str">
        <f t="shared" ref="AB89" si="1018">IF(OR(AND(AB$1&gt;=$J85,AB$1&lt;=IF(AND($J85&gt;$M$1,$K85=""),$M$2,$K85)),AND(AB$1&gt;=$J86,AB$1&lt;=IF(AND($J86&gt;$M$1,$K86=""),$M$2,$K86)),AND(AB$1&gt;=$J87,AB$1&lt;=IF(AND($J87&gt;$M$1,$K87=""),$M$2,$K87)),AND(AB$1&gt;=$J88,AB$1&lt;=IF(AND($J88&gt;$M$1,$K88=""),$M$2,$K88)),AND(AB$1&gt;=$J89,AB$1&lt;=IF(AND($J89&gt;$M$1,$K89=""),$M$2,$K89))),$J$3,"")</f>
        <v/>
      </c>
      <c r="AC89" s="49" t="str">
        <f t="shared" ref="AC89" si="1019">IF(OR(AND(AC$1&gt;=$J85,AC$1&lt;=IF(AND($J85&gt;$M$1,$K85=""),$M$2,$K85)),AND(AC$1&gt;=$J86,AC$1&lt;=IF(AND($J86&gt;$M$1,$K86=""),$M$2,$K86)),AND(AC$1&gt;=$J87,AC$1&lt;=IF(AND($J87&gt;$M$1,$K87=""),$M$2,$K87)),AND(AC$1&gt;=$J88,AC$1&lt;=IF(AND($J88&gt;$M$1,$K88=""),$M$2,$K88)),AND(AC$1&gt;=$J89,AC$1&lt;=IF(AND($J89&gt;$M$1,$K89=""),$M$2,$K89))),$J$3,"")</f>
        <v/>
      </c>
      <c r="AD89" s="49" t="str">
        <f t="shared" ref="AD89" si="1020">IF(OR(AND(AD$1&gt;=$J85,AD$1&lt;=IF(AND($J85&gt;$M$1,$K85=""),$M$2,$K85)),AND(AD$1&gt;=$J86,AD$1&lt;=IF(AND($J86&gt;$M$1,$K86=""),$M$2,$K86)),AND(AD$1&gt;=$J87,AD$1&lt;=IF(AND($J87&gt;$M$1,$K87=""),$M$2,$K87)),AND(AD$1&gt;=$J88,AD$1&lt;=IF(AND($J88&gt;$M$1,$K88=""),$M$2,$K88)),AND(AD$1&gt;=$J89,AD$1&lt;=IF(AND($J89&gt;$M$1,$K89=""),$M$2,$K89))),$J$3,"")</f>
        <v/>
      </c>
      <c r="AE89" s="49" t="str">
        <f t="shared" ref="AE89" si="1021">IF(OR(AND(AE$1&gt;=$J85,AE$1&lt;=IF(AND($J85&gt;$M$1,$K85=""),$M$2,$K85)),AND(AE$1&gt;=$J86,AE$1&lt;=IF(AND($J86&gt;$M$1,$K86=""),$M$2,$K86)),AND(AE$1&gt;=$J87,AE$1&lt;=IF(AND($J87&gt;$M$1,$K87=""),$M$2,$K87)),AND(AE$1&gt;=$J88,AE$1&lt;=IF(AND($J88&gt;$M$1,$K88=""),$M$2,$K88)),AND(AE$1&gt;=$J89,AE$1&lt;=IF(AND($J89&gt;$M$1,$K89=""),$M$2,$K89))),$J$3,"")</f>
        <v/>
      </c>
      <c r="AF89" s="49" t="str">
        <f t="shared" ref="AF89" si="1022">IF(OR(AND(AF$1&gt;=$J85,AF$1&lt;=IF(AND($J85&gt;$M$1,$K85=""),$M$2,$K85)),AND(AF$1&gt;=$J86,AF$1&lt;=IF(AND($J86&gt;$M$1,$K86=""),$M$2,$K86)),AND(AF$1&gt;=$J87,AF$1&lt;=IF(AND($J87&gt;$M$1,$K87=""),$M$2,$K87)),AND(AF$1&gt;=$J88,AF$1&lt;=IF(AND($J88&gt;$M$1,$K88=""),$M$2,$K88)),AND(AF$1&gt;=$J89,AF$1&lt;=IF(AND($J89&gt;$M$1,$K89=""),$M$2,$K89))),$J$3,"")</f>
        <v/>
      </c>
      <c r="AG89" s="49" t="str">
        <f t="shared" ref="AG89" si="1023">IF(OR(AND(AG$1&gt;=$J85,AG$1&lt;=IF(AND($J85&gt;$M$1,$K85=""),$M$2,$K85)),AND(AG$1&gt;=$J86,AG$1&lt;=IF(AND($J86&gt;$M$1,$K86=""),$M$2,$K86)),AND(AG$1&gt;=$J87,AG$1&lt;=IF(AND($J87&gt;$M$1,$K87=""),$M$2,$K87)),AND(AG$1&gt;=$J88,AG$1&lt;=IF(AND($J88&gt;$M$1,$K88=""),$M$2,$K88)),AND(AG$1&gt;=$J89,AG$1&lt;=IF(AND($J89&gt;$M$1,$K89=""),$M$2,$K89))),$J$3,"")</f>
        <v/>
      </c>
      <c r="AH89" s="49" t="str">
        <f t="shared" ref="AH89" si="1024">IF(OR(AND(AH$1&gt;=$J85,AH$1&lt;=IF(AND($J85&gt;$M$1,$K85=""),$M$2,$K85)),AND(AH$1&gt;=$J86,AH$1&lt;=IF(AND($J86&gt;$M$1,$K86=""),$M$2,$K86)),AND(AH$1&gt;=$J87,AH$1&lt;=IF(AND($J87&gt;$M$1,$K87=""),$M$2,$K87)),AND(AH$1&gt;=$J88,AH$1&lt;=IF(AND($J88&gt;$M$1,$K88=""),$M$2,$K88)),AND(AH$1&gt;=$J89,AH$1&lt;=IF(AND($J89&gt;$M$1,$K89=""),$M$2,$K89))),$J$3,"")</f>
        <v/>
      </c>
      <c r="AI89" s="49" t="str">
        <f t="shared" ref="AI89" si="1025">IF(OR(AND(AI$1&gt;=$J85,AI$1&lt;=IF(AND($J85&gt;$M$1,$K85=""),$M$2,$K85)),AND(AI$1&gt;=$J86,AI$1&lt;=IF(AND($J86&gt;$M$1,$K86=""),$M$2,$K86)),AND(AI$1&gt;=$J87,AI$1&lt;=IF(AND($J87&gt;$M$1,$K87=""),$M$2,$K87)),AND(AI$1&gt;=$J88,AI$1&lt;=IF(AND($J88&gt;$M$1,$K88=""),$M$2,$K88)),AND(AI$1&gt;=$J89,AI$1&lt;=IF(AND($J89&gt;$M$1,$K89=""),$M$2,$K89))),$J$3,"")</f>
        <v/>
      </c>
      <c r="AJ89" s="49" t="str">
        <f t="shared" ref="AJ89" si="1026">IF(OR(AND(AJ$1&gt;=$J85,AJ$1&lt;=IF(AND($J85&gt;$M$1,$K85=""),$M$2,$K85)),AND(AJ$1&gt;=$J86,AJ$1&lt;=IF(AND($J86&gt;$M$1,$K86=""),$M$2,$K86)),AND(AJ$1&gt;=$J87,AJ$1&lt;=IF(AND($J87&gt;$M$1,$K87=""),$M$2,$K87)),AND(AJ$1&gt;=$J88,AJ$1&lt;=IF(AND($J88&gt;$M$1,$K88=""),$M$2,$K88)),AND(AJ$1&gt;=$J89,AJ$1&lt;=IF(AND($J89&gt;$M$1,$K89=""),$M$2,$K89))),$J$3,"")</f>
        <v/>
      </c>
      <c r="AK89" s="49" t="str">
        <f t="shared" ref="AK89" si="1027">IF(OR(AND(AK$1&gt;=$J85,AK$1&lt;=IF(AND($J85&gt;$M$1,$K85=""),$M$2,$K85)),AND(AK$1&gt;=$J86,AK$1&lt;=IF(AND($J86&gt;$M$1,$K86=""),$M$2,$K86)),AND(AK$1&gt;=$J87,AK$1&lt;=IF(AND($J87&gt;$M$1,$K87=""),$M$2,$K87)),AND(AK$1&gt;=$J88,AK$1&lt;=IF(AND($J88&gt;$M$1,$K88=""),$M$2,$K88)),AND(AK$1&gt;=$J89,AK$1&lt;=IF(AND($J89&gt;$M$1,$K89=""),$M$2,$K89))),$J$3,"")</f>
        <v/>
      </c>
      <c r="AL89" s="49" t="str">
        <f t="shared" ref="AL89" si="1028">IF(OR(AND(AL$1&gt;=$J85,AL$1&lt;=IF(AND($J85&gt;$M$1,$K85=""),$M$2,$K85)),AND(AL$1&gt;=$J86,AL$1&lt;=IF(AND($J86&gt;$M$1,$K86=""),$M$2,$K86)),AND(AL$1&gt;=$J87,AL$1&lt;=IF(AND($J87&gt;$M$1,$K87=""),$M$2,$K87)),AND(AL$1&gt;=$J88,AL$1&lt;=IF(AND($J88&gt;$M$1,$K88=""),$M$2,$K88)),AND(AL$1&gt;=$J89,AL$1&lt;=IF(AND($J89&gt;$M$1,$K89=""),$M$2,$K89))),$J$3,"")</f>
        <v/>
      </c>
      <c r="AM89" s="49" t="str">
        <f t="shared" ref="AM89" si="1029">IF(OR(AND(AM$1&gt;=$J85,AM$1&lt;=IF(AND($J85&gt;$M$1,$K85=""),$M$2,$K85)),AND(AM$1&gt;=$J86,AM$1&lt;=IF(AND($J86&gt;$M$1,$K86=""),$M$2,$K86)),AND(AM$1&gt;=$J87,AM$1&lt;=IF(AND($J87&gt;$M$1,$K87=""),$M$2,$K87)),AND(AM$1&gt;=$J88,AM$1&lt;=IF(AND($J88&gt;$M$1,$K88=""),$M$2,$K88)),AND(AM$1&gt;=$J89,AM$1&lt;=IF(AND($J89&gt;$M$1,$K89=""),$M$2,$K89))),$J$3,"")</f>
        <v/>
      </c>
      <c r="AN89" s="49" t="str">
        <f t="shared" ref="AN89" si="1030">IF(OR(AND(AN$1&gt;=$J85,AN$1&lt;=IF(AND($J85&gt;$M$1,$K85=""),$M$2,$K85)),AND(AN$1&gt;=$J86,AN$1&lt;=IF(AND($J86&gt;$M$1,$K86=""),$M$2,$K86)),AND(AN$1&gt;=$J87,AN$1&lt;=IF(AND($J87&gt;$M$1,$K87=""),$M$2,$K87)),AND(AN$1&gt;=$J88,AN$1&lt;=IF(AND($J88&gt;$M$1,$K88=""),$M$2,$K88)),AND(AN$1&gt;=$J89,AN$1&lt;=IF(AND($J89&gt;$M$1,$K89=""),$M$2,$K89))),$J$3,"")</f>
        <v/>
      </c>
      <c r="AO89" s="49" t="str">
        <f t="shared" ref="AO89" si="1031">IF(OR(AND(AO$1&gt;=$J85,AO$1&lt;=IF(AND($J85&gt;$M$1,$K85=""),$M$2,$K85)),AND(AO$1&gt;=$J86,AO$1&lt;=IF(AND($J86&gt;$M$1,$K86=""),$M$2,$K86)),AND(AO$1&gt;=$J87,AO$1&lt;=IF(AND($J87&gt;$M$1,$K87=""),$M$2,$K87)),AND(AO$1&gt;=$J88,AO$1&lt;=IF(AND($J88&gt;$M$1,$K88=""),$M$2,$K88)),AND(AO$1&gt;=$J89,AO$1&lt;=IF(AND($J89&gt;$M$1,$K89=""),$M$2,$K89))),$J$3,"")</f>
        <v/>
      </c>
      <c r="AP89" s="52" t="str">
        <f>IF(AP$1="","",IF(OR(AND(AP$1&gt;=$J85,AP$1&lt;=IF(AND($J85&gt;$M$1,$K85=""),$M$2,$K85)),AND(AP$1&gt;=$J86,AP$1&lt;=IF(AND($J86&gt;$M$1,$K86=""),$M$2,$K86)),AND(AP$1&gt;=$J87,AP$1&lt;=IF(AND($J87&gt;$M$1,$K87=""),$M$2,$K87)),AND(AP$1&gt;=$J88,AP$1&lt;=IF(AND($J88&gt;$M$1,$K88=""),$M$2,$K88)),AND(AP$1&gt;=$J89,AP$1&lt;=IF(AND($J89&gt;$M$1,$K89=""),$M$2,$K89))),$J$3,""))</f>
        <v/>
      </c>
      <c r="AQ89" s="52" t="str">
        <f t="shared" ref="AQ89" si="1032">IF(AQ$1="","",IF(OR(AND(AQ$1&gt;=$J85,AQ$1&lt;=IF(AND($J85&gt;$M$1,$K85=""),$M$2,$K85)),AND(AQ$1&gt;=$J86,AQ$1&lt;=IF(AND($J86&gt;$M$1,$K86=""),$M$2,$K86)),AND(AQ$1&gt;=$J87,AQ$1&lt;=IF(AND($J87&gt;$M$1,$K87=""),$M$2,$K87)),AND(AQ$1&gt;=$J88,AQ$1&lt;=IF(AND($J88&gt;$M$1,$K88=""),$M$2,$K88)),AND(AQ$1&gt;=$J89,AQ$1&lt;=IF(AND($J89&gt;$M$1,$K89=""),$M$2,$K89))),$J$3,""))</f>
        <v/>
      </c>
      <c r="AR89" s="53" t="str">
        <f t="shared" ref="AR89" si="1033">IF(AR$1="","",IF(OR(AND(AR$1&gt;=$J85,AR$1&lt;=IF(AND($J85&gt;$M$1,$K85=""),$M$2,$K85)),AND(AR$1&gt;=$J86,AR$1&lt;=IF(AND($J86&gt;$M$1,$K86=""),$M$2,$K86)),AND(AR$1&gt;=$J87,AR$1&lt;=IF(AND($J87&gt;$M$1,$K87=""),$M$2,$K87)),AND(AR$1&gt;=$J88,AR$1&lt;=IF(AND($J88&gt;$M$1,$K88=""),$M$2,$K88)),AND(AR$1&gt;=$J89,AR$1&lt;=IF(AND($J89&gt;$M$1,$K89=""),$M$2,$K89))),$J$3,""))</f>
        <v/>
      </c>
    </row>
    <row r="90" spans="1:44" ht="21.75" customHeight="1" x14ac:dyDescent="0.2">
      <c r="A90" s="76">
        <f>стр.1!C47</f>
        <v>5015</v>
      </c>
      <c r="B90" s="142" t="str">
        <f>IFERROR(VLOOKUP(A90,стр.1!$A$13:$D$106,2,FALSE),"")</f>
        <v>Аршавин</v>
      </c>
      <c r="C90" s="197" t="str">
        <f>IFERROR(VLOOKUP(A90,стр.1!$A$13:$D$106,4,FALSE),"")</f>
        <v>сборная</v>
      </c>
      <c r="D90" s="86"/>
      <c r="E90" s="87"/>
      <c r="F90" s="86"/>
      <c r="G90" s="87"/>
      <c r="H90" s="86"/>
      <c r="I90" s="87"/>
      <c r="J90" s="86"/>
      <c r="K90" s="87"/>
      <c r="L90" s="17"/>
      <c r="M90" s="99"/>
      <c r="N90" s="97" t="str">
        <f>N91&amp;N92&amp;N93&amp;N94</f>
        <v/>
      </c>
      <c r="O90" s="97" t="str">
        <f t="shared" ref="O90" si="1034">O91&amp;O92&amp;O93&amp;O94</f>
        <v/>
      </c>
      <c r="P90" s="97" t="str">
        <f t="shared" ref="P90" si="1035">P91&amp;P92&amp;P93&amp;P94</f>
        <v/>
      </c>
      <c r="Q90" s="97" t="str">
        <f t="shared" ref="Q90" si="1036">Q91&amp;Q92&amp;Q93&amp;Q94</f>
        <v/>
      </c>
      <c r="R90" s="97" t="str">
        <f t="shared" ref="R90" si="1037">R91&amp;R92&amp;R93&amp;R94</f>
        <v/>
      </c>
      <c r="S90" s="97" t="str">
        <f t="shared" ref="S90" si="1038">S91&amp;S92&amp;S93&amp;S94</f>
        <v/>
      </c>
      <c r="T90" s="97" t="str">
        <f t="shared" ref="T90" si="1039">T91&amp;T92&amp;T93&amp;T94</f>
        <v/>
      </c>
      <c r="U90" s="97" t="str">
        <f t="shared" ref="U90" si="1040">U91&amp;U92&amp;U93&amp;U94</f>
        <v/>
      </c>
      <c r="V90" s="97" t="str">
        <f t="shared" ref="V90" si="1041">V91&amp;V92&amp;V93&amp;V94</f>
        <v/>
      </c>
      <c r="W90" s="97" t="str">
        <f t="shared" ref="W90" si="1042">W91&amp;W92&amp;W93&amp;W94</f>
        <v/>
      </c>
      <c r="X90" s="97" t="str">
        <f t="shared" ref="X90" si="1043">X91&amp;X92&amp;X93&amp;X94</f>
        <v/>
      </c>
      <c r="Y90" s="97" t="str">
        <f t="shared" ref="Y90" si="1044">Y91&amp;Y92&amp;Y93&amp;Y94</f>
        <v/>
      </c>
      <c r="Z90" s="97" t="str">
        <f t="shared" ref="Z90" si="1045">Z91&amp;Z92&amp;Z93&amp;Z94</f>
        <v/>
      </c>
      <c r="AA90" s="97" t="str">
        <f t="shared" ref="AA90" si="1046">AA91&amp;AA92&amp;AA93&amp;AA94</f>
        <v/>
      </c>
      <c r="AB90" s="97" t="str">
        <f t="shared" ref="AB90" si="1047">AB91&amp;AB92&amp;AB93&amp;AB94</f>
        <v/>
      </c>
      <c r="AC90" s="97" t="str">
        <f t="shared" ref="AC90" si="1048">AC91&amp;AC92&amp;AC93&amp;AC94</f>
        <v/>
      </c>
      <c r="AD90" s="97" t="str">
        <f t="shared" ref="AD90" si="1049">AD91&amp;AD92&amp;AD93&amp;AD94</f>
        <v/>
      </c>
      <c r="AE90" s="97" t="str">
        <f t="shared" ref="AE90" si="1050">AE91&amp;AE92&amp;AE93&amp;AE94</f>
        <v/>
      </c>
      <c r="AF90" s="97" t="str">
        <f t="shared" ref="AF90" si="1051">AF91&amp;AF92&amp;AF93&amp;AF94</f>
        <v/>
      </c>
      <c r="AG90" s="97" t="str">
        <f t="shared" ref="AG90" si="1052">AG91&amp;AG92&amp;AG93&amp;AG94</f>
        <v/>
      </c>
      <c r="AH90" s="97" t="str">
        <f t="shared" ref="AH90" si="1053">AH91&amp;AH92&amp;AH93&amp;AH94</f>
        <v/>
      </c>
      <c r="AI90" s="97" t="str">
        <f t="shared" ref="AI90" si="1054">AI91&amp;AI92&amp;AI93&amp;AI94</f>
        <v/>
      </c>
      <c r="AJ90" s="97" t="str">
        <f t="shared" ref="AJ90" si="1055">AJ91&amp;AJ92&amp;AJ93&amp;AJ94</f>
        <v/>
      </c>
      <c r="AK90" s="97" t="str">
        <f t="shared" ref="AK90" si="1056">AK91&amp;AK92&amp;AK93&amp;AK94</f>
        <v/>
      </c>
      <c r="AL90" s="97" t="str">
        <f t="shared" ref="AL90" si="1057">AL91&amp;AL92&amp;AL93&amp;AL94</f>
        <v/>
      </c>
      <c r="AM90" s="97" t="str">
        <f t="shared" ref="AM90" si="1058">AM91&amp;AM92&amp;AM93&amp;AM94</f>
        <v/>
      </c>
      <c r="AN90" s="97" t="str">
        <f t="shared" ref="AN90" si="1059">AN91&amp;AN92&amp;AN93&amp;AN94</f>
        <v/>
      </c>
      <c r="AO90" s="97" t="str">
        <f t="shared" ref="AO90" si="1060">AO91&amp;AO92&amp;AO93&amp;AO94</f>
        <v/>
      </c>
      <c r="AP90" s="97" t="str">
        <f t="shared" ref="AP90" si="1061">AP91&amp;AP92&amp;AP93&amp;AP94</f>
        <v/>
      </c>
      <c r="AQ90" s="97" t="str">
        <f t="shared" ref="AQ90" si="1062">AQ91&amp;AQ92&amp;AQ93&amp;AQ94</f>
        <v/>
      </c>
      <c r="AR90" s="97" t="str">
        <f t="shared" ref="AR90" si="1063">AR91&amp;AR92&amp;AR93&amp;AR94</f>
        <v/>
      </c>
    </row>
    <row r="91" spans="1:44" x14ac:dyDescent="0.2">
      <c r="A91" s="201"/>
      <c r="B91" s="74"/>
      <c r="C91" s="198"/>
      <c r="D91" s="88"/>
      <c r="E91" s="89"/>
      <c r="F91" s="90"/>
      <c r="G91" s="89"/>
      <c r="H91" s="90"/>
      <c r="I91" s="89"/>
      <c r="J91" s="90"/>
      <c r="K91" s="89"/>
      <c r="M91" s="99"/>
      <c r="N91" s="74" t="str">
        <f>IF(OR(AND(N$1&gt;=$D90,N$1&lt;=IF(AND($D90&gt;$M$1,$E90=""),$M$2,$E90)),AND(N$1&gt;=$D91,N$1&lt;=IF(AND($D91&gt;$M$1,$E91=""),$M$2,$E91)),AND(N$1&gt;=$D92,N$1&lt;=IF(AND($D92&gt;$M$1,$E92=""),$M$2,$E92)),AND(N$1&gt;=$D93,N$1&lt;=IF(AND($D93&gt;$M$1,$E93=""),$M$2,$E93))),$D$3,"")</f>
        <v/>
      </c>
      <c r="O91" s="41" t="str">
        <f t="shared" ref="O91:AO91" si="1064">IF(OR(AND(O$1&gt;=$D90,O$1&lt;=IF(AND($D90&gt;$M$1,$E90=""),$M$2,$E90)),AND(O$1&gt;=$D91,O$1&lt;=IF(AND($D91&gt;$M$1,$E91=""),$M$2,$E91)),AND(O$1&gt;=$D92,O$1&lt;=IF(AND($D92&gt;$M$1,$E92=""),$M$2,$E92)),AND(O$1&gt;=$D93,O$1&lt;=IF(AND($D93&gt;$M$1,$E93=""),$M$2,$E93))),$D$3,"")</f>
        <v/>
      </c>
      <c r="P91" s="41" t="str">
        <f t="shared" si="1064"/>
        <v/>
      </c>
      <c r="Q91" s="41" t="str">
        <f t="shared" si="1064"/>
        <v/>
      </c>
      <c r="R91" s="41" t="str">
        <f t="shared" si="1064"/>
        <v/>
      </c>
      <c r="S91" s="41" t="str">
        <f t="shared" si="1064"/>
        <v/>
      </c>
      <c r="T91" s="41" t="str">
        <f t="shared" si="1064"/>
        <v/>
      </c>
      <c r="U91" s="41" t="str">
        <f t="shared" si="1064"/>
        <v/>
      </c>
      <c r="V91" s="41" t="str">
        <f t="shared" si="1064"/>
        <v/>
      </c>
      <c r="W91" s="41" t="str">
        <f t="shared" si="1064"/>
        <v/>
      </c>
      <c r="X91" s="41" t="str">
        <f t="shared" si="1064"/>
        <v/>
      </c>
      <c r="Y91" s="41" t="str">
        <f t="shared" si="1064"/>
        <v/>
      </c>
      <c r="Z91" s="41" t="str">
        <f t="shared" si="1064"/>
        <v/>
      </c>
      <c r="AA91" s="41" t="str">
        <f t="shared" si="1064"/>
        <v/>
      </c>
      <c r="AB91" s="41" t="str">
        <f t="shared" si="1064"/>
        <v/>
      </c>
      <c r="AC91" s="41" t="str">
        <f t="shared" si="1064"/>
        <v/>
      </c>
      <c r="AD91" s="41" t="str">
        <f t="shared" si="1064"/>
        <v/>
      </c>
      <c r="AE91" s="41" t="str">
        <f t="shared" si="1064"/>
        <v/>
      </c>
      <c r="AF91" s="41" t="str">
        <f t="shared" si="1064"/>
        <v/>
      </c>
      <c r="AG91" s="41" t="str">
        <f t="shared" si="1064"/>
        <v/>
      </c>
      <c r="AH91" s="41" t="str">
        <f t="shared" si="1064"/>
        <v/>
      </c>
      <c r="AI91" s="41" t="str">
        <f t="shared" si="1064"/>
        <v/>
      </c>
      <c r="AJ91" s="41" t="str">
        <f t="shared" si="1064"/>
        <v/>
      </c>
      <c r="AK91" s="41" t="str">
        <f t="shared" si="1064"/>
        <v/>
      </c>
      <c r="AL91" s="41" t="str">
        <f t="shared" si="1064"/>
        <v/>
      </c>
      <c r="AM91" s="41" t="str">
        <f t="shared" si="1064"/>
        <v/>
      </c>
      <c r="AN91" s="41" t="str">
        <f t="shared" si="1064"/>
        <v/>
      </c>
      <c r="AO91" s="41" t="str">
        <f t="shared" si="1064"/>
        <v/>
      </c>
      <c r="AP91" s="50" t="str">
        <f>IF(AP$1="","",IF(OR(AND(AP$1&gt;=$D90,AP$1&lt;=IF(AND($D90&gt;$M$1,$E90=""),$M$2,$E90)),AND(AP$1&gt;=$D91,AP$1&lt;=IF(AND($D91&gt;$M$1,$E91=""),$M$2,$E91)),AND(AP$1&gt;=$D92,AP$1&lt;=IF(AND($D92&gt;$M$1,$E92=""),$M$2,$E92)),AND(AP$1&gt;=$D93,AP$1&lt;=IF(AND($D93&gt;$M$1,$E93=""),$M$2,$E93))),$D$3,""))</f>
        <v/>
      </c>
      <c r="AQ91" s="50" t="str">
        <f t="shared" ref="AQ91:AR91" si="1065">IF(AQ$1="","",IF(OR(AND(AQ$1&gt;=$D90,AQ$1&lt;=IF(AND($D90&gt;$M$1,$E90=""),$M$2,$E90)),AND(AQ$1&gt;=$D91,AQ$1&lt;=IF(AND($D91&gt;$M$1,$E91=""),$M$2,$E91)),AND(AQ$1&gt;=$D92,AQ$1&lt;=IF(AND($D92&gt;$M$1,$E92=""),$M$2,$E92)),AND(AQ$1&gt;=$D93,AQ$1&lt;=IF(AND($D93&gt;$M$1,$E93=""),$M$2,$E93))),$D$3,""))</f>
        <v/>
      </c>
      <c r="AR91" s="51" t="str">
        <f t="shared" si="1065"/>
        <v/>
      </c>
    </row>
    <row r="92" spans="1:44" x14ac:dyDescent="0.2">
      <c r="A92" s="201"/>
      <c r="B92" s="74"/>
      <c r="C92" s="199"/>
      <c r="D92" s="90"/>
      <c r="E92" s="89"/>
      <c r="F92" s="90"/>
      <c r="G92" s="89"/>
      <c r="H92" s="90"/>
      <c r="I92" s="89"/>
      <c r="J92" s="90"/>
      <c r="K92" s="89"/>
      <c r="M92" s="99"/>
      <c r="N92" s="74" t="str">
        <f>IF(OR(AND(N$1&gt;=$F90,N$1&lt;=IF(AND($F90&gt;$M$1,$G90=""),$M$2,$G90)),AND(N$1&gt;=$F91,N$1&lt;=IF(AND($F91&gt;$M$1,$G91=""),$M$2,$G91)),AND(N$1&gt;=$F92,N$1&lt;=IF(AND($F92&gt;$M$1,$G92=""),$M$2,$G92)),AND(N$1&gt;=$F93,N$1&lt;=IF(AND($F93&gt;$M$1,$G93=""),$M$2,$G93))),$F$3,"")</f>
        <v/>
      </c>
      <c r="O92" s="41" t="str">
        <f t="shared" ref="O92:AO92" si="1066">IF(OR(AND(O$1&gt;=$F90,O$1&lt;=IF(AND($F90&gt;$M$1,$G90=""),$M$2,$G90)),AND(O$1&gt;=$F91,O$1&lt;=IF(AND($F91&gt;$M$1,$G91=""),$M$2,$G91)),AND(O$1&gt;=$F92,O$1&lt;=IF(AND($F92&gt;$M$1,$G92=""),$M$2,$G92)),AND(O$1&gt;=$F93,O$1&lt;=IF(AND($F93&gt;$M$1,$G93=""),$M$2,$G93))),$F$3,"")</f>
        <v/>
      </c>
      <c r="P92" s="41" t="str">
        <f t="shared" si="1066"/>
        <v/>
      </c>
      <c r="Q92" s="41" t="str">
        <f t="shared" si="1066"/>
        <v/>
      </c>
      <c r="R92" s="41" t="str">
        <f t="shared" si="1066"/>
        <v/>
      </c>
      <c r="S92" s="41" t="str">
        <f t="shared" si="1066"/>
        <v/>
      </c>
      <c r="T92" s="41" t="str">
        <f t="shared" si="1066"/>
        <v/>
      </c>
      <c r="U92" s="41" t="str">
        <f t="shared" si="1066"/>
        <v/>
      </c>
      <c r="V92" s="41" t="str">
        <f t="shared" si="1066"/>
        <v/>
      </c>
      <c r="W92" s="41" t="str">
        <f t="shared" si="1066"/>
        <v/>
      </c>
      <c r="X92" s="41" t="str">
        <f t="shared" si="1066"/>
        <v/>
      </c>
      <c r="Y92" s="41" t="str">
        <f t="shared" si="1066"/>
        <v/>
      </c>
      <c r="Z92" s="41" t="str">
        <f t="shared" si="1066"/>
        <v/>
      </c>
      <c r="AA92" s="41" t="str">
        <f t="shared" si="1066"/>
        <v/>
      </c>
      <c r="AB92" s="41" t="str">
        <f t="shared" si="1066"/>
        <v/>
      </c>
      <c r="AC92" s="41" t="str">
        <f t="shared" si="1066"/>
        <v/>
      </c>
      <c r="AD92" s="41" t="str">
        <f t="shared" si="1066"/>
        <v/>
      </c>
      <c r="AE92" s="41" t="str">
        <f t="shared" si="1066"/>
        <v/>
      </c>
      <c r="AF92" s="41" t="str">
        <f t="shared" si="1066"/>
        <v/>
      </c>
      <c r="AG92" s="41" t="str">
        <f t="shared" si="1066"/>
        <v/>
      </c>
      <c r="AH92" s="41" t="str">
        <f t="shared" si="1066"/>
        <v/>
      </c>
      <c r="AI92" s="41" t="str">
        <f t="shared" si="1066"/>
        <v/>
      </c>
      <c r="AJ92" s="41" t="str">
        <f t="shared" si="1066"/>
        <v/>
      </c>
      <c r="AK92" s="41" t="str">
        <f t="shared" si="1066"/>
        <v/>
      </c>
      <c r="AL92" s="41" t="str">
        <f t="shared" si="1066"/>
        <v/>
      </c>
      <c r="AM92" s="41" t="str">
        <f t="shared" si="1066"/>
        <v/>
      </c>
      <c r="AN92" s="41" t="str">
        <f t="shared" si="1066"/>
        <v/>
      </c>
      <c r="AO92" s="41" t="str">
        <f t="shared" si="1066"/>
        <v/>
      </c>
      <c r="AP92" s="50" t="str">
        <f>IF(AP$1="","",IF(OR(AND(AP$1&gt;=$F90,AP$1&lt;=IF(AND($F90&gt;$M$1,$G90=""),$M$2,$G90)),AND(AP$1&gt;=$F91,AP$1&lt;=IF(AND($F91&gt;$M$1,$G91=""),$M$2,$G91)),AND(AP$1&gt;=$F92,AP$1&lt;=IF(AND($F92&gt;$M$1,$G92=""),$M$2,$G92)),AND(AP$1&gt;=$F93,AP$1&lt;=IF(AND($F93&gt;$M$1,$G93=""),$M$2,$G93))),$F$3,""))</f>
        <v/>
      </c>
      <c r="AQ92" s="50" t="str">
        <f t="shared" ref="AQ92:AR92" si="1067">IF(AQ$1="","",IF(OR(AND(AQ$1&gt;=$F90,AQ$1&lt;=IF(AND($F90&gt;$M$1,$G90=""),$M$2,$G90)),AND(AQ$1&gt;=$F91,AQ$1&lt;=IF(AND($F91&gt;$M$1,$G91=""),$M$2,$G91)),AND(AQ$1&gt;=$F92,AQ$1&lt;=IF(AND($F92&gt;$M$1,$G92=""),$M$2,$G92)),AND(AQ$1&gt;=$F93,AQ$1&lt;=IF(AND($F93&gt;$M$1,$G93=""),$M$2,$G93))),$F$3,""))</f>
        <v/>
      </c>
      <c r="AR92" s="51" t="str">
        <f t="shared" si="1067"/>
        <v/>
      </c>
    </row>
    <row r="93" spans="1:44" x14ac:dyDescent="0.2">
      <c r="A93" s="201"/>
      <c r="B93" s="74"/>
      <c r="C93" s="125"/>
      <c r="D93" s="90"/>
      <c r="E93" s="89"/>
      <c r="F93" s="90"/>
      <c r="G93" s="89"/>
      <c r="H93" s="90"/>
      <c r="I93" s="89"/>
      <c r="J93" s="90"/>
      <c r="K93" s="89"/>
      <c r="M93" s="99"/>
      <c r="N93" s="98" t="str">
        <f t="shared" ref="N93:AO93" si="1068">IF(OR(AND(N$1&gt;=$H90,N$1&lt;=IF(AND($H90&gt;$M$1,$I90=""),$M$2,$I90)),AND(N$1&gt;=$H91,N$1&lt;=IF(AND($H91&gt;$M$1,$I91=""),$M$2,$I91)),AND(N$1&gt;=$H92,N$1&lt;=IF(AND($H92&gt;$M$1,$I92=""),$M$2,$I92)),AND(N$1&gt;=$H93,N$1&lt;=IF(AND($H93&gt;$M$1,$I93=""),$M$2,$I93))),$H$3,"")</f>
        <v/>
      </c>
      <c r="O93" s="47" t="str">
        <f t="shared" si="1068"/>
        <v/>
      </c>
      <c r="P93" s="47" t="str">
        <f t="shared" si="1068"/>
        <v/>
      </c>
      <c r="Q93" s="47" t="str">
        <f t="shared" si="1068"/>
        <v/>
      </c>
      <c r="R93" s="47" t="str">
        <f t="shared" si="1068"/>
        <v/>
      </c>
      <c r="S93" s="47" t="str">
        <f t="shared" si="1068"/>
        <v/>
      </c>
      <c r="T93" s="47" t="str">
        <f t="shared" si="1068"/>
        <v/>
      </c>
      <c r="U93" s="47" t="str">
        <f t="shared" si="1068"/>
        <v/>
      </c>
      <c r="V93" s="47" t="str">
        <f t="shared" si="1068"/>
        <v/>
      </c>
      <c r="W93" s="47" t="str">
        <f t="shared" si="1068"/>
        <v/>
      </c>
      <c r="X93" s="47" t="str">
        <f t="shared" si="1068"/>
        <v/>
      </c>
      <c r="Y93" s="47" t="str">
        <f t="shared" si="1068"/>
        <v/>
      </c>
      <c r="Z93" s="47" t="str">
        <f t="shared" si="1068"/>
        <v/>
      </c>
      <c r="AA93" s="47" t="str">
        <f t="shared" si="1068"/>
        <v/>
      </c>
      <c r="AB93" s="47" t="str">
        <f t="shared" si="1068"/>
        <v/>
      </c>
      <c r="AC93" s="47" t="str">
        <f t="shared" si="1068"/>
        <v/>
      </c>
      <c r="AD93" s="47" t="str">
        <f t="shared" si="1068"/>
        <v/>
      </c>
      <c r="AE93" s="47" t="str">
        <f t="shared" si="1068"/>
        <v/>
      </c>
      <c r="AF93" s="47" t="str">
        <f t="shared" si="1068"/>
        <v/>
      </c>
      <c r="AG93" s="47" t="str">
        <f t="shared" si="1068"/>
        <v/>
      </c>
      <c r="AH93" s="47" t="str">
        <f t="shared" si="1068"/>
        <v/>
      </c>
      <c r="AI93" s="47" t="str">
        <f t="shared" si="1068"/>
        <v/>
      </c>
      <c r="AJ93" s="47" t="str">
        <f t="shared" si="1068"/>
        <v/>
      </c>
      <c r="AK93" s="47" t="str">
        <f t="shared" si="1068"/>
        <v/>
      </c>
      <c r="AL93" s="47" t="str">
        <f t="shared" si="1068"/>
        <v/>
      </c>
      <c r="AM93" s="47" t="str">
        <f t="shared" si="1068"/>
        <v/>
      </c>
      <c r="AN93" s="47" t="str">
        <f t="shared" si="1068"/>
        <v/>
      </c>
      <c r="AO93" s="47" t="str">
        <f t="shared" si="1068"/>
        <v/>
      </c>
      <c r="AP93" s="95" t="str">
        <f>IF(AP$1="","",IF(OR(AND(AP$1&gt;=$H90,AP$1&lt;=IF(AND($H90&gt;$M$1,$I90=""),$M$2,$I90)),AND(AP$1&gt;=$H91,AP$1&lt;=IF(AND($H91&gt;$M$1,$I91=""),$M$2,$I91)),AND(AP$1&gt;=$H92,AP$1&lt;=IF(AND($H92&gt;$M$1,$I92=""),$M$2,$I92)),AND(AP$1&gt;=$H93,AP$1&lt;=IF(AND($H93&gt;$M$1,$I93=""),$M$2,$I93))),$H$3,""))</f>
        <v/>
      </c>
      <c r="AQ93" s="95" t="str">
        <f>IF(AQ$1="","",IF(OR(AND(AQ$1&gt;=$H90,AQ$1&lt;=IF(AND($H90&gt;$M$1,$I90=""),$M$2,$I90)),AND(AQ$1&gt;=$H91,AQ$1&lt;=IF(AND($H91&gt;$M$1,$I91=""),$M$2,$I91)),AND(AQ$1&gt;=$H92,AQ$1&lt;=IF(AND($H92&gt;$M$1,$I92=""),$M$2,$I92)),AND(AQ$1&gt;=$H93,AQ$1&lt;=IF(AND($H93&gt;$M$1,$I93=""),$M$2,$I93))),$H$3,""))</f>
        <v/>
      </c>
      <c r="AR93" s="96" t="str">
        <f>IF(AR$1="","",IF(OR(AND(AR$1&gt;=$H90,AR$1&lt;=IF(AND($H90&gt;$M$1,$I90=""),$M$2,$I90)),AND(AR$1&gt;=$H91,AR$1&lt;=IF(AND($H91&gt;$M$1,$I91=""),$M$2,$I91)),AND(AR$1&gt;=$H92,AR$1&lt;=IF(AND($H92&gt;$M$1,$I92=""),$M$2,$I92)),AND(AR$1&gt;=$H93,AR$1&lt;=IF(AND($H93&gt;$M$1,$I93=""),$M$2,$I93))),$H$3,""))</f>
        <v/>
      </c>
    </row>
    <row r="94" spans="1:44" ht="13.5" thickBot="1" x14ac:dyDescent="0.25">
      <c r="A94" s="202"/>
      <c r="B94" s="75"/>
      <c r="C94" s="200"/>
      <c r="D94" s="91"/>
      <c r="E94" s="92"/>
      <c r="F94" s="91"/>
      <c r="G94" s="92"/>
      <c r="H94" s="91"/>
      <c r="I94" s="92"/>
      <c r="J94" s="91"/>
      <c r="K94" s="92"/>
      <c r="M94" s="99"/>
      <c r="N94" s="75" t="str">
        <f>IF(OR(AND(N$1&gt;=$J90,N$1&lt;=IF(AND($J90&gt;$M$1,$K90=""),$M$2,$K90)),AND(N$1&gt;=$J91,N$1&lt;=IF(AND($J91&gt;$M$1,$K91=""),$M$2,$K91)),AND(N$1&gt;=$J92,N$1&lt;=IF(AND($J92&gt;$M$1,$K92=""),$M$2,$K92)),AND(N$1&gt;=$J93,N$1&lt;=IF(AND($J93&gt;$M$1,$K93=""),$M$2,$K93)),AND(N$1&gt;=$J94,N$1&lt;=IF(AND($J94&gt;$M$1,$K94=""),$M$2,$K94))),$J$3,"")</f>
        <v/>
      </c>
      <c r="O94" s="49" t="str">
        <f t="shared" ref="O94" si="1069">IF(OR(AND(O$1&gt;=$J90,O$1&lt;=IF(AND($J90&gt;$M$1,$K90=""),$M$2,$K90)),AND(O$1&gt;=$J91,O$1&lt;=IF(AND($J91&gt;$M$1,$K91=""),$M$2,$K91)),AND(O$1&gt;=$J92,O$1&lt;=IF(AND($J92&gt;$M$1,$K92=""),$M$2,$K92)),AND(O$1&gt;=$J93,O$1&lt;=IF(AND($J93&gt;$M$1,$K93=""),$M$2,$K93)),AND(O$1&gt;=$J94,O$1&lt;=IF(AND($J94&gt;$M$1,$K94=""),$M$2,$K94))),$J$3,"")</f>
        <v/>
      </c>
      <c r="P94" s="49" t="str">
        <f t="shared" ref="P94" si="1070">IF(OR(AND(P$1&gt;=$J90,P$1&lt;=IF(AND($J90&gt;$M$1,$K90=""),$M$2,$K90)),AND(P$1&gt;=$J91,P$1&lt;=IF(AND($J91&gt;$M$1,$K91=""),$M$2,$K91)),AND(P$1&gt;=$J92,P$1&lt;=IF(AND($J92&gt;$M$1,$K92=""),$M$2,$K92)),AND(P$1&gt;=$J93,P$1&lt;=IF(AND($J93&gt;$M$1,$K93=""),$M$2,$K93)),AND(P$1&gt;=$J94,P$1&lt;=IF(AND($J94&gt;$M$1,$K94=""),$M$2,$K94))),$J$3,"")</f>
        <v/>
      </c>
      <c r="Q94" s="49" t="str">
        <f t="shared" ref="Q94" si="1071">IF(OR(AND(Q$1&gt;=$J90,Q$1&lt;=IF(AND($J90&gt;$M$1,$K90=""),$M$2,$K90)),AND(Q$1&gt;=$J91,Q$1&lt;=IF(AND($J91&gt;$M$1,$K91=""),$M$2,$K91)),AND(Q$1&gt;=$J92,Q$1&lt;=IF(AND($J92&gt;$M$1,$K92=""),$M$2,$K92)),AND(Q$1&gt;=$J93,Q$1&lt;=IF(AND($J93&gt;$M$1,$K93=""),$M$2,$K93)),AND(Q$1&gt;=$J94,Q$1&lt;=IF(AND($J94&gt;$M$1,$K94=""),$M$2,$K94))),$J$3,"")</f>
        <v/>
      </c>
      <c r="R94" s="49" t="str">
        <f t="shared" ref="R94" si="1072">IF(OR(AND(R$1&gt;=$J90,R$1&lt;=IF(AND($J90&gt;$M$1,$K90=""),$M$2,$K90)),AND(R$1&gt;=$J91,R$1&lt;=IF(AND($J91&gt;$M$1,$K91=""),$M$2,$K91)),AND(R$1&gt;=$J92,R$1&lt;=IF(AND($J92&gt;$M$1,$K92=""),$M$2,$K92)),AND(R$1&gt;=$J93,R$1&lt;=IF(AND($J93&gt;$M$1,$K93=""),$M$2,$K93)),AND(R$1&gt;=$J94,R$1&lt;=IF(AND($J94&gt;$M$1,$K94=""),$M$2,$K94))),$J$3,"")</f>
        <v/>
      </c>
      <c r="S94" s="49" t="str">
        <f t="shared" ref="S94" si="1073">IF(OR(AND(S$1&gt;=$J90,S$1&lt;=IF(AND($J90&gt;$M$1,$K90=""),$M$2,$K90)),AND(S$1&gt;=$J91,S$1&lt;=IF(AND($J91&gt;$M$1,$K91=""),$M$2,$K91)),AND(S$1&gt;=$J92,S$1&lt;=IF(AND($J92&gt;$M$1,$K92=""),$M$2,$K92)),AND(S$1&gt;=$J93,S$1&lt;=IF(AND($J93&gt;$M$1,$K93=""),$M$2,$K93)),AND(S$1&gt;=$J94,S$1&lt;=IF(AND($J94&gt;$M$1,$K94=""),$M$2,$K94))),$J$3,"")</f>
        <v/>
      </c>
      <c r="T94" s="49" t="str">
        <f t="shared" ref="T94" si="1074">IF(OR(AND(T$1&gt;=$J90,T$1&lt;=IF(AND($J90&gt;$M$1,$K90=""),$M$2,$K90)),AND(T$1&gt;=$J91,T$1&lt;=IF(AND($J91&gt;$M$1,$K91=""),$M$2,$K91)),AND(T$1&gt;=$J92,T$1&lt;=IF(AND($J92&gt;$M$1,$K92=""),$M$2,$K92)),AND(T$1&gt;=$J93,T$1&lt;=IF(AND($J93&gt;$M$1,$K93=""),$M$2,$K93)),AND(T$1&gt;=$J94,T$1&lt;=IF(AND($J94&gt;$M$1,$K94=""),$M$2,$K94))),$J$3,"")</f>
        <v/>
      </c>
      <c r="U94" s="49" t="str">
        <f t="shared" ref="U94" si="1075">IF(OR(AND(U$1&gt;=$J90,U$1&lt;=IF(AND($J90&gt;$M$1,$K90=""),$M$2,$K90)),AND(U$1&gt;=$J91,U$1&lt;=IF(AND($J91&gt;$M$1,$K91=""),$M$2,$K91)),AND(U$1&gt;=$J92,U$1&lt;=IF(AND($J92&gt;$M$1,$K92=""),$M$2,$K92)),AND(U$1&gt;=$J93,U$1&lt;=IF(AND($J93&gt;$M$1,$K93=""),$M$2,$K93)),AND(U$1&gt;=$J94,U$1&lt;=IF(AND($J94&gt;$M$1,$K94=""),$M$2,$K94))),$J$3,"")</f>
        <v/>
      </c>
      <c r="V94" s="49" t="str">
        <f t="shared" ref="V94" si="1076">IF(OR(AND(V$1&gt;=$J90,V$1&lt;=IF(AND($J90&gt;$M$1,$K90=""),$M$2,$K90)),AND(V$1&gt;=$J91,V$1&lt;=IF(AND($J91&gt;$M$1,$K91=""),$M$2,$K91)),AND(V$1&gt;=$J92,V$1&lt;=IF(AND($J92&gt;$M$1,$K92=""),$M$2,$K92)),AND(V$1&gt;=$J93,V$1&lt;=IF(AND($J93&gt;$M$1,$K93=""),$M$2,$K93)),AND(V$1&gt;=$J94,V$1&lt;=IF(AND($J94&gt;$M$1,$K94=""),$M$2,$K94))),$J$3,"")</f>
        <v/>
      </c>
      <c r="W94" s="49" t="str">
        <f t="shared" ref="W94" si="1077">IF(OR(AND(W$1&gt;=$J90,W$1&lt;=IF(AND($J90&gt;$M$1,$K90=""),$M$2,$K90)),AND(W$1&gt;=$J91,W$1&lt;=IF(AND($J91&gt;$M$1,$K91=""),$M$2,$K91)),AND(W$1&gt;=$J92,W$1&lt;=IF(AND($J92&gt;$M$1,$K92=""),$M$2,$K92)),AND(W$1&gt;=$J93,W$1&lt;=IF(AND($J93&gt;$M$1,$K93=""),$M$2,$K93)),AND(W$1&gt;=$J94,W$1&lt;=IF(AND($J94&gt;$M$1,$K94=""),$M$2,$K94))),$J$3,"")</f>
        <v/>
      </c>
      <c r="X94" s="49" t="str">
        <f t="shared" ref="X94" si="1078">IF(OR(AND(X$1&gt;=$J90,X$1&lt;=IF(AND($J90&gt;$M$1,$K90=""),$M$2,$K90)),AND(X$1&gt;=$J91,X$1&lt;=IF(AND($J91&gt;$M$1,$K91=""),$M$2,$K91)),AND(X$1&gt;=$J92,X$1&lt;=IF(AND($J92&gt;$M$1,$K92=""),$M$2,$K92)),AND(X$1&gt;=$J93,X$1&lt;=IF(AND($J93&gt;$M$1,$K93=""),$M$2,$K93)),AND(X$1&gt;=$J94,X$1&lt;=IF(AND($J94&gt;$M$1,$K94=""),$M$2,$K94))),$J$3,"")</f>
        <v/>
      </c>
      <c r="Y94" s="49" t="str">
        <f t="shared" ref="Y94" si="1079">IF(OR(AND(Y$1&gt;=$J90,Y$1&lt;=IF(AND($J90&gt;$M$1,$K90=""),$M$2,$K90)),AND(Y$1&gt;=$J91,Y$1&lt;=IF(AND($J91&gt;$M$1,$K91=""),$M$2,$K91)),AND(Y$1&gt;=$J92,Y$1&lt;=IF(AND($J92&gt;$M$1,$K92=""),$M$2,$K92)),AND(Y$1&gt;=$J93,Y$1&lt;=IF(AND($J93&gt;$M$1,$K93=""),$M$2,$K93)),AND(Y$1&gt;=$J94,Y$1&lt;=IF(AND($J94&gt;$M$1,$K94=""),$M$2,$K94))),$J$3,"")</f>
        <v/>
      </c>
      <c r="Z94" s="49" t="str">
        <f t="shared" ref="Z94" si="1080">IF(OR(AND(Z$1&gt;=$J90,Z$1&lt;=IF(AND($J90&gt;$M$1,$K90=""),$M$2,$K90)),AND(Z$1&gt;=$J91,Z$1&lt;=IF(AND($J91&gt;$M$1,$K91=""),$M$2,$K91)),AND(Z$1&gt;=$J92,Z$1&lt;=IF(AND($J92&gt;$M$1,$K92=""),$M$2,$K92)),AND(Z$1&gt;=$J93,Z$1&lt;=IF(AND($J93&gt;$M$1,$K93=""),$M$2,$K93)),AND(Z$1&gt;=$J94,Z$1&lt;=IF(AND($J94&gt;$M$1,$K94=""),$M$2,$K94))),$J$3,"")</f>
        <v/>
      </c>
      <c r="AA94" s="49" t="str">
        <f t="shared" ref="AA94" si="1081">IF(OR(AND(AA$1&gt;=$J90,AA$1&lt;=IF(AND($J90&gt;$M$1,$K90=""),$M$2,$K90)),AND(AA$1&gt;=$J91,AA$1&lt;=IF(AND($J91&gt;$M$1,$K91=""),$M$2,$K91)),AND(AA$1&gt;=$J92,AA$1&lt;=IF(AND($J92&gt;$M$1,$K92=""),$M$2,$K92)),AND(AA$1&gt;=$J93,AA$1&lt;=IF(AND($J93&gt;$M$1,$K93=""),$M$2,$K93)),AND(AA$1&gt;=$J94,AA$1&lt;=IF(AND($J94&gt;$M$1,$K94=""),$M$2,$K94))),$J$3,"")</f>
        <v/>
      </c>
      <c r="AB94" s="49" t="str">
        <f t="shared" ref="AB94" si="1082">IF(OR(AND(AB$1&gt;=$J90,AB$1&lt;=IF(AND($J90&gt;$M$1,$K90=""),$M$2,$K90)),AND(AB$1&gt;=$J91,AB$1&lt;=IF(AND($J91&gt;$M$1,$K91=""),$M$2,$K91)),AND(AB$1&gt;=$J92,AB$1&lt;=IF(AND($J92&gt;$M$1,$K92=""),$M$2,$K92)),AND(AB$1&gt;=$J93,AB$1&lt;=IF(AND($J93&gt;$M$1,$K93=""),$M$2,$K93)),AND(AB$1&gt;=$J94,AB$1&lt;=IF(AND($J94&gt;$M$1,$K94=""),$M$2,$K94))),$J$3,"")</f>
        <v/>
      </c>
      <c r="AC94" s="49" t="str">
        <f t="shared" ref="AC94" si="1083">IF(OR(AND(AC$1&gt;=$J90,AC$1&lt;=IF(AND($J90&gt;$M$1,$K90=""),$M$2,$K90)),AND(AC$1&gt;=$J91,AC$1&lt;=IF(AND($J91&gt;$M$1,$K91=""),$M$2,$K91)),AND(AC$1&gt;=$J92,AC$1&lt;=IF(AND($J92&gt;$M$1,$K92=""),$M$2,$K92)),AND(AC$1&gt;=$J93,AC$1&lt;=IF(AND($J93&gt;$M$1,$K93=""),$M$2,$K93)),AND(AC$1&gt;=$J94,AC$1&lt;=IF(AND($J94&gt;$M$1,$K94=""),$M$2,$K94))),$J$3,"")</f>
        <v/>
      </c>
      <c r="AD94" s="49" t="str">
        <f t="shared" ref="AD94" si="1084">IF(OR(AND(AD$1&gt;=$J90,AD$1&lt;=IF(AND($J90&gt;$M$1,$K90=""),$M$2,$K90)),AND(AD$1&gt;=$J91,AD$1&lt;=IF(AND($J91&gt;$M$1,$K91=""),$M$2,$K91)),AND(AD$1&gt;=$J92,AD$1&lt;=IF(AND($J92&gt;$M$1,$K92=""),$M$2,$K92)),AND(AD$1&gt;=$J93,AD$1&lt;=IF(AND($J93&gt;$M$1,$K93=""),$M$2,$K93)),AND(AD$1&gt;=$J94,AD$1&lt;=IF(AND($J94&gt;$M$1,$K94=""),$M$2,$K94))),$J$3,"")</f>
        <v/>
      </c>
      <c r="AE94" s="49" t="str">
        <f t="shared" ref="AE94" si="1085">IF(OR(AND(AE$1&gt;=$J90,AE$1&lt;=IF(AND($J90&gt;$M$1,$K90=""),$M$2,$K90)),AND(AE$1&gt;=$J91,AE$1&lt;=IF(AND($J91&gt;$M$1,$K91=""),$M$2,$K91)),AND(AE$1&gt;=$J92,AE$1&lt;=IF(AND($J92&gt;$M$1,$K92=""),$M$2,$K92)),AND(AE$1&gt;=$J93,AE$1&lt;=IF(AND($J93&gt;$M$1,$K93=""),$M$2,$K93)),AND(AE$1&gt;=$J94,AE$1&lt;=IF(AND($J94&gt;$M$1,$K94=""),$M$2,$K94))),$J$3,"")</f>
        <v/>
      </c>
      <c r="AF94" s="49" t="str">
        <f t="shared" ref="AF94" si="1086">IF(OR(AND(AF$1&gt;=$J90,AF$1&lt;=IF(AND($J90&gt;$M$1,$K90=""),$M$2,$K90)),AND(AF$1&gt;=$J91,AF$1&lt;=IF(AND($J91&gt;$M$1,$K91=""),$M$2,$K91)),AND(AF$1&gt;=$J92,AF$1&lt;=IF(AND($J92&gt;$M$1,$K92=""),$M$2,$K92)),AND(AF$1&gt;=$J93,AF$1&lt;=IF(AND($J93&gt;$M$1,$K93=""),$M$2,$K93)),AND(AF$1&gt;=$J94,AF$1&lt;=IF(AND($J94&gt;$M$1,$K94=""),$M$2,$K94))),$J$3,"")</f>
        <v/>
      </c>
      <c r="AG94" s="49" t="str">
        <f t="shared" ref="AG94" si="1087">IF(OR(AND(AG$1&gt;=$J90,AG$1&lt;=IF(AND($J90&gt;$M$1,$K90=""),$M$2,$K90)),AND(AG$1&gt;=$J91,AG$1&lt;=IF(AND($J91&gt;$M$1,$K91=""),$M$2,$K91)),AND(AG$1&gt;=$J92,AG$1&lt;=IF(AND($J92&gt;$M$1,$K92=""),$M$2,$K92)),AND(AG$1&gt;=$J93,AG$1&lt;=IF(AND($J93&gt;$M$1,$K93=""),$M$2,$K93)),AND(AG$1&gt;=$J94,AG$1&lt;=IF(AND($J94&gt;$M$1,$K94=""),$M$2,$K94))),$J$3,"")</f>
        <v/>
      </c>
      <c r="AH94" s="49" t="str">
        <f t="shared" ref="AH94" si="1088">IF(OR(AND(AH$1&gt;=$J90,AH$1&lt;=IF(AND($J90&gt;$M$1,$K90=""),$M$2,$K90)),AND(AH$1&gt;=$J91,AH$1&lt;=IF(AND($J91&gt;$M$1,$K91=""),$M$2,$K91)),AND(AH$1&gt;=$J92,AH$1&lt;=IF(AND($J92&gt;$M$1,$K92=""),$M$2,$K92)),AND(AH$1&gt;=$J93,AH$1&lt;=IF(AND($J93&gt;$M$1,$K93=""),$M$2,$K93)),AND(AH$1&gt;=$J94,AH$1&lt;=IF(AND($J94&gt;$M$1,$K94=""),$M$2,$K94))),$J$3,"")</f>
        <v/>
      </c>
      <c r="AI94" s="49" t="str">
        <f t="shared" ref="AI94" si="1089">IF(OR(AND(AI$1&gt;=$J90,AI$1&lt;=IF(AND($J90&gt;$M$1,$K90=""),$M$2,$K90)),AND(AI$1&gt;=$J91,AI$1&lt;=IF(AND($J91&gt;$M$1,$K91=""),$M$2,$K91)),AND(AI$1&gt;=$J92,AI$1&lt;=IF(AND($J92&gt;$M$1,$K92=""),$M$2,$K92)),AND(AI$1&gt;=$J93,AI$1&lt;=IF(AND($J93&gt;$M$1,$K93=""),$M$2,$K93)),AND(AI$1&gt;=$J94,AI$1&lt;=IF(AND($J94&gt;$M$1,$K94=""),$M$2,$K94))),$J$3,"")</f>
        <v/>
      </c>
      <c r="AJ94" s="49" t="str">
        <f t="shared" ref="AJ94" si="1090">IF(OR(AND(AJ$1&gt;=$J90,AJ$1&lt;=IF(AND($J90&gt;$M$1,$K90=""),$M$2,$K90)),AND(AJ$1&gt;=$J91,AJ$1&lt;=IF(AND($J91&gt;$M$1,$K91=""),$M$2,$K91)),AND(AJ$1&gt;=$J92,AJ$1&lt;=IF(AND($J92&gt;$M$1,$K92=""),$M$2,$K92)),AND(AJ$1&gt;=$J93,AJ$1&lt;=IF(AND($J93&gt;$M$1,$K93=""),$M$2,$K93)),AND(AJ$1&gt;=$J94,AJ$1&lt;=IF(AND($J94&gt;$M$1,$K94=""),$M$2,$K94))),$J$3,"")</f>
        <v/>
      </c>
      <c r="AK94" s="49" t="str">
        <f t="shared" ref="AK94" si="1091">IF(OR(AND(AK$1&gt;=$J90,AK$1&lt;=IF(AND($J90&gt;$M$1,$K90=""),$M$2,$K90)),AND(AK$1&gt;=$J91,AK$1&lt;=IF(AND($J91&gt;$M$1,$K91=""),$M$2,$K91)),AND(AK$1&gt;=$J92,AK$1&lt;=IF(AND($J92&gt;$M$1,$K92=""),$M$2,$K92)),AND(AK$1&gt;=$J93,AK$1&lt;=IF(AND($J93&gt;$M$1,$K93=""),$M$2,$K93)),AND(AK$1&gt;=$J94,AK$1&lt;=IF(AND($J94&gt;$M$1,$K94=""),$M$2,$K94))),$J$3,"")</f>
        <v/>
      </c>
      <c r="AL94" s="49" t="str">
        <f t="shared" ref="AL94" si="1092">IF(OR(AND(AL$1&gt;=$J90,AL$1&lt;=IF(AND($J90&gt;$M$1,$K90=""),$M$2,$K90)),AND(AL$1&gt;=$J91,AL$1&lt;=IF(AND($J91&gt;$M$1,$K91=""),$M$2,$K91)),AND(AL$1&gt;=$J92,AL$1&lt;=IF(AND($J92&gt;$M$1,$K92=""),$M$2,$K92)),AND(AL$1&gt;=$J93,AL$1&lt;=IF(AND($J93&gt;$M$1,$K93=""),$M$2,$K93)),AND(AL$1&gt;=$J94,AL$1&lt;=IF(AND($J94&gt;$M$1,$K94=""),$M$2,$K94))),$J$3,"")</f>
        <v/>
      </c>
      <c r="AM94" s="49" t="str">
        <f t="shared" ref="AM94" si="1093">IF(OR(AND(AM$1&gt;=$J90,AM$1&lt;=IF(AND($J90&gt;$M$1,$K90=""),$M$2,$K90)),AND(AM$1&gt;=$J91,AM$1&lt;=IF(AND($J91&gt;$M$1,$K91=""),$M$2,$K91)),AND(AM$1&gt;=$J92,AM$1&lt;=IF(AND($J92&gt;$M$1,$K92=""),$M$2,$K92)),AND(AM$1&gt;=$J93,AM$1&lt;=IF(AND($J93&gt;$M$1,$K93=""),$M$2,$K93)),AND(AM$1&gt;=$J94,AM$1&lt;=IF(AND($J94&gt;$M$1,$K94=""),$M$2,$K94))),$J$3,"")</f>
        <v/>
      </c>
      <c r="AN94" s="49" t="str">
        <f t="shared" ref="AN94" si="1094">IF(OR(AND(AN$1&gt;=$J90,AN$1&lt;=IF(AND($J90&gt;$M$1,$K90=""),$M$2,$K90)),AND(AN$1&gt;=$J91,AN$1&lt;=IF(AND($J91&gt;$M$1,$K91=""),$M$2,$K91)),AND(AN$1&gt;=$J92,AN$1&lt;=IF(AND($J92&gt;$M$1,$K92=""),$M$2,$K92)),AND(AN$1&gt;=$J93,AN$1&lt;=IF(AND($J93&gt;$M$1,$K93=""),$M$2,$K93)),AND(AN$1&gt;=$J94,AN$1&lt;=IF(AND($J94&gt;$M$1,$K94=""),$M$2,$K94))),$J$3,"")</f>
        <v/>
      </c>
      <c r="AO94" s="49" t="str">
        <f t="shared" ref="AO94" si="1095">IF(OR(AND(AO$1&gt;=$J90,AO$1&lt;=IF(AND($J90&gt;$M$1,$K90=""),$M$2,$K90)),AND(AO$1&gt;=$J91,AO$1&lt;=IF(AND($J91&gt;$M$1,$K91=""),$M$2,$K91)),AND(AO$1&gt;=$J92,AO$1&lt;=IF(AND($J92&gt;$M$1,$K92=""),$M$2,$K92)),AND(AO$1&gt;=$J93,AO$1&lt;=IF(AND($J93&gt;$M$1,$K93=""),$M$2,$K93)),AND(AO$1&gt;=$J94,AO$1&lt;=IF(AND($J94&gt;$M$1,$K94=""),$M$2,$K94))),$J$3,"")</f>
        <v/>
      </c>
      <c r="AP94" s="52" t="str">
        <f>IF(AP$1="","",IF(OR(AND(AP$1&gt;=$J90,AP$1&lt;=IF(AND($J90&gt;$M$1,$K90=""),$M$2,$K90)),AND(AP$1&gt;=$J91,AP$1&lt;=IF(AND($J91&gt;$M$1,$K91=""),$M$2,$K91)),AND(AP$1&gt;=$J92,AP$1&lt;=IF(AND($J92&gt;$M$1,$K92=""),$M$2,$K92)),AND(AP$1&gt;=$J93,AP$1&lt;=IF(AND($J93&gt;$M$1,$K93=""),$M$2,$K93)),AND(AP$1&gt;=$J94,AP$1&lt;=IF(AND($J94&gt;$M$1,$K94=""),$M$2,$K94))),$J$3,""))</f>
        <v/>
      </c>
      <c r="AQ94" s="52" t="str">
        <f t="shared" ref="AQ94" si="1096">IF(AQ$1="","",IF(OR(AND(AQ$1&gt;=$J90,AQ$1&lt;=IF(AND($J90&gt;$M$1,$K90=""),$M$2,$K90)),AND(AQ$1&gt;=$J91,AQ$1&lt;=IF(AND($J91&gt;$M$1,$K91=""),$M$2,$K91)),AND(AQ$1&gt;=$J92,AQ$1&lt;=IF(AND($J92&gt;$M$1,$K92=""),$M$2,$K92)),AND(AQ$1&gt;=$J93,AQ$1&lt;=IF(AND($J93&gt;$M$1,$K93=""),$M$2,$K93)),AND(AQ$1&gt;=$J94,AQ$1&lt;=IF(AND($J94&gt;$M$1,$K94=""),$M$2,$K94))),$J$3,""))</f>
        <v/>
      </c>
      <c r="AR94" s="53" t="str">
        <f t="shared" ref="AR94" si="1097">IF(AR$1="","",IF(OR(AND(AR$1&gt;=$J90,AR$1&lt;=IF(AND($J90&gt;$M$1,$K90=""),$M$2,$K90)),AND(AR$1&gt;=$J91,AR$1&lt;=IF(AND($J91&gt;$M$1,$K91=""),$M$2,$K91)),AND(AR$1&gt;=$J92,AR$1&lt;=IF(AND($J92&gt;$M$1,$K92=""),$M$2,$K92)),AND(AR$1&gt;=$J93,AR$1&lt;=IF(AND($J93&gt;$M$1,$K93=""),$M$2,$K93)),AND(AR$1&gt;=$J94,AR$1&lt;=IF(AND($J94&gt;$M$1,$K94=""),$M$2,$K94))),$J$3,""))</f>
        <v/>
      </c>
    </row>
    <row r="95" spans="1:44" ht="24.75" customHeight="1" x14ac:dyDescent="0.2">
      <c r="A95" s="76">
        <f>стр.1!C49</f>
        <v>5021</v>
      </c>
      <c r="B95" s="142" t="str">
        <f>IFERROR(VLOOKUP(A95,стр.1!$A$13:$D$106,2,FALSE),"")</f>
        <v>Яшин</v>
      </c>
      <c r="C95" s="197" t="str">
        <f>IFERROR(VLOOKUP(A95,стр.1!$A$13:$D$106,4,FALSE),"")</f>
        <v>сборная</v>
      </c>
      <c r="D95" s="86"/>
      <c r="E95" s="87"/>
      <c r="F95" s="86"/>
      <c r="G95" s="87"/>
      <c r="H95" s="86"/>
      <c r="I95" s="87"/>
      <c r="J95" s="86"/>
      <c r="K95" s="87"/>
      <c r="L95" s="17"/>
      <c r="M95" s="99"/>
      <c r="N95" s="97" t="str">
        <f>N96&amp;N97&amp;N98&amp;N99</f>
        <v/>
      </c>
      <c r="O95" s="97" t="str">
        <f t="shared" ref="O95" si="1098">O96&amp;O97&amp;O98&amp;O99</f>
        <v/>
      </c>
      <c r="P95" s="97" t="str">
        <f t="shared" ref="P95" si="1099">P96&amp;P97&amp;P98&amp;P99</f>
        <v/>
      </c>
      <c r="Q95" s="97" t="str">
        <f t="shared" ref="Q95" si="1100">Q96&amp;Q97&amp;Q98&amp;Q99</f>
        <v/>
      </c>
      <c r="R95" s="97" t="str">
        <f t="shared" ref="R95" si="1101">R96&amp;R97&amp;R98&amp;R99</f>
        <v/>
      </c>
      <c r="S95" s="97" t="str">
        <f t="shared" ref="S95" si="1102">S96&amp;S97&amp;S98&amp;S99</f>
        <v/>
      </c>
      <c r="T95" s="97" t="str">
        <f t="shared" ref="T95" si="1103">T96&amp;T97&amp;T98&amp;T99</f>
        <v/>
      </c>
      <c r="U95" s="97" t="str">
        <f t="shared" ref="U95" si="1104">U96&amp;U97&amp;U98&amp;U99</f>
        <v/>
      </c>
      <c r="V95" s="97" t="str">
        <f t="shared" ref="V95" si="1105">V96&amp;V97&amp;V98&amp;V99</f>
        <v/>
      </c>
      <c r="W95" s="97" t="str">
        <f t="shared" ref="W95" si="1106">W96&amp;W97&amp;W98&amp;W99</f>
        <v/>
      </c>
      <c r="X95" s="97" t="str">
        <f t="shared" ref="X95" si="1107">X96&amp;X97&amp;X98&amp;X99</f>
        <v/>
      </c>
      <c r="Y95" s="97" t="str">
        <f t="shared" ref="Y95" si="1108">Y96&amp;Y97&amp;Y98&amp;Y99</f>
        <v/>
      </c>
      <c r="Z95" s="97" t="str">
        <f t="shared" ref="Z95" si="1109">Z96&amp;Z97&amp;Z98&amp;Z99</f>
        <v/>
      </c>
      <c r="AA95" s="97" t="str">
        <f t="shared" ref="AA95" si="1110">AA96&amp;AA97&amp;AA98&amp;AA99</f>
        <v/>
      </c>
      <c r="AB95" s="97" t="str">
        <f t="shared" ref="AB95" si="1111">AB96&amp;AB97&amp;AB98&amp;AB99</f>
        <v/>
      </c>
      <c r="AC95" s="97" t="str">
        <f t="shared" ref="AC95" si="1112">AC96&amp;AC97&amp;AC98&amp;AC99</f>
        <v/>
      </c>
      <c r="AD95" s="97" t="str">
        <f t="shared" ref="AD95" si="1113">AD96&amp;AD97&amp;AD98&amp;AD99</f>
        <v/>
      </c>
      <c r="AE95" s="97" t="str">
        <f t="shared" ref="AE95" si="1114">AE96&amp;AE97&amp;AE98&amp;AE99</f>
        <v/>
      </c>
      <c r="AF95" s="97" t="str">
        <f t="shared" ref="AF95" si="1115">AF96&amp;AF97&amp;AF98&amp;AF99</f>
        <v/>
      </c>
      <c r="AG95" s="97" t="str">
        <f t="shared" ref="AG95" si="1116">AG96&amp;AG97&amp;AG98&amp;AG99</f>
        <v/>
      </c>
      <c r="AH95" s="97" t="str">
        <f t="shared" ref="AH95" si="1117">AH96&amp;AH97&amp;AH98&amp;AH99</f>
        <v/>
      </c>
      <c r="AI95" s="97" t="str">
        <f t="shared" ref="AI95" si="1118">AI96&amp;AI97&amp;AI98&amp;AI99</f>
        <v/>
      </c>
      <c r="AJ95" s="97" t="str">
        <f t="shared" ref="AJ95" si="1119">AJ96&amp;AJ97&amp;AJ98&amp;AJ99</f>
        <v/>
      </c>
      <c r="AK95" s="97" t="str">
        <f t="shared" ref="AK95" si="1120">AK96&amp;AK97&amp;AK98&amp;AK99</f>
        <v/>
      </c>
      <c r="AL95" s="97" t="str">
        <f t="shared" ref="AL95" si="1121">AL96&amp;AL97&amp;AL98&amp;AL99</f>
        <v/>
      </c>
      <c r="AM95" s="97" t="str">
        <f t="shared" ref="AM95" si="1122">AM96&amp;AM97&amp;AM98&amp;AM99</f>
        <v/>
      </c>
      <c r="AN95" s="97" t="str">
        <f t="shared" ref="AN95" si="1123">AN96&amp;AN97&amp;AN98&amp;AN99</f>
        <v/>
      </c>
      <c r="AO95" s="97" t="str">
        <f t="shared" ref="AO95" si="1124">AO96&amp;AO97&amp;AO98&amp;AO99</f>
        <v/>
      </c>
      <c r="AP95" s="97" t="str">
        <f t="shared" ref="AP95" si="1125">AP96&amp;AP97&amp;AP98&amp;AP99</f>
        <v/>
      </c>
      <c r="AQ95" s="97" t="str">
        <f t="shared" ref="AQ95" si="1126">AQ96&amp;AQ97&amp;AQ98&amp;AQ99</f>
        <v/>
      </c>
      <c r="AR95" s="97" t="str">
        <f t="shared" ref="AR95" si="1127">AR96&amp;AR97&amp;AR98&amp;AR99</f>
        <v/>
      </c>
    </row>
    <row r="96" spans="1:44" x14ac:dyDescent="0.2">
      <c r="A96" s="201"/>
      <c r="B96" s="74"/>
      <c r="C96" s="198"/>
      <c r="D96" s="88"/>
      <c r="E96" s="89"/>
      <c r="F96" s="90"/>
      <c r="G96" s="89"/>
      <c r="H96" s="90"/>
      <c r="I96" s="89"/>
      <c r="J96" s="90"/>
      <c r="K96" s="89"/>
      <c r="M96" s="99"/>
      <c r="N96" s="74" t="str">
        <f>IF(OR(AND(N$1&gt;=$D95,N$1&lt;=IF(AND($D95&gt;$M$1,$E95=""),$M$2,$E95)),AND(N$1&gt;=$D96,N$1&lt;=IF(AND($D96&gt;$M$1,$E96=""),$M$2,$E96)),AND(N$1&gt;=$D97,N$1&lt;=IF(AND($D97&gt;$M$1,$E97=""),$M$2,$E97)),AND(N$1&gt;=$D98,N$1&lt;=IF(AND($D98&gt;$M$1,$E98=""),$M$2,$E98))),$D$3,"")</f>
        <v/>
      </c>
      <c r="O96" s="41" t="str">
        <f t="shared" ref="O96:AO96" si="1128">IF(OR(AND(O$1&gt;=$D95,O$1&lt;=IF(AND($D95&gt;$M$1,$E95=""),$M$2,$E95)),AND(O$1&gt;=$D96,O$1&lt;=IF(AND($D96&gt;$M$1,$E96=""),$M$2,$E96)),AND(O$1&gt;=$D97,O$1&lt;=IF(AND($D97&gt;$M$1,$E97=""),$M$2,$E97)),AND(O$1&gt;=$D98,O$1&lt;=IF(AND($D98&gt;$M$1,$E98=""),$M$2,$E98))),$D$3,"")</f>
        <v/>
      </c>
      <c r="P96" s="41" t="str">
        <f t="shared" si="1128"/>
        <v/>
      </c>
      <c r="Q96" s="41" t="str">
        <f t="shared" si="1128"/>
        <v/>
      </c>
      <c r="R96" s="41" t="str">
        <f t="shared" si="1128"/>
        <v/>
      </c>
      <c r="S96" s="41" t="str">
        <f t="shared" si="1128"/>
        <v/>
      </c>
      <c r="T96" s="41" t="str">
        <f t="shared" si="1128"/>
        <v/>
      </c>
      <c r="U96" s="41" t="str">
        <f t="shared" si="1128"/>
        <v/>
      </c>
      <c r="V96" s="41" t="str">
        <f t="shared" si="1128"/>
        <v/>
      </c>
      <c r="W96" s="41" t="str">
        <f t="shared" si="1128"/>
        <v/>
      </c>
      <c r="X96" s="41" t="str">
        <f t="shared" si="1128"/>
        <v/>
      </c>
      <c r="Y96" s="41" t="str">
        <f t="shared" si="1128"/>
        <v/>
      </c>
      <c r="Z96" s="41" t="str">
        <f t="shared" si="1128"/>
        <v/>
      </c>
      <c r="AA96" s="41" t="str">
        <f t="shared" si="1128"/>
        <v/>
      </c>
      <c r="AB96" s="41" t="str">
        <f t="shared" si="1128"/>
        <v/>
      </c>
      <c r="AC96" s="41" t="str">
        <f t="shared" si="1128"/>
        <v/>
      </c>
      <c r="AD96" s="41" t="str">
        <f t="shared" si="1128"/>
        <v/>
      </c>
      <c r="AE96" s="41" t="str">
        <f t="shared" si="1128"/>
        <v/>
      </c>
      <c r="AF96" s="41" t="str">
        <f t="shared" si="1128"/>
        <v/>
      </c>
      <c r="AG96" s="41" t="str">
        <f t="shared" si="1128"/>
        <v/>
      </c>
      <c r="AH96" s="41" t="str">
        <f t="shared" si="1128"/>
        <v/>
      </c>
      <c r="AI96" s="41" t="str">
        <f t="shared" si="1128"/>
        <v/>
      </c>
      <c r="AJ96" s="41" t="str">
        <f t="shared" si="1128"/>
        <v/>
      </c>
      <c r="AK96" s="41" t="str">
        <f t="shared" si="1128"/>
        <v/>
      </c>
      <c r="AL96" s="41" t="str">
        <f t="shared" si="1128"/>
        <v/>
      </c>
      <c r="AM96" s="41" t="str">
        <f t="shared" si="1128"/>
        <v/>
      </c>
      <c r="AN96" s="41" t="str">
        <f t="shared" si="1128"/>
        <v/>
      </c>
      <c r="AO96" s="41" t="str">
        <f t="shared" si="1128"/>
        <v/>
      </c>
      <c r="AP96" s="50" t="str">
        <f>IF(AP$1="","",IF(OR(AND(AP$1&gt;=$D95,AP$1&lt;=IF(AND($D95&gt;$M$1,$E95=""),$M$2,$E95)),AND(AP$1&gt;=$D96,AP$1&lt;=IF(AND($D96&gt;$M$1,$E96=""),$M$2,$E96)),AND(AP$1&gt;=$D97,AP$1&lt;=IF(AND($D97&gt;$M$1,$E97=""),$M$2,$E97)),AND(AP$1&gt;=$D98,AP$1&lt;=IF(AND($D98&gt;$M$1,$E98=""),$M$2,$E98))),$D$3,""))</f>
        <v/>
      </c>
      <c r="AQ96" s="50" t="str">
        <f t="shared" ref="AQ96:AR96" si="1129">IF(AQ$1="","",IF(OR(AND(AQ$1&gt;=$D95,AQ$1&lt;=IF(AND($D95&gt;$M$1,$E95=""),$M$2,$E95)),AND(AQ$1&gt;=$D96,AQ$1&lt;=IF(AND($D96&gt;$M$1,$E96=""),$M$2,$E96)),AND(AQ$1&gt;=$D97,AQ$1&lt;=IF(AND($D97&gt;$M$1,$E97=""),$M$2,$E97)),AND(AQ$1&gt;=$D98,AQ$1&lt;=IF(AND($D98&gt;$M$1,$E98=""),$M$2,$E98))),$D$3,""))</f>
        <v/>
      </c>
      <c r="AR96" s="51" t="str">
        <f t="shared" si="1129"/>
        <v/>
      </c>
    </row>
    <row r="97" spans="1:44" x14ac:dyDescent="0.2">
      <c r="A97" s="201"/>
      <c r="B97" s="74"/>
      <c r="C97" s="199"/>
      <c r="D97" s="90"/>
      <c r="E97" s="89"/>
      <c r="F97" s="90"/>
      <c r="G97" s="89"/>
      <c r="H97" s="90"/>
      <c r="I97" s="89"/>
      <c r="J97" s="90"/>
      <c r="K97" s="89"/>
      <c r="M97" s="99"/>
      <c r="N97" s="74" t="str">
        <f>IF(OR(AND(N$1&gt;=$F95,N$1&lt;=IF(AND($F95&gt;$M$1,$G95=""),$M$2,$G95)),AND(N$1&gt;=$F96,N$1&lt;=IF(AND($F96&gt;$M$1,$G96=""),$M$2,$G96)),AND(N$1&gt;=$F97,N$1&lt;=IF(AND($F97&gt;$M$1,$G97=""),$M$2,$G97)),AND(N$1&gt;=$F98,N$1&lt;=IF(AND($F98&gt;$M$1,$G98=""),$M$2,$G98))),$F$3,"")</f>
        <v/>
      </c>
      <c r="O97" s="41" t="str">
        <f t="shared" ref="O97:AO97" si="1130">IF(OR(AND(O$1&gt;=$F95,O$1&lt;=IF(AND($F95&gt;$M$1,$G95=""),$M$2,$G95)),AND(O$1&gt;=$F96,O$1&lt;=IF(AND($F96&gt;$M$1,$G96=""),$M$2,$G96)),AND(O$1&gt;=$F97,O$1&lt;=IF(AND($F97&gt;$M$1,$G97=""),$M$2,$G97)),AND(O$1&gt;=$F98,O$1&lt;=IF(AND($F98&gt;$M$1,$G98=""),$M$2,$G98))),$F$3,"")</f>
        <v/>
      </c>
      <c r="P97" s="41" t="str">
        <f t="shared" si="1130"/>
        <v/>
      </c>
      <c r="Q97" s="41" t="str">
        <f t="shared" si="1130"/>
        <v/>
      </c>
      <c r="R97" s="41" t="str">
        <f t="shared" si="1130"/>
        <v/>
      </c>
      <c r="S97" s="41" t="str">
        <f t="shared" si="1130"/>
        <v/>
      </c>
      <c r="T97" s="41" t="str">
        <f t="shared" si="1130"/>
        <v/>
      </c>
      <c r="U97" s="41" t="str">
        <f t="shared" si="1130"/>
        <v/>
      </c>
      <c r="V97" s="41" t="str">
        <f t="shared" si="1130"/>
        <v/>
      </c>
      <c r="W97" s="41" t="str">
        <f t="shared" si="1130"/>
        <v/>
      </c>
      <c r="X97" s="41" t="str">
        <f t="shared" si="1130"/>
        <v/>
      </c>
      <c r="Y97" s="41" t="str">
        <f t="shared" si="1130"/>
        <v/>
      </c>
      <c r="Z97" s="41" t="str">
        <f t="shared" si="1130"/>
        <v/>
      </c>
      <c r="AA97" s="41" t="str">
        <f t="shared" si="1130"/>
        <v/>
      </c>
      <c r="AB97" s="41" t="str">
        <f t="shared" si="1130"/>
        <v/>
      </c>
      <c r="AC97" s="41" t="str">
        <f t="shared" si="1130"/>
        <v/>
      </c>
      <c r="AD97" s="41" t="str">
        <f t="shared" si="1130"/>
        <v/>
      </c>
      <c r="AE97" s="41" t="str">
        <f t="shared" si="1130"/>
        <v/>
      </c>
      <c r="AF97" s="41" t="str">
        <f t="shared" si="1130"/>
        <v/>
      </c>
      <c r="AG97" s="41" t="str">
        <f t="shared" si="1130"/>
        <v/>
      </c>
      <c r="AH97" s="41" t="str">
        <f t="shared" si="1130"/>
        <v/>
      </c>
      <c r="AI97" s="41" t="str">
        <f t="shared" si="1130"/>
        <v/>
      </c>
      <c r="AJ97" s="41" t="str">
        <f t="shared" si="1130"/>
        <v/>
      </c>
      <c r="AK97" s="41" t="str">
        <f t="shared" si="1130"/>
        <v/>
      </c>
      <c r="AL97" s="41" t="str">
        <f t="shared" si="1130"/>
        <v/>
      </c>
      <c r="AM97" s="41" t="str">
        <f t="shared" si="1130"/>
        <v/>
      </c>
      <c r="AN97" s="41" t="str">
        <f t="shared" si="1130"/>
        <v/>
      </c>
      <c r="AO97" s="41" t="str">
        <f t="shared" si="1130"/>
        <v/>
      </c>
      <c r="AP97" s="50" t="str">
        <f>IF(AP$1="","",IF(OR(AND(AP$1&gt;=$F95,AP$1&lt;=IF(AND($F95&gt;$M$1,$G95=""),$M$2,$G95)),AND(AP$1&gt;=$F96,AP$1&lt;=IF(AND($F96&gt;$M$1,$G96=""),$M$2,$G96)),AND(AP$1&gt;=$F97,AP$1&lt;=IF(AND($F97&gt;$M$1,$G97=""),$M$2,$G97)),AND(AP$1&gt;=$F98,AP$1&lt;=IF(AND($F98&gt;$M$1,$G98=""),$M$2,$G98))),$F$3,""))</f>
        <v/>
      </c>
      <c r="AQ97" s="50" t="str">
        <f t="shared" ref="AQ97:AR97" si="1131">IF(AQ$1="","",IF(OR(AND(AQ$1&gt;=$F95,AQ$1&lt;=IF(AND($F95&gt;$M$1,$G95=""),$M$2,$G95)),AND(AQ$1&gt;=$F96,AQ$1&lt;=IF(AND($F96&gt;$M$1,$G96=""),$M$2,$G96)),AND(AQ$1&gt;=$F97,AQ$1&lt;=IF(AND($F97&gt;$M$1,$G97=""),$M$2,$G97)),AND(AQ$1&gt;=$F98,AQ$1&lt;=IF(AND($F98&gt;$M$1,$G98=""),$M$2,$G98))),$F$3,""))</f>
        <v/>
      </c>
      <c r="AR97" s="51" t="str">
        <f t="shared" si="1131"/>
        <v/>
      </c>
    </row>
    <row r="98" spans="1:44" x14ac:dyDescent="0.2">
      <c r="A98" s="201"/>
      <c r="B98" s="74"/>
      <c r="C98" s="125"/>
      <c r="D98" s="90"/>
      <c r="E98" s="89"/>
      <c r="F98" s="90"/>
      <c r="G98" s="89"/>
      <c r="H98" s="90"/>
      <c r="I98" s="89"/>
      <c r="J98" s="90"/>
      <c r="K98" s="89"/>
      <c r="M98" s="99"/>
      <c r="N98" s="98" t="str">
        <f t="shared" ref="N98:AO98" si="1132">IF(OR(AND(N$1&gt;=$H95,N$1&lt;=IF(AND($H95&gt;$M$1,$I95=""),$M$2,$I95)),AND(N$1&gt;=$H96,N$1&lt;=IF(AND($H96&gt;$M$1,$I96=""),$M$2,$I96)),AND(N$1&gt;=$H97,N$1&lt;=IF(AND($H97&gt;$M$1,$I97=""),$M$2,$I97)),AND(N$1&gt;=$H98,N$1&lt;=IF(AND($H98&gt;$M$1,$I98=""),$M$2,$I98))),$H$3,"")</f>
        <v/>
      </c>
      <c r="O98" s="47" t="str">
        <f t="shared" si="1132"/>
        <v/>
      </c>
      <c r="P98" s="47" t="str">
        <f t="shared" si="1132"/>
        <v/>
      </c>
      <c r="Q98" s="47" t="str">
        <f t="shared" si="1132"/>
        <v/>
      </c>
      <c r="R98" s="47" t="str">
        <f t="shared" si="1132"/>
        <v/>
      </c>
      <c r="S98" s="47" t="str">
        <f t="shared" si="1132"/>
        <v/>
      </c>
      <c r="T98" s="47" t="str">
        <f t="shared" si="1132"/>
        <v/>
      </c>
      <c r="U98" s="47" t="str">
        <f t="shared" si="1132"/>
        <v/>
      </c>
      <c r="V98" s="47" t="str">
        <f t="shared" si="1132"/>
        <v/>
      </c>
      <c r="W98" s="47" t="str">
        <f t="shared" si="1132"/>
        <v/>
      </c>
      <c r="X98" s="47" t="str">
        <f t="shared" si="1132"/>
        <v/>
      </c>
      <c r="Y98" s="47" t="str">
        <f t="shared" si="1132"/>
        <v/>
      </c>
      <c r="Z98" s="47" t="str">
        <f t="shared" si="1132"/>
        <v/>
      </c>
      <c r="AA98" s="47" t="str">
        <f t="shared" si="1132"/>
        <v/>
      </c>
      <c r="AB98" s="47" t="str">
        <f t="shared" si="1132"/>
        <v/>
      </c>
      <c r="AC98" s="47" t="str">
        <f t="shared" si="1132"/>
        <v/>
      </c>
      <c r="AD98" s="47" t="str">
        <f t="shared" si="1132"/>
        <v/>
      </c>
      <c r="AE98" s="47" t="str">
        <f t="shared" si="1132"/>
        <v/>
      </c>
      <c r="AF98" s="47" t="str">
        <f t="shared" si="1132"/>
        <v/>
      </c>
      <c r="AG98" s="47" t="str">
        <f t="shared" si="1132"/>
        <v/>
      </c>
      <c r="AH98" s="47" t="str">
        <f t="shared" si="1132"/>
        <v/>
      </c>
      <c r="AI98" s="47" t="str">
        <f t="shared" si="1132"/>
        <v/>
      </c>
      <c r="AJ98" s="47" t="str">
        <f t="shared" si="1132"/>
        <v/>
      </c>
      <c r="AK98" s="47" t="str">
        <f t="shared" si="1132"/>
        <v/>
      </c>
      <c r="AL98" s="47" t="str">
        <f t="shared" si="1132"/>
        <v/>
      </c>
      <c r="AM98" s="47" t="str">
        <f t="shared" si="1132"/>
        <v/>
      </c>
      <c r="AN98" s="47" t="str">
        <f t="shared" si="1132"/>
        <v/>
      </c>
      <c r="AO98" s="47" t="str">
        <f t="shared" si="1132"/>
        <v/>
      </c>
      <c r="AP98" s="95" t="str">
        <f>IF(AP$1="","",IF(OR(AND(AP$1&gt;=$H95,AP$1&lt;=IF(AND($H95&gt;$M$1,$I95=""),$M$2,$I95)),AND(AP$1&gt;=$H96,AP$1&lt;=IF(AND($H96&gt;$M$1,$I96=""),$M$2,$I96)),AND(AP$1&gt;=$H97,AP$1&lt;=IF(AND($H97&gt;$M$1,$I97=""),$M$2,$I97)),AND(AP$1&gt;=$H98,AP$1&lt;=IF(AND($H98&gt;$M$1,$I98=""),$M$2,$I98))),$H$3,""))</f>
        <v/>
      </c>
      <c r="AQ98" s="95" t="str">
        <f>IF(AQ$1="","",IF(OR(AND(AQ$1&gt;=$H95,AQ$1&lt;=IF(AND($H95&gt;$M$1,$I95=""),$M$2,$I95)),AND(AQ$1&gt;=$H96,AQ$1&lt;=IF(AND($H96&gt;$M$1,$I96=""),$M$2,$I96)),AND(AQ$1&gt;=$H97,AQ$1&lt;=IF(AND($H97&gt;$M$1,$I97=""),$M$2,$I97)),AND(AQ$1&gt;=$H98,AQ$1&lt;=IF(AND($H98&gt;$M$1,$I98=""),$M$2,$I98))),$H$3,""))</f>
        <v/>
      </c>
      <c r="AR98" s="96" t="str">
        <f>IF(AR$1="","",IF(OR(AND(AR$1&gt;=$H95,AR$1&lt;=IF(AND($H95&gt;$M$1,$I95=""),$M$2,$I95)),AND(AR$1&gt;=$H96,AR$1&lt;=IF(AND($H96&gt;$M$1,$I96=""),$M$2,$I96)),AND(AR$1&gt;=$H97,AR$1&lt;=IF(AND($H97&gt;$M$1,$I97=""),$M$2,$I97)),AND(AR$1&gt;=$H98,AR$1&lt;=IF(AND($H98&gt;$M$1,$I98=""),$M$2,$I98))),$H$3,""))</f>
        <v/>
      </c>
    </row>
    <row r="99" spans="1:44" ht="13.5" thickBot="1" x14ac:dyDescent="0.25">
      <c r="A99" s="202"/>
      <c r="B99" s="75"/>
      <c r="C99" s="200"/>
      <c r="D99" s="91"/>
      <c r="E99" s="92"/>
      <c r="F99" s="91"/>
      <c r="G99" s="92"/>
      <c r="H99" s="91"/>
      <c r="I99" s="92"/>
      <c r="J99" s="91"/>
      <c r="K99" s="92"/>
      <c r="M99" s="99"/>
      <c r="N99" s="75" t="str">
        <f>IF(OR(AND(N$1&gt;=$J95,N$1&lt;=IF(AND($J95&gt;$M$1,$K95=""),$M$2,$K95)),AND(N$1&gt;=$J96,N$1&lt;=IF(AND($J96&gt;$M$1,$K96=""),$M$2,$K96)),AND(N$1&gt;=$J97,N$1&lt;=IF(AND($J97&gt;$M$1,$K97=""),$M$2,$K97)),AND(N$1&gt;=$J98,N$1&lt;=IF(AND($J98&gt;$M$1,$K98=""),$M$2,$K98)),AND(N$1&gt;=$J99,N$1&lt;=IF(AND($J99&gt;$M$1,$K99=""),$M$2,$K99))),$J$3,"")</f>
        <v/>
      </c>
      <c r="O99" s="49" t="str">
        <f t="shared" ref="O99" si="1133">IF(OR(AND(O$1&gt;=$J95,O$1&lt;=IF(AND($J95&gt;$M$1,$K95=""),$M$2,$K95)),AND(O$1&gt;=$J96,O$1&lt;=IF(AND($J96&gt;$M$1,$K96=""),$M$2,$K96)),AND(O$1&gt;=$J97,O$1&lt;=IF(AND($J97&gt;$M$1,$K97=""),$M$2,$K97)),AND(O$1&gt;=$J98,O$1&lt;=IF(AND($J98&gt;$M$1,$K98=""),$M$2,$K98)),AND(O$1&gt;=$J99,O$1&lt;=IF(AND($J99&gt;$M$1,$K99=""),$M$2,$K99))),$J$3,"")</f>
        <v/>
      </c>
      <c r="P99" s="49" t="str">
        <f t="shared" ref="P99" si="1134">IF(OR(AND(P$1&gt;=$J95,P$1&lt;=IF(AND($J95&gt;$M$1,$K95=""),$M$2,$K95)),AND(P$1&gt;=$J96,P$1&lt;=IF(AND($J96&gt;$M$1,$K96=""),$M$2,$K96)),AND(P$1&gt;=$J97,P$1&lt;=IF(AND($J97&gt;$M$1,$K97=""),$M$2,$K97)),AND(P$1&gt;=$J98,P$1&lt;=IF(AND($J98&gt;$M$1,$K98=""),$M$2,$K98)),AND(P$1&gt;=$J99,P$1&lt;=IF(AND($J99&gt;$M$1,$K99=""),$M$2,$K99))),$J$3,"")</f>
        <v/>
      </c>
      <c r="Q99" s="49" t="str">
        <f t="shared" ref="Q99" si="1135">IF(OR(AND(Q$1&gt;=$J95,Q$1&lt;=IF(AND($J95&gt;$M$1,$K95=""),$M$2,$K95)),AND(Q$1&gt;=$J96,Q$1&lt;=IF(AND($J96&gt;$M$1,$K96=""),$M$2,$K96)),AND(Q$1&gt;=$J97,Q$1&lt;=IF(AND($J97&gt;$M$1,$K97=""),$M$2,$K97)),AND(Q$1&gt;=$J98,Q$1&lt;=IF(AND($J98&gt;$M$1,$K98=""),$M$2,$K98)),AND(Q$1&gt;=$J99,Q$1&lt;=IF(AND($J99&gt;$M$1,$K99=""),$M$2,$K99))),$J$3,"")</f>
        <v/>
      </c>
      <c r="R99" s="49" t="str">
        <f t="shared" ref="R99" si="1136">IF(OR(AND(R$1&gt;=$J95,R$1&lt;=IF(AND($J95&gt;$M$1,$K95=""),$M$2,$K95)),AND(R$1&gt;=$J96,R$1&lt;=IF(AND($J96&gt;$M$1,$K96=""),$M$2,$K96)),AND(R$1&gt;=$J97,R$1&lt;=IF(AND($J97&gt;$M$1,$K97=""),$M$2,$K97)),AND(R$1&gt;=$J98,R$1&lt;=IF(AND($J98&gt;$M$1,$K98=""),$M$2,$K98)),AND(R$1&gt;=$J99,R$1&lt;=IF(AND($J99&gt;$M$1,$K99=""),$M$2,$K99))),$J$3,"")</f>
        <v/>
      </c>
      <c r="S99" s="49" t="str">
        <f t="shared" ref="S99" si="1137">IF(OR(AND(S$1&gt;=$J95,S$1&lt;=IF(AND($J95&gt;$M$1,$K95=""),$M$2,$K95)),AND(S$1&gt;=$J96,S$1&lt;=IF(AND($J96&gt;$M$1,$K96=""),$M$2,$K96)),AND(S$1&gt;=$J97,S$1&lt;=IF(AND($J97&gt;$M$1,$K97=""),$M$2,$K97)),AND(S$1&gt;=$J98,S$1&lt;=IF(AND($J98&gt;$M$1,$K98=""),$M$2,$K98)),AND(S$1&gt;=$J99,S$1&lt;=IF(AND($J99&gt;$M$1,$K99=""),$M$2,$K99))),$J$3,"")</f>
        <v/>
      </c>
      <c r="T99" s="49" t="str">
        <f t="shared" ref="T99" si="1138">IF(OR(AND(T$1&gt;=$J95,T$1&lt;=IF(AND($J95&gt;$M$1,$K95=""),$M$2,$K95)),AND(T$1&gt;=$J96,T$1&lt;=IF(AND($J96&gt;$M$1,$K96=""),$M$2,$K96)),AND(T$1&gt;=$J97,T$1&lt;=IF(AND($J97&gt;$M$1,$K97=""),$M$2,$K97)),AND(T$1&gt;=$J98,T$1&lt;=IF(AND($J98&gt;$M$1,$K98=""),$M$2,$K98)),AND(T$1&gt;=$J99,T$1&lt;=IF(AND($J99&gt;$M$1,$K99=""),$M$2,$K99))),$J$3,"")</f>
        <v/>
      </c>
      <c r="U99" s="49" t="str">
        <f t="shared" ref="U99" si="1139">IF(OR(AND(U$1&gt;=$J95,U$1&lt;=IF(AND($J95&gt;$M$1,$K95=""),$M$2,$K95)),AND(U$1&gt;=$J96,U$1&lt;=IF(AND($J96&gt;$M$1,$K96=""),$M$2,$K96)),AND(U$1&gt;=$J97,U$1&lt;=IF(AND($J97&gt;$M$1,$K97=""),$M$2,$K97)),AND(U$1&gt;=$J98,U$1&lt;=IF(AND($J98&gt;$M$1,$K98=""),$M$2,$K98)),AND(U$1&gt;=$J99,U$1&lt;=IF(AND($J99&gt;$M$1,$K99=""),$M$2,$K99))),$J$3,"")</f>
        <v/>
      </c>
      <c r="V99" s="49" t="str">
        <f t="shared" ref="V99" si="1140">IF(OR(AND(V$1&gt;=$J95,V$1&lt;=IF(AND($J95&gt;$M$1,$K95=""),$M$2,$K95)),AND(V$1&gt;=$J96,V$1&lt;=IF(AND($J96&gt;$M$1,$K96=""),$M$2,$K96)),AND(V$1&gt;=$J97,V$1&lt;=IF(AND($J97&gt;$M$1,$K97=""),$M$2,$K97)),AND(V$1&gt;=$J98,V$1&lt;=IF(AND($J98&gt;$M$1,$K98=""),$M$2,$K98)),AND(V$1&gt;=$J99,V$1&lt;=IF(AND($J99&gt;$M$1,$K99=""),$M$2,$K99))),$J$3,"")</f>
        <v/>
      </c>
      <c r="W99" s="49" t="str">
        <f t="shared" ref="W99" si="1141">IF(OR(AND(W$1&gt;=$J95,W$1&lt;=IF(AND($J95&gt;$M$1,$K95=""),$M$2,$K95)),AND(W$1&gt;=$J96,W$1&lt;=IF(AND($J96&gt;$M$1,$K96=""),$M$2,$K96)),AND(W$1&gt;=$J97,W$1&lt;=IF(AND($J97&gt;$M$1,$K97=""),$M$2,$K97)),AND(W$1&gt;=$J98,W$1&lt;=IF(AND($J98&gt;$M$1,$K98=""),$M$2,$K98)),AND(W$1&gt;=$J99,W$1&lt;=IF(AND($J99&gt;$M$1,$K99=""),$M$2,$K99))),$J$3,"")</f>
        <v/>
      </c>
      <c r="X99" s="49" t="str">
        <f t="shared" ref="X99" si="1142">IF(OR(AND(X$1&gt;=$J95,X$1&lt;=IF(AND($J95&gt;$M$1,$K95=""),$M$2,$K95)),AND(X$1&gt;=$J96,X$1&lt;=IF(AND($J96&gt;$M$1,$K96=""),$M$2,$K96)),AND(X$1&gt;=$J97,X$1&lt;=IF(AND($J97&gt;$M$1,$K97=""),$M$2,$K97)),AND(X$1&gt;=$J98,X$1&lt;=IF(AND($J98&gt;$M$1,$K98=""),$M$2,$K98)),AND(X$1&gt;=$J99,X$1&lt;=IF(AND($J99&gt;$M$1,$K99=""),$M$2,$K99))),$J$3,"")</f>
        <v/>
      </c>
      <c r="Y99" s="49" t="str">
        <f t="shared" ref="Y99" si="1143">IF(OR(AND(Y$1&gt;=$J95,Y$1&lt;=IF(AND($J95&gt;$M$1,$K95=""),$M$2,$K95)),AND(Y$1&gt;=$J96,Y$1&lt;=IF(AND($J96&gt;$M$1,$K96=""),$M$2,$K96)),AND(Y$1&gt;=$J97,Y$1&lt;=IF(AND($J97&gt;$M$1,$K97=""),$M$2,$K97)),AND(Y$1&gt;=$J98,Y$1&lt;=IF(AND($J98&gt;$M$1,$K98=""),$M$2,$K98)),AND(Y$1&gt;=$J99,Y$1&lt;=IF(AND($J99&gt;$M$1,$K99=""),$M$2,$K99))),$J$3,"")</f>
        <v/>
      </c>
      <c r="Z99" s="49" t="str">
        <f t="shared" ref="Z99" si="1144">IF(OR(AND(Z$1&gt;=$J95,Z$1&lt;=IF(AND($J95&gt;$M$1,$K95=""),$M$2,$K95)),AND(Z$1&gt;=$J96,Z$1&lt;=IF(AND($J96&gt;$M$1,$K96=""),$M$2,$K96)),AND(Z$1&gt;=$J97,Z$1&lt;=IF(AND($J97&gt;$M$1,$K97=""),$M$2,$K97)),AND(Z$1&gt;=$J98,Z$1&lt;=IF(AND($J98&gt;$M$1,$K98=""),$M$2,$K98)),AND(Z$1&gt;=$J99,Z$1&lt;=IF(AND($J99&gt;$M$1,$K99=""),$M$2,$K99))),$J$3,"")</f>
        <v/>
      </c>
      <c r="AA99" s="49" t="str">
        <f t="shared" ref="AA99" si="1145">IF(OR(AND(AA$1&gt;=$J95,AA$1&lt;=IF(AND($J95&gt;$M$1,$K95=""),$M$2,$K95)),AND(AA$1&gt;=$J96,AA$1&lt;=IF(AND($J96&gt;$M$1,$K96=""),$M$2,$K96)),AND(AA$1&gt;=$J97,AA$1&lt;=IF(AND($J97&gt;$M$1,$K97=""),$M$2,$K97)),AND(AA$1&gt;=$J98,AA$1&lt;=IF(AND($J98&gt;$M$1,$K98=""),$M$2,$K98)),AND(AA$1&gt;=$J99,AA$1&lt;=IF(AND($J99&gt;$M$1,$K99=""),$M$2,$K99))),$J$3,"")</f>
        <v/>
      </c>
      <c r="AB99" s="49" t="str">
        <f t="shared" ref="AB99" si="1146">IF(OR(AND(AB$1&gt;=$J95,AB$1&lt;=IF(AND($J95&gt;$M$1,$K95=""),$M$2,$K95)),AND(AB$1&gt;=$J96,AB$1&lt;=IF(AND($J96&gt;$M$1,$K96=""),$M$2,$K96)),AND(AB$1&gt;=$J97,AB$1&lt;=IF(AND($J97&gt;$M$1,$K97=""),$M$2,$K97)),AND(AB$1&gt;=$J98,AB$1&lt;=IF(AND($J98&gt;$M$1,$K98=""),$M$2,$K98)),AND(AB$1&gt;=$J99,AB$1&lt;=IF(AND($J99&gt;$M$1,$K99=""),$M$2,$K99))),$J$3,"")</f>
        <v/>
      </c>
      <c r="AC99" s="49" t="str">
        <f t="shared" ref="AC99" si="1147">IF(OR(AND(AC$1&gt;=$J95,AC$1&lt;=IF(AND($J95&gt;$M$1,$K95=""),$M$2,$K95)),AND(AC$1&gt;=$J96,AC$1&lt;=IF(AND($J96&gt;$M$1,$K96=""),$M$2,$K96)),AND(AC$1&gt;=$J97,AC$1&lt;=IF(AND($J97&gt;$M$1,$K97=""),$M$2,$K97)),AND(AC$1&gt;=$J98,AC$1&lt;=IF(AND($J98&gt;$M$1,$K98=""),$M$2,$K98)),AND(AC$1&gt;=$J99,AC$1&lt;=IF(AND($J99&gt;$M$1,$K99=""),$M$2,$K99))),$J$3,"")</f>
        <v/>
      </c>
      <c r="AD99" s="49" t="str">
        <f t="shared" ref="AD99" si="1148">IF(OR(AND(AD$1&gt;=$J95,AD$1&lt;=IF(AND($J95&gt;$M$1,$K95=""),$M$2,$K95)),AND(AD$1&gt;=$J96,AD$1&lt;=IF(AND($J96&gt;$M$1,$K96=""),$M$2,$K96)),AND(AD$1&gt;=$J97,AD$1&lt;=IF(AND($J97&gt;$M$1,$K97=""),$M$2,$K97)),AND(AD$1&gt;=$J98,AD$1&lt;=IF(AND($J98&gt;$M$1,$K98=""),$M$2,$K98)),AND(AD$1&gt;=$J99,AD$1&lt;=IF(AND($J99&gt;$M$1,$K99=""),$M$2,$K99))),$J$3,"")</f>
        <v/>
      </c>
      <c r="AE99" s="49" t="str">
        <f t="shared" ref="AE99" si="1149">IF(OR(AND(AE$1&gt;=$J95,AE$1&lt;=IF(AND($J95&gt;$M$1,$K95=""),$M$2,$K95)),AND(AE$1&gt;=$J96,AE$1&lt;=IF(AND($J96&gt;$M$1,$K96=""),$M$2,$K96)),AND(AE$1&gt;=$J97,AE$1&lt;=IF(AND($J97&gt;$M$1,$K97=""),$M$2,$K97)),AND(AE$1&gt;=$J98,AE$1&lt;=IF(AND($J98&gt;$M$1,$K98=""),$M$2,$K98)),AND(AE$1&gt;=$J99,AE$1&lt;=IF(AND($J99&gt;$M$1,$K99=""),$M$2,$K99))),$J$3,"")</f>
        <v/>
      </c>
      <c r="AF99" s="49" t="str">
        <f t="shared" ref="AF99" si="1150">IF(OR(AND(AF$1&gt;=$J95,AF$1&lt;=IF(AND($J95&gt;$M$1,$K95=""),$M$2,$K95)),AND(AF$1&gt;=$J96,AF$1&lt;=IF(AND($J96&gt;$M$1,$K96=""),$M$2,$K96)),AND(AF$1&gt;=$J97,AF$1&lt;=IF(AND($J97&gt;$M$1,$K97=""),$M$2,$K97)),AND(AF$1&gt;=$J98,AF$1&lt;=IF(AND($J98&gt;$M$1,$K98=""),$M$2,$K98)),AND(AF$1&gt;=$J99,AF$1&lt;=IF(AND($J99&gt;$M$1,$K99=""),$M$2,$K99))),$J$3,"")</f>
        <v/>
      </c>
      <c r="AG99" s="49" t="str">
        <f t="shared" ref="AG99" si="1151">IF(OR(AND(AG$1&gt;=$J95,AG$1&lt;=IF(AND($J95&gt;$M$1,$K95=""),$M$2,$K95)),AND(AG$1&gt;=$J96,AG$1&lt;=IF(AND($J96&gt;$M$1,$K96=""),$M$2,$K96)),AND(AG$1&gt;=$J97,AG$1&lt;=IF(AND($J97&gt;$M$1,$K97=""),$M$2,$K97)),AND(AG$1&gt;=$J98,AG$1&lt;=IF(AND($J98&gt;$M$1,$K98=""),$M$2,$K98)),AND(AG$1&gt;=$J99,AG$1&lt;=IF(AND($J99&gt;$M$1,$K99=""),$M$2,$K99))),$J$3,"")</f>
        <v/>
      </c>
      <c r="AH99" s="49" t="str">
        <f t="shared" ref="AH99" si="1152">IF(OR(AND(AH$1&gt;=$J95,AH$1&lt;=IF(AND($J95&gt;$M$1,$K95=""),$M$2,$K95)),AND(AH$1&gt;=$J96,AH$1&lt;=IF(AND($J96&gt;$M$1,$K96=""),$M$2,$K96)),AND(AH$1&gt;=$J97,AH$1&lt;=IF(AND($J97&gt;$M$1,$K97=""),$M$2,$K97)),AND(AH$1&gt;=$J98,AH$1&lt;=IF(AND($J98&gt;$M$1,$K98=""),$M$2,$K98)),AND(AH$1&gt;=$J99,AH$1&lt;=IF(AND($J99&gt;$M$1,$K99=""),$M$2,$K99))),$J$3,"")</f>
        <v/>
      </c>
      <c r="AI99" s="49" t="str">
        <f t="shared" ref="AI99" si="1153">IF(OR(AND(AI$1&gt;=$J95,AI$1&lt;=IF(AND($J95&gt;$M$1,$K95=""),$M$2,$K95)),AND(AI$1&gt;=$J96,AI$1&lt;=IF(AND($J96&gt;$M$1,$K96=""),$M$2,$K96)),AND(AI$1&gt;=$J97,AI$1&lt;=IF(AND($J97&gt;$M$1,$K97=""),$M$2,$K97)),AND(AI$1&gt;=$J98,AI$1&lt;=IF(AND($J98&gt;$M$1,$K98=""),$M$2,$K98)),AND(AI$1&gt;=$J99,AI$1&lt;=IF(AND($J99&gt;$M$1,$K99=""),$M$2,$K99))),$J$3,"")</f>
        <v/>
      </c>
      <c r="AJ99" s="49" t="str">
        <f t="shared" ref="AJ99" si="1154">IF(OR(AND(AJ$1&gt;=$J95,AJ$1&lt;=IF(AND($J95&gt;$M$1,$K95=""),$M$2,$K95)),AND(AJ$1&gt;=$J96,AJ$1&lt;=IF(AND($J96&gt;$M$1,$K96=""),$M$2,$K96)),AND(AJ$1&gt;=$J97,AJ$1&lt;=IF(AND($J97&gt;$M$1,$K97=""),$M$2,$K97)),AND(AJ$1&gt;=$J98,AJ$1&lt;=IF(AND($J98&gt;$M$1,$K98=""),$M$2,$K98)),AND(AJ$1&gt;=$J99,AJ$1&lt;=IF(AND($J99&gt;$M$1,$K99=""),$M$2,$K99))),$J$3,"")</f>
        <v/>
      </c>
      <c r="AK99" s="49" t="str">
        <f t="shared" ref="AK99" si="1155">IF(OR(AND(AK$1&gt;=$J95,AK$1&lt;=IF(AND($J95&gt;$M$1,$K95=""),$M$2,$K95)),AND(AK$1&gt;=$J96,AK$1&lt;=IF(AND($J96&gt;$M$1,$K96=""),$M$2,$K96)),AND(AK$1&gt;=$J97,AK$1&lt;=IF(AND($J97&gt;$M$1,$K97=""),$M$2,$K97)),AND(AK$1&gt;=$J98,AK$1&lt;=IF(AND($J98&gt;$M$1,$K98=""),$M$2,$K98)),AND(AK$1&gt;=$J99,AK$1&lt;=IF(AND($J99&gt;$M$1,$K99=""),$M$2,$K99))),$J$3,"")</f>
        <v/>
      </c>
      <c r="AL99" s="49" t="str">
        <f t="shared" ref="AL99" si="1156">IF(OR(AND(AL$1&gt;=$J95,AL$1&lt;=IF(AND($J95&gt;$M$1,$K95=""),$M$2,$K95)),AND(AL$1&gt;=$J96,AL$1&lt;=IF(AND($J96&gt;$M$1,$K96=""),$M$2,$K96)),AND(AL$1&gt;=$J97,AL$1&lt;=IF(AND($J97&gt;$M$1,$K97=""),$M$2,$K97)),AND(AL$1&gt;=$J98,AL$1&lt;=IF(AND($J98&gt;$M$1,$K98=""),$M$2,$K98)),AND(AL$1&gt;=$J99,AL$1&lt;=IF(AND($J99&gt;$M$1,$K99=""),$M$2,$K99))),$J$3,"")</f>
        <v/>
      </c>
      <c r="AM99" s="49" t="str">
        <f t="shared" ref="AM99" si="1157">IF(OR(AND(AM$1&gt;=$J95,AM$1&lt;=IF(AND($J95&gt;$M$1,$K95=""),$M$2,$K95)),AND(AM$1&gt;=$J96,AM$1&lt;=IF(AND($J96&gt;$M$1,$K96=""),$M$2,$K96)),AND(AM$1&gt;=$J97,AM$1&lt;=IF(AND($J97&gt;$M$1,$K97=""),$M$2,$K97)),AND(AM$1&gt;=$J98,AM$1&lt;=IF(AND($J98&gt;$M$1,$K98=""),$M$2,$K98)),AND(AM$1&gt;=$J99,AM$1&lt;=IF(AND($J99&gt;$M$1,$K99=""),$M$2,$K99))),$J$3,"")</f>
        <v/>
      </c>
      <c r="AN99" s="49" t="str">
        <f t="shared" ref="AN99" si="1158">IF(OR(AND(AN$1&gt;=$J95,AN$1&lt;=IF(AND($J95&gt;$M$1,$K95=""),$M$2,$K95)),AND(AN$1&gt;=$J96,AN$1&lt;=IF(AND($J96&gt;$M$1,$K96=""),$M$2,$K96)),AND(AN$1&gt;=$J97,AN$1&lt;=IF(AND($J97&gt;$M$1,$K97=""),$M$2,$K97)),AND(AN$1&gt;=$J98,AN$1&lt;=IF(AND($J98&gt;$M$1,$K98=""),$M$2,$K98)),AND(AN$1&gt;=$J99,AN$1&lt;=IF(AND($J99&gt;$M$1,$K99=""),$M$2,$K99))),$J$3,"")</f>
        <v/>
      </c>
      <c r="AO99" s="49" t="str">
        <f t="shared" ref="AO99" si="1159">IF(OR(AND(AO$1&gt;=$J95,AO$1&lt;=IF(AND($J95&gt;$M$1,$K95=""),$M$2,$K95)),AND(AO$1&gt;=$J96,AO$1&lt;=IF(AND($J96&gt;$M$1,$K96=""),$M$2,$K96)),AND(AO$1&gt;=$J97,AO$1&lt;=IF(AND($J97&gt;$M$1,$K97=""),$M$2,$K97)),AND(AO$1&gt;=$J98,AO$1&lt;=IF(AND($J98&gt;$M$1,$K98=""),$M$2,$K98)),AND(AO$1&gt;=$J99,AO$1&lt;=IF(AND($J99&gt;$M$1,$K99=""),$M$2,$K99))),$J$3,"")</f>
        <v/>
      </c>
      <c r="AP99" s="52" t="str">
        <f>IF(AP$1="","",IF(OR(AND(AP$1&gt;=$J95,AP$1&lt;=IF(AND($J95&gt;$M$1,$K95=""),$M$2,$K95)),AND(AP$1&gt;=$J96,AP$1&lt;=IF(AND($J96&gt;$M$1,$K96=""),$M$2,$K96)),AND(AP$1&gt;=$J97,AP$1&lt;=IF(AND($J97&gt;$M$1,$K97=""),$M$2,$K97)),AND(AP$1&gt;=$J98,AP$1&lt;=IF(AND($J98&gt;$M$1,$K98=""),$M$2,$K98)),AND(AP$1&gt;=$J99,AP$1&lt;=IF(AND($J99&gt;$M$1,$K99=""),$M$2,$K99))),$J$3,""))</f>
        <v/>
      </c>
      <c r="AQ99" s="52" t="str">
        <f t="shared" ref="AQ99" si="1160">IF(AQ$1="","",IF(OR(AND(AQ$1&gt;=$J95,AQ$1&lt;=IF(AND($J95&gt;$M$1,$K95=""),$M$2,$K95)),AND(AQ$1&gt;=$J96,AQ$1&lt;=IF(AND($J96&gt;$M$1,$K96=""),$M$2,$K96)),AND(AQ$1&gt;=$J97,AQ$1&lt;=IF(AND($J97&gt;$M$1,$K97=""),$M$2,$K97)),AND(AQ$1&gt;=$J98,AQ$1&lt;=IF(AND($J98&gt;$M$1,$K98=""),$M$2,$K98)),AND(AQ$1&gt;=$J99,AQ$1&lt;=IF(AND($J99&gt;$M$1,$K99=""),$M$2,$K99))),$J$3,""))</f>
        <v/>
      </c>
      <c r="AR99" s="53" t="str">
        <f t="shared" ref="AR99" si="1161">IF(AR$1="","",IF(OR(AND(AR$1&gt;=$J95,AR$1&lt;=IF(AND($J95&gt;$M$1,$K95=""),$M$2,$K95)),AND(AR$1&gt;=$J96,AR$1&lt;=IF(AND($J96&gt;$M$1,$K96=""),$M$2,$K96)),AND(AR$1&gt;=$J97,AR$1&lt;=IF(AND($J97&gt;$M$1,$K97=""),$M$2,$K97)),AND(AR$1&gt;=$J98,AR$1&lt;=IF(AND($J98&gt;$M$1,$K98=""),$M$2,$K98)),AND(AR$1&gt;=$J99,AR$1&lt;=IF(AND($J99&gt;$M$1,$K99=""),$M$2,$K99))),$J$3,""))</f>
        <v/>
      </c>
    </row>
    <row r="100" spans="1:44" ht="25.5" customHeight="1" x14ac:dyDescent="0.2">
      <c r="A100" s="76">
        <f>стр.1!C51</f>
        <v>5035</v>
      </c>
      <c r="B100" s="142" t="str">
        <f>IFERROR(VLOOKUP(A100,стр.1!$A$13:$D$106,2,FALSE),"")</f>
        <v>Кузнецов</v>
      </c>
      <c r="C100" s="197" t="str">
        <f>IFERROR(VLOOKUP(A100,стр.1!$A$13:$D$106,4,FALSE),"")</f>
        <v>сборная</v>
      </c>
      <c r="D100" s="86"/>
      <c r="E100" s="87"/>
      <c r="F100" s="86"/>
      <c r="G100" s="87"/>
      <c r="H100" s="86"/>
      <c r="I100" s="87"/>
      <c r="J100" s="86"/>
      <c r="K100" s="87"/>
      <c r="L100" s="17"/>
      <c r="M100" s="99"/>
      <c r="N100" s="97" t="str">
        <f>N101&amp;N102&amp;N103&amp;N104</f>
        <v/>
      </c>
      <c r="O100" s="97" t="str">
        <f t="shared" ref="O100" si="1162">O101&amp;O102&amp;O103&amp;O104</f>
        <v/>
      </c>
      <c r="P100" s="97" t="str">
        <f t="shared" ref="P100" si="1163">P101&amp;P102&amp;P103&amp;P104</f>
        <v/>
      </c>
      <c r="Q100" s="97" t="str">
        <f t="shared" ref="Q100" si="1164">Q101&amp;Q102&amp;Q103&amp;Q104</f>
        <v/>
      </c>
      <c r="R100" s="97" t="str">
        <f t="shared" ref="R100" si="1165">R101&amp;R102&amp;R103&amp;R104</f>
        <v/>
      </c>
      <c r="S100" s="97" t="str">
        <f t="shared" ref="S100" si="1166">S101&amp;S102&amp;S103&amp;S104</f>
        <v/>
      </c>
      <c r="T100" s="97" t="str">
        <f t="shared" ref="T100" si="1167">T101&amp;T102&amp;T103&amp;T104</f>
        <v/>
      </c>
      <c r="U100" s="97" t="str">
        <f t="shared" ref="U100" si="1168">U101&amp;U102&amp;U103&amp;U104</f>
        <v/>
      </c>
      <c r="V100" s="97" t="str">
        <f t="shared" ref="V100" si="1169">V101&amp;V102&amp;V103&amp;V104</f>
        <v/>
      </c>
      <c r="W100" s="97" t="str">
        <f t="shared" ref="W100" si="1170">W101&amp;W102&amp;W103&amp;W104</f>
        <v/>
      </c>
      <c r="X100" s="97" t="str">
        <f t="shared" ref="X100" si="1171">X101&amp;X102&amp;X103&amp;X104</f>
        <v/>
      </c>
      <c r="Y100" s="97" t="str">
        <f t="shared" ref="Y100" si="1172">Y101&amp;Y102&amp;Y103&amp;Y104</f>
        <v/>
      </c>
      <c r="Z100" s="97" t="str">
        <f t="shared" ref="Z100" si="1173">Z101&amp;Z102&amp;Z103&amp;Z104</f>
        <v/>
      </c>
      <c r="AA100" s="97" t="str">
        <f t="shared" ref="AA100" si="1174">AA101&amp;AA102&amp;AA103&amp;AA104</f>
        <v/>
      </c>
      <c r="AB100" s="97" t="str">
        <f t="shared" ref="AB100" si="1175">AB101&amp;AB102&amp;AB103&amp;AB104</f>
        <v/>
      </c>
      <c r="AC100" s="97" t="str">
        <f t="shared" ref="AC100" si="1176">AC101&amp;AC102&amp;AC103&amp;AC104</f>
        <v/>
      </c>
      <c r="AD100" s="97" t="str">
        <f t="shared" ref="AD100" si="1177">AD101&amp;AD102&amp;AD103&amp;AD104</f>
        <v/>
      </c>
      <c r="AE100" s="97" t="str">
        <f t="shared" ref="AE100" si="1178">AE101&amp;AE102&amp;AE103&amp;AE104</f>
        <v/>
      </c>
      <c r="AF100" s="97" t="str">
        <f t="shared" ref="AF100" si="1179">AF101&amp;AF102&amp;AF103&amp;AF104</f>
        <v/>
      </c>
      <c r="AG100" s="97" t="str">
        <f t="shared" ref="AG100" si="1180">AG101&amp;AG102&amp;AG103&amp;AG104</f>
        <v/>
      </c>
      <c r="AH100" s="97" t="str">
        <f t="shared" ref="AH100" si="1181">AH101&amp;AH102&amp;AH103&amp;AH104</f>
        <v/>
      </c>
      <c r="AI100" s="97" t="str">
        <f t="shared" ref="AI100" si="1182">AI101&amp;AI102&amp;AI103&amp;AI104</f>
        <v/>
      </c>
      <c r="AJ100" s="97" t="str">
        <f t="shared" ref="AJ100" si="1183">AJ101&amp;AJ102&amp;AJ103&amp;AJ104</f>
        <v/>
      </c>
      <c r="AK100" s="97" t="str">
        <f t="shared" ref="AK100" si="1184">AK101&amp;AK102&amp;AK103&amp;AK104</f>
        <v/>
      </c>
      <c r="AL100" s="97" t="str">
        <f t="shared" ref="AL100" si="1185">AL101&amp;AL102&amp;AL103&amp;AL104</f>
        <v/>
      </c>
      <c r="AM100" s="97" t="str">
        <f t="shared" ref="AM100" si="1186">AM101&amp;AM102&amp;AM103&amp;AM104</f>
        <v/>
      </c>
      <c r="AN100" s="97" t="str">
        <f t="shared" ref="AN100" si="1187">AN101&amp;AN102&amp;AN103&amp;AN104</f>
        <v/>
      </c>
      <c r="AO100" s="97" t="str">
        <f t="shared" ref="AO100" si="1188">AO101&amp;AO102&amp;AO103&amp;AO104</f>
        <v/>
      </c>
      <c r="AP100" s="97" t="str">
        <f t="shared" ref="AP100" si="1189">AP101&amp;AP102&amp;AP103&amp;AP104</f>
        <v/>
      </c>
      <c r="AQ100" s="97" t="str">
        <f t="shared" ref="AQ100" si="1190">AQ101&amp;AQ102&amp;AQ103&amp;AQ104</f>
        <v/>
      </c>
      <c r="AR100" s="97" t="str">
        <f t="shared" ref="AR100" si="1191">AR101&amp;AR102&amp;AR103&amp;AR104</f>
        <v/>
      </c>
    </row>
    <row r="101" spans="1:44" x14ac:dyDescent="0.2">
      <c r="A101" s="201"/>
      <c r="B101" s="74"/>
      <c r="C101" s="198"/>
      <c r="D101" s="88"/>
      <c r="E101" s="89"/>
      <c r="F101" s="90"/>
      <c r="G101" s="89"/>
      <c r="H101" s="90"/>
      <c r="I101" s="89"/>
      <c r="J101" s="90"/>
      <c r="K101" s="89"/>
      <c r="M101" s="99"/>
      <c r="N101" s="74" t="str">
        <f>IF(OR(AND(N$1&gt;=$D100,N$1&lt;=IF(AND($D100&gt;$M$1,$E100=""),$M$2,$E100)),AND(N$1&gt;=$D101,N$1&lt;=IF(AND($D101&gt;$M$1,$E101=""),$M$2,$E101)),AND(N$1&gt;=$D102,N$1&lt;=IF(AND($D102&gt;$M$1,$E102=""),$M$2,$E102)),AND(N$1&gt;=$D103,N$1&lt;=IF(AND($D103&gt;$M$1,$E103=""),$M$2,$E103))),$D$3,"")</f>
        <v/>
      </c>
      <c r="O101" s="41" t="str">
        <f t="shared" ref="O101:AO101" si="1192">IF(OR(AND(O$1&gt;=$D100,O$1&lt;=IF(AND($D100&gt;$M$1,$E100=""),$M$2,$E100)),AND(O$1&gt;=$D101,O$1&lt;=IF(AND($D101&gt;$M$1,$E101=""),$M$2,$E101)),AND(O$1&gt;=$D102,O$1&lt;=IF(AND($D102&gt;$M$1,$E102=""),$M$2,$E102)),AND(O$1&gt;=$D103,O$1&lt;=IF(AND($D103&gt;$M$1,$E103=""),$M$2,$E103))),$D$3,"")</f>
        <v/>
      </c>
      <c r="P101" s="41" t="str">
        <f t="shared" si="1192"/>
        <v/>
      </c>
      <c r="Q101" s="41" t="str">
        <f t="shared" si="1192"/>
        <v/>
      </c>
      <c r="R101" s="41" t="str">
        <f t="shared" si="1192"/>
        <v/>
      </c>
      <c r="S101" s="41" t="str">
        <f t="shared" si="1192"/>
        <v/>
      </c>
      <c r="T101" s="41" t="str">
        <f t="shared" si="1192"/>
        <v/>
      </c>
      <c r="U101" s="41" t="str">
        <f t="shared" si="1192"/>
        <v/>
      </c>
      <c r="V101" s="41" t="str">
        <f t="shared" si="1192"/>
        <v/>
      </c>
      <c r="W101" s="41" t="str">
        <f t="shared" si="1192"/>
        <v/>
      </c>
      <c r="X101" s="41" t="str">
        <f t="shared" si="1192"/>
        <v/>
      </c>
      <c r="Y101" s="41" t="str">
        <f t="shared" si="1192"/>
        <v/>
      </c>
      <c r="Z101" s="41" t="str">
        <f t="shared" si="1192"/>
        <v/>
      </c>
      <c r="AA101" s="41" t="str">
        <f t="shared" si="1192"/>
        <v/>
      </c>
      <c r="AB101" s="41" t="str">
        <f t="shared" si="1192"/>
        <v/>
      </c>
      <c r="AC101" s="41" t="str">
        <f t="shared" si="1192"/>
        <v/>
      </c>
      <c r="AD101" s="41" t="str">
        <f t="shared" si="1192"/>
        <v/>
      </c>
      <c r="AE101" s="41" t="str">
        <f t="shared" si="1192"/>
        <v/>
      </c>
      <c r="AF101" s="41" t="str">
        <f t="shared" si="1192"/>
        <v/>
      </c>
      <c r="AG101" s="41" t="str">
        <f t="shared" si="1192"/>
        <v/>
      </c>
      <c r="AH101" s="41" t="str">
        <f t="shared" si="1192"/>
        <v/>
      </c>
      <c r="AI101" s="41" t="str">
        <f t="shared" si="1192"/>
        <v/>
      </c>
      <c r="AJ101" s="41" t="str">
        <f t="shared" si="1192"/>
        <v/>
      </c>
      <c r="AK101" s="41" t="str">
        <f t="shared" si="1192"/>
        <v/>
      </c>
      <c r="AL101" s="41" t="str">
        <f t="shared" si="1192"/>
        <v/>
      </c>
      <c r="AM101" s="41" t="str">
        <f t="shared" si="1192"/>
        <v/>
      </c>
      <c r="AN101" s="41" t="str">
        <f t="shared" si="1192"/>
        <v/>
      </c>
      <c r="AO101" s="41" t="str">
        <f t="shared" si="1192"/>
        <v/>
      </c>
      <c r="AP101" s="50" t="str">
        <f>IF(AP$1="","",IF(OR(AND(AP$1&gt;=$D100,AP$1&lt;=IF(AND($D100&gt;$M$1,$E100=""),$M$2,$E100)),AND(AP$1&gt;=$D101,AP$1&lt;=IF(AND($D101&gt;$M$1,$E101=""),$M$2,$E101)),AND(AP$1&gt;=$D102,AP$1&lt;=IF(AND($D102&gt;$M$1,$E102=""),$M$2,$E102)),AND(AP$1&gt;=$D103,AP$1&lt;=IF(AND($D103&gt;$M$1,$E103=""),$M$2,$E103))),$D$3,""))</f>
        <v/>
      </c>
      <c r="AQ101" s="50" t="str">
        <f t="shared" ref="AQ101:AR101" si="1193">IF(AQ$1="","",IF(OR(AND(AQ$1&gt;=$D100,AQ$1&lt;=IF(AND($D100&gt;$M$1,$E100=""),$M$2,$E100)),AND(AQ$1&gt;=$D101,AQ$1&lt;=IF(AND($D101&gt;$M$1,$E101=""),$M$2,$E101)),AND(AQ$1&gt;=$D102,AQ$1&lt;=IF(AND($D102&gt;$M$1,$E102=""),$M$2,$E102)),AND(AQ$1&gt;=$D103,AQ$1&lt;=IF(AND($D103&gt;$M$1,$E103=""),$M$2,$E103))),$D$3,""))</f>
        <v/>
      </c>
      <c r="AR101" s="51" t="str">
        <f t="shared" si="1193"/>
        <v/>
      </c>
    </row>
    <row r="102" spans="1:44" x14ac:dyDescent="0.2">
      <c r="A102" s="201"/>
      <c r="B102" s="74"/>
      <c r="C102" s="199"/>
      <c r="D102" s="90"/>
      <c r="E102" s="89"/>
      <c r="F102" s="90"/>
      <c r="G102" s="89"/>
      <c r="H102" s="90"/>
      <c r="I102" s="89"/>
      <c r="J102" s="90"/>
      <c r="K102" s="89"/>
      <c r="M102" s="99"/>
      <c r="N102" s="74" t="str">
        <f>IF(OR(AND(N$1&gt;=$F100,N$1&lt;=IF(AND($F100&gt;$M$1,$G100=""),$M$2,$G100)),AND(N$1&gt;=$F101,N$1&lt;=IF(AND($F101&gt;$M$1,$G101=""),$M$2,$G101)),AND(N$1&gt;=$F102,N$1&lt;=IF(AND($F102&gt;$M$1,$G102=""),$M$2,$G102)),AND(N$1&gt;=$F103,N$1&lt;=IF(AND($F103&gt;$M$1,$G103=""),$M$2,$G103))),$F$3,"")</f>
        <v/>
      </c>
      <c r="O102" s="41" t="str">
        <f t="shared" ref="O102:AO102" si="1194">IF(OR(AND(O$1&gt;=$F100,O$1&lt;=IF(AND($F100&gt;$M$1,$G100=""),$M$2,$G100)),AND(O$1&gt;=$F101,O$1&lt;=IF(AND($F101&gt;$M$1,$G101=""),$M$2,$G101)),AND(O$1&gt;=$F102,O$1&lt;=IF(AND($F102&gt;$M$1,$G102=""),$M$2,$G102)),AND(O$1&gt;=$F103,O$1&lt;=IF(AND($F103&gt;$M$1,$G103=""),$M$2,$G103))),$F$3,"")</f>
        <v/>
      </c>
      <c r="P102" s="41" t="str">
        <f t="shared" si="1194"/>
        <v/>
      </c>
      <c r="Q102" s="41" t="str">
        <f t="shared" si="1194"/>
        <v/>
      </c>
      <c r="R102" s="41" t="str">
        <f t="shared" si="1194"/>
        <v/>
      </c>
      <c r="S102" s="41" t="str">
        <f t="shared" si="1194"/>
        <v/>
      </c>
      <c r="T102" s="41" t="str">
        <f t="shared" si="1194"/>
        <v/>
      </c>
      <c r="U102" s="41" t="str">
        <f t="shared" si="1194"/>
        <v/>
      </c>
      <c r="V102" s="41" t="str">
        <f t="shared" si="1194"/>
        <v/>
      </c>
      <c r="W102" s="41" t="str">
        <f t="shared" si="1194"/>
        <v/>
      </c>
      <c r="X102" s="41" t="str">
        <f t="shared" si="1194"/>
        <v/>
      </c>
      <c r="Y102" s="41" t="str">
        <f t="shared" si="1194"/>
        <v/>
      </c>
      <c r="Z102" s="41" t="str">
        <f t="shared" si="1194"/>
        <v/>
      </c>
      <c r="AA102" s="41" t="str">
        <f t="shared" si="1194"/>
        <v/>
      </c>
      <c r="AB102" s="41" t="str">
        <f t="shared" si="1194"/>
        <v/>
      </c>
      <c r="AC102" s="41" t="str">
        <f t="shared" si="1194"/>
        <v/>
      </c>
      <c r="AD102" s="41" t="str">
        <f t="shared" si="1194"/>
        <v/>
      </c>
      <c r="AE102" s="41" t="str">
        <f t="shared" si="1194"/>
        <v/>
      </c>
      <c r="AF102" s="41" t="str">
        <f t="shared" si="1194"/>
        <v/>
      </c>
      <c r="AG102" s="41" t="str">
        <f t="shared" si="1194"/>
        <v/>
      </c>
      <c r="AH102" s="41" t="str">
        <f t="shared" si="1194"/>
        <v/>
      </c>
      <c r="AI102" s="41" t="str">
        <f t="shared" si="1194"/>
        <v/>
      </c>
      <c r="AJ102" s="41" t="str">
        <f t="shared" si="1194"/>
        <v/>
      </c>
      <c r="AK102" s="41" t="str">
        <f t="shared" si="1194"/>
        <v/>
      </c>
      <c r="AL102" s="41" t="str">
        <f t="shared" si="1194"/>
        <v/>
      </c>
      <c r="AM102" s="41" t="str">
        <f t="shared" si="1194"/>
        <v/>
      </c>
      <c r="AN102" s="41" t="str">
        <f t="shared" si="1194"/>
        <v/>
      </c>
      <c r="AO102" s="41" t="str">
        <f t="shared" si="1194"/>
        <v/>
      </c>
      <c r="AP102" s="50" t="str">
        <f>IF(AP$1="","",IF(OR(AND(AP$1&gt;=$F100,AP$1&lt;=IF(AND($F100&gt;$M$1,$G100=""),$M$2,$G100)),AND(AP$1&gt;=$F101,AP$1&lt;=IF(AND($F101&gt;$M$1,$G101=""),$M$2,$G101)),AND(AP$1&gt;=$F102,AP$1&lt;=IF(AND($F102&gt;$M$1,$G102=""),$M$2,$G102)),AND(AP$1&gt;=$F103,AP$1&lt;=IF(AND($F103&gt;$M$1,$G103=""),$M$2,$G103))),$F$3,""))</f>
        <v/>
      </c>
      <c r="AQ102" s="50" t="str">
        <f t="shared" ref="AQ102:AR102" si="1195">IF(AQ$1="","",IF(OR(AND(AQ$1&gt;=$F100,AQ$1&lt;=IF(AND($F100&gt;$M$1,$G100=""),$M$2,$G100)),AND(AQ$1&gt;=$F101,AQ$1&lt;=IF(AND($F101&gt;$M$1,$G101=""),$M$2,$G101)),AND(AQ$1&gt;=$F102,AQ$1&lt;=IF(AND($F102&gt;$M$1,$G102=""),$M$2,$G102)),AND(AQ$1&gt;=$F103,AQ$1&lt;=IF(AND($F103&gt;$M$1,$G103=""),$M$2,$G103))),$F$3,""))</f>
        <v/>
      </c>
      <c r="AR102" s="51" t="str">
        <f t="shared" si="1195"/>
        <v/>
      </c>
    </row>
    <row r="103" spans="1:44" x14ac:dyDescent="0.2">
      <c r="A103" s="201"/>
      <c r="B103" s="74"/>
      <c r="C103" s="125"/>
      <c r="D103" s="90"/>
      <c r="E103" s="89"/>
      <c r="F103" s="90"/>
      <c r="G103" s="89"/>
      <c r="H103" s="90"/>
      <c r="I103" s="89"/>
      <c r="J103" s="90"/>
      <c r="K103" s="89"/>
      <c r="M103" s="99"/>
      <c r="N103" s="98" t="str">
        <f t="shared" ref="N103:AO103" si="1196">IF(OR(AND(N$1&gt;=$H100,N$1&lt;=IF(AND($H100&gt;$M$1,$I100=""),$M$2,$I100)),AND(N$1&gt;=$H101,N$1&lt;=IF(AND($H101&gt;$M$1,$I101=""),$M$2,$I101)),AND(N$1&gt;=$H102,N$1&lt;=IF(AND($H102&gt;$M$1,$I102=""),$M$2,$I102)),AND(N$1&gt;=$H103,N$1&lt;=IF(AND($H103&gt;$M$1,$I103=""),$M$2,$I103))),$H$3,"")</f>
        <v/>
      </c>
      <c r="O103" s="47" t="str">
        <f t="shared" si="1196"/>
        <v/>
      </c>
      <c r="P103" s="47" t="str">
        <f t="shared" si="1196"/>
        <v/>
      </c>
      <c r="Q103" s="47" t="str">
        <f t="shared" si="1196"/>
        <v/>
      </c>
      <c r="R103" s="47" t="str">
        <f t="shared" si="1196"/>
        <v/>
      </c>
      <c r="S103" s="47" t="str">
        <f t="shared" si="1196"/>
        <v/>
      </c>
      <c r="T103" s="47" t="str">
        <f t="shared" si="1196"/>
        <v/>
      </c>
      <c r="U103" s="47" t="str">
        <f t="shared" si="1196"/>
        <v/>
      </c>
      <c r="V103" s="47" t="str">
        <f t="shared" si="1196"/>
        <v/>
      </c>
      <c r="W103" s="47" t="str">
        <f t="shared" si="1196"/>
        <v/>
      </c>
      <c r="X103" s="47" t="str">
        <f t="shared" si="1196"/>
        <v/>
      </c>
      <c r="Y103" s="47" t="str">
        <f t="shared" si="1196"/>
        <v/>
      </c>
      <c r="Z103" s="47" t="str">
        <f t="shared" si="1196"/>
        <v/>
      </c>
      <c r="AA103" s="47" t="str">
        <f t="shared" si="1196"/>
        <v/>
      </c>
      <c r="AB103" s="47" t="str">
        <f t="shared" si="1196"/>
        <v/>
      </c>
      <c r="AC103" s="47" t="str">
        <f t="shared" si="1196"/>
        <v/>
      </c>
      <c r="AD103" s="47" t="str">
        <f t="shared" si="1196"/>
        <v/>
      </c>
      <c r="AE103" s="47" t="str">
        <f t="shared" si="1196"/>
        <v/>
      </c>
      <c r="AF103" s="47" t="str">
        <f t="shared" si="1196"/>
        <v/>
      </c>
      <c r="AG103" s="47" t="str">
        <f t="shared" si="1196"/>
        <v/>
      </c>
      <c r="AH103" s="47" t="str">
        <f t="shared" si="1196"/>
        <v/>
      </c>
      <c r="AI103" s="47" t="str">
        <f t="shared" si="1196"/>
        <v/>
      </c>
      <c r="AJ103" s="47" t="str">
        <f t="shared" si="1196"/>
        <v/>
      </c>
      <c r="AK103" s="47" t="str">
        <f t="shared" si="1196"/>
        <v/>
      </c>
      <c r="AL103" s="47" t="str">
        <f t="shared" si="1196"/>
        <v/>
      </c>
      <c r="AM103" s="47" t="str">
        <f t="shared" si="1196"/>
        <v/>
      </c>
      <c r="AN103" s="47" t="str">
        <f t="shared" si="1196"/>
        <v/>
      </c>
      <c r="AO103" s="47" t="str">
        <f t="shared" si="1196"/>
        <v/>
      </c>
      <c r="AP103" s="95" t="str">
        <f>IF(AP$1="","",IF(OR(AND(AP$1&gt;=$H100,AP$1&lt;=IF(AND($H100&gt;$M$1,$I100=""),$M$2,$I100)),AND(AP$1&gt;=$H101,AP$1&lt;=IF(AND($H101&gt;$M$1,$I101=""),$M$2,$I101)),AND(AP$1&gt;=$H102,AP$1&lt;=IF(AND($H102&gt;$M$1,$I102=""),$M$2,$I102)),AND(AP$1&gt;=$H103,AP$1&lt;=IF(AND($H103&gt;$M$1,$I103=""),$M$2,$I103))),$H$3,""))</f>
        <v/>
      </c>
      <c r="AQ103" s="95" t="str">
        <f>IF(AQ$1="","",IF(OR(AND(AQ$1&gt;=$H100,AQ$1&lt;=IF(AND($H100&gt;$M$1,$I100=""),$M$2,$I100)),AND(AQ$1&gt;=$H101,AQ$1&lt;=IF(AND($H101&gt;$M$1,$I101=""),$M$2,$I101)),AND(AQ$1&gt;=$H102,AQ$1&lt;=IF(AND($H102&gt;$M$1,$I102=""),$M$2,$I102)),AND(AQ$1&gt;=$H103,AQ$1&lt;=IF(AND($H103&gt;$M$1,$I103=""),$M$2,$I103))),$H$3,""))</f>
        <v/>
      </c>
      <c r="AR103" s="96" t="str">
        <f>IF(AR$1="","",IF(OR(AND(AR$1&gt;=$H100,AR$1&lt;=IF(AND($H100&gt;$M$1,$I100=""),$M$2,$I100)),AND(AR$1&gt;=$H101,AR$1&lt;=IF(AND($H101&gt;$M$1,$I101=""),$M$2,$I101)),AND(AR$1&gt;=$H102,AR$1&lt;=IF(AND($H102&gt;$M$1,$I102=""),$M$2,$I102)),AND(AR$1&gt;=$H103,AR$1&lt;=IF(AND($H103&gt;$M$1,$I103=""),$M$2,$I103))),$H$3,""))</f>
        <v/>
      </c>
    </row>
    <row r="104" spans="1:44" ht="13.5" thickBot="1" x14ac:dyDescent="0.25">
      <c r="A104" s="202"/>
      <c r="B104" s="75"/>
      <c r="C104" s="200"/>
      <c r="D104" s="91"/>
      <c r="E104" s="92"/>
      <c r="F104" s="91"/>
      <c r="G104" s="92"/>
      <c r="H104" s="91"/>
      <c r="I104" s="92"/>
      <c r="J104" s="91"/>
      <c r="K104" s="92"/>
      <c r="M104" s="99"/>
      <c r="N104" s="75" t="str">
        <f>IF(OR(AND(N$1&gt;=$J100,N$1&lt;=IF(AND($J100&gt;$M$1,$K100=""),$M$2,$K100)),AND(N$1&gt;=$J101,N$1&lt;=IF(AND($J101&gt;$M$1,$K101=""),$M$2,$K101)),AND(N$1&gt;=$J102,N$1&lt;=IF(AND($J102&gt;$M$1,$K102=""),$M$2,$K102)),AND(N$1&gt;=$J103,N$1&lt;=IF(AND($J103&gt;$M$1,$K103=""),$M$2,$K103)),AND(N$1&gt;=$J104,N$1&lt;=IF(AND($J104&gt;$M$1,$K104=""),$M$2,$K104))),$J$3,"")</f>
        <v/>
      </c>
      <c r="O104" s="49" t="str">
        <f t="shared" ref="O104" si="1197">IF(OR(AND(O$1&gt;=$J100,O$1&lt;=IF(AND($J100&gt;$M$1,$K100=""),$M$2,$K100)),AND(O$1&gt;=$J101,O$1&lt;=IF(AND($J101&gt;$M$1,$K101=""),$M$2,$K101)),AND(O$1&gt;=$J102,O$1&lt;=IF(AND($J102&gt;$M$1,$K102=""),$M$2,$K102)),AND(O$1&gt;=$J103,O$1&lt;=IF(AND($J103&gt;$M$1,$K103=""),$M$2,$K103)),AND(O$1&gt;=$J104,O$1&lt;=IF(AND($J104&gt;$M$1,$K104=""),$M$2,$K104))),$J$3,"")</f>
        <v/>
      </c>
      <c r="P104" s="49" t="str">
        <f t="shared" ref="P104" si="1198">IF(OR(AND(P$1&gt;=$J100,P$1&lt;=IF(AND($J100&gt;$M$1,$K100=""),$M$2,$K100)),AND(P$1&gt;=$J101,P$1&lt;=IF(AND($J101&gt;$M$1,$K101=""),$M$2,$K101)),AND(P$1&gt;=$J102,P$1&lt;=IF(AND($J102&gt;$M$1,$K102=""),$M$2,$K102)),AND(P$1&gt;=$J103,P$1&lt;=IF(AND($J103&gt;$M$1,$K103=""),$M$2,$K103)),AND(P$1&gt;=$J104,P$1&lt;=IF(AND($J104&gt;$M$1,$K104=""),$M$2,$K104))),$J$3,"")</f>
        <v/>
      </c>
      <c r="Q104" s="49" t="str">
        <f t="shared" ref="Q104" si="1199">IF(OR(AND(Q$1&gt;=$J100,Q$1&lt;=IF(AND($J100&gt;$M$1,$K100=""),$M$2,$K100)),AND(Q$1&gt;=$J101,Q$1&lt;=IF(AND($J101&gt;$M$1,$K101=""),$M$2,$K101)),AND(Q$1&gt;=$J102,Q$1&lt;=IF(AND($J102&gt;$M$1,$K102=""),$M$2,$K102)),AND(Q$1&gt;=$J103,Q$1&lt;=IF(AND($J103&gt;$M$1,$K103=""),$M$2,$K103)),AND(Q$1&gt;=$J104,Q$1&lt;=IF(AND($J104&gt;$M$1,$K104=""),$M$2,$K104))),$J$3,"")</f>
        <v/>
      </c>
      <c r="R104" s="49" t="str">
        <f t="shared" ref="R104" si="1200">IF(OR(AND(R$1&gt;=$J100,R$1&lt;=IF(AND($J100&gt;$M$1,$K100=""),$M$2,$K100)),AND(R$1&gt;=$J101,R$1&lt;=IF(AND($J101&gt;$M$1,$K101=""),$M$2,$K101)),AND(R$1&gt;=$J102,R$1&lt;=IF(AND($J102&gt;$M$1,$K102=""),$M$2,$K102)),AND(R$1&gt;=$J103,R$1&lt;=IF(AND($J103&gt;$M$1,$K103=""),$M$2,$K103)),AND(R$1&gt;=$J104,R$1&lt;=IF(AND($J104&gt;$M$1,$K104=""),$M$2,$K104))),$J$3,"")</f>
        <v/>
      </c>
      <c r="S104" s="49" t="str">
        <f t="shared" ref="S104" si="1201">IF(OR(AND(S$1&gt;=$J100,S$1&lt;=IF(AND($J100&gt;$M$1,$K100=""),$M$2,$K100)),AND(S$1&gt;=$J101,S$1&lt;=IF(AND($J101&gt;$M$1,$K101=""),$M$2,$K101)),AND(S$1&gt;=$J102,S$1&lt;=IF(AND($J102&gt;$M$1,$K102=""),$M$2,$K102)),AND(S$1&gt;=$J103,S$1&lt;=IF(AND($J103&gt;$M$1,$K103=""),$M$2,$K103)),AND(S$1&gt;=$J104,S$1&lt;=IF(AND($J104&gt;$M$1,$K104=""),$M$2,$K104))),$J$3,"")</f>
        <v/>
      </c>
      <c r="T104" s="49" t="str">
        <f t="shared" ref="T104" si="1202">IF(OR(AND(T$1&gt;=$J100,T$1&lt;=IF(AND($J100&gt;$M$1,$K100=""),$M$2,$K100)),AND(T$1&gt;=$J101,T$1&lt;=IF(AND($J101&gt;$M$1,$K101=""),$M$2,$K101)),AND(T$1&gt;=$J102,T$1&lt;=IF(AND($J102&gt;$M$1,$K102=""),$M$2,$K102)),AND(T$1&gt;=$J103,T$1&lt;=IF(AND($J103&gt;$M$1,$K103=""),$M$2,$K103)),AND(T$1&gt;=$J104,T$1&lt;=IF(AND($J104&gt;$M$1,$K104=""),$M$2,$K104))),$J$3,"")</f>
        <v/>
      </c>
      <c r="U104" s="49" t="str">
        <f t="shared" ref="U104" si="1203">IF(OR(AND(U$1&gt;=$J100,U$1&lt;=IF(AND($J100&gt;$M$1,$K100=""),$M$2,$K100)),AND(U$1&gt;=$J101,U$1&lt;=IF(AND($J101&gt;$M$1,$K101=""),$M$2,$K101)),AND(U$1&gt;=$J102,U$1&lt;=IF(AND($J102&gt;$M$1,$K102=""),$M$2,$K102)),AND(U$1&gt;=$J103,U$1&lt;=IF(AND($J103&gt;$M$1,$K103=""),$M$2,$K103)),AND(U$1&gt;=$J104,U$1&lt;=IF(AND($J104&gt;$M$1,$K104=""),$M$2,$K104))),$J$3,"")</f>
        <v/>
      </c>
      <c r="V104" s="49" t="str">
        <f t="shared" ref="V104" si="1204">IF(OR(AND(V$1&gt;=$J100,V$1&lt;=IF(AND($J100&gt;$M$1,$K100=""),$M$2,$K100)),AND(V$1&gt;=$J101,V$1&lt;=IF(AND($J101&gt;$M$1,$K101=""),$M$2,$K101)),AND(V$1&gt;=$J102,V$1&lt;=IF(AND($J102&gt;$M$1,$K102=""),$M$2,$K102)),AND(V$1&gt;=$J103,V$1&lt;=IF(AND($J103&gt;$M$1,$K103=""),$M$2,$K103)),AND(V$1&gt;=$J104,V$1&lt;=IF(AND($J104&gt;$M$1,$K104=""),$M$2,$K104))),$J$3,"")</f>
        <v/>
      </c>
      <c r="W104" s="49" t="str">
        <f t="shared" ref="W104" si="1205">IF(OR(AND(W$1&gt;=$J100,W$1&lt;=IF(AND($J100&gt;$M$1,$K100=""),$M$2,$K100)),AND(W$1&gt;=$J101,W$1&lt;=IF(AND($J101&gt;$M$1,$K101=""),$M$2,$K101)),AND(W$1&gt;=$J102,W$1&lt;=IF(AND($J102&gt;$M$1,$K102=""),$M$2,$K102)),AND(W$1&gt;=$J103,W$1&lt;=IF(AND($J103&gt;$M$1,$K103=""),$M$2,$K103)),AND(W$1&gt;=$J104,W$1&lt;=IF(AND($J104&gt;$M$1,$K104=""),$M$2,$K104))),$J$3,"")</f>
        <v/>
      </c>
      <c r="X104" s="49" t="str">
        <f t="shared" ref="X104" si="1206">IF(OR(AND(X$1&gt;=$J100,X$1&lt;=IF(AND($J100&gt;$M$1,$K100=""),$M$2,$K100)),AND(X$1&gt;=$J101,X$1&lt;=IF(AND($J101&gt;$M$1,$K101=""),$M$2,$K101)),AND(X$1&gt;=$J102,X$1&lt;=IF(AND($J102&gt;$M$1,$K102=""),$M$2,$K102)),AND(X$1&gt;=$J103,X$1&lt;=IF(AND($J103&gt;$M$1,$K103=""),$M$2,$K103)),AND(X$1&gt;=$J104,X$1&lt;=IF(AND($J104&gt;$M$1,$K104=""),$M$2,$K104))),$J$3,"")</f>
        <v/>
      </c>
      <c r="Y104" s="49" t="str">
        <f t="shared" ref="Y104" si="1207">IF(OR(AND(Y$1&gt;=$J100,Y$1&lt;=IF(AND($J100&gt;$M$1,$K100=""),$M$2,$K100)),AND(Y$1&gt;=$J101,Y$1&lt;=IF(AND($J101&gt;$M$1,$K101=""),$M$2,$K101)),AND(Y$1&gt;=$J102,Y$1&lt;=IF(AND($J102&gt;$M$1,$K102=""),$M$2,$K102)),AND(Y$1&gt;=$J103,Y$1&lt;=IF(AND($J103&gt;$M$1,$K103=""),$M$2,$K103)),AND(Y$1&gt;=$J104,Y$1&lt;=IF(AND($J104&gt;$M$1,$K104=""),$M$2,$K104))),$J$3,"")</f>
        <v/>
      </c>
      <c r="Z104" s="49" t="str">
        <f t="shared" ref="Z104" si="1208">IF(OR(AND(Z$1&gt;=$J100,Z$1&lt;=IF(AND($J100&gt;$M$1,$K100=""),$M$2,$K100)),AND(Z$1&gt;=$J101,Z$1&lt;=IF(AND($J101&gt;$M$1,$K101=""),$M$2,$K101)),AND(Z$1&gt;=$J102,Z$1&lt;=IF(AND($J102&gt;$M$1,$K102=""),$M$2,$K102)),AND(Z$1&gt;=$J103,Z$1&lt;=IF(AND($J103&gt;$M$1,$K103=""),$M$2,$K103)),AND(Z$1&gt;=$J104,Z$1&lt;=IF(AND($J104&gt;$M$1,$K104=""),$M$2,$K104))),$J$3,"")</f>
        <v/>
      </c>
      <c r="AA104" s="49" t="str">
        <f t="shared" ref="AA104" si="1209">IF(OR(AND(AA$1&gt;=$J100,AA$1&lt;=IF(AND($J100&gt;$M$1,$K100=""),$M$2,$K100)),AND(AA$1&gt;=$J101,AA$1&lt;=IF(AND($J101&gt;$M$1,$K101=""),$M$2,$K101)),AND(AA$1&gt;=$J102,AA$1&lt;=IF(AND($J102&gt;$M$1,$K102=""),$M$2,$K102)),AND(AA$1&gt;=$J103,AA$1&lt;=IF(AND($J103&gt;$M$1,$K103=""),$M$2,$K103)),AND(AA$1&gt;=$J104,AA$1&lt;=IF(AND($J104&gt;$M$1,$K104=""),$M$2,$K104))),$J$3,"")</f>
        <v/>
      </c>
      <c r="AB104" s="49" t="str">
        <f t="shared" ref="AB104" si="1210">IF(OR(AND(AB$1&gt;=$J100,AB$1&lt;=IF(AND($J100&gt;$M$1,$K100=""),$M$2,$K100)),AND(AB$1&gt;=$J101,AB$1&lt;=IF(AND($J101&gt;$M$1,$K101=""),$M$2,$K101)),AND(AB$1&gt;=$J102,AB$1&lt;=IF(AND($J102&gt;$M$1,$K102=""),$M$2,$K102)),AND(AB$1&gt;=$J103,AB$1&lt;=IF(AND($J103&gt;$M$1,$K103=""),$M$2,$K103)),AND(AB$1&gt;=$J104,AB$1&lt;=IF(AND($J104&gt;$M$1,$K104=""),$M$2,$K104))),$J$3,"")</f>
        <v/>
      </c>
      <c r="AC104" s="49" t="str">
        <f t="shared" ref="AC104" si="1211">IF(OR(AND(AC$1&gt;=$J100,AC$1&lt;=IF(AND($J100&gt;$M$1,$K100=""),$M$2,$K100)),AND(AC$1&gt;=$J101,AC$1&lt;=IF(AND($J101&gt;$M$1,$K101=""),$M$2,$K101)),AND(AC$1&gt;=$J102,AC$1&lt;=IF(AND($J102&gt;$M$1,$K102=""),$M$2,$K102)),AND(AC$1&gt;=$J103,AC$1&lt;=IF(AND($J103&gt;$M$1,$K103=""),$M$2,$K103)),AND(AC$1&gt;=$J104,AC$1&lt;=IF(AND($J104&gt;$M$1,$K104=""),$M$2,$K104))),$J$3,"")</f>
        <v/>
      </c>
      <c r="AD104" s="49" t="str">
        <f t="shared" ref="AD104" si="1212">IF(OR(AND(AD$1&gt;=$J100,AD$1&lt;=IF(AND($J100&gt;$M$1,$K100=""),$M$2,$K100)),AND(AD$1&gt;=$J101,AD$1&lt;=IF(AND($J101&gt;$M$1,$K101=""),$M$2,$K101)),AND(AD$1&gt;=$J102,AD$1&lt;=IF(AND($J102&gt;$M$1,$K102=""),$M$2,$K102)),AND(AD$1&gt;=$J103,AD$1&lt;=IF(AND($J103&gt;$M$1,$K103=""),$M$2,$K103)),AND(AD$1&gt;=$J104,AD$1&lt;=IF(AND($J104&gt;$M$1,$K104=""),$M$2,$K104))),$J$3,"")</f>
        <v/>
      </c>
      <c r="AE104" s="49" t="str">
        <f t="shared" ref="AE104" si="1213">IF(OR(AND(AE$1&gt;=$J100,AE$1&lt;=IF(AND($J100&gt;$M$1,$K100=""),$M$2,$K100)),AND(AE$1&gt;=$J101,AE$1&lt;=IF(AND($J101&gt;$M$1,$K101=""),$M$2,$K101)),AND(AE$1&gt;=$J102,AE$1&lt;=IF(AND($J102&gt;$M$1,$K102=""),$M$2,$K102)),AND(AE$1&gt;=$J103,AE$1&lt;=IF(AND($J103&gt;$M$1,$K103=""),$M$2,$K103)),AND(AE$1&gt;=$J104,AE$1&lt;=IF(AND($J104&gt;$M$1,$K104=""),$M$2,$K104))),$J$3,"")</f>
        <v/>
      </c>
      <c r="AF104" s="49" t="str">
        <f t="shared" ref="AF104" si="1214">IF(OR(AND(AF$1&gt;=$J100,AF$1&lt;=IF(AND($J100&gt;$M$1,$K100=""),$M$2,$K100)),AND(AF$1&gt;=$J101,AF$1&lt;=IF(AND($J101&gt;$M$1,$K101=""),$M$2,$K101)),AND(AF$1&gt;=$J102,AF$1&lt;=IF(AND($J102&gt;$M$1,$K102=""),$M$2,$K102)),AND(AF$1&gt;=$J103,AF$1&lt;=IF(AND($J103&gt;$M$1,$K103=""),$M$2,$K103)),AND(AF$1&gt;=$J104,AF$1&lt;=IF(AND($J104&gt;$M$1,$K104=""),$M$2,$K104))),$J$3,"")</f>
        <v/>
      </c>
      <c r="AG104" s="49" t="str">
        <f t="shared" ref="AG104" si="1215">IF(OR(AND(AG$1&gt;=$J100,AG$1&lt;=IF(AND($J100&gt;$M$1,$K100=""),$M$2,$K100)),AND(AG$1&gt;=$J101,AG$1&lt;=IF(AND($J101&gt;$M$1,$K101=""),$M$2,$K101)),AND(AG$1&gt;=$J102,AG$1&lt;=IF(AND($J102&gt;$M$1,$K102=""),$M$2,$K102)),AND(AG$1&gt;=$J103,AG$1&lt;=IF(AND($J103&gt;$M$1,$K103=""),$M$2,$K103)),AND(AG$1&gt;=$J104,AG$1&lt;=IF(AND($J104&gt;$M$1,$K104=""),$M$2,$K104))),$J$3,"")</f>
        <v/>
      </c>
      <c r="AH104" s="49" t="str">
        <f t="shared" ref="AH104" si="1216">IF(OR(AND(AH$1&gt;=$J100,AH$1&lt;=IF(AND($J100&gt;$M$1,$K100=""),$M$2,$K100)),AND(AH$1&gt;=$J101,AH$1&lt;=IF(AND($J101&gt;$M$1,$K101=""),$M$2,$K101)),AND(AH$1&gt;=$J102,AH$1&lt;=IF(AND($J102&gt;$M$1,$K102=""),$M$2,$K102)),AND(AH$1&gt;=$J103,AH$1&lt;=IF(AND($J103&gt;$M$1,$K103=""),$M$2,$K103)),AND(AH$1&gt;=$J104,AH$1&lt;=IF(AND($J104&gt;$M$1,$K104=""),$M$2,$K104))),$J$3,"")</f>
        <v/>
      </c>
      <c r="AI104" s="49" t="str">
        <f t="shared" ref="AI104" si="1217">IF(OR(AND(AI$1&gt;=$J100,AI$1&lt;=IF(AND($J100&gt;$M$1,$K100=""),$M$2,$K100)),AND(AI$1&gt;=$J101,AI$1&lt;=IF(AND($J101&gt;$M$1,$K101=""),$M$2,$K101)),AND(AI$1&gt;=$J102,AI$1&lt;=IF(AND($J102&gt;$M$1,$K102=""),$M$2,$K102)),AND(AI$1&gt;=$J103,AI$1&lt;=IF(AND($J103&gt;$M$1,$K103=""),$M$2,$K103)),AND(AI$1&gt;=$J104,AI$1&lt;=IF(AND($J104&gt;$M$1,$K104=""),$M$2,$K104))),$J$3,"")</f>
        <v/>
      </c>
      <c r="AJ104" s="49" t="str">
        <f t="shared" ref="AJ104" si="1218">IF(OR(AND(AJ$1&gt;=$J100,AJ$1&lt;=IF(AND($J100&gt;$M$1,$K100=""),$M$2,$K100)),AND(AJ$1&gt;=$J101,AJ$1&lt;=IF(AND($J101&gt;$M$1,$K101=""),$M$2,$K101)),AND(AJ$1&gt;=$J102,AJ$1&lt;=IF(AND($J102&gt;$M$1,$K102=""),$M$2,$K102)),AND(AJ$1&gt;=$J103,AJ$1&lt;=IF(AND($J103&gt;$M$1,$K103=""),$M$2,$K103)),AND(AJ$1&gt;=$J104,AJ$1&lt;=IF(AND($J104&gt;$M$1,$K104=""),$M$2,$K104))),$J$3,"")</f>
        <v/>
      </c>
      <c r="AK104" s="49" t="str">
        <f t="shared" ref="AK104" si="1219">IF(OR(AND(AK$1&gt;=$J100,AK$1&lt;=IF(AND($J100&gt;$M$1,$K100=""),$M$2,$K100)),AND(AK$1&gt;=$J101,AK$1&lt;=IF(AND($J101&gt;$M$1,$K101=""),$M$2,$K101)),AND(AK$1&gt;=$J102,AK$1&lt;=IF(AND($J102&gt;$M$1,$K102=""),$M$2,$K102)),AND(AK$1&gt;=$J103,AK$1&lt;=IF(AND($J103&gt;$M$1,$K103=""),$M$2,$K103)),AND(AK$1&gt;=$J104,AK$1&lt;=IF(AND($J104&gt;$M$1,$K104=""),$M$2,$K104))),$J$3,"")</f>
        <v/>
      </c>
      <c r="AL104" s="49" t="str">
        <f t="shared" ref="AL104" si="1220">IF(OR(AND(AL$1&gt;=$J100,AL$1&lt;=IF(AND($J100&gt;$M$1,$K100=""),$M$2,$K100)),AND(AL$1&gt;=$J101,AL$1&lt;=IF(AND($J101&gt;$M$1,$K101=""),$M$2,$K101)),AND(AL$1&gt;=$J102,AL$1&lt;=IF(AND($J102&gt;$M$1,$K102=""),$M$2,$K102)),AND(AL$1&gt;=$J103,AL$1&lt;=IF(AND($J103&gt;$M$1,$K103=""),$M$2,$K103)),AND(AL$1&gt;=$J104,AL$1&lt;=IF(AND($J104&gt;$M$1,$K104=""),$M$2,$K104))),$J$3,"")</f>
        <v/>
      </c>
      <c r="AM104" s="49" t="str">
        <f t="shared" ref="AM104" si="1221">IF(OR(AND(AM$1&gt;=$J100,AM$1&lt;=IF(AND($J100&gt;$M$1,$K100=""),$M$2,$K100)),AND(AM$1&gt;=$J101,AM$1&lt;=IF(AND($J101&gt;$M$1,$K101=""),$M$2,$K101)),AND(AM$1&gt;=$J102,AM$1&lt;=IF(AND($J102&gt;$M$1,$K102=""),$M$2,$K102)),AND(AM$1&gt;=$J103,AM$1&lt;=IF(AND($J103&gt;$M$1,$K103=""),$M$2,$K103)),AND(AM$1&gt;=$J104,AM$1&lt;=IF(AND($J104&gt;$M$1,$K104=""),$M$2,$K104))),$J$3,"")</f>
        <v/>
      </c>
      <c r="AN104" s="49" t="str">
        <f t="shared" ref="AN104" si="1222">IF(OR(AND(AN$1&gt;=$J100,AN$1&lt;=IF(AND($J100&gt;$M$1,$K100=""),$M$2,$K100)),AND(AN$1&gt;=$J101,AN$1&lt;=IF(AND($J101&gt;$M$1,$K101=""),$M$2,$K101)),AND(AN$1&gt;=$J102,AN$1&lt;=IF(AND($J102&gt;$M$1,$K102=""),$M$2,$K102)),AND(AN$1&gt;=$J103,AN$1&lt;=IF(AND($J103&gt;$M$1,$K103=""),$M$2,$K103)),AND(AN$1&gt;=$J104,AN$1&lt;=IF(AND($J104&gt;$M$1,$K104=""),$M$2,$K104))),$J$3,"")</f>
        <v/>
      </c>
      <c r="AO104" s="49" t="str">
        <f t="shared" ref="AO104" si="1223">IF(OR(AND(AO$1&gt;=$J100,AO$1&lt;=IF(AND($J100&gt;$M$1,$K100=""),$M$2,$K100)),AND(AO$1&gt;=$J101,AO$1&lt;=IF(AND($J101&gt;$M$1,$K101=""),$M$2,$K101)),AND(AO$1&gt;=$J102,AO$1&lt;=IF(AND($J102&gt;$M$1,$K102=""),$M$2,$K102)),AND(AO$1&gt;=$J103,AO$1&lt;=IF(AND($J103&gt;$M$1,$K103=""),$M$2,$K103)),AND(AO$1&gt;=$J104,AO$1&lt;=IF(AND($J104&gt;$M$1,$K104=""),$M$2,$K104))),$J$3,"")</f>
        <v/>
      </c>
      <c r="AP104" s="52" t="str">
        <f>IF(AP$1="","",IF(OR(AND(AP$1&gt;=$J100,AP$1&lt;=IF(AND($J100&gt;$M$1,$K100=""),$M$2,$K100)),AND(AP$1&gt;=$J101,AP$1&lt;=IF(AND($J101&gt;$M$1,$K101=""),$M$2,$K101)),AND(AP$1&gt;=$J102,AP$1&lt;=IF(AND($J102&gt;$M$1,$K102=""),$M$2,$K102)),AND(AP$1&gt;=$J103,AP$1&lt;=IF(AND($J103&gt;$M$1,$K103=""),$M$2,$K103)),AND(AP$1&gt;=$J104,AP$1&lt;=IF(AND($J104&gt;$M$1,$K104=""),$M$2,$K104))),$J$3,""))</f>
        <v/>
      </c>
      <c r="AQ104" s="52" t="str">
        <f t="shared" ref="AQ104" si="1224">IF(AQ$1="","",IF(OR(AND(AQ$1&gt;=$J100,AQ$1&lt;=IF(AND($J100&gt;$M$1,$K100=""),$M$2,$K100)),AND(AQ$1&gt;=$J101,AQ$1&lt;=IF(AND($J101&gt;$M$1,$K101=""),$M$2,$K101)),AND(AQ$1&gt;=$J102,AQ$1&lt;=IF(AND($J102&gt;$M$1,$K102=""),$M$2,$K102)),AND(AQ$1&gt;=$J103,AQ$1&lt;=IF(AND($J103&gt;$M$1,$K103=""),$M$2,$K103)),AND(AQ$1&gt;=$J104,AQ$1&lt;=IF(AND($J104&gt;$M$1,$K104=""),$M$2,$K104))),$J$3,""))</f>
        <v/>
      </c>
      <c r="AR104" s="53" t="str">
        <f t="shared" ref="AR104" si="1225">IF(AR$1="","",IF(OR(AND(AR$1&gt;=$J100,AR$1&lt;=IF(AND($J100&gt;$M$1,$K100=""),$M$2,$K100)),AND(AR$1&gt;=$J101,AR$1&lt;=IF(AND($J101&gt;$M$1,$K101=""),$M$2,$K101)),AND(AR$1&gt;=$J102,AR$1&lt;=IF(AND($J102&gt;$M$1,$K102=""),$M$2,$K102)),AND(AR$1&gt;=$J103,AR$1&lt;=IF(AND($J103&gt;$M$1,$K103=""),$M$2,$K103)),AND(AR$1&gt;=$J104,AR$1&lt;=IF(AND($J104&gt;$M$1,$K104=""),$M$2,$K104))),$J$3,""))</f>
        <v/>
      </c>
    </row>
    <row r="105" spans="1:44" x14ac:dyDescent="0.2">
      <c r="A105" s="76">
        <f>стр.1!C53</f>
        <v>5119</v>
      </c>
      <c r="B105" s="142" t="str">
        <f>IFERROR(VLOOKUP(A105,стр.1!$A$13:$D$106,2,FALSE),"")</f>
        <v>Зубов</v>
      </c>
      <c r="C105" s="197" t="str">
        <f>IFERROR(VLOOKUP(A105,стр.1!$A$13:$D$106,4,FALSE),"")</f>
        <v>сборная</v>
      </c>
      <c r="D105" s="86"/>
      <c r="E105" s="87"/>
      <c r="F105" s="86"/>
      <c r="G105" s="87"/>
      <c r="H105" s="86"/>
      <c r="I105" s="87"/>
      <c r="J105" s="86"/>
      <c r="K105" s="87"/>
      <c r="L105" s="17"/>
      <c r="M105" s="99"/>
      <c r="N105" s="97" t="str">
        <f>N106&amp;N107&amp;N108&amp;N109</f>
        <v/>
      </c>
      <c r="O105" s="97" t="str">
        <f t="shared" ref="O105" si="1226">O106&amp;O107&amp;O108&amp;O109</f>
        <v/>
      </c>
      <c r="P105" s="97" t="str">
        <f t="shared" ref="P105" si="1227">P106&amp;P107&amp;P108&amp;P109</f>
        <v/>
      </c>
      <c r="Q105" s="97" t="str">
        <f t="shared" ref="Q105" si="1228">Q106&amp;Q107&amp;Q108&amp;Q109</f>
        <v/>
      </c>
      <c r="R105" s="97" t="str">
        <f t="shared" ref="R105" si="1229">R106&amp;R107&amp;R108&amp;R109</f>
        <v/>
      </c>
      <c r="S105" s="97" t="str">
        <f t="shared" ref="S105" si="1230">S106&amp;S107&amp;S108&amp;S109</f>
        <v/>
      </c>
      <c r="T105" s="97" t="str">
        <f t="shared" ref="T105" si="1231">T106&amp;T107&amp;T108&amp;T109</f>
        <v/>
      </c>
      <c r="U105" s="97" t="str">
        <f t="shared" ref="U105" si="1232">U106&amp;U107&amp;U108&amp;U109</f>
        <v/>
      </c>
      <c r="V105" s="97" t="str">
        <f t="shared" ref="V105" si="1233">V106&amp;V107&amp;V108&amp;V109</f>
        <v/>
      </c>
      <c r="W105" s="97" t="str">
        <f t="shared" ref="W105" si="1234">W106&amp;W107&amp;W108&amp;W109</f>
        <v/>
      </c>
      <c r="X105" s="97" t="str">
        <f t="shared" ref="X105" si="1235">X106&amp;X107&amp;X108&amp;X109</f>
        <v/>
      </c>
      <c r="Y105" s="97" t="str">
        <f t="shared" ref="Y105" si="1236">Y106&amp;Y107&amp;Y108&amp;Y109</f>
        <v/>
      </c>
      <c r="Z105" s="97" t="str">
        <f t="shared" ref="Z105" si="1237">Z106&amp;Z107&amp;Z108&amp;Z109</f>
        <v/>
      </c>
      <c r="AA105" s="97" t="str">
        <f t="shared" ref="AA105" si="1238">AA106&amp;AA107&amp;AA108&amp;AA109</f>
        <v/>
      </c>
      <c r="AB105" s="97" t="str">
        <f t="shared" ref="AB105" si="1239">AB106&amp;AB107&amp;AB108&amp;AB109</f>
        <v/>
      </c>
      <c r="AC105" s="97" t="str">
        <f t="shared" ref="AC105" si="1240">AC106&amp;AC107&amp;AC108&amp;AC109</f>
        <v/>
      </c>
      <c r="AD105" s="97" t="str">
        <f t="shared" ref="AD105" si="1241">AD106&amp;AD107&amp;AD108&amp;AD109</f>
        <v/>
      </c>
      <c r="AE105" s="97" t="str">
        <f t="shared" ref="AE105" si="1242">AE106&amp;AE107&amp;AE108&amp;AE109</f>
        <v/>
      </c>
      <c r="AF105" s="97" t="str">
        <f t="shared" ref="AF105" si="1243">AF106&amp;AF107&amp;AF108&amp;AF109</f>
        <v/>
      </c>
      <c r="AG105" s="97" t="str">
        <f t="shared" ref="AG105" si="1244">AG106&amp;AG107&amp;AG108&amp;AG109</f>
        <v/>
      </c>
      <c r="AH105" s="97" t="str">
        <f t="shared" ref="AH105" si="1245">AH106&amp;AH107&amp;AH108&amp;AH109</f>
        <v/>
      </c>
      <c r="AI105" s="97" t="str">
        <f t="shared" ref="AI105" si="1246">AI106&amp;AI107&amp;AI108&amp;AI109</f>
        <v/>
      </c>
      <c r="AJ105" s="97" t="str">
        <f t="shared" ref="AJ105" si="1247">AJ106&amp;AJ107&amp;AJ108&amp;AJ109</f>
        <v/>
      </c>
      <c r="AK105" s="97" t="str">
        <f t="shared" ref="AK105" si="1248">AK106&amp;AK107&amp;AK108&amp;AK109</f>
        <v/>
      </c>
      <c r="AL105" s="97" t="str">
        <f t="shared" ref="AL105" si="1249">AL106&amp;AL107&amp;AL108&amp;AL109</f>
        <v/>
      </c>
      <c r="AM105" s="97" t="str">
        <f t="shared" ref="AM105" si="1250">AM106&amp;AM107&amp;AM108&amp;AM109</f>
        <v/>
      </c>
      <c r="AN105" s="97" t="str">
        <f t="shared" ref="AN105" si="1251">AN106&amp;AN107&amp;AN108&amp;AN109</f>
        <v/>
      </c>
      <c r="AO105" s="97" t="str">
        <f t="shared" ref="AO105" si="1252">AO106&amp;AO107&amp;AO108&amp;AO109</f>
        <v/>
      </c>
      <c r="AP105" s="97" t="str">
        <f t="shared" ref="AP105" si="1253">AP106&amp;AP107&amp;AP108&amp;AP109</f>
        <v/>
      </c>
      <c r="AQ105" s="97" t="str">
        <f t="shared" ref="AQ105" si="1254">AQ106&amp;AQ107&amp;AQ108&amp;AQ109</f>
        <v/>
      </c>
      <c r="AR105" s="97" t="str">
        <f t="shared" ref="AR105" si="1255">AR106&amp;AR107&amp;AR108&amp;AR109</f>
        <v/>
      </c>
    </row>
    <row r="106" spans="1:44" x14ac:dyDescent="0.2">
      <c r="A106" s="201"/>
      <c r="B106" s="74"/>
      <c r="C106" s="198"/>
      <c r="D106" s="88"/>
      <c r="E106" s="89"/>
      <c r="F106" s="90"/>
      <c r="G106" s="89"/>
      <c r="H106" s="90"/>
      <c r="I106" s="89"/>
      <c r="J106" s="90"/>
      <c r="K106" s="89"/>
      <c r="M106" s="99"/>
      <c r="N106" s="74" t="str">
        <f>IF(OR(AND(N$1&gt;=$D105,N$1&lt;=IF(AND($D105&gt;$M$1,$E105=""),$M$2,$E105)),AND(N$1&gt;=$D106,N$1&lt;=IF(AND($D106&gt;$M$1,$E106=""),$M$2,$E106)),AND(N$1&gt;=$D107,N$1&lt;=IF(AND($D107&gt;$M$1,$E107=""),$M$2,$E107)),AND(N$1&gt;=$D108,N$1&lt;=IF(AND($D108&gt;$M$1,$E108=""),$M$2,$E108))),$D$3,"")</f>
        <v/>
      </c>
      <c r="O106" s="41" t="str">
        <f t="shared" ref="O106:AO106" si="1256">IF(OR(AND(O$1&gt;=$D105,O$1&lt;=IF(AND($D105&gt;$M$1,$E105=""),$M$2,$E105)),AND(O$1&gt;=$D106,O$1&lt;=IF(AND($D106&gt;$M$1,$E106=""),$M$2,$E106)),AND(O$1&gt;=$D107,O$1&lt;=IF(AND($D107&gt;$M$1,$E107=""),$M$2,$E107)),AND(O$1&gt;=$D108,O$1&lt;=IF(AND($D108&gt;$M$1,$E108=""),$M$2,$E108))),$D$3,"")</f>
        <v/>
      </c>
      <c r="P106" s="41" t="str">
        <f t="shared" si="1256"/>
        <v/>
      </c>
      <c r="Q106" s="41" t="str">
        <f t="shared" si="1256"/>
        <v/>
      </c>
      <c r="R106" s="41" t="str">
        <f t="shared" si="1256"/>
        <v/>
      </c>
      <c r="S106" s="41" t="str">
        <f t="shared" si="1256"/>
        <v/>
      </c>
      <c r="T106" s="41" t="str">
        <f t="shared" si="1256"/>
        <v/>
      </c>
      <c r="U106" s="41" t="str">
        <f t="shared" si="1256"/>
        <v/>
      </c>
      <c r="V106" s="41" t="str">
        <f t="shared" si="1256"/>
        <v/>
      </c>
      <c r="W106" s="41" t="str">
        <f t="shared" si="1256"/>
        <v/>
      </c>
      <c r="X106" s="41" t="str">
        <f t="shared" si="1256"/>
        <v/>
      </c>
      <c r="Y106" s="41" t="str">
        <f t="shared" si="1256"/>
        <v/>
      </c>
      <c r="Z106" s="41" t="str">
        <f t="shared" si="1256"/>
        <v/>
      </c>
      <c r="AA106" s="41" t="str">
        <f t="shared" si="1256"/>
        <v/>
      </c>
      <c r="AB106" s="41" t="str">
        <f t="shared" si="1256"/>
        <v/>
      </c>
      <c r="AC106" s="41" t="str">
        <f t="shared" si="1256"/>
        <v/>
      </c>
      <c r="AD106" s="41" t="str">
        <f t="shared" si="1256"/>
        <v/>
      </c>
      <c r="AE106" s="41" t="str">
        <f t="shared" si="1256"/>
        <v/>
      </c>
      <c r="AF106" s="41" t="str">
        <f t="shared" si="1256"/>
        <v/>
      </c>
      <c r="AG106" s="41" t="str">
        <f t="shared" si="1256"/>
        <v/>
      </c>
      <c r="AH106" s="41" t="str">
        <f t="shared" si="1256"/>
        <v/>
      </c>
      <c r="AI106" s="41" t="str">
        <f t="shared" si="1256"/>
        <v/>
      </c>
      <c r="AJ106" s="41" t="str">
        <f t="shared" si="1256"/>
        <v/>
      </c>
      <c r="AK106" s="41" t="str">
        <f t="shared" si="1256"/>
        <v/>
      </c>
      <c r="AL106" s="41" t="str">
        <f t="shared" si="1256"/>
        <v/>
      </c>
      <c r="AM106" s="41" t="str">
        <f t="shared" si="1256"/>
        <v/>
      </c>
      <c r="AN106" s="41" t="str">
        <f t="shared" si="1256"/>
        <v/>
      </c>
      <c r="AO106" s="41" t="str">
        <f t="shared" si="1256"/>
        <v/>
      </c>
      <c r="AP106" s="50" t="str">
        <f>IF(AP$1="","",IF(OR(AND(AP$1&gt;=$D105,AP$1&lt;=IF(AND($D105&gt;$M$1,$E105=""),$M$2,$E105)),AND(AP$1&gt;=$D106,AP$1&lt;=IF(AND($D106&gt;$M$1,$E106=""),$M$2,$E106)),AND(AP$1&gt;=$D107,AP$1&lt;=IF(AND($D107&gt;$M$1,$E107=""),$M$2,$E107)),AND(AP$1&gt;=$D108,AP$1&lt;=IF(AND($D108&gt;$M$1,$E108=""),$M$2,$E108))),$D$3,""))</f>
        <v/>
      </c>
      <c r="AQ106" s="50" t="str">
        <f t="shared" ref="AQ106:AR106" si="1257">IF(AQ$1="","",IF(OR(AND(AQ$1&gt;=$D105,AQ$1&lt;=IF(AND($D105&gt;$M$1,$E105=""),$M$2,$E105)),AND(AQ$1&gt;=$D106,AQ$1&lt;=IF(AND($D106&gt;$M$1,$E106=""),$M$2,$E106)),AND(AQ$1&gt;=$D107,AQ$1&lt;=IF(AND($D107&gt;$M$1,$E107=""),$M$2,$E107)),AND(AQ$1&gt;=$D108,AQ$1&lt;=IF(AND($D108&gt;$M$1,$E108=""),$M$2,$E108))),$D$3,""))</f>
        <v/>
      </c>
      <c r="AR106" s="51" t="str">
        <f t="shared" si="1257"/>
        <v/>
      </c>
    </row>
    <row r="107" spans="1:44" x14ac:dyDescent="0.2">
      <c r="A107" s="201"/>
      <c r="B107" s="74"/>
      <c r="C107" s="199"/>
      <c r="D107" s="90"/>
      <c r="E107" s="89"/>
      <c r="F107" s="90"/>
      <c r="G107" s="89"/>
      <c r="H107" s="90"/>
      <c r="I107" s="89"/>
      <c r="J107" s="90"/>
      <c r="K107" s="89"/>
      <c r="M107" s="99"/>
      <c r="N107" s="74" t="str">
        <f>IF(OR(AND(N$1&gt;=$F105,N$1&lt;=IF(AND($F105&gt;$M$1,$G105=""),$M$2,$G105)),AND(N$1&gt;=$F106,N$1&lt;=IF(AND($F106&gt;$M$1,$G106=""),$M$2,$G106)),AND(N$1&gt;=$F107,N$1&lt;=IF(AND($F107&gt;$M$1,$G107=""),$M$2,$G107)),AND(N$1&gt;=$F108,N$1&lt;=IF(AND($F108&gt;$M$1,$G108=""),$M$2,$G108))),$F$3,"")</f>
        <v/>
      </c>
      <c r="O107" s="41" t="str">
        <f t="shared" ref="O107:AO107" si="1258">IF(OR(AND(O$1&gt;=$F105,O$1&lt;=IF(AND($F105&gt;$M$1,$G105=""),$M$2,$G105)),AND(O$1&gt;=$F106,O$1&lt;=IF(AND($F106&gt;$M$1,$G106=""),$M$2,$G106)),AND(O$1&gt;=$F107,O$1&lt;=IF(AND($F107&gt;$M$1,$G107=""),$M$2,$G107)),AND(O$1&gt;=$F108,O$1&lt;=IF(AND($F108&gt;$M$1,$G108=""),$M$2,$G108))),$F$3,"")</f>
        <v/>
      </c>
      <c r="P107" s="41" t="str">
        <f t="shared" si="1258"/>
        <v/>
      </c>
      <c r="Q107" s="41" t="str">
        <f t="shared" si="1258"/>
        <v/>
      </c>
      <c r="R107" s="41" t="str">
        <f t="shared" si="1258"/>
        <v/>
      </c>
      <c r="S107" s="41" t="str">
        <f t="shared" si="1258"/>
        <v/>
      </c>
      <c r="T107" s="41" t="str">
        <f t="shared" si="1258"/>
        <v/>
      </c>
      <c r="U107" s="41" t="str">
        <f t="shared" si="1258"/>
        <v/>
      </c>
      <c r="V107" s="41" t="str">
        <f t="shared" si="1258"/>
        <v/>
      </c>
      <c r="W107" s="41" t="str">
        <f t="shared" si="1258"/>
        <v/>
      </c>
      <c r="X107" s="41" t="str">
        <f t="shared" si="1258"/>
        <v/>
      </c>
      <c r="Y107" s="41" t="str">
        <f t="shared" si="1258"/>
        <v/>
      </c>
      <c r="Z107" s="41" t="str">
        <f t="shared" si="1258"/>
        <v/>
      </c>
      <c r="AA107" s="41" t="str">
        <f t="shared" si="1258"/>
        <v/>
      </c>
      <c r="AB107" s="41" t="str">
        <f t="shared" si="1258"/>
        <v/>
      </c>
      <c r="AC107" s="41" t="str">
        <f t="shared" si="1258"/>
        <v/>
      </c>
      <c r="AD107" s="41" t="str">
        <f t="shared" si="1258"/>
        <v/>
      </c>
      <c r="AE107" s="41" t="str">
        <f t="shared" si="1258"/>
        <v/>
      </c>
      <c r="AF107" s="41" t="str">
        <f t="shared" si="1258"/>
        <v/>
      </c>
      <c r="AG107" s="41" t="str">
        <f t="shared" si="1258"/>
        <v/>
      </c>
      <c r="AH107" s="41" t="str">
        <f t="shared" si="1258"/>
        <v/>
      </c>
      <c r="AI107" s="41" t="str">
        <f t="shared" si="1258"/>
        <v/>
      </c>
      <c r="AJ107" s="41" t="str">
        <f t="shared" si="1258"/>
        <v/>
      </c>
      <c r="AK107" s="41" t="str">
        <f t="shared" si="1258"/>
        <v/>
      </c>
      <c r="AL107" s="41" t="str">
        <f t="shared" si="1258"/>
        <v/>
      </c>
      <c r="AM107" s="41" t="str">
        <f t="shared" si="1258"/>
        <v/>
      </c>
      <c r="AN107" s="41" t="str">
        <f t="shared" si="1258"/>
        <v/>
      </c>
      <c r="AO107" s="41" t="str">
        <f t="shared" si="1258"/>
        <v/>
      </c>
      <c r="AP107" s="50" t="str">
        <f>IF(AP$1="","",IF(OR(AND(AP$1&gt;=$F105,AP$1&lt;=IF(AND($F105&gt;$M$1,$G105=""),$M$2,$G105)),AND(AP$1&gt;=$F106,AP$1&lt;=IF(AND($F106&gt;$M$1,$G106=""),$M$2,$G106)),AND(AP$1&gt;=$F107,AP$1&lt;=IF(AND($F107&gt;$M$1,$G107=""),$M$2,$G107)),AND(AP$1&gt;=$F108,AP$1&lt;=IF(AND($F108&gt;$M$1,$G108=""),$M$2,$G108))),$F$3,""))</f>
        <v/>
      </c>
      <c r="AQ107" s="50" t="str">
        <f t="shared" ref="AQ107:AR107" si="1259">IF(AQ$1="","",IF(OR(AND(AQ$1&gt;=$F105,AQ$1&lt;=IF(AND($F105&gt;$M$1,$G105=""),$M$2,$G105)),AND(AQ$1&gt;=$F106,AQ$1&lt;=IF(AND($F106&gt;$M$1,$G106=""),$M$2,$G106)),AND(AQ$1&gt;=$F107,AQ$1&lt;=IF(AND($F107&gt;$M$1,$G107=""),$M$2,$G107)),AND(AQ$1&gt;=$F108,AQ$1&lt;=IF(AND($F108&gt;$M$1,$G108=""),$M$2,$G108))),$F$3,""))</f>
        <v/>
      </c>
      <c r="AR107" s="51" t="str">
        <f t="shared" si="1259"/>
        <v/>
      </c>
    </row>
    <row r="108" spans="1:44" x14ac:dyDescent="0.2">
      <c r="A108" s="201"/>
      <c r="B108" s="74"/>
      <c r="C108" s="125"/>
      <c r="D108" s="90"/>
      <c r="E108" s="89"/>
      <c r="F108" s="90"/>
      <c r="G108" s="89"/>
      <c r="H108" s="90"/>
      <c r="I108" s="89"/>
      <c r="J108" s="90"/>
      <c r="K108" s="89"/>
      <c r="M108" s="99"/>
      <c r="N108" s="98" t="str">
        <f t="shared" ref="N108:AO108" si="1260">IF(OR(AND(N$1&gt;=$H105,N$1&lt;=IF(AND($H105&gt;$M$1,$I105=""),$M$2,$I105)),AND(N$1&gt;=$H106,N$1&lt;=IF(AND($H106&gt;$M$1,$I106=""),$M$2,$I106)),AND(N$1&gt;=$H107,N$1&lt;=IF(AND($H107&gt;$M$1,$I107=""),$M$2,$I107)),AND(N$1&gt;=$H108,N$1&lt;=IF(AND($H108&gt;$M$1,$I108=""),$M$2,$I108))),$H$3,"")</f>
        <v/>
      </c>
      <c r="O108" s="47" t="str">
        <f t="shared" si="1260"/>
        <v/>
      </c>
      <c r="P108" s="47" t="str">
        <f t="shared" si="1260"/>
        <v/>
      </c>
      <c r="Q108" s="47" t="str">
        <f t="shared" si="1260"/>
        <v/>
      </c>
      <c r="R108" s="47" t="str">
        <f t="shared" si="1260"/>
        <v/>
      </c>
      <c r="S108" s="47" t="str">
        <f t="shared" si="1260"/>
        <v/>
      </c>
      <c r="T108" s="47" t="str">
        <f t="shared" si="1260"/>
        <v/>
      </c>
      <c r="U108" s="47" t="str">
        <f t="shared" si="1260"/>
        <v/>
      </c>
      <c r="V108" s="47" t="str">
        <f t="shared" si="1260"/>
        <v/>
      </c>
      <c r="W108" s="47" t="str">
        <f t="shared" si="1260"/>
        <v/>
      </c>
      <c r="X108" s="47" t="str">
        <f t="shared" si="1260"/>
        <v/>
      </c>
      <c r="Y108" s="47" t="str">
        <f t="shared" si="1260"/>
        <v/>
      </c>
      <c r="Z108" s="47" t="str">
        <f t="shared" si="1260"/>
        <v/>
      </c>
      <c r="AA108" s="47" t="str">
        <f t="shared" si="1260"/>
        <v/>
      </c>
      <c r="AB108" s="47" t="str">
        <f t="shared" si="1260"/>
        <v/>
      </c>
      <c r="AC108" s="47" t="str">
        <f t="shared" si="1260"/>
        <v/>
      </c>
      <c r="AD108" s="47" t="str">
        <f t="shared" si="1260"/>
        <v/>
      </c>
      <c r="AE108" s="47" t="str">
        <f t="shared" si="1260"/>
        <v/>
      </c>
      <c r="AF108" s="47" t="str">
        <f t="shared" si="1260"/>
        <v/>
      </c>
      <c r="AG108" s="47" t="str">
        <f t="shared" si="1260"/>
        <v/>
      </c>
      <c r="AH108" s="47" t="str">
        <f t="shared" si="1260"/>
        <v/>
      </c>
      <c r="AI108" s="47" t="str">
        <f t="shared" si="1260"/>
        <v/>
      </c>
      <c r="AJ108" s="47" t="str">
        <f t="shared" si="1260"/>
        <v/>
      </c>
      <c r="AK108" s="47" t="str">
        <f t="shared" si="1260"/>
        <v/>
      </c>
      <c r="AL108" s="47" t="str">
        <f t="shared" si="1260"/>
        <v/>
      </c>
      <c r="AM108" s="47" t="str">
        <f t="shared" si="1260"/>
        <v/>
      </c>
      <c r="AN108" s="47" t="str">
        <f t="shared" si="1260"/>
        <v/>
      </c>
      <c r="AO108" s="47" t="str">
        <f t="shared" si="1260"/>
        <v/>
      </c>
      <c r="AP108" s="95" t="str">
        <f>IF(AP$1="","",IF(OR(AND(AP$1&gt;=$H105,AP$1&lt;=IF(AND($H105&gt;$M$1,$I105=""),$M$2,$I105)),AND(AP$1&gt;=$H106,AP$1&lt;=IF(AND($H106&gt;$M$1,$I106=""),$M$2,$I106)),AND(AP$1&gt;=$H107,AP$1&lt;=IF(AND($H107&gt;$M$1,$I107=""),$M$2,$I107)),AND(AP$1&gt;=$H108,AP$1&lt;=IF(AND($H108&gt;$M$1,$I108=""),$M$2,$I108))),$H$3,""))</f>
        <v/>
      </c>
      <c r="AQ108" s="95" t="str">
        <f>IF(AQ$1="","",IF(OR(AND(AQ$1&gt;=$H105,AQ$1&lt;=IF(AND($H105&gt;$M$1,$I105=""),$M$2,$I105)),AND(AQ$1&gt;=$H106,AQ$1&lt;=IF(AND($H106&gt;$M$1,$I106=""),$M$2,$I106)),AND(AQ$1&gt;=$H107,AQ$1&lt;=IF(AND($H107&gt;$M$1,$I107=""),$M$2,$I107)),AND(AQ$1&gt;=$H108,AQ$1&lt;=IF(AND($H108&gt;$M$1,$I108=""),$M$2,$I108))),$H$3,""))</f>
        <v/>
      </c>
      <c r="AR108" s="96" t="str">
        <f>IF(AR$1="","",IF(OR(AND(AR$1&gt;=$H105,AR$1&lt;=IF(AND($H105&gt;$M$1,$I105=""),$M$2,$I105)),AND(AR$1&gt;=$H106,AR$1&lt;=IF(AND($H106&gt;$M$1,$I106=""),$M$2,$I106)),AND(AR$1&gt;=$H107,AR$1&lt;=IF(AND($H107&gt;$M$1,$I107=""),$M$2,$I107)),AND(AR$1&gt;=$H108,AR$1&lt;=IF(AND($H108&gt;$M$1,$I108=""),$M$2,$I108))),$H$3,""))</f>
        <v/>
      </c>
    </row>
    <row r="109" spans="1:44" ht="13.5" thickBot="1" x14ac:dyDescent="0.25">
      <c r="A109" s="202"/>
      <c r="B109" s="75"/>
      <c r="C109" s="200"/>
      <c r="D109" s="91"/>
      <c r="E109" s="92"/>
      <c r="F109" s="91"/>
      <c r="G109" s="92"/>
      <c r="H109" s="91"/>
      <c r="I109" s="92"/>
      <c r="J109" s="91"/>
      <c r="K109" s="92"/>
      <c r="M109" s="99"/>
      <c r="N109" s="75" t="str">
        <f>IF(OR(AND(N$1&gt;=$J105,N$1&lt;=IF(AND($J105&gt;$M$1,$K105=""),$M$2,$K105)),AND(N$1&gt;=$J106,N$1&lt;=IF(AND($J106&gt;$M$1,$K106=""),$M$2,$K106)),AND(N$1&gt;=$J107,N$1&lt;=IF(AND($J107&gt;$M$1,$K107=""),$M$2,$K107)),AND(N$1&gt;=$J108,N$1&lt;=IF(AND($J108&gt;$M$1,$K108=""),$M$2,$K108)),AND(N$1&gt;=$J109,N$1&lt;=IF(AND($J109&gt;$M$1,$K109=""),$M$2,$K109))),$J$3,"")</f>
        <v/>
      </c>
      <c r="O109" s="49" t="str">
        <f t="shared" ref="O109" si="1261">IF(OR(AND(O$1&gt;=$J105,O$1&lt;=IF(AND($J105&gt;$M$1,$K105=""),$M$2,$K105)),AND(O$1&gt;=$J106,O$1&lt;=IF(AND($J106&gt;$M$1,$K106=""),$M$2,$K106)),AND(O$1&gt;=$J107,O$1&lt;=IF(AND($J107&gt;$M$1,$K107=""),$M$2,$K107)),AND(O$1&gt;=$J108,O$1&lt;=IF(AND($J108&gt;$M$1,$K108=""),$M$2,$K108)),AND(O$1&gt;=$J109,O$1&lt;=IF(AND($J109&gt;$M$1,$K109=""),$M$2,$K109))),$J$3,"")</f>
        <v/>
      </c>
      <c r="P109" s="49" t="str">
        <f t="shared" ref="P109" si="1262">IF(OR(AND(P$1&gt;=$J105,P$1&lt;=IF(AND($J105&gt;$M$1,$K105=""),$M$2,$K105)),AND(P$1&gt;=$J106,P$1&lt;=IF(AND($J106&gt;$M$1,$K106=""),$M$2,$K106)),AND(P$1&gt;=$J107,P$1&lt;=IF(AND($J107&gt;$M$1,$K107=""),$M$2,$K107)),AND(P$1&gt;=$J108,P$1&lt;=IF(AND($J108&gt;$M$1,$K108=""),$M$2,$K108)),AND(P$1&gt;=$J109,P$1&lt;=IF(AND($J109&gt;$M$1,$K109=""),$M$2,$K109))),$J$3,"")</f>
        <v/>
      </c>
      <c r="Q109" s="49" t="str">
        <f t="shared" ref="Q109" si="1263">IF(OR(AND(Q$1&gt;=$J105,Q$1&lt;=IF(AND($J105&gt;$M$1,$K105=""),$M$2,$K105)),AND(Q$1&gt;=$J106,Q$1&lt;=IF(AND($J106&gt;$M$1,$K106=""),$M$2,$K106)),AND(Q$1&gt;=$J107,Q$1&lt;=IF(AND($J107&gt;$M$1,$K107=""),$M$2,$K107)),AND(Q$1&gt;=$J108,Q$1&lt;=IF(AND($J108&gt;$M$1,$K108=""),$M$2,$K108)),AND(Q$1&gt;=$J109,Q$1&lt;=IF(AND($J109&gt;$M$1,$K109=""),$M$2,$K109))),$J$3,"")</f>
        <v/>
      </c>
      <c r="R109" s="49" t="str">
        <f t="shared" ref="R109" si="1264">IF(OR(AND(R$1&gt;=$J105,R$1&lt;=IF(AND($J105&gt;$M$1,$K105=""),$M$2,$K105)),AND(R$1&gt;=$J106,R$1&lt;=IF(AND($J106&gt;$M$1,$K106=""),$M$2,$K106)),AND(R$1&gt;=$J107,R$1&lt;=IF(AND($J107&gt;$M$1,$K107=""),$M$2,$K107)),AND(R$1&gt;=$J108,R$1&lt;=IF(AND($J108&gt;$M$1,$K108=""),$M$2,$K108)),AND(R$1&gt;=$J109,R$1&lt;=IF(AND($J109&gt;$M$1,$K109=""),$M$2,$K109))),$J$3,"")</f>
        <v/>
      </c>
      <c r="S109" s="49" t="str">
        <f t="shared" ref="S109" si="1265">IF(OR(AND(S$1&gt;=$J105,S$1&lt;=IF(AND($J105&gt;$M$1,$K105=""),$M$2,$K105)),AND(S$1&gt;=$J106,S$1&lt;=IF(AND($J106&gt;$M$1,$K106=""),$M$2,$K106)),AND(S$1&gt;=$J107,S$1&lt;=IF(AND($J107&gt;$M$1,$K107=""),$M$2,$K107)),AND(S$1&gt;=$J108,S$1&lt;=IF(AND($J108&gt;$M$1,$K108=""),$M$2,$K108)),AND(S$1&gt;=$J109,S$1&lt;=IF(AND($J109&gt;$M$1,$K109=""),$M$2,$K109))),$J$3,"")</f>
        <v/>
      </c>
      <c r="T109" s="49" t="str">
        <f t="shared" ref="T109" si="1266">IF(OR(AND(T$1&gt;=$J105,T$1&lt;=IF(AND($J105&gt;$M$1,$K105=""),$M$2,$K105)),AND(T$1&gt;=$J106,T$1&lt;=IF(AND($J106&gt;$M$1,$K106=""),$M$2,$K106)),AND(T$1&gt;=$J107,T$1&lt;=IF(AND($J107&gt;$M$1,$K107=""),$M$2,$K107)),AND(T$1&gt;=$J108,T$1&lt;=IF(AND($J108&gt;$M$1,$K108=""),$M$2,$K108)),AND(T$1&gt;=$J109,T$1&lt;=IF(AND($J109&gt;$M$1,$K109=""),$M$2,$K109))),$J$3,"")</f>
        <v/>
      </c>
      <c r="U109" s="49" t="str">
        <f t="shared" ref="U109" si="1267">IF(OR(AND(U$1&gt;=$J105,U$1&lt;=IF(AND($J105&gt;$M$1,$K105=""),$M$2,$K105)),AND(U$1&gt;=$J106,U$1&lt;=IF(AND($J106&gt;$M$1,$K106=""),$M$2,$K106)),AND(U$1&gt;=$J107,U$1&lt;=IF(AND($J107&gt;$M$1,$K107=""),$M$2,$K107)),AND(U$1&gt;=$J108,U$1&lt;=IF(AND($J108&gt;$M$1,$K108=""),$M$2,$K108)),AND(U$1&gt;=$J109,U$1&lt;=IF(AND($J109&gt;$M$1,$K109=""),$M$2,$K109))),$J$3,"")</f>
        <v/>
      </c>
      <c r="V109" s="49" t="str">
        <f t="shared" ref="V109" si="1268">IF(OR(AND(V$1&gt;=$J105,V$1&lt;=IF(AND($J105&gt;$M$1,$K105=""),$M$2,$K105)),AND(V$1&gt;=$J106,V$1&lt;=IF(AND($J106&gt;$M$1,$K106=""),$M$2,$K106)),AND(V$1&gt;=$J107,V$1&lt;=IF(AND($J107&gt;$M$1,$K107=""),$M$2,$K107)),AND(V$1&gt;=$J108,V$1&lt;=IF(AND($J108&gt;$M$1,$K108=""),$M$2,$K108)),AND(V$1&gt;=$J109,V$1&lt;=IF(AND($J109&gt;$M$1,$K109=""),$M$2,$K109))),$J$3,"")</f>
        <v/>
      </c>
      <c r="W109" s="49" t="str">
        <f t="shared" ref="W109" si="1269">IF(OR(AND(W$1&gt;=$J105,W$1&lt;=IF(AND($J105&gt;$M$1,$K105=""),$M$2,$K105)),AND(W$1&gt;=$J106,W$1&lt;=IF(AND($J106&gt;$M$1,$K106=""),$M$2,$K106)),AND(W$1&gt;=$J107,W$1&lt;=IF(AND($J107&gt;$M$1,$K107=""),$M$2,$K107)),AND(W$1&gt;=$J108,W$1&lt;=IF(AND($J108&gt;$M$1,$K108=""),$M$2,$K108)),AND(W$1&gt;=$J109,W$1&lt;=IF(AND($J109&gt;$M$1,$K109=""),$M$2,$K109))),$J$3,"")</f>
        <v/>
      </c>
      <c r="X109" s="49" t="str">
        <f t="shared" ref="X109" si="1270">IF(OR(AND(X$1&gt;=$J105,X$1&lt;=IF(AND($J105&gt;$M$1,$K105=""),$M$2,$K105)),AND(X$1&gt;=$J106,X$1&lt;=IF(AND($J106&gt;$M$1,$K106=""),$M$2,$K106)),AND(X$1&gt;=$J107,X$1&lt;=IF(AND($J107&gt;$M$1,$K107=""),$M$2,$K107)),AND(X$1&gt;=$J108,X$1&lt;=IF(AND($J108&gt;$M$1,$K108=""),$M$2,$K108)),AND(X$1&gt;=$J109,X$1&lt;=IF(AND($J109&gt;$M$1,$K109=""),$M$2,$K109))),$J$3,"")</f>
        <v/>
      </c>
      <c r="Y109" s="49" t="str">
        <f t="shared" ref="Y109" si="1271">IF(OR(AND(Y$1&gt;=$J105,Y$1&lt;=IF(AND($J105&gt;$M$1,$K105=""),$M$2,$K105)),AND(Y$1&gt;=$J106,Y$1&lt;=IF(AND($J106&gt;$M$1,$K106=""),$M$2,$K106)),AND(Y$1&gt;=$J107,Y$1&lt;=IF(AND($J107&gt;$M$1,$K107=""),$M$2,$K107)),AND(Y$1&gt;=$J108,Y$1&lt;=IF(AND($J108&gt;$M$1,$K108=""),$M$2,$K108)),AND(Y$1&gt;=$J109,Y$1&lt;=IF(AND($J109&gt;$M$1,$K109=""),$M$2,$K109))),$J$3,"")</f>
        <v/>
      </c>
      <c r="Z109" s="49" t="str">
        <f t="shared" ref="Z109" si="1272">IF(OR(AND(Z$1&gt;=$J105,Z$1&lt;=IF(AND($J105&gt;$M$1,$K105=""),$M$2,$K105)),AND(Z$1&gt;=$J106,Z$1&lt;=IF(AND($J106&gt;$M$1,$K106=""),$M$2,$K106)),AND(Z$1&gt;=$J107,Z$1&lt;=IF(AND($J107&gt;$M$1,$K107=""),$M$2,$K107)),AND(Z$1&gt;=$J108,Z$1&lt;=IF(AND($J108&gt;$M$1,$K108=""),$M$2,$K108)),AND(Z$1&gt;=$J109,Z$1&lt;=IF(AND($J109&gt;$M$1,$K109=""),$M$2,$K109))),$J$3,"")</f>
        <v/>
      </c>
      <c r="AA109" s="49" t="str">
        <f t="shared" ref="AA109" si="1273">IF(OR(AND(AA$1&gt;=$J105,AA$1&lt;=IF(AND($J105&gt;$M$1,$K105=""),$M$2,$K105)),AND(AA$1&gt;=$J106,AA$1&lt;=IF(AND($J106&gt;$M$1,$K106=""),$M$2,$K106)),AND(AA$1&gt;=$J107,AA$1&lt;=IF(AND($J107&gt;$M$1,$K107=""),$M$2,$K107)),AND(AA$1&gt;=$J108,AA$1&lt;=IF(AND($J108&gt;$M$1,$K108=""),$M$2,$K108)),AND(AA$1&gt;=$J109,AA$1&lt;=IF(AND($J109&gt;$M$1,$K109=""),$M$2,$K109))),$J$3,"")</f>
        <v/>
      </c>
      <c r="AB109" s="49" t="str">
        <f t="shared" ref="AB109" si="1274">IF(OR(AND(AB$1&gt;=$J105,AB$1&lt;=IF(AND($J105&gt;$M$1,$K105=""),$M$2,$K105)),AND(AB$1&gt;=$J106,AB$1&lt;=IF(AND($J106&gt;$M$1,$K106=""),$M$2,$K106)),AND(AB$1&gt;=$J107,AB$1&lt;=IF(AND($J107&gt;$M$1,$K107=""),$M$2,$K107)),AND(AB$1&gt;=$J108,AB$1&lt;=IF(AND($J108&gt;$M$1,$K108=""),$M$2,$K108)),AND(AB$1&gt;=$J109,AB$1&lt;=IF(AND($J109&gt;$M$1,$K109=""),$M$2,$K109))),$J$3,"")</f>
        <v/>
      </c>
      <c r="AC109" s="49" t="str">
        <f t="shared" ref="AC109" si="1275">IF(OR(AND(AC$1&gt;=$J105,AC$1&lt;=IF(AND($J105&gt;$M$1,$K105=""),$M$2,$K105)),AND(AC$1&gt;=$J106,AC$1&lt;=IF(AND($J106&gt;$M$1,$K106=""),$M$2,$K106)),AND(AC$1&gt;=$J107,AC$1&lt;=IF(AND($J107&gt;$M$1,$K107=""),$M$2,$K107)),AND(AC$1&gt;=$J108,AC$1&lt;=IF(AND($J108&gt;$M$1,$K108=""),$M$2,$K108)),AND(AC$1&gt;=$J109,AC$1&lt;=IF(AND($J109&gt;$M$1,$K109=""),$M$2,$K109))),$J$3,"")</f>
        <v/>
      </c>
      <c r="AD109" s="49" t="str">
        <f t="shared" ref="AD109" si="1276">IF(OR(AND(AD$1&gt;=$J105,AD$1&lt;=IF(AND($J105&gt;$M$1,$K105=""),$M$2,$K105)),AND(AD$1&gt;=$J106,AD$1&lt;=IF(AND($J106&gt;$M$1,$K106=""),$M$2,$K106)),AND(AD$1&gt;=$J107,AD$1&lt;=IF(AND($J107&gt;$M$1,$K107=""),$M$2,$K107)),AND(AD$1&gt;=$J108,AD$1&lt;=IF(AND($J108&gt;$M$1,$K108=""),$M$2,$K108)),AND(AD$1&gt;=$J109,AD$1&lt;=IF(AND($J109&gt;$M$1,$K109=""),$M$2,$K109))),$J$3,"")</f>
        <v/>
      </c>
      <c r="AE109" s="49" t="str">
        <f t="shared" ref="AE109" si="1277">IF(OR(AND(AE$1&gt;=$J105,AE$1&lt;=IF(AND($J105&gt;$M$1,$K105=""),$M$2,$K105)),AND(AE$1&gt;=$J106,AE$1&lt;=IF(AND($J106&gt;$M$1,$K106=""),$M$2,$K106)),AND(AE$1&gt;=$J107,AE$1&lt;=IF(AND($J107&gt;$M$1,$K107=""),$M$2,$K107)),AND(AE$1&gt;=$J108,AE$1&lt;=IF(AND($J108&gt;$M$1,$K108=""),$M$2,$K108)),AND(AE$1&gt;=$J109,AE$1&lt;=IF(AND($J109&gt;$M$1,$K109=""),$M$2,$K109))),$J$3,"")</f>
        <v/>
      </c>
      <c r="AF109" s="49" t="str">
        <f t="shared" ref="AF109" si="1278">IF(OR(AND(AF$1&gt;=$J105,AF$1&lt;=IF(AND($J105&gt;$M$1,$K105=""),$M$2,$K105)),AND(AF$1&gt;=$J106,AF$1&lt;=IF(AND($J106&gt;$M$1,$K106=""),$M$2,$K106)),AND(AF$1&gt;=$J107,AF$1&lt;=IF(AND($J107&gt;$M$1,$K107=""),$M$2,$K107)),AND(AF$1&gt;=$J108,AF$1&lt;=IF(AND($J108&gt;$M$1,$K108=""),$M$2,$K108)),AND(AF$1&gt;=$J109,AF$1&lt;=IF(AND($J109&gt;$M$1,$K109=""),$M$2,$K109))),$J$3,"")</f>
        <v/>
      </c>
      <c r="AG109" s="49" t="str">
        <f t="shared" ref="AG109" si="1279">IF(OR(AND(AG$1&gt;=$J105,AG$1&lt;=IF(AND($J105&gt;$M$1,$K105=""),$M$2,$K105)),AND(AG$1&gt;=$J106,AG$1&lt;=IF(AND($J106&gt;$M$1,$K106=""),$M$2,$K106)),AND(AG$1&gt;=$J107,AG$1&lt;=IF(AND($J107&gt;$M$1,$K107=""),$M$2,$K107)),AND(AG$1&gt;=$J108,AG$1&lt;=IF(AND($J108&gt;$M$1,$K108=""),$M$2,$K108)),AND(AG$1&gt;=$J109,AG$1&lt;=IF(AND($J109&gt;$M$1,$K109=""),$M$2,$K109))),$J$3,"")</f>
        <v/>
      </c>
      <c r="AH109" s="49" t="str">
        <f t="shared" ref="AH109" si="1280">IF(OR(AND(AH$1&gt;=$J105,AH$1&lt;=IF(AND($J105&gt;$M$1,$K105=""),$M$2,$K105)),AND(AH$1&gt;=$J106,AH$1&lt;=IF(AND($J106&gt;$M$1,$K106=""),$M$2,$K106)),AND(AH$1&gt;=$J107,AH$1&lt;=IF(AND($J107&gt;$M$1,$K107=""),$M$2,$K107)),AND(AH$1&gt;=$J108,AH$1&lt;=IF(AND($J108&gt;$M$1,$K108=""),$M$2,$K108)),AND(AH$1&gt;=$J109,AH$1&lt;=IF(AND($J109&gt;$M$1,$K109=""),$M$2,$K109))),$J$3,"")</f>
        <v/>
      </c>
      <c r="AI109" s="49" t="str">
        <f t="shared" ref="AI109" si="1281">IF(OR(AND(AI$1&gt;=$J105,AI$1&lt;=IF(AND($J105&gt;$M$1,$K105=""),$M$2,$K105)),AND(AI$1&gt;=$J106,AI$1&lt;=IF(AND($J106&gt;$M$1,$K106=""),$M$2,$K106)),AND(AI$1&gt;=$J107,AI$1&lt;=IF(AND($J107&gt;$M$1,$K107=""),$M$2,$K107)),AND(AI$1&gt;=$J108,AI$1&lt;=IF(AND($J108&gt;$M$1,$K108=""),$M$2,$K108)),AND(AI$1&gt;=$J109,AI$1&lt;=IF(AND($J109&gt;$M$1,$K109=""),$M$2,$K109))),$J$3,"")</f>
        <v/>
      </c>
      <c r="AJ109" s="49" t="str">
        <f t="shared" ref="AJ109" si="1282">IF(OR(AND(AJ$1&gt;=$J105,AJ$1&lt;=IF(AND($J105&gt;$M$1,$K105=""),$M$2,$K105)),AND(AJ$1&gt;=$J106,AJ$1&lt;=IF(AND($J106&gt;$M$1,$K106=""),$M$2,$K106)),AND(AJ$1&gt;=$J107,AJ$1&lt;=IF(AND($J107&gt;$M$1,$K107=""),$M$2,$K107)),AND(AJ$1&gt;=$J108,AJ$1&lt;=IF(AND($J108&gt;$M$1,$K108=""),$M$2,$K108)),AND(AJ$1&gt;=$J109,AJ$1&lt;=IF(AND($J109&gt;$M$1,$K109=""),$M$2,$K109))),$J$3,"")</f>
        <v/>
      </c>
      <c r="AK109" s="49" t="str">
        <f t="shared" ref="AK109" si="1283">IF(OR(AND(AK$1&gt;=$J105,AK$1&lt;=IF(AND($J105&gt;$M$1,$K105=""),$M$2,$K105)),AND(AK$1&gt;=$J106,AK$1&lt;=IF(AND($J106&gt;$M$1,$K106=""),$M$2,$K106)),AND(AK$1&gt;=$J107,AK$1&lt;=IF(AND($J107&gt;$M$1,$K107=""),$M$2,$K107)),AND(AK$1&gt;=$J108,AK$1&lt;=IF(AND($J108&gt;$M$1,$K108=""),$M$2,$K108)),AND(AK$1&gt;=$J109,AK$1&lt;=IF(AND($J109&gt;$M$1,$K109=""),$M$2,$K109))),$J$3,"")</f>
        <v/>
      </c>
      <c r="AL109" s="49" t="str">
        <f t="shared" ref="AL109" si="1284">IF(OR(AND(AL$1&gt;=$J105,AL$1&lt;=IF(AND($J105&gt;$M$1,$K105=""),$M$2,$K105)),AND(AL$1&gt;=$J106,AL$1&lt;=IF(AND($J106&gt;$M$1,$K106=""),$M$2,$K106)),AND(AL$1&gt;=$J107,AL$1&lt;=IF(AND($J107&gt;$M$1,$K107=""),$M$2,$K107)),AND(AL$1&gt;=$J108,AL$1&lt;=IF(AND($J108&gt;$M$1,$K108=""),$M$2,$K108)),AND(AL$1&gt;=$J109,AL$1&lt;=IF(AND($J109&gt;$M$1,$K109=""),$M$2,$K109))),$J$3,"")</f>
        <v/>
      </c>
      <c r="AM109" s="49" t="str">
        <f t="shared" ref="AM109" si="1285">IF(OR(AND(AM$1&gt;=$J105,AM$1&lt;=IF(AND($J105&gt;$M$1,$K105=""),$M$2,$K105)),AND(AM$1&gt;=$J106,AM$1&lt;=IF(AND($J106&gt;$M$1,$K106=""),$M$2,$K106)),AND(AM$1&gt;=$J107,AM$1&lt;=IF(AND($J107&gt;$M$1,$K107=""),$M$2,$K107)),AND(AM$1&gt;=$J108,AM$1&lt;=IF(AND($J108&gt;$M$1,$K108=""),$M$2,$K108)),AND(AM$1&gt;=$J109,AM$1&lt;=IF(AND($J109&gt;$M$1,$K109=""),$M$2,$K109))),$J$3,"")</f>
        <v/>
      </c>
      <c r="AN109" s="49" t="str">
        <f t="shared" ref="AN109" si="1286">IF(OR(AND(AN$1&gt;=$J105,AN$1&lt;=IF(AND($J105&gt;$M$1,$K105=""),$M$2,$K105)),AND(AN$1&gt;=$J106,AN$1&lt;=IF(AND($J106&gt;$M$1,$K106=""),$M$2,$K106)),AND(AN$1&gt;=$J107,AN$1&lt;=IF(AND($J107&gt;$M$1,$K107=""),$M$2,$K107)),AND(AN$1&gt;=$J108,AN$1&lt;=IF(AND($J108&gt;$M$1,$K108=""),$M$2,$K108)),AND(AN$1&gt;=$J109,AN$1&lt;=IF(AND($J109&gt;$M$1,$K109=""),$M$2,$K109))),$J$3,"")</f>
        <v/>
      </c>
      <c r="AO109" s="49" t="str">
        <f t="shared" ref="AO109" si="1287">IF(OR(AND(AO$1&gt;=$J105,AO$1&lt;=IF(AND($J105&gt;$M$1,$K105=""),$M$2,$K105)),AND(AO$1&gt;=$J106,AO$1&lt;=IF(AND($J106&gt;$M$1,$K106=""),$M$2,$K106)),AND(AO$1&gt;=$J107,AO$1&lt;=IF(AND($J107&gt;$M$1,$K107=""),$M$2,$K107)),AND(AO$1&gt;=$J108,AO$1&lt;=IF(AND($J108&gt;$M$1,$K108=""),$M$2,$K108)),AND(AO$1&gt;=$J109,AO$1&lt;=IF(AND($J109&gt;$M$1,$K109=""),$M$2,$K109))),$J$3,"")</f>
        <v/>
      </c>
      <c r="AP109" s="52" t="str">
        <f>IF(AP$1="","",IF(OR(AND(AP$1&gt;=$J105,AP$1&lt;=IF(AND($J105&gt;$M$1,$K105=""),$M$2,$K105)),AND(AP$1&gt;=$J106,AP$1&lt;=IF(AND($J106&gt;$M$1,$K106=""),$M$2,$K106)),AND(AP$1&gt;=$J107,AP$1&lt;=IF(AND($J107&gt;$M$1,$K107=""),$M$2,$K107)),AND(AP$1&gt;=$J108,AP$1&lt;=IF(AND($J108&gt;$M$1,$K108=""),$M$2,$K108)),AND(AP$1&gt;=$J109,AP$1&lt;=IF(AND($J109&gt;$M$1,$K109=""),$M$2,$K109))),$J$3,""))</f>
        <v/>
      </c>
      <c r="AQ109" s="52" t="str">
        <f t="shared" ref="AQ109" si="1288">IF(AQ$1="","",IF(OR(AND(AQ$1&gt;=$J105,AQ$1&lt;=IF(AND($J105&gt;$M$1,$K105=""),$M$2,$K105)),AND(AQ$1&gt;=$J106,AQ$1&lt;=IF(AND($J106&gt;$M$1,$K106=""),$M$2,$K106)),AND(AQ$1&gt;=$J107,AQ$1&lt;=IF(AND($J107&gt;$M$1,$K107=""),$M$2,$K107)),AND(AQ$1&gt;=$J108,AQ$1&lt;=IF(AND($J108&gt;$M$1,$K108=""),$M$2,$K108)),AND(AQ$1&gt;=$J109,AQ$1&lt;=IF(AND($J109&gt;$M$1,$K109=""),$M$2,$K109))),$J$3,""))</f>
        <v/>
      </c>
      <c r="AR109" s="53" t="str">
        <f t="shared" ref="AR109" si="1289">IF(AR$1="","",IF(OR(AND(AR$1&gt;=$J105,AR$1&lt;=IF(AND($J105&gt;$M$1,$K105=""),$M$2,$K105)),AND(AR$1&gt;=$J106,AR$1&lt;=IF(AND($J106&gt;$M$1,$K106=""),$M$2,$K106)),AND(AR$1&gt;=$J107,AR$1&lt;=IF(AND($J107&gt;$M$1,$K107=""),$M$2,$K107)),AND(AR$1&gt;=$J108,AR$1&lt;=IF(AND($J108&gt;$M$1,$K108=""),$M$2,$K108)),AND(AR$1&gt;=$J109,AR$1&lt;=IF(AND($J109&gt;$M$1,$K109=""),$M$2,$K109))),$J$3,""))</f>
        <v/>
      </c>
    </row>
    <row r="110" spans="1:44" x14ac:dyDescent="0.2">
      <c r="A110" s="76">
        <f>стр.1!C55</f>
        <v>5140</v>
      </c>
      <c r="B110" s="142" t="str">
        <f>IFERROR(VLOOKUP(A110,стр.1!$A$13:$D$106,2,FALSE),"")</f>
        <v>Семин</v>
      </c>
      <c r="C110" s="197" t="str">
        <f>IFERROR(VLOOKUP(A110,стр.1!$A$13:$D$106,4,FALSE),"")</f>
        <v>сборная</v>
      </c>
      <c r="D110" s="86"/>
      <c r="E110" s="87"/>
      <c r="F110" s="86"/>
      <c r="G110" s="87"/>
      <c r="H110" s="86"/>
      <c r="I110" s="87"/>
      <c r="J110" s="86"/>
      <c r="K110" s="87"/>
      <c r="L110" s="17"/>
      <c r="M110" s="99"/>
      <c r="N110" s="97" t="str">
        <f>N111&amp;N112&amp;N113&amp;N114</f>
        <v/>
      </c>
      <c r="O110" s="97" t="str">
        <f t="shared" ref="O110" si="1290">O111&amp;O112&amp;O113&amp;O114</f>
        <v/>
      </c>
      <c r="P110" s="97" t="str">
        <f t="shared" ref="P110" si="1291">P111&amp;P112&amp;P113&amp;P114</f>
        <v/>
      </c>
      <c r="Q110" s="97" t="str">
        <f t="shared" ref="Q110" si="1292">Q111&amp;Q112&amp;Q113&amp;Q114</f>
        <v/>
      </c>
      <c r="R110" s="97" t="str">
        <f t="shared" ref="R110" si="1293">R111&amp;R112&amp;R113&amp;R114</f>
        <v/>
      </c>
      <c r="S110" s="97" t="str">
        <f t="shared" ref="S110" si="1294">S111&amp;S112&amp;S113&amp;S114</f>
        <v/>
      </c>
      <c r="T110" s="97" t="str">
        <f t="shared" ref="T110" si="1295">T111&amp;T112&amp;T113&amp;T114</f>
        <v/>
      </c>
      <c r="U110" s="97" t="str">
        <f t="shared" ref="U110" si="1296">U111&amp;U112&amp;U113&amp;U114</f>
        <v/>
      </c>
      <c r="V110" s="97" t="str">
        <f t="shared" ref="V110" si="1297">V111&amp;V112&amp;V113&amp;V114</f>
        <v/>
      </c>
      <c r="W110" s="97" t="str">
        <f t="shared" ref="W110" si="1298">W111&amp;W112&amp;W113&amp;W114</f>
        <v/>
      </c>
      <c r="X110" s="97" t="str">
        <f t="shared" ref="X110" si="1299">X111&amp;X112&amp;X113&amp;X114</f>
        <v/>
      </c>
      <c r="Y110" s="97" t="str">
        <f t="shared" ref="Y110" si="1300">Y111&amp;Y112&amp;Y113&amp;Y114</f>
        <v/>
      </c>
      <c r="Z110" s="97" t="str">
        <f t="shared" ref="Z110" si="1301">Z111&amp;Z112&amp;Z113&amp;Z114</f>
        <v/>
      </c>
      <c r="AA110" s="97" t="str">
        <f t="shared" ref="AA110" si="1302">AA111&amp;AA112&amp;AA113&amp;AA114</f>
        <v/>
      </c>
      <c r="AB110" s="97" t="str">
        <f t="shared" ref="AB110" si="1303">AB111&amp;AB112&amp;AB113&amp;AB114</f>
        <v/>
      </c>
      <c r="AC110" s="97" t="str">
        <f t="shared" ref="AC110" si="1304">AC111&amp;AC112&amp;AC113&amp;AC114</f>
        <v/>
      </c>
      <c r="AD110" s="97" t="str">
        <f t="shared" ref="AD110" si="1305">AD111&amp;AD112&amp;AD113&amp;AD114</f>
        <v/>
      </c>
      <c r="AE110" s="97" t="str">
        <f t="shared" ref="AE110" si="1306">AE111&amp;AE112&amp;AE113&amp;AE114</f>
        <v/>
      </c>
      <c r="AF110" s="97" t="str">
        <f t="shared" ref="AF110" si="1307">AF111&amp;AF112&amp;AF113&amp;AF114</f>
        <v/>
      </c>
      <c r="AG110" s="97" t="str">
        <f t="shared" ref="AG110" si="1308">AG111&amp;AG112&amp;AG113&amp;AG114</f>
        <v/>
      </c>
      <c r="AH110" s="97" t="str">
        <f t="shared" ref="AH110" si="1309">AH111&amp;AH112&amp;AH113&amp;AH114</f>
        <v/>
      </c>
      <c r="AI110" s="97" t="str">
        <f t="shared" ref="AI110" si="1310">AI111&amp;AI112&amp;AI113&amp;AI114</f>
        <v/>
      </c>
      <c r="AJ110" s="97" t="str">
        <f t="shared" ref="AJ110" si="1311">AJ111&amp;AJ112&amp;AJ113&amp;AJ114</f>
        <v/>
      </c>
      <c r="AK110" s="97" t="str">
        <f t="shared" ref="AK110" si="1312">AK111&amp;AK112&amp;AK113&amp;AK114</f>
        <v/>
      </c>
      <c r="AL110" s="97" t="str">
        <f t="shared" ref="AL110" si="1313">AL111&amp;AL112&amp;AL113&amp;AL114</f>
        <v/>
      </c>
      <c r="AM110" s="97" t="str">
        <f t="shared" ref="AM110" si="1314">AM111&amp;AM112&amp;AM113&amp;AM114</f>
        <v/>
      </c>
      <c r="AN110" s="97" t="str">
        <f t="shared" ref="AN110" si="1315">AN111&amp;AN112&amp;AN113&amp;AN114</f>
        <v/>
      </c>
      <c r="AO110" s="97" t="str">
        <f t="shared" ref="AO110" si="1316">AO111&amp;AO112&amp;AO113&amp;AO114</f>
        <v/>
      </c>
      <c r="AP110" s="97" t="str">
        <f t="shared" ref="AP110" si="1317">AP111&amp;AP112&amp;AP113&amp;AP114</f>
        <v/>
      </c>
      <c r="AQ110" s="97" t="str">
        <f t="shared" ref="AQ110" si="1318">AQ111&amp;AQ112&amp;AQ113&amp;AQ114</f>
        <v/>
      </c>
      <c r="AR110" s="97" t="str">
        <f t="shared" ref="AR110" si="1319">AR111&amp;AR112&amp;AR113&amp;AR114</f>
        <v/>
      </c>
    </row>
    <row r="111" spans="1:44" x14ac:dyDescent="0.2">
      <c r="A111" s="201"/>
      <c r="B111" s="74"/>
      <c r="C111" s="198"/>
      <c r="D111" s="88"/>
      <c r="E111" s="89"/>
      <c r="F111" s="90"/>
      <c r="G111" s="89"/>
      <c r="H111" s="90"/>
      <c r="I111" s="89"/>
      <c r="J111" s="90"/>
      <c r="K111" s="89"/>
      <c r="M111" s="99"/>
      <c r="N111" s="74" t="str">
        <f>IF(OR(AND(N$1&gt;=$D110,N$1&lt;=IF(AND($D110&gt;$M$1,$E110=""),$M$2,$E110)),AND(N$1&gt;=$D111,N$1&lt;=IF(AND($D111&gt;$M$1,$E111=""),$M$2,$E111)),AND(N$1&gt;=$D112,N$1&lt;=IF(AND($D112&gt;$M$1,$E112=""),$M$2,$E112)),AND(N$1&gt;=$D113,N$1&lt;=IF(AND($D113&gt;$M$1,$E113=""),$M$2,$E113))),$D$3,"")</f>
        <v/>
      </c>
      <c r="O111" s="41" t="str">
        <f t="shared" ref="O111:AO111" si="1320">IF(OR(AND(O$1&gt;=$D110,O$1&lt;=IF(AND($D110&gt;$M$1,$E110=""),$M$2,$E110)),AND(O$1&gt;=$D111,O$1&lt;=IF(AND($D111&gt;$M$1,$E111=""),$M$2,$E111)),AND(O$1&gt;=$D112,O$1&lt;=IF(AND($D112&gt;$M$1,$E112=""),$M$2,$E112)),AND(O$1&gt;=$D113,O$1&lt;=IF(AND($D113&gt;$M$1,$E113=""),$M$2,$E113))),$D$3,"")</f>
        <v/>
      </c>
      <c r="P111" s="41" t="str">
        <f t="shared" si="1320"/>
        <v/>
      </c>
      <c r="Q111" s="41" t="str">
        <f t="shared" si="1320"/>
        <v/>
      </c>
      <c r="R111" s="41" t="str">
        <f t="shared" si="1320"/>
        <v/>
      </c>
      <c r="S111" s="41" t="str">
        <f t="shared" si="1320"/>
        <v/>
      </c>
      <c r="T111" s="41" t="str">
        <f t="shared" si="1320"/>
        <v/>
      </c>
      <c r="U111" s="41" t="str">
        <f t="shared" si="1320"/>
        <v/>
      </c>
      <c r="V111" s="41" t="str">
        <f t="shared" si="1320"/>
        <v/>
      </c>
      <c r="W111" s="41" t="str">
        <f t="shared" si="1320"/>
        <v/>
      </c>
      <c r="X111" s="41" t="str">
        <f t="shared" si="1320"/>
        <v/>
      </c>
      <c r="Y111" s="41" t="str">
        <f t="shared" si="1320"/>
        <v/>
      </c>
      <c r="Z111" s="41" t="str">
        <f t="shared" si="1320"/>
        <v/>
      </c>
      <c r="AA111" s="41" t="str">
        <f t="shared" si="1320"/>
        <v/>
      </c>
      <c r="AB111" s="41" t="str">
        <f t="shared" si="1320"/>
        <v/>
      </c>
      <c r="AC111" s="41" t="str">
        <f t="shared" si="1320"/>
        <v/>
      </c>
      <c r="AD111" s="41" t="str">
        <f t="shared" si="1320"/>
        <v/>
      </c>
      <c r="AE111" s="41" t="str">
        <f t="shared" si="1320"/>
        <v/>
      </c>
      <c r="AF111" s="41" t="str">
        <f t="shared" si="1320"/>
        <v/>
      </c>
      <c r="AG111" s="41" t="str">
        <f t="shared" si="1320"/>
        <v/>
      </c>
      <c r="AH111" s="41" t="str">
        <f t="shared" si="1320"/>
        <v/>
      </c>
      <c r="AI111" s="41" t="str">
        <f t="shared" si="1320"/>
        <v/>
      </c>
      <c r="AJ111" s="41" t="str">
        <f t="shared" si="1320"/>
        <v/>
      </c>
      <c r="AK111" s="41" t="str">
        <f t="shared" si="1320"/>
        <v/>
      </c>
      <c r="AL111" s="41" t="str">
        <f t="shared" si="1320"/>
        <v/>
      </c>
      <c r="AM111" s="41" t="str">
        <f t="shared" si="1320"/>
        <v/>
      </c>
      <c r="AN111" s="41" t="str">
        <f t="shared" si="1320"/>
        <v/>
      </c>
      <c r="AO111" s="41" t="str">
        <f t="shared" si="1320"/>
        <v/>
      </c>
      <c r="AP111" s="50" t="str">
        <f>IF(AP$1="","",IF(OR(AND(AP$1&gt;=$D110,AP$1&lt;=IF(AND($D110&gt;$M$1,$E110=""),$M$2,$E110)),AND(AP$1&gt;=$D111,AP$1&lt;=IF(AND($D111&gt;$M$1,$E111=""),$M$2,$E111)),AND(AP$1&gt;=$D112,AP$1&lt;=IF(AND($D112&gt;$M$1,$E112=""),$M$2,$E112)),AND(AP$1&gt;=$D113,AP$1&lt;=IF(AND($D113&gt;$M$1,$E113=""),$M$2,$E113))),$D$3,""))</f>
        <v/>
      </c>
      <c r="AQ111" s="50" t="str">
        <f t="shared" ref="AQ111:AR111" si="1321">IF(AQ$1="","",IF(OR(AND(AQ$1&gt;=$D110,AQ$1&lt;=IF(AND($D110&gt;$M$1,$E110=""),$M$2,$E110)),AND(AQ$1&gt;=$D111,AQ$1&lt;=IF(AND($D111&gt;$M$1,$E111=""),$M$2,$E111)),AND(AQ$1&gt;=$D112,AQ$1&lt;=IF(AND($D112&gt;$M$1,$E112=""),$M$2,$E112)),AND(AQ$1&gt;=$D113,AQ$1&lt;=IF(AND($D113&gt;$M$1,$E113=""),$M$2,$E113))),$D$3,""))</f>
        <v/>
      </c>
      <c r="AR111" s="51" t="str">
        <f t="shared" si="1321"/>
        <v/>
      </c>
    </row>
    <row r="112" spans="1:44" x14ac:dyDescent="0.2">
      <c r="A112" s="201"/>
      <c r="B112" s="74"/>
      <c r="C112" s="199"/>
      <c r="D112" s="90"/>
      <c r="E112" s="89"/>
      <c r="F112" s="90"/>
      <c r="G112" s="89"/>
      <c r="H112" s="90"/>
      <c r="I112" s="89"/>
      <c r="J112" s="90"/>
      <c r="K112" s="89"/>
      <c r="M112" s="99"/>
      <c r="N112" s="74" t="str">
        <f>IF(OR(AND(N$1&gt;=$F110,N$1&lt;=IF(AND($F110&gt;$M$1,$G110=""),$M$2,$G110)),AND(N$1&gt;=$F111,N$1&lt;=IF(AND($F111&gt;$M$1,$G111=""),$M$2,$G111)),AND(N$1&gt;=$F112,N$1&lt;=IF(AND($F112&gt;$M$1,$G112=""),$M$2,$G112)),AND(N$1&gt;=$F113,N$1&lt;=IF(AND($F113&gt;$M$1,$G113=""),$M$2,$G113))),$F$3,"")</f>
        <v/>
      </c>
      <c r="O112" s="41" t="str">
        <f t="shared" ref="O112:AO112" si="1322">IF(OR(AND(O$1&gt;=$F110,O$1&lt;=IF(AND($F110&gt;$M$1,$G110=""),$M$2,$G110)),AND(O$1&gt;=$F111,O$1&lt;=IF(AND($F111&gt;$M$1,$G111=""),$M$2,$G111)),AND(O$1&gt;=$F112,O$1&lt;=IF(AND($F112&gt;$M$1,$G112=""),$M$2,$G112)),AND(O$1&gt;=$F113,O$1&lt;=IF(AND($F113&gt;$M$1,$G113=""),$M$2,$G113))),$F$3,"")</f>
        <v/>
      </c>
      <c r="P112" s="41" t="str">
        <f t="shared" si="1322"/>
        <v/>
      </c>
      <c r="Q112" s="41" t="str">
        <f t="shared" si="1322"/>
        <v/>
      </c>
      <c r="R112" s="41" t="str">
        <f t="shared" si="1322"/>
        <v/>
      </c>
      <c r="S112" s="41" t="str">
        <f t="shared" si="1322"/>
        <v/>
      </c>
      <c r="T112" s="41" t="str">
        <f t="shared" si="1322"/>
        <v/>
      </c>
      <c r="U112" s="41" t="str">
        <f t="shared" si="1322"/>
        <v/>
      </c>
      <c r="V112" s="41" t="str">
        <f t="shared" si="1322"/>
        <v/>
      </c>
      <c r="W112" s="41" t="str">
        <f t="shared" si="1322"/>
        <v/>
      </c>
      <c r="X112" s="41" t="str">
        <f t="shared" si="1322"/>
        <v/>
      </c>
      <c r="Y112" s="41" t="str">
        <f t="shared" si="1322"/>
        <v/>
      </c>
      <c r="Z112" s="41" t="str">
        <f t="shared" si="1322"/>
        <v/>
      </c>
      <c r="AA112" s="41" t="str">
        <f t="shared" si="1322"/>
        <v/>
      </c>
      <c r="AB112" s="41" t="str">
        <f t="shared" si="1322"/>
        <v/>
      </c>
      <c r="AC112" s="41" t="str">
        <f t="shared" si="1322"/>
        <v/>
      </c>
      <c r="AD112" s="41" t="str">
        <f t="shared" si="1322"/>
        <v/>
      </c>
      <c r="AE112" s="41" t="str">
        <f t="shared" si="1322"/>
        <v/>
      </c>
      <c r="AF112" s="41" t="str">
        <f t="shared" si="1322"/>
        <v/>
      </c>
      <c r="AG112" s="41" t="str">
        <f t="shared" si="1322"/>
        <v/>
      </c>
      <c r="AH112" s="41" t="str">
        <f t="shared" si="1322"/>
        <v/>
      </c>
      <c r="AI112" s="41" t="str">
        <f t="shared" si="1322"/>
        <v/>
      </c>
      <c r="AJ112" s="41" t="str">
        <f t="shared" si="1322"/>
        <v/>
      </c>
      <c r="AK112" s="41" t="str">
        <f t="shared" si="1322"/>
        <v/>
      </c>
      <c r="AL112" s="41" t="str">
        <f t="shared" si="1322"/>
        <v/>
      </c>
      <c r="AM112" s="41" t="str">
        <f t="shared" si="1322"/>
        <v/>
      </c>
      <c r="AN112" s="41" t="str">
        <f t="shared" si="1322"/>
        <v/>
      </c>
      <c r="AO112" s="41" t="str">
        <f t="shared" si="1322"/>
        <v/>
      </c>
      <c r="AP112" s="50" t="str">
        <f>IF(AP$1="","",IF(OR(AND(AP$1&gt;=$F110,AP$1&lt;=IF(AND($F110&gt;$M$1,$G110=""),$M$2,$G110)),AND(AP$1&gt;=$F111,AP$1&lt;=IF(AND($F111&gt;$M$1,$G111=""),$M$2,$G111)),AND(AP$1&gt;=$F112,AP$1&lt;=IF(AND($F112&gt;$M$1,$G112=""),$M$2,$G112)),AND(AP$1&gt;=$F113,AP$1&lt;=IF(AND($F113&gt;$M$1,$G113=""),$M$2,$G113))),$F$3,""))</f>
        <v/>
      </c>
      <c r="AQ112" s="50" t="str">
        <f t="shared" ref="AQ112:AR112" si="1323">IF(AQ$1="","",IF(OR(AND(AQ$1&gt;=$F110,AQ$1&lt;=IF(AND($F110&gt;$M$1,$G110=""),$M$2,$G110)),AND(AQ$1&gt;=$F111,AQ$1&lt;=IF(AND($F111&gt;$M$1,$G111=""),$M$2,$G111)),AND(AQ$1&gt;=$F112,AQ$1&lt;=IF(AND($F112&gt;$M$1,$G112=""),$M$2,$G112)),AND(AQ$1&gt;=$F113,AQ$1&lt;=IF(AND($F113&gt;$M$1,$G113=""),$M$2,$G113))),$F$3,""))</f>
        <v/>
      </c>
      <c r="AR112" s="51" t="str">
        <f t="shared" si="1323"/>
        <v/>
      </c>
    </row>
    <row r="113" spans="1:44" x14ac:dyDescent="0.2">
      <c r="A113" s="201"/>
      <c r="B113" s="74"/>
      <c r="C113" s="125"/>
      <c r="D113" s="90"/>
      <c r="E113" s="89"/>
      <c r="F113" s="90"/>
      <c r="G113" s="89"/>
      <c r="H113" s="90"/>
      <c r="I113" s="89"/>
      <c r="J113" s="90"/>
      <c r="K113" s="89"/>
      <c r="M113" s="99"/>
      <c r="N113" s="98" t="str">
        <f t="shared" ref="N113:AO113" si="1324">IF(OR(AND(N$1&gt;=$H110,N$1&lt;=IF(AND($H110&gt;$M$1,$I110=""),$M$2,$I110)),AND(N$1&gt;=$H111,N$1&lt;=IF(AND($H111&gt;$M$1,$I111=""),$M$2,$I111)),AND(N$1&gt;=$H112,N$1&lt;=IF(AND($H112&gt;$M$1,$I112=""),$M$2,$I112)),AND(N$1&gt;=$H113,N$1&lt;=IF(AND($H113&gt;$M$1,$I113=""),$M$2,$I113))),$H$3,"")</f>
        <v/>
      </c>
      <c r="O113" s="47" t="str">
        <f t="shared" si="1324"/>
        <v/>
      </c>
      <c r="P113" s="47" t="str">
        <f t="shared" si="1324"/>
        <v/>
      </c>
      <c r="Q113" s="47" t="str">
        <f t="shared" si="1324"/>
        <v/>
      </c>
      <c r="R113" s="47" t="str">
        <f t="shared" si="1324"/>
        <v/>
      </c>
      <c r="S113" s="47" t="str">
        <f t="shared" si="1324"/>
        <v/>
      </c>
      <c r="T113" s="47" t="str">
        <f t="shared" si="1324"/>
        <v/>
      </c>
      <c r="U113" s="47" t="str">
        <f t="shared" si="1324"/>
        <v/>
      </c>
      <c r="V113" s="47" t="str">
        <f t="shared" si="1324"/>
        <v/>
      </c>
      <c r="W113" s="47" t="str">
        <f t="shared" si="1324"/>
        <v/>
      </c>
      <c r="X113" s="47" t="str">
        <f t="shared" si="1324"/>
        <v/>
      </c>
      <c r="Y113" s="47" t="str">
        <f t="shared" si="1324"/>
        <v/>
      </c>
      <c r="Z113" s="47" t="str">
        <f t="shared" si="1324"/>
        <v/>
      </c>
      <c r="AA113" s="47" t="str">
        <f t="shared" si="1324"/>
        <v/>
      </c>
      <c r="AB113" s="47" t="str">
        <f t="shared" si="1324"/>
        <v/>
      </c>
      <c r="AC113" s="47" t="str">
        <f t="shared" si="1324"/>
        <v/>
      </c>
      <c r="AD113" s="47" t="str">
        <f t="shared" si="1324"/>
        <v/>
      </c>
      <c r="AE113" s="47" t="str">
        <f t="shared" si="1324"/>
        <v/>
      </c>
      <c r="AF113" s="47" t="str">
        <f t="shared" si="1324"/>
        <v/>
      </c>
      <c r="AG113" s="47" t="str">
        <f t="shared" si="1324"/>
        <v/>
      </c>
      <c r="AH113" s="47" t="str">
        <f t="shared" si="1324"/>
        <v/>
      </c>
      <c r="AI113" s="47" t="str">
        <f t="shared" si="1324"/>
        <v/>
      </c>
      <c r="AJ113" s="47" t="str">
        <f t="shared" si="1324"/>
        <v/>
      </c>
      <c r="AK113" s="47" t="str">
        <f t="shared" si="1324"/>
        <v/>
      </c>
      <c r="AL113" s="47" t="str">
        <f t="shared" si="1324"/>
        <v/>
      </c>
      <c r="AM113" s="47" t="str">
        <f t="shared" si="1324"/>
        <v/>
      </c>
      <c r="AN113" s="47" t="str">
        <f t="shared" si="1324"/>
        <v/>
      </c>
      <c r="AO113" s="47" t="str">
        <f t="shared" si="1324"/>
        <v/>
      </c>
      <c r="AP113" s="95" t="str">
        <f>IF(AP$1="","",IF(OR(AND(AP$1&gt;=$H110,AP$1&lt;=IF(AND($H110&gt;$M$1,$I110=""),$M$2,$I110)),AND(AP$1&gt;=$H111,AP$1&lt;=IF(AND($H111&gt;$M$1,$I111=""),$M$2,$I111)),AND(AP$1&gt;=$H112,AP$1&lt;=IF(AND($H112&gt;$M$1,$I112=""),$M$2,$I112)),AND(AP$1&gt;=$H113,AP$1&lt;=IF(AND($H113&gt;$M$1,$I113=""),$M$2,$I113))),$H$3,""))</f>
        <v/>
      </c>
      <c r="AQ113" s="95" t="str">
        <f>IF(AQ$1="","",IF(OR(AND(AQ$1&gt;=$H110,AQ$1&lt;=IF(AND($H110&gt;$M$1,$I110=""),$M$2,$I110)),AND(AQ$1&gt;=$H111,AQ$1&lt;=IF(AND($H111&gt;$M$1,$I111=""),$M$2,$I111)),AND(AQ$1&gt;=$H112,AQ$1&lt;=IF(AND($H112&gt;$M$1,$I112=""),$M$2,$I112)),AND(AQ$1&gt;=$H113,AQ$1&lt;=IF(AND($H113&gt;$M$1,$I113=""),$M$2,$I113))),$H$3,""))</f>
        <v/>
      </c>
      <c r="AR113" s="96" t="str">
        <f>IF(AR$1="","",IF(OR(AND(AR$1&gt;=$H110,AR$1&lt;=IF(AND($H110&gt;$M$1,$I110=""),$M$2,$I110)),AND(AR$1&gt;=$H111,AR$1&lt;=IF(AND($H111&gt;$M$1,$I111=""),$M$2,$I111)),AND(AR$1&gt;=$H112,AR$1&lt;=IF(AND($H112&gt;$M$1,$I112=""),$M$2,$I112)),AND(AR$1&gt;=$H113,AR$1&lt;=IF(AND($H113&gt;$M$1,$I113=""),$M$2,$I113))),$H$3,""))</f>
        <v/>
      </c>
    </row>
    <row r="114" spans="1:44" ht="13.5" thickBot="1" x14ac:dyDescent="0.25">
      <c r="A114" s="202"/>
      <c r="B114" s="75"/>
      <c r="C114" s="200"/>
      <c r="D114" s="91"/>
      <c r="E114" s="92"/>
      <c r="F114" s="91"/>
      <c r="G114" s="92"/>
      <c r="H114" s="91"/>
      <c r="I114" s="92"/>
      <c r="J114" s="91"/>
      <c r="K114" s="92"/>
      <c r="M114" s="99"/>
      <c r="N114" s="75" t="str">
        <f>IF(OR(AND(N$1&gt;=$J110,N$1&lt;=IF(AND($J110&gt;$M$1,$K110=""),$M$2,$K110)),AND(N$1&gt;=$J111,N$1&lt;=IF(AND($J111&gt;$M$1,$K111=""),$M$2,$K111)),AND(N$1&gt;=$J112,N$1&lt;=IF(AND($J112&gt;$M$1,$K112=""),$M$2,$K112)),AND(N$1&gt;=$J113,N$1&lt;=IF(AND($J113&gt;$M$1,$K113=""),$M$2,$K113)),AND(N$1&gt;=$J114,N$1&lt;=IF(AND($J114&gt;$M$1,$K114=""),$M$2,$K114))),$J$3,"")</f>
        <v/>
      </c>
      <c r="O114" s="49" t="str">
        <f t="shared" ref="O114" si="1325">IF(OR(AND(O$1&gt;=$J110,O$1&lt;=IF(AND($J110&gt;$M$1,$K110=""),$M$2,$K110)),AND(O$1&gt;=$J111,O$1&lt;=IF(AND($J111&gt;$M$1,$K111=""),$M$2,$K111)),AND(O$1&gt;=$J112,O$1&lt;=IF(AND($J112&gt;$M$1,$K112=""),$M$2,$K112)),AND(O$1&gt;=$J113,O$1&lt;=IF(AND($J113&gt;$M$1,$K113=""),$M$2,$K113)),AND(O$1&gt;=$J114,O$1&lt;=IF(AND($J114&gt;$M$1,$K114=""),$M$2,$K114))),$J$3,"")</f>
        <v/>
      </c>
      <c r="P114" s="49" t="str">
        <f t="shared" ref="P114" si="1326">IF(OR(AND(P$1&gt;=$J110,P$1&lt;=IF(AND($J110&gt;$M$1,$K110=""),$M$2,$K110)),AND(P$1&gt;=$J111,P$1&lt;=IF(AND($J111&gt;$M$1,$K111=""),$M$2,$K111)),AND(P$1&gt;=$J112,P$1&lt;=IF(AND($J112&gt;$M$1,$K112=""),$M$2,$K112)),AND(P$1&gt;=$J113,P$1&lt;=IF(AND($J113&gt;$M$1,$K113=""),$M$2,$K113)),AND(P$1&gt;=$J114,P$1&lt;=IF(AND($J114&gt;$M$1,$K114=""),$M$2,$K114))),$J$3,"")</f>
        <v/>
      </c>
      <c r="Q114" s="49" t="str">
        <f t="shared" ref="Q114" si="1327">IF(OR(AND(Q$1&gt;=$J110,Q$1&lt;=IF(AND($J110&gt;$M$1,$K110=""),$M$2,$K110)),AND(Q$1&gt;=$J111,Q$1&lt;=IF(AND($J111&gt;$M$1,$K111=""),$M$2,$K111)),AND(Q$1&gt;=$J112,Q$1&lt;=IF(AND($J112&gt;$M$1,$K112=""),$M$2,$K112)),AND(Q$1&gt;=$J113,Q$1&lt;=IF(AND($J113&gt;$M$1,$K113=""),$M$2,$K113)),AND(Q$1&gt;=$J114,Q$1&lt;=IF(AND($J114&gt;$M$1,$K114=""),$M$2,$K114))),$J$3,"")</f>
        <v/>
      </c>
      <c r="R114" s="49" t="str">
        <f t="shared" ref="R114" si="1328">IF(OR(AND(R$1&gt;=$J110,R$1&lt;=IF(AND($J110&gt;$M$1,$K110=""),$M$2,$K110)),AND(R$1&gt;=$J111,R$1&lt;=IF(AND($J111&gt;$M$1,$K111=""),$M$2,$K111)),AND(R$1&gt;=$J112,R$1&lt;=IF(AND($J112&gt;$M$1,$K112=""),$M$2,$K112)),AND(R$1&gt;=$J113,R$1&lt;=IF(AND($J113&gt;$M$1,$K113=""),$M$2,$K113)),AND(R$1&gt;=$J114,R$1&lt;=IF(AND($J114&gt;$M$1,$K114=""),$M$2,$K114))),$J$3,"")</f>
        <v/>
      </c>
      <c r="S114" s="49" t="str">
        <f t="shared" ref="S114" si="1329">IF(OR(AND(S$1&gt;=$J110,S$1&lt;=IF(AND($J110&gt;$M$1,$K110=""),$M$2,$K110)),AND(S$1&gt;=$J111,S$1&lt;=IF(AND($J111&gt;$M$1,$K111=""),$M$2,$K111)),AND(S$1&gt;=$J112,S$1&lt;=IF(AND($J112&gt;$M$1,$K112=""),$M$2,$K112)),AND(S$1&gt;=$J113,S$1&lt;=IF(AND($J113&gt;$M$1,$K113=""),$M$2,$K113)),AND(S$1&gt;=$J114,S$1&lt;=IF(AND($J114&gt;$M$1,$K114=""),$M$2,$K114))),$J$3,"")</f>
        <v/>
      </c>
      <c r="T114" s="49" t="str">
        <f t="shared" ref="T114" si="1330">IF(OR(AND(T$1&gt;=$J110,T$1&lt;=IF(AND($J110&gt;$M$1,$K110=""),$M$2,$K110)),AND(T$1&gt;=$J111,T$1&lt;=IF(AND($J111&gt;$M$1,$K111=""),$M$2,$K111)),AND(T$1&gt;=$J112,T$1&lt;=IF(AND($J112&gt;$M$1,$K112=""),$M$2,$K112)),AND(T$1&gt;=$J113,T$1&lt;=IF(AND($J113&gt;$M$1,$K113=""),$M$2,$K113)),AND(T$1&gt;=$J114,T$1&lt;=IF(AND($J114&gt;$M$1,$K114=""),$M$2,$K114))),$J$3,"")</f>
        <v/>
      </c>
      <c r="U114" s="49" t="str">
        <f t="shared" ref="U114" si="1331">IF(OR(AND(U$1&gt;=$J110,U$1&lt;=IF(AND($J110&gt;$M$1,$K110=""),$M$2,$K110)),AND(U$1&gt;=$J111,U$1&lt;=IF(AND($J111&gt;$M$1,$K111=""),$M$2,$K111)),AND(U$1&gt;=$J112,U$1&lt;=IF(AND($J112&gt;$M$1,$K112=""),$M$2,$K112)),AND(U$1&gt;=$J113,U$1&lt;=IF(AND($J113&gt;$M$1,$K113=""),$M$2,$K113)),AND(U$1&gt;=$J114,U$1&lt;=IF(AND($J114&gt;$M$1,$K114=""),$M$2,$K114))),$J$3,"")</f>
        <v/>
      </c>
      <c r="V114" s="49" t="str">
        <f t="shared" ref="V114" si="1332">IF(OR(AND(V$1&gt;=$J110,V$1&lt;=IF(AND($J110&gt;$M$1,$K110=""),$M$2,$K110)),AND(V$1&gt;=$J111,V$1&lt;=IF(AND($J111&gt;$M$1,$K111=""),$M$2,$K111)),AND(V$1&gt;=$J112,V$1&lt;=IF(AND($J112&gt;$M$1,$K112=""),$M$2,$K112)),AND(V$1&gt;=$J113,V$1&lt;=IF(AND($J113&gt;$M$1,$K113=""),$M$2,$K113)),AND(V$1&gt;=$J114,V$1&lt;=IF(AND($J114&gt;$M$1,$K114=""),$M$2,$K114))),$J$3,"")</f>
        <v/>
      </c>
      <c r="W114" s="49" t="str">
        <f t="shared" ref="W114" si="1333">IF(OR(AND(W$1&gt;=$J110,W$1&lt;=IF(AND($J110&gt;$M$1,$K110=""),$M$2,$K110)),AND(W$1&gt;=$J111,W$1&lt;=IF(AND($J111&gt;$M$1,$K111=""),$M$2,$K111)),AND(W$1&gt;=$J112,W$1&lt;=IF(AND($J112&gt;$M$1,$K112=""),$M$2,$K112)),AND(W$1&gt;=$J113,W$1&lt;=IF(AND($J113&gt;$M$1,$K113=""),$M$2,$K113)),AND(W$1&gt;=$J114,W$1&lt;=IF(AND($J114&gt;$M$1,$K114=""),$M$2,$K114))),$J$3,"")</f>
        <v/>
      </c>
      <c r="X114" s="49" t="str">
        <f t="shared" ref="X114" si="1334">IF(OR(AND(X$1&gt;=$J110,X$1&lt;=IF(AND($J110&gt;$M$1,$K110=""),$M$2,$K110)),AND(X$1&gt;=$J111,X$1&lt;=IF(AND($J111&gt;$M$1,$K111=""),$M$2,$K111)),AND(X$1&gt;=$J112,X$1&lt;=IF(AND($J112&gt;$M$1,$K112=""),$M$2,$K112)),AND(X$1&gt;=$J113,X$1&lt;=IF(AND($J113&gt;$M$1,$K113=""),$M$2,$K113)),AND(X$1&gt;=$J114,X$1&lt;=IF(AND($J114&gt;$M$1,$K114=""),$M$2,$K114))),$J$3,"")</f>
        <v/>
      </c>
      <c r="Y114" s="49" t="str">
        <f t="shared" ref="Y114" si="1335">IF(OR(AND(Y$1&gt;=$J110,Y$1&lt;=IF(AND($J110&gt;$M$1,$K110=""),$M$2,$K110)),AND(Y$1&gt;=$J111,Y$1&lt;=IF(AND($J111&gt;$M$1,$K111=""),$M$2,$K111)),AND(Y$1&gt;=$J112,Y$1&lt;=IF(AND($J112&gt;$M$1,$K112=""),$M$2,$K112)),AND(Y$1&gt;=$J113,Y$1&lt;=IF(AND($J113&gt;$M$1,$K113=""),$M$2,$K113)),AND(Y$1&gt;=$J114,Y$1&lt;=IF(AND($J114&gt;$M$1,$K114=""),$M$2,$K114))),$J$3,"")</f>
        <v/>
      </c>
      <c r="Z114" s="49" t="str">
        <f t="shared" ref="Z114" si="1336">IF(OR(AND(Z$1&gt;=$J110,Z$1&lt;=IF(AND($J110&gt;$M$1,$K110=""),$M$2,$K110)),AND(Z$1&gt;=$J111,Z$1&lt;=IF(AND($J111&gt;$M$1,$K111=""),$M$2,$K111)),AND(Z$1&gt;=$J112,Z$1&lt;=IF(AND($J112&gt;$M$1,$K112=""),$M$2,$K112)),AND(Z$1&gt;=$J113,Z$1&lt;=IF(AND($J113&gt;$M$1,$K113=""),$M$2,$K113)),AND(Z$1&gt;=$J114,Z$1&lt;=IF(AND($J114&gt;$M$1,$K114=""),$M$2,$K114))),$J$3,"")</f>
        <v/>
      </c>
      <c r="AA114" s="49" t="str">
        <f t="shared" ref="AA114" si="1337">IF(OR(AND(AA$1&gt;=$J110,AA$1&lt;=IF(AND($J110&gt;$M$1,$K110=""),$M$2,$K110)),AND(AA$1&gt;=$J111,AA$1&lt;=IF(AND($J111&gt;$M$1,$K111=""),$M$2,$K111)),AND(AA$1&gt;=$J112,AA$1&lt;=IF(AND($J112&gt;$M$1,$K112=""),$M$2,$K112)),AND(AA$1&gt;=$J113,AA$1&lt;=IF(AND($J113&gt;$M$1,$K113=""),$M$2,$K113)),AND(AA$1&gt;=$J114,AA$1&lt;=IF(AND($J114&gt;$M$1,$K114=""),$M$2,$K114))),$J$3,"")</f>
        <v/>
      </c>
      <c r="AB114" s="49" t="str">
        <f t="shared" ref="AB114" si="1338">IF(OR(AND(AB$1&gt;=$J110,AB$1&lt;=IF(AND($J110&gt;$M$1,$K110=""),$M$2,$K110)),AND(AB$1&gt;=$J111,AB$1&lt;=IF(AND($J111&gt;$M$1,$K111=""),$M$2,$K111)),AND(AB$1&gt;=$J112,AB$1&lt;=IF(AND($J112&gt;$M$1,$K112=""),$M$2,$K112)),AND(AB$1&gt;=$J113,AB$1&lt;=IF(AND($J113&gt;$M$1,$K113=""),$M$2,$K113)),AND(AB$1&gt;=$J114,AB$1&lt;=IF(AND($J114&gt;$M$1,$K114=""),$M$2,$K114))),$J$3,"")</f>
        <v/>
      </c>
      <c r="AC114" s="49" t="str">
        <f t="shared" ref="AC114" si="1339">IF(OR(AND(AC$1&gt;=$J110,AC$1&lt;=IF(AND($J110&gt;$M$1,$K110=""),$M$2,$K110)),AND(AC$1&gt;=$J111,AC$1&lt;=IF(AND($J111&gt;$M$1,$K111=""),$M$2,$K111)),AND(AC$1&gt;=$J112,AC$1&lt;=IF(AND($J112&gt;$M$1,$K112=""),$M$2,$K112)),AND(AC$1&gt;=$J113,AC$1&lt;=IF(AND($J113&gt;$M$1,$K113=""),$M$2,$K113)),AND(AC$1&gt;=$J114,AC$1&lt;=IF(AND($J114&gt;$M$1,$K114=""),$M$2,$K114))),$J$3,"")</f>
        <v/>
      </c>
      <c r="AD114" s="49" t="str">
        <f t="shared" ref="AD114" si="1340">IF(OR(AND(AD$1&gt;=$J110,AD$1&lt;=IF(AND($J110&gt;$M$1,$K110=""),$M$2,$K110)),AND(AD$1&gt;=$J111,AD$1&lt;=IF(AND($J111&gt;$M$1,$K111=""),$M$2,$K111)),AND(AD$1&gt;=$J112,AD$1&lt;=IF(AND($J112&gt;$M$1,$K112=""),$M$2,$K112)),AND(AD$1&gt;=$J113,AD$1&lt;=IF(AND($J113&gt;$M$1,$K113=""),$M$2,$K113)),AND(AD$1&gt;=$J114,AD$1&lt;=IF(AND($J114&gt;$M$1,$K114=""),$M$2,$K114))),$J$3,"")</f>
        <v/>
      </c>
      <c r="AE114" s="49" t="str">
        <f t="shared" ref="AE114" si="1341">IF(OR(AND(AE$1&gt;=$J110,AE$1&lt;=IF(AND($J110&gt;$M$1,$K110=""),$M$2,$K110)),AND(AE$1&gt;=$J111,AE$1&lt;=IF(AND($J111&gt;$M$1,$K111=""),$M$2,$K111)),AND(AE$1&gt;=$J112,AE$1&lt;=IF(AND($J112&gt;$M$1,$K112=""),$M$2,$K112)),AND(AE$1&gt;=$J113,AE$1&lt;=IF(AND($J113&gt;$M$1,$K113=""),$M$2,$K113)),AND(AE$1&gt;=$J114,AE$1&lt;=IF(AND($J114&gt;$M$1,$K114=""),$M$2,$K114))),$J$3,"")</f>
        <v/>
      </c>
      <c r="AF114" s="49" t="str">
        <f t="shared" ref="AF114" si="1342">IF(OR(AND(AF$1&gt;=$J110,AF$1&lt;=IF(AND($J110&gt;$M$1,$K110=""),$M$2,$K110)),AND(AF$1&gt;=$J111,AF$1&lt;=IF(AND($J111&gt;$M$1,$K111=""),$M$2,$K111)),AND(AF$1&gt;=$J112,AF$1&lt;=IF(AND($J112&gt;$M$1,$K112=""),$M$2,$K112)),AND(AF$1&gt;=$J113,AF$1&lt;=IF(AND($J113&gt;$M$1,$K113=""),$M$2,$K113)),AND(AF$1&gt;=$J114,AF$1&lt;=IF(AND($J114&gt;$M$1,$K114=""),$M$2,$K114))),$J$3,"")</f>
        <v/>
      </c>
      <c r="AG114" s="49" t="str">
        <f t="shared" ref="AG114" si="1343">IF(OR(AND(AG$1&gt;=$J110,AG$1&lt;=IF(AND($J110&gt;$M$1,$K110=""),$M$2,$K110)),AND(AG$1&gt;=$J111,AG$1&lt;=IF(AND($J111&gt;$M$1,$K111=""),$M$2,$K111)),AND(AG$1&gt;=$J112,AG$1&lt;=IF(AND($J112&gt;$M$1,$K112=""),$M$2,$K112)),AND(AG$1&gt;=$J113,AG$1&lt;=IF(AND($J113&gt;$M$1,$K113=""),$M$2,$K113)),AND(AG$1&gt;=$J114,AG$1&lt;=IF(AND($J114&gt;$M$1,$K114=""),$M$2,$K114))),$J$3,"")</f>
        <v/>
      </c>
      <c r="AH114" s="49" t="str">
        <f t="shared" ref="AH114" si="1344">IF(OR(AND(AH$1&gt;=$J110,AH$1&lt;=IF(AND($J110&gt;$M$1,$K110=""),$M$2,$K110)),AND(AH$1&gt;=$J111,AH$1&lt;=IF(AND($J111&gt;$M$1,$K111=""),$M$2,$K111)),AND(AH$1&gt;=$J112,AH$1&lt;=IF(AND($J112&gt;$M$1,$K112=""),$M$2,$K112)),AND(AH$1&gt;=$J113,AH$1&lt;=IF(AND($J113&gt;$M$1,$K113=""),$M$2,$K113)),AND(AH$1&gt;=$J114,AH$1&lt;=IF(AND($J114&gt;$M$1,$K114=""),$M$2,$K114))),$J$3,"")</f>
        <v/>
      </c>
      <c r="AI114" s="49" t="str">
        <f t="shared" ref="AI114" si="1345">IF(OR(AND(AI$1&gt;=$J110,AI$1&lt;=IF(AND($J110&gt;$M$1,$K110=""),$M$2,$K110)),AND(AI$1&gt;=$J111,AI$1&lt;=IF(AND($J111&gt;$M$1,$K111=""),$M$2,$K111)),AND(AI$1&gt;=$J112,AI$1&lt;=IF(AND($J112&gt;$M$1,$K112=""),$M$2,$K112)),AND(AI$1&gt;=$J113,AI$1&lt;=IF(AND($J113&gt;$M$1,$K113=""),$M$2,$K113)),AND(AI$1&gt;=$J114,AI$1&lt;=IF(AND($J114&gt;$M$1,$K114=""),$M$2,$K114))),$J$3,"")</f>
        <v/>
      </c>
      <c r="AJ114" s="49" t="str">
        <f t="shared" ref="AJ114" si="1346">IF(OR(AND(AJ$1&gt;=$J110,AJ$1&lt;=IF(AND($J110&gt;$M$1,$K110=""),$M$2,$K110)),AND(AJ$1&gt;=$J111,AJ$1&lt;=IF(AND($J111&gt;$M$1,$K111=""),$M$2,$K111)),AND(AJ$1&gt;=$J112,AJ$1&lt;=IF(AND($J112&gt;$M$1,$K112=""),$M$2,$K112)),AND(AJ$1&gt;=$J113,AJ$1&lt;=IF(AND($J113&gt;$M$1,$K113=""),$M$2,$K113)),AND(AJ$1&gt;=$J114,AJ$1&lt;=IF(AND($J114&gt;$M$1,$K114=""),$M$2,$K114))),$J$3,"")</f>
        <v/>
      </c>
      <c r="AK114" s="49" t="str">
        <f t="shared" ref="AK114" si="1347">IF(OR(AND(AK$1&gt;=$J110,AK$1&lt;=IF(AND($J110&gt;$M$1,$K110=""),$M$2,$K110)),AND(AK$1&gt;=$J111,AK$1&lt;=IF(AND($J111&gt;$M$1,$K111=""),$M$2,$K111)),AND(AK$1&gt;=$J112,AK$1&lt;=IF(AND($J112&gt;$M$1,$K112=""),$M$2,$K112)),AND(AK$1&gt;=$J113,AK$1&lt;=IF(AND($J113&gt;$M$1,$K113=""),$M$2,$K113)),AND(AK$1&gt;=$J114,AK$1&lt;=IF(AND($J114&gt;$M$1,$K114=""),$M$2,$K114))),$J$3,"")</f>
        <v/>
      </c>
      <c r="AL114" s="49" t="str">
        <f t="shared" ref="AL114" si="1348">IF(OR(AND(AL$1&gt;=$J110,AL$1&lt;=IF(AND($J110&gt;$M$1,$K110=""),$M$2,$K110)),AND(AL$1&gt;=$J111,AL$1&lt;=IF(AND($J111&gt;$M$1,$K111=""),$M$2,$K111)),AND(AL$1&gt;=$J112,AL$1&lt;=IF(AND($J112&gt;$M$1,$K112=""),$M$2,$K112)),AND(AL$1&gt;=$J113,AL$1&lt;=IF(AND($J113&gt;$M$1,$K113=""),$M$2,$K113)),AND(AL$1&gt;=$J114,AL$1&lt;=IF(AND($J114&gt;$M$1,$K114=""),$M$2,$K114))),$J$3,"")</f>
        <v/>
      </c>
      <c r="AM114" s="49" t="str">
        <f t="shared" ref="AM114" si="1349">IF(OR(AND(AM$1&gt;=$J110,AM$1&lt;=IF(AND($J110&gt;$M$1,$K110=""),$M$2,$K110)),AND(AM$1&gt;=$J111,AM$1&lt;=IF(AND($J111&gt;$M$1,$K111=""),$M$2,$K111)),AND(AM$1&gt;=$J112,AM$1&lt;=IF(AND($J112&gt;$M$1,$K112=""),$M$2,$K112)),AND(AM$1&gt;=$J113,AM$1&lt;=IF(AND($J113&gt;$M$1,$K113=""),$M$2,$K113)),AND(AM$1&gt;=$J114,AM$1&lt;=IF(AND($J114&gt;$M$1,$K114=""),$M$2,$K114))),$J$3,"")</f>
        <v/>
      </c>
      <c r="AN114" s="49" t="str">
        <f t="shared" ref="AN114" si="1350">IF(OR(AND(AN$1&gt;=$J110,AN$1&lt;=IF(AND($J110&gt;$M$1,$K110=""),$M$2,$K110)),AND(AN$1&gt;=$J111,AN$1&lt;=IF(AND($J111&gt;$M$1,$K111=""),$M$2,$K111)),AND(AN$1&gt;=$J112,AN$1&lt;=IF(AND($J112&gt;$M$1,$K112=""),$M$2,$K112)),AND(AN$1&gt;=$J113,AN$1&lt;=IF(AND($J113&gt;$M$1,$K113=""),$M$2,$K113)),AND(AN$1&gt;=$J114,AN$1&lt;=IF(AND($J114&gt;$M$1,$K114=""),$M$2,$K114))),$J$3,"")</f>
        <v/>
      </c>
      <c r="AO114" s="49" t="str">
        <f t="shared" ref="AO114" si="1351">IF(OR(AND(AO$1&gt;=$J110,AO$1&lt;=IF(AND($J110&gt;$M$1,$K110=""),$M$2,$K110)),AND(AO$1&gt;=$J111,AO$1&lt;=IF(AND($J111&gt;$M$1,$K111=""),$M$2,$K111)),AND(AO$1&gt;=$J112,AO$1&lt;=IF(AND($J112&gt;$M$1,$K112=""),$M$2,$K112)),AND(AO$1&gt;=$J113,AO$1&lt;=IF(AND($J113&gt;$M$1,$K113=""),$M$2,$K113)),AND(AO$1&gt;=$J114,AO$1&lt;=IF(AND($J114&gt;$M$1,$K114=""),$M$2,$K114))),$J$3,"")</f>
        <v/>
      </c>
      <c r="AP114" s="52" t="str">
        <f>IF(AP$1="","",IF(OR(AND(AP$1&gt;=$J110,AP$1&lt;=IF(AND($J110&gt;$M$1,$K110=""),$M$2,$K110)),AND(AP$1&gt;=$J111,AP$1&lt;=IF(AND($J111&gt;$M$1,$K111=""),$M$2,$K111)),AND(AP$1&gt;=$J112,AP$1&lt;=IF(AND($J112&gt;$M$1,$K112=""),$M$2,$K112)),AND(AP$1&gt;=$J113,AP$1&lt;=IF(AND($J113&gt;$M$1,$K113=""),$M$2,$K113)),AND(AP$1&gt;=$J114,AP$1&lt;=IF(AND($J114&gt;$M$1,$K114=""),$M$2,$K114))),$J$3,""))</f>
        <v/>
      </c>
      <c r="AQ114" s="52" t="str">
        <f t="shared" ref="AQ114" si="1352">IF(AQ$1="","",IF(OR(AND(AQ$1&gt;=$J110,AQ$1&lt;=IF(AND($J110&gt;$M$1,$K110=""),$M$2,$K110)),AND(AQ$1&gt;=$J111,AQ$1&lt;=IF(AND($J111&gt;$M$1,$K111=""),$M$2,$K111)),AND(AQ$1&gt;=$J112,AQ$1&lt;=IF(AND($J112&gt;$M$1,$K112=""),$M$2,$K112)),AND(AQ$1&gt;=$J113,AQ$1&lt;=IF(AND($J113&gt;$M$1,$K113=""),$M$2,$K113)),AND(AQ$1&gt;=$J114,AQ$1&lt;=IF(AND($J114&gt;$M$1,$K114=""),$M$2,$K114))),$J$3,""))</f>
        <v/>
      </c>
      <c r="AR114" s="53" t="str">
        <f t="shared" ref="AR114" si="1353">IF(AR$1="","",IF(OR(AND(AR$1&gt;=$J110,AR$1&lt;=IF(AND($J110&gt;$M$1,$K110=""),$M$2,$K110)),AND(AR$1&gt;=$J111,AR$1&lt;=IF(AND($J111&gt;$M$1,$K111=""),$M$2,$K111)),AND(AR$1&gt;=$J112,AR$1&lt;=IF(AND($J112&gt;$M$1,$K112=""),$M$2,$K112)),AND(AR$1&gt;=$J113,AR$1&lt;=IF(AND($J113&gt;$M$1,$K113=""),$M$2,$K113)),AND(AR$1&gt;=$J114,AR$1&lt;=IF(AND($J114&gt;$M$1,$K114=""),$M$2,$K114))),$J$3,""))</f>
        <v/>
      </c>
    </row>
    <row r="115" spans="1:44" ht="17.25" customHeight="1" x14ac:dyDescent="0.2">
      <c r="A115" s="76">
        <f>стр.1!C57</f>
        <v>5241</v>
      </c>
      <c r="B115" s="142" t="str">
        <f>IFERROR(VLOOKUP(A115,стр.1!$A$13:$D$106,2,FALSE),"")</f>
        <v>Радулов</v>
      </c>
      <c r="C115" s="197" t="str">
        <f>IFERROR(VLOOKUP(A115,стр.1!$A$13:$D$106,4,FALSE),"")</f>
        <v>сборная</v>
      </c>
      <c r="D115" s="86"/>
      <c r="E115" s="87"/>
      <c r="F115" s="86"/>
      <c r="G115" s="87"/>
      <c r="H115" s="86"/>
      <c r="I115" s="87"/>
      <c r="J115" s="86"/>
      <c r="K115" s="87"/>
      <c r="L115" s="17"/>
      <c r="M115" s="99"/>
      <c r="N115" s="97" t="str">
        <f>N116&amp;N117&amp;N118&amp;N119</f>
        <v/>
      </c>
      <c r="O115" s="97" t="str">
        <f t="shared" ref="O115" si="1354">O116&amp;O117&amp;O118&amp;O119</f>
        <v/>
      </c>
      <c r="P115" s="97" t="str">
        <f t="shared" ref="P115" si="1355">P116&amp;P117&amp;P118&amp;P119</f>
        <v/>
      </c>
      <c r="Q115" s="97" t="str">
        <f t="shared" ref="Q115" si="1356">Q116&amp;Q117&amp;Q118&amp;Q119</f>
        <v/>
      </c>
      <c r="R115" s="97" t="str">
        <f t="shared" ref="R115" si="1357">R116&amp;R117&amp;R118&amp;R119</f>
        <v/>
      </c>
      <c r="S115" s="97" t="str">
        <f t="shared" ref="S115" si="1358">S116&amp;S117&amp;S118&amp;S119</f>
        <v/>
      </c>
      <c r="T115" s="97" t="str">
        <f t="shared" ref="T115" si="1359">T116&amp;T117&amp;T118&amp;T119</f>
        <v/>
      </c>
      <c r="U115" s="97" t="str">
        <f t="shared" ref="U115" si="1360">U116&amp;U117&amp;U118&amp;U119</f>
        <v/>
      </c>
      <c r="V115" s="97" t="str">
        <f t="shared" ref="V115" si="1361">V116&amp;V117&amp;V118&amp;V119</f>
        <v/>
      </c>
      <c r="W115" s="97" t="str">
        <f t="shared" ref="W115" si="1362">W116&amp;W117&amp;W118&amp;W119</f>
        <v/>
      </c>
      <c r="X115" s="97" t="str">
        <f t="shared" ref="X115" si="1363">X116&amp;X117&amp;X118&amp;X119</f>
        <v/>
      </c>
      <c r="Y115" s="97" t="str">
        <f t="shared" ref="Y115" si="1364">Y116&amp;Y117&amp;Y118&amp;Y119</f>
        <v/>
      </c>
      <c r="Z115" s="97" t="str">
        <f t="shared" ref="Z115" si="1365">Z116&amp;Z117&amp;Z118&amp;Z119</f>
        <v/>
      </c>
      <c r="AA115" s="97" t="str">
        <f t="shared" ref="AA115" si="1366">AA116&amp;AA117&amp;AA118&amp;AA119</f>
        <v/>
      </c>
      <c r="AB115" s="97" t="str">
        <f t="shared" ref="AB115" si="1367">AB116&amp;AB117&amp;AB118&amp;AB119</f>
        <v/>
      </c>
      <c r="AC115" s="97" t="str">
        <f t="shared" ref="AC115" si="1368">AC116&amp;AC117&amp;AC118&amp;AC119</f>
        <v/>
      </c>
      <c r="AD115" s="97" t="str">
        <f t="shared" ref="AD115" si="1369">AD116&amp;AD117&amp;AD118&amp;AD119</f>
        <v/>
      </c>
      <c r="AE115" s="97" t="str">
        <f t="shared" ref="AE115" si="1370">AE116&amp;AE117&amp;AE118&amp;AE119</f>
        <v/>
      </c>
      <c r="AF115" s="97" t="str">
        <f t="shared" ref="AF115" si="1371">AF116&amp;AF117&amp;AF118&amp;AF119</f>
        <v/>
      </c>
      <c r="AG115" s="97" t="str">
        <f t="shared" ref="AG115" si="1372">AG116&amp;AG117&amp;AG118&amp;AG119</f>
        <v/>
      </c>
      <c r="AH115" s="97" t="str">
        <f t="shared" ref="AH115" si="1373">AH116&amp;AH117&amp;AH118&amp;AH119</f>
        <v/>
      </c>
      <c r="AI115" s="97" t="str">
        <f t="shared" ref="AI115" si="1374">AI116&amp;AI117&amp;AI118&amp;AI119</f>
        <v/>
      </c>
      <c r="AJ115" s="97" t="str">
        <f t="shared" ref="AJ115" si="1375">AJ116&amp;AJ117&amp;AJ118&amp;AJ119</f>
        <v/>
      </c>
      <c r="AK115" s="97" t="str">
        <f t="shared" ref="AK115" si="1376">AK116&amp;AK117&amp;AK118&amp;AK119</f>
        <v/>
      </c>
      <c r="AL115" s="97" t="str">
        <f t="shared" ref="AL115" si="1377">AL116&amp;AL117&amp;AL118&amp;AL119</f>
        <v/>
      </c>
      <c r="AM115" s="97" t="str">
        <f t="shared" ref="AM115" si="1378">AM116&amp;AM117&amp;AM118&amp;AM119</f>
        <v/>
      </c>
      <c r="AN115" s="97" t="str">
        <f t="shared" ref="AN115" si="1379">AN116&amp;AN117&amp;AN118&amp;AN119</f>
        <v/>
      </c>
      <c r="AO115" s="97" t="str">
        <f t="shared" ref="AO115" si="1380">AO116&amp;AO117&amp;AO118&amp;AO119</f>
        <v/>
      </c>
      <c r="AP115" s="97" t="str">
        <f t="shared" ref="AP115" si="1381">AP116&amp;AP117&amp;AP118&amp;AP119</f>
        <v/>
      </c>
      <c r="AQ115" s="97" t="str">
        <f t="shared" ref="AQ115" si="1382">AQ116&amp;AQ117&amp;AQ118&amp;AQ119</f>
        <v/>
      </c>
      <c r="AR115" s="97" t="str">
        <f t="shared" ref="AR115" si="1383">AR116&amp;AR117&amp;AR118&amp;AR119</f>
        <v/>
      </c>
    </row>
    <row r="116" spans="1:44" x14ac:dyDescent="0.2">
      <c r="A116" s="201"/>
      <c r="B116" s="74"/>
      <c r="C116" s="198"/>
      <c r="D116" s="88"/>
      <c r="E116" s="89"/>
      <c r="F116" s="90"/>
      <c r="G116" s="89"/>
      <c r="H116" s="90"/>
      <c r="I116" s="89"/>
      <c r="J116" s="90"/>
      <c r="K116" s="89"/>
      <c r="M116" s="99"/>
      <c r="N116" s="74" t="str">
        <f>IF(OR(AND(N$1&gt;=$D115,N$1&lt;=IF(AND($D115&gt;$M$1,$E115=""),$M$2,$E115)),AND(N$1&gt;=$D116,N$1&lt;=IF(AND($D116&gt;$M$1,$E116=""),$M$2,$E116)),AND(N$1&gt;=$D117,N$1&lt;=IF(AND($D117&gt;$M$1,$E117=""),$M$2,$E117)),AND(N$1&gt;=$D118,N$1&lt;=IF(AND($D118&gt;$M$1,$E118=""),$M$2,$E118))),$D$3,"")</f>
        <v/>
      </c>
      <c r="O116" s="41" t="str">
        <f t="shared" ref="O116:AO116" si="1384">IF(OR(AND(O$1&gt;=$D115,O$1&lt;=IF(AND($D115&gt;$M$1,$E115=""),$M$2,$E115)),AND(O$1&gt;=$D116,O$1&lt;=IF(AND($D116&gt;$M$1,$E116=""),$M$2,$E116)),AND(O$1&gt;=$D117,O$1&lt;=IF(AND($D117&gt;$M$1,$E117=""),$M$2,$E117)),AND(O$1&gt;=$D118,O$1&lt;=IF(AND($D118&gt;$M$1,$E118=""),$M$2,$E118))),$D$3,"")</f>
        <v/>
      </c>
      <c r="P116" s="41" t="str">
        <f t="shared" si="1384"/>
        <v/>
      </c>
      <c r="Q116" s="41" t="str">
        <f t="shared" si="1384"/>
        <v/>
      </c>
      <c r="R116" s="41" t="str">
        <f t="shared" si="1384"/>
        <v/>
      </c>
      <c r="S116" s="41" t="str">
        <f t="shared" si="1384"/>
        <v/>
      </c>
      <c r="T116" s="41" t="str">
        <f t="shared" si="1384"/>
        <v/>
      </c>
      <c r="U116" s="41" t="str">
        <f t="shared" si="1384"/>
        <v/>
      </c>
      <c r="V116" s="41" t="str">
        <f t="shared" si="1384"/>
        <v/>
      </c>
      <c r="W116" s="41" t="str">
        <f t="shared" si="1384"/>
        <v/>
      </c>
      <c r="X116" s="41" t="str">
        <f t="shared" si="1384"/>
        <v/>
      </c>
      <c r="Y116" s="41" t="str">
        <f t="shared" si="1384"/>
        <v/>
      </c>
      <c r="Z116" s="41" t="str">
        <f t="shared" si="1384"/>
        <v/>
      </c>
      <c r="AA116" s="41" t="str">
        <f t="shared" si="1384"/>
        <v/>
      </c>
      <c r="AB116" s="41" t="str">
        <f t="shared" si="1384"/>
        <v/>
      </c>
      <c r="AC116" s="41" t="str">
        <f t="shared" si="1384"/>
        <v/>
      </c>
      <c r="AD116" s="41" t="str">
        <f t="shared" si="1384"/>
        <v/>
      </c>
      <c r="AE116" s="41" t="str">
        <f t="shared" si="1384"/>
        <v/>
      </c>
      <c r="AF116" s="41" t="str">
        <f t="shared" si="1384"/>
        <v/>
      </c>
      <c r="AG116" s="41" t="str">
        <f t="shared" si="1384"/>
        <v/>
      </c>
      <c r="AH116" s="41" t="str">
        <f t="shared" si="1384"/>
        <v/>
      </c>
      <c r="AI116" s="41" t="str">
        <f t="shared" si="1384"/>
        <v/>
      </c>
      <c r="AJ116" s="41" t="str">
        <f t="shared" si="1384"/>
        <v/>
      </c>
      <c r="AK116" s="41" t="str">
        <f t="shared" si="1384"/>
        <v/>
      </c>
      <c r="AL116" s="41" t="str">
        <f t="shared" si="1384"/>
        <v/>
      </c>
      <c r="AM116" s="41" t="str">
        <f t="shared" si="1384"/>
        <v/>
      </c>
      <c r="AN116" s="41" t="str">
        <f t="shared" si="1384"/>
        <v/>
      </c>
      <c r="AO116" s="41" t="str">
        <f t="shared" si="1384"/>
        <v/>
      </c>
      <c r="AP116" s="50" t="str">
        <f>IF(AP$1="","",IF(OR(AND(AP$1&gt;=$D115,AP$1&lt;=IF(AND($D115&gt;$M$1,$E115=""),$M$2,$E115)),AND(AP$1&gt;=$D116,AP$1&lt;=IF(AND($D116&gt;$M$1,$E116=""),$M$2,$E116)),AND(AP$1&gt;=$D117,AP$1&lt;=IF(AND($D117&gt;$M$1,$E117=""),$M$2,$E117)),AND(AP$1&gt;=$D118,AP$1&lt;=IF(AND($D118&gt;$M$1,$E118=""),$M$2,$E118))),$D$3,""))</f>
        <v/>
      </c>
      <c r="AQ116" s="50" t="str">
        <f t="shared" ref="AQ116:AR116" si="1385">IF(AQ$1="","",IF(OR(AND(AQ$1&gt;=$D115,AQ$1&lt;=IF(AND($D115&gt;$M$1,$E115=""),$M$2,$E115)),AND(AQ$1&gt;=$D116,AQ$1&lt;=IF(AND($D116&gt;$M$1,$E116=""),$M$2,$E116)),AND(AQ$1&gt;=$D117,AQ$1&lt;=IF(AND($D117&gt;$M$1,$E117=""),$M$2,$E117)),AND(AQ$1&gt;=$D118,AQ$1&lt;=IF(AND($D118&gt;$M$1,$E118=""),$M$2,$E118))),$D$3,""))</f>
        <v/>
      </c>
      <c r="AR116" s="51" t="str">
        <f t="shared" si="1385"/>
        <v/>
      </c>
    </row>
    <row r="117" spans="1:44" x14ac:dyDescent="0.2">
      <c r="A117" s="201"/>
      <c r="B117" s="74"/>
      <c r="C117" s="199"/>
      <c r="D117" s="90"/>
      <c r="E117" s="89"/>
      <c r="F117" s="90"/>
      <c r="G117" s="89"/>
      <c r="H117" s="90"/>
      <c r="I117" s="89"/>
      <c r="J117" s="90"/>
      <c r="K117" s="89"/>
      <c r="M117" s="99"/>
      <c r="N117" s="74" t="str">
        <f>IF(OR(AND(N$1&gt;=$F115,N$1&lt;=IF(AND($F115&gt;$M$1,$G115=""),$M$2,$G115)),AND(N$1&gt;=$F116,N$1&lt;=IF(AND($F116&gt;$M$1,$G116=""),$M$2,$G116)),AND(N$1&gt;=$F117,N$1&lt;=IF(AND($F117&gt;$M$1,$G117=""),$M$2,$G117)),AND(N$1&gt;=$F118,N$1&lt;=IF(AND($F118&gt;$M$1,$G118=""),$M$2,$G118))),$F$3,"")</f>
        <v/>
      </c>
      <c r="O117" s="41" t="str">
        <f t="shared" ref="O117:AO117" si="1386">IF(OR(AND(O$1&gt;=$F115,O$1&lt;=IF(AND($F115&gt;$M$1,$G115=""),$M$2,$G115)),AND(O$1&gt;=$F116,O$1&lt;=IF(AND($F116&gt;$M$1,$G116=""),$M$2,$G116)),AND(O$1&gt;=$F117,O$1&lt;=IF(AND($F117&gt;$M$1,$G117=""),$M$2,$G117)),AND(O$1&gt;=$F118,O$1&lt;=IF(AND($F118&gt;$M$1,$G118=""),$M$2,$G118))),$F$3,"")</f>
        <v/>
      </c>
      <c r="P117" s="41" t="str">
        <f t="shared" si="1386"/>
        <v/>
      </c>
      <c r="Q117" s="41" t="str">
        <f t="shared" si="1386"/>
        <v/>
      </c>
      <c r="R117" s="41" t="str">
        <f t="shared" si="1386"/>
        <v/>
      </c>
      <c r="S117" s="41" t="str">
        <f t="shared" si="1386"/>
        <v/>
      </c>
      <c r="T117" s="41" t="str">
        <f t="shared" si="1386"/>
        <v/>
      </c>
      <c r="U117" s="41" t="str">
        <f t="shared" si="1386"/>
        <v/>
      </c>
      <c r="V117" s="41" t="str">
        <f t="shared" si="1386"/>
        <v/>
      </c>
      <c r="W117" s="41" t="str">
        <f t="shared" si="1386"/>
        <v/>
      </c>
      <c r="X117" s="41" t="str">
        <f t="shared" si="1386"/>
        <v/>
      </c>
      <c r="Y117" s="41" t="str">
        <f t="shared" si="1386"/>
        <v/>
      </c>
      <c r="Z117" s="41" t="str">
        <f t="shared" si="1386"/>
        <v/>
      </c>
      <c r="AA117" s="41" t="str">
        <f t="shared" si="1386"/>
        <v/>
      </c>
      <c r="AB117" s="41" t="str">
        <f t="shared" si="1386"/>
        <v/>
      </c>
      <c r="AC117" s="41" t="str">
        <f t="shared" si="1386"/>
        <v/>
      </c>
      <c r="AD117" s="41" t="str">
        <f t="shared" si="1386"/>
        <v/>
      </c>
      <c r="AE117" s="41" t="str">
        <f t="shared" si="1386"/>
        <v/>
      </c>
      <c r="AF117" s="41" t="str">
        <f t="shared" si="1386"/>
        <v/>
      </c>
      <c r="AG117" s="41" t="str">
        <f t="shared" si="1386"/>
        <v/>
      </c>
      <c r="AH117" s="41" t="str">
        <f t="shared" si="1386"/>
        <v/>
      </c>
      <c r="AI117" s="41" t="str">
        <f t="shared" si="1386"/>
        <v/>
      </c>
      <c r="AJ117" s="41" t="str">
        <f t="shared" si="1386"/>
        <v/>
      </c>
      <c r="AK117" s="41" t="str">
        <f t="shared" si="1386"/>
        <v/>
      </c>
      <c r="AL117" s="41" t="str">
        <f t="shared" si="1386"/>
        <v/>
      </c>
      <c r="AM117" s="41" t="str">
        <f t="shared" si="1386"/>
        <v/>
      </c>
      <c r="AN117" s="41" t="str">
        <f t="shared" si="1386"/>
        <v/>
      </c>
      <c r="AO117" s="41" t="str">
        <f t="shared" si="1386"/>
        <v/>
      </c>
      <c r="AP117" s="50" t="str">
        <f>IF(AP$1="","",IF(OR(AND(AP$1&gt;=$F115,AP$1&lt;=IF(AND($F115&gt;$M$1,$G115=""),$M$2,$G115)),AND(AP$1&gt;=$F116,AP$1&lt;=IF(AND($F116&gt;$M$1,$G116=""),$M$2,$G116)),AND(AP$1&gt;=$F117,AP$1&lt;=IF(AND($F117&gt;$M$1,$G117=""),$M$2,$G117)),AND(AP$1&gt;=$F118,AP$1&lt;=IF(AND($F118&gt;$M$1,$G118=""),$M$2,$G118))),$F$3,""))</f>
        <v/>
      </c>
      <c r="AQ117" s="50" t="str">
        <f t="shared" ref="AQ117:AR117" si="1387">IF(AQ$1="","",IF(OR(AND(AQ$1&gt;=$F115,AQ$1&lt;=IF(AND($F115&gt;$M$1,$G115=""),$M$2,$G115)),AND(AQ$1&gt;=$F116,AQ$1&lt;=IF(AND($F116&gt;$M$1,$G116=""),$M$2,$G116)),AND(AQ$1&gt;=$F117,AQ$1&lt;=IF(AND($F117&gt;$M$1,$G117=""),$M$2,$G117)),AND(AQ$1&gt;=$F118,AQ$1&lt;=IF(AND($F118&gt;$M$1,$G118=""),$M$2,$G118))),$F$3,""))</f>
        <v/>
      </c>
      <c r="AR117" s="51" t="str">
        <f t="shared" si="1387"/>
        <v/>
      </c>
    </row>
    <row r="118" spans="1:44" x14ac:dyDescent="0.2">
      <c r="A118" s="201"/>
      <c r="B118" s="74"/>
      <c r="C118" s="125"/>
      <c r="D118" s="90"/>
      <c r="E118" s="89"/>
      <c r="F118" s="90"/>
      <c r="G118" s="89"/>
      <c r="H118" s="90"/>
      <c r="I118" s="89"/>
      <c r="J118" s="90"/>
      <c r="K118" s="89"/>
      <c r="M118" s="99"/>
      <c r="N118" s="98" t="str">
        <f t="shared" ref="N118:AO118" si="1388">IF(OR(AND(N$1&gt;=$H115,N$1&lt;=IF(AND($H115&gt;$M$1,$I115=""),$M$2,$I115)),AND(N$1&gt;=$H116,N$1&lt;=IF(AND($H116&gt;$M$1,$I116=""),$M$2,$I116)),AND(N$1&gt;=$H117,N$1&lt;=IF(AND($H117&gt;$M$1,$I117=""),$M$2,$I117)),AND(N$1&gt;=$H118,N$1&lt;=IF(AND($H118&gt;$M$1,$I118=""),$M$2,$I118))),$H$3,"")</f>
        <v/>
      </c>
      <c r="O118" s="47" t="str">
        <f t="shared" si="1388"/>
        <v/>
      </c>
      <c r="P118" s="47" t="str">
        <f t="shared" si="1388"/>
        <v/>
      </c>
      <c r="Q118" s="47" t="str">
        <f t="shared" si="1388"/>
        <v/>
      </c>
      <c r="R118" s="47" t="str">
        <f t="shared" si="1388"/>
        <v/>
      </c>
      <c r="S118" s="47" t="str">
        <f t="shared" si="1388"/>
        <v/>
      </c>
      <c r="T118" s="47" t="str">
        <f t="shared" si="1388"/>
        <v/>
      </c>
      <c r="U118" s="47" t="str">
        <f t="shared" si="1388"/>
        <v/>
      </c>
      <c r="V118" s="47" t="str">
        <f t="shared" si="1388"/>
        <v/>
      </c>
      <c r="W118" s="47" t="str">
        <f t="shared" si="1388"/>
        <v/>
      </c>
      <c r="X118" s="47" t="str">
        <f t="shared" si="1388"/>
        <v/>
      </c>
      <c r="Y118" s="47" t="str">
        <f t="shared" si="1388"/>
        <v/>
      </c>
      <c r="Z118" s="47" t="str">
        <f t="shared" si="1388"/>
        <v/>
      </c>
      <c r="AA118" s="47" t="str">
        <f t="shared" si="1388"/>
        <v/>
      </c>
      <c r="AB118" s="47" t="str">
        <f t="shared" si="1388"/>
        <v/>
      </c>
      <c r="AC118" s="47" t="str">
        <f t="shared" si="1388"/>
        <v/>
      </c>
      <c r="AD118" s="47" t="str">
        <f t="shared" si="1388"/>
        <v/>
      </c>
      <c r="AE118" s="47" t="str">
        <f t="shared" si="1388"/>
        <v/>
      </c>
      <c r="AF118" s="47" t="str">
        <f t="shared" si="1388"/>
        <v/>
      </c>
      <c r="AG118" s="47" t="str">
        <f t="shared" si="1388"/>
        <v/>
      </c>
      <c r="AH118" s="47" t="str">
        <f t="shared" si="1388"/>
        <v/>
      </c>
      <c r="AI118" s="47" t="str">
        <f t="shared" si="1388"/>
        <v/>
      </c>
      <c r="AJ118" s="47" t="str">
        <f t="shared" si="1388"/>
        <v/>
      </c>
      <c r="AK118" s="47" t="str">
        <f t="shared" si="1388"/>
        <v/>
      </c>
      <c r="AL118" s="47" t="str">
        <f t="shared" si="1388"/>
        <v/>
      </c>
      <c r="AM118" s="47" t="str">
        <f t="shared" si="1388"/>
        <v/>
      </c>
      <c r="AN118" s="47" t="str">
        <f t="shared" si="1388"/>
        <v/>
      </c>
      <c r="AO118" s="47" t="str">
        <f t="shared" si="1388"/>
        <v/>
      </c>
      <c r="AP118" s="95" t="str">
        <f>IF(AP$1="","",IF(OR(AND(AP$1&gt;=$H115,AP$1&lt;=IF(AND($H115&gt;$M$1,$I115=""),$M$2,$I115)),AND(AP$1&gt;=$H116,AP$1&lt;=IF(AND($H116&gt;$M$1,$I116=""),$M$2,$I116)),AND(AP$1&gt;=$H117,AP$1&lt;=IF(AND($H117&gt;$M$1,$I117=""),$M$2,$I117)),AND(AP$1&gt;=$H118,AP$1&lt;=IF(AND($H118&gt;$M$1,$I118=""),$M$2,$I118))),$H$3,""))</f>
        <v/>
      </c>
      <c r="AQ118" s="95" t="str">
        <f>IF(AQ$1="","",IF(OR(AND(AQ$1&gt;=$H115,AQ$1&lt;=IF(AND($H115&gt;$M$1,$I115=""),$M$2,$I115)),AND(AQ$1&gt;=$H116,AQ$1&lt;=IF(AND($H116&gt;$M$1,$I116=""),$M$2,$I116)),AND(AQ$1&gt;=$H117,AQ$1&lt;=IF(AND($H117&gt;$M$1,$I117=""),$M$2,$I117)),AND(AQ$1&gt;=$H118,AQ$1&lt;=IF(AND($H118&gt;$M$1,$I118=""),$M$2,$I118))),$H$3,""))</f>
        <v/>
      </c>
      <c r="AR118" s="96" t="str">
        <f>IF(AR$1="","",IF(OR(AND(AR$1&gt;=$H115,AR$1&lt;=IF(AND($H115&gt;$M$1,$I115=""),$M$2,$I115)),AND(AR$1&gt;=$H116,AR$1&lt;=IF(AND($H116&gt;$M$1,$I116=""),$M$2,$I116)),AND(AR$1&gt;=$H117,AR$1&lt;=IF(AND($H117&gt;$M$1,$I117=""),$M$2,$I117)),AND(AR$1&gt;=$H118,AR$1&lt;=IF(AND($H118&gt;$M$1,$I118=""),$M$2,$I118))),$H$3,""))</f>
        <v/>
      </c>
    </row>
    <row r="119" spans="1:44" ht="13.5" thickBot="1" x14ac:dyDescent="0.25">
      <c r="A119" s="202"/>
      <c r="B119" s="75"/>
      <c r="C119" s="200"/>
      <c r="D119" s="91"/>
      <c r="E119" s="92"/>
      <c r="F119" s="91"/>
      <c r="G119" s="92"/>
      <c r="H119" s="91"/>
      <c r="I119" s="92"/>
      <c r="J119" s="91"/>
      <c r="K119" s="92"/>
      <c r="M119" s="99"/>
      <c r="N119" s="75" t="str">
        <f>IF(OR(AND(N$1&gt;=$J115,N$1&lt;=IF(AND($J115&gt;$M$1,$K115=""),$M$2,$K115)),AND(N$1&gt;=$J116,N$1&lt;=IF(AND($J116&gt;$M$1,$K116=""),$M$2,$K116)),AND(N$1&gt;=$J117,N$1&lt;=IF(AND($J117&gt;$M$1,$K117=""),$M$2,$K117)),AND(N$1&gt;=$J118,N$1&lt;=IF(AND($J118&gt;$M$1,$K118=""),$M$2,$K118)),AND(N$1&gt;=$J119,N$1&lt;=IF(AND($J119&gt;$M$1,$K119=""),$M$2,$K119))),$J$3,"")</f>
        <v/>
      </c>
      <c r="O119" s="49" t="str">
        <f t="shared" ref="O119" si="1389">IF(OR(AND(O$1&gt;=$J115,O$1&lt;=IF(AND($J115&gt;$M$1,$K115=""),$M$2,$K115)),AND(O$1&gt;=$J116,O$1&lt;=IF(AND($J116&gt;$M$1,$K116=""),$M$2,$K116)),AND(O$1&gt;=$J117,O$1&lt;=IF(AND($J117&gt;$M$1,$K117=""),$M$2,$K117)),AND(O$1&gt;=$J118,O$1&lt;=IF(AND($J118&gt;$M$1,$K118=""),$M$2,$K118)),AND(O$1&gt;=$J119,O$1&lt;=IF(AND($J119&gt;$M$1,$K119=""),$M$2,$K119))),$J$3,"")</f>
        <v/>
      </c>
      <c r="P119" s="49" t="str">
        <f t="shared" ref="P119" si="1390">IF(OR(AND(P$1&gt;=$J115,P$1&lt;=IF(AND($J115&gt;$M$1,$K115=""),$M$2,$K115)),AND(P$1&gt;=$J116,P$1&lt;=IF(AND($J116&gt;$M$1,$K116=""),$M$2,$K116)),AND(P$1&gt;=$J117,P$1&lt;=IF(AND($J117&gt;$M$1,$K117=""),$M$2,$K117)),AND(P$1&gt;=$J118,P$1&lt;=IF(AND($J118&gt;$M$1,$K118=""),$M$2,$K118)),AND(P$1&gt;=$J119,P$1&lt;=IF(AND($J119&gt;$M$1,$K119=""),$M$2,$K119))),$J$3,"")</f>
        <v/>
      </c>
      <c r="Q119" s="49" t="str">
        <f t="shared" ref="Q119" si="1391">IF(OR(AND(Q$1&gt;=$J115,Q$1&lt;=IF(AND($J115&gt;$M$1,$K115=""),$M$2,$K115)),AND(Q$1&gt;=$J116,Q$1&lt;=IF(AND($J116&gt;$M$1,$K116=""),$M$2,$K116)),AND(Q$1&gt;=$J117,Q$1&lt;=IF(AND($J117&gt;$M$1,$K117=""),$M$2,$K117)),AND(Q$1&gt;=$J118,Q$1&lt;=IF(AND($J118&gt;$M$1,$K118=""),$M$2,$K118)),AND(Q$1&gt;=$J119,Q$1&lt;=IF(AND($J119&gt;$M$1,$K119=""),$M$2,$K119))),$J$3,"")</f>
        <v/>
      </c>
      <c r="R119" s="49" t="str">
        <f t="shared" ref="R119" si="1392">IF(OR(AND(R$1&gt;=$J115,R$1&lt;=IF(AND($J115&gt;$M$1,$K115=""),$M$2,$K115)),AND(R$1&gt;=$J116,R$1&lt;=IF(AND($J116&gt;$M$1,$K116=""),$M$2,$K116)),AND(R$1&gt;=$J117,R$1&lt;=IF(AND($J117&gt;$M$1,$K117=""),$M$2,$K117)),AND(R$1&gt;=$J118,R$1&lt;=IF(AND($J118&gt;$M$1,$K118=""),$M$2,$K118)),AND(R$1&gt;=$J119,R$1&lt;=IF(AND($J119&gt;$M$1,$K119=""),$M$2,$K119))),$J$3,"")</f>
        <v/>
      </c>
      <c r="S119" s="49" t="str">
        <f t="shared" ref="S119" si="1393">IF(OR(AND(S$1&gt;=$J115,S$1&lt;=IF(AND($J115&gt;$M$1,$K115=""),$M$2,$K115)),AND(S$1&gt;=$J116,S$1&lt;=IF(AND($J116&gt;$M$1,$K116=""),$M$2,$K116)),AND(S$1&gt;=$J117,S$1&lt;=IF(AND($J117&gt;$M$1,$K117=""),$M$2,$K117)),AND(S$1&gt;=$J118,S$1&lt;=IF(AND($J118&gt;$M$1,$K118=""),$M$2,$K118)),AND(S$1&gt;=$J119,S$1&lt;=IF(AND($J119&gt;$M$1,$K119=""),$M$2,$K119))),$J$3,"")</f>
        <v/>
      </c>
      <c r="T119" s="49" t="str">
        <f t="shared" ref="T119" si="1394">IF(OR(AND(T$1&gt;=$J115,T$1&lt;=IF(AND($J115&gt;$M$1,$K115=""),$M$2,$K115)),AND(T$1&gt;=$J116,T$1&lt;=IF(AND($J116&gt;$M$1,$K116=""),$M$2,$K116)),AND(T$1&gt;=$J117,T$1&lt;=IF(AND($J117&gt;$M$1,$K117=""),$M$2,$K117)),AND(T$1&gt;=$J118,T$1&lt;=IF(AND($J118&gt;$M$1,$K118=""),$M$2,$K118)),AND(T$1&gt;=$J119,T$1&lt;=IF(AND($J119&gt;$M$1,$K119=""),$M$2,$K119))),$J$3,"")</f>
        <v/>
      </c>
      <c r="U119" s="49" t="str">
        <f t="shared" ref="U119" si="1395">IF(OR(AND(U$1&gt;=$J115,U$1&lt;=IF(AND($J115&gt;$M$1,$K115=""),$M$2,$K115)),AND(U$1&gt;=$J116,U$1&lt;=IF(AND($J116&gt;$M$1,$K116=""),$M$2,$K116)),AND(U$1&gt;=$J117,U$1&lt;=IF(AND($J117&gt;$M$1,$K117=""),$M$2,$K117)),AND(U$1&gt;=$J118,U$1&lt;=IF(AND($J118&gt;$M$1,$K118=""),$M$2,$K118)),AND(U$1&gt;=$J119,U$1&lt;=IF(AND($J119&gt;$M$1,$K119=""),$M$2,$K119))),$J$3,"")</f>
        <v/>
      </c>
      <c r="V119" s="49" t="str">
        <f t="shared" ref="V119" si="1396">IF(OR(AND(V$1&gt;=$J115,V$1&lt;=IF(AND($J115&gt;$M$1,$K115=""),$M$2,$K115)),AND(V$1&gt;=$J116,V$1&lt;=IF(AND($J116&gt;$M$1,$K116=""),$M$2,$K116)),AND(V$1&gt;=$J117,V$1&lt;=IF(AND($J117&gt;$M$1,$K117=""),$M$2,$K117)),AND(V$1&gt;=$J118,V$1&lt;=IF(AND($J118&gt;$M$1,$K118=""),$M$2,$K118)),AND(V$1&gt;=$J119,V$1&lt;=IF(AND($J119&gt;$M$1,$K119=""),$M$2,$K119))),$J$3,"")</f>
        <v/>
      </c>
      <c r="W119" s="49" t="str">
        <f t="shared" ref="W119" si="1397">IF(OR(AND(W$1&gt;=$J115,W$1&lt;=IF(AND($J115&gt;$M$1,$K115=""),$M$2,$K115)),AND(W$1&gt;=$J116,W$1&lt;=IF(AND($J116&gt;$M$1,$K116=""),$M$2,$K116)),AND(W$1&gt;=$J117,W$1&lt;=IF(AND($J117&gt;$M$1,$K117=""),$M$2,$K117)),AND(W$1&gt;=$J118,W$1&lt;=IF(AND($J118&gt;$M$1,$K118=""),$M$2,$K118)),AND(W$1&gt;=$J119,W$1&lt;=IF(AND($J119&gt;$M$1,$K119=""),$M$2,$K119))),$J$3,"")</f>
        <v/>
      </c>
      <c r="X119" s="49" t="str">
        <f t="shared" ref="X119" si="1398">IF(OR(AND(X$1&gt;=$J115,X$1&lt;=IF(AND($J115&gt;$M$1,$K115=""),$M$2,$K115)),AND(X$1&gt;=$J116,X$1&lt;=IF(AND($J116&gt;$M$1,$K116=""),$M$2,$K116)),AND(X$1&gt;=$J117,X$1&lt;=IF(AND($J117&gt;$M$1,$K117=""),$M$2,$K117)),AND(X$1&gt;=$J118,X$1&lt;=IF(AND($J118&gt;$M$1,$K118=""),$M$2,$K118)),AND(X$1&gt;=$J119,X$1&lt;=IF(AND($J119&gt;$M$1,$K119=""),$M$2,$K119))),$J$3,"")</f>
        <v/>
      </c>
      <c r="Y119" s="49" t="str">
        <f t="shared" ref="Y119" si="1399">IF(OR(AND(Y$1&gt;=$J115,Y$1&lt;=IF(AND($J115&gt;$M$1,$K115=""),$M$2,$K115)),AND(Y$1&gt;=$J116,Y$1&lt;=IF(AND($J116&gt;$M$1,$K116=""),$M$2,$K116)),AND(Y$1&gt;=$J117,Y$1&lt;=IF(AND($J117&gt;$M$1,$K117=""),$M$2,$K117)),AND(Y$1&gt;=$J118,Y$1&lt;=IF(AND($J118&gt;$M$1,$K118=""),$M$2,$K118)),AND(Y$1&gt;=$J119,Y$1&lt;=IF(AND($J119&gt;$M$1,$K119=""),$M$2,$K119))),$J$3,"")</f>
        <v/>
      </c>
      <c r="Z119" s="49" t="str">
        <f t="shared" ref="Z119" si="1400">IF(OR(AND(Z$1&gt;=$J115,Z$1&lt;=IF(AND($J115&gt;$M$1,$K115=""),$M$2,$K115)),AND(Z$1&gt;=$J116,Z$1&lt;=IF(AND($J116&gt;$M$1,$K116=""),$M$2,$K116)),AND(Z$1&gt;=$J117,Z$1&lt;=IF(AND($J117&gt;$M$1,$K117=""),$M$2,$K117)),AND(Z$1&gt;=$J118,Z$1&lt;=IF(AND($J118&gt;$M$1,$K118=""),$M$2,$K118)),AND(Z$1&gt;=$J119,Z$1&lt;=IF(AND($J119&gt;$M$1,$K119=""),$M$2,$K119))),$J$3,"")</f>
        <v/>
      </c>
      <c r="AA119" s="49" t="str">
        <f t="shared" ref="AA119" si="1401">IF(OR(AND(AA$1&gt;=$J115,AA$1&lt;=IF(AND($J115&gt;$M$1,$K115=""),$M$2,$K115)),AND(AA$1&gt;=$J116,AA$1&lt;=IF(AND($J116&gt;$M$1,$K116=""),$M$2,$K116)),AND(AA$1&gt;=$J117,AA$1&lt;=IF(AND($J117&gt;$M$1,$K117=""),$M$2,$K117)),AND(AA$1&gt;=$J118,AA$1&lt;=IF(AND($J118&gt;$M$1,$K118=""),$M$2,$K118)),AND(AA$1&gt;=$J119,AA$1&lt;=IF(AND($J119&gt;$M$1,$K119=""),$M$2,$K119))),$J$3,"")</f>
        <v/>
      </c>
      <c r="AB119" s="49" t="str">
        <f t="shared" ref="AB119" si="1402">IF(OR(AND(AB$1&gt;=$J115,AB$1&lt;=IF(AND($J115&gt;$M$1,$K115=""),$M$2,$K115)),AND(AB$1&gt;=$J116,AB$1&lt;=IF(AND($J116&gt;$M$1,$K116=""),$M$2,$K116)),AND(AB$1&gt;=$J117,AB$1&lt;=IF(AND($J117&gt;$M$1,$K117=""),$M$2,$K117)),AND(AB$1&gt;=$J118,AB$1&lt;=IF(AND($J118&gt;$M$1,$K118=""),$M$2,$K118)),AND(AB$1&gt;=$J119,AB$1&lt;=IF(AND($J119&gt;$M$1,$K119=""),$M$2,$K119))),$J$3,"")</f>
        <v/>
      </c>
      <c r="AC119" s="49" t="str">
        <f t="shared" ref="AC119" si="1403">IF(OR(AND(AC$1&gt;=$J115,AC$1&lt;=IF(AND($J115&gt;$M$1,$K115=""),$M$2,$K115)),AND(AC$1&gt;=$J116,AC$1&lt;=IF(AND($J116&gt;$M$1,$K116=""),$M$2,$K116)),AND(AC$1&gt;=$J117,AC$1&lt;=IF(AND($J117&gt;$M$1,$K117=""),$M$2,$K117)),AND(AC$1&gt;=$J118,AC$1&lt;=IF(AND($J118&gt;$M$1,$K118=""),$M$2,$K118)),AND(AC$1&gt;=$J119,AC$1&lt;=IF(AND($J119&gt;$M$1,$K119=""),$M$2,$K119))),$J$3,"")</f>
        <v/>
      </c>
      <c r="AD119" s="49" t="str">
        <f t="shared" ref="AD119" si="1404">IF(OR(AND(AD$1&gt;=$J115,AD$1&lt;=IF(AND($J115&gt;$M$1,$K115=""),$M$2,$K115)),AND(AD$1&gt;=$J116,AD$1&lt;=IF(AND($J116&gt;$M$1,$K116=""),$M$2,$K116)),AND(AD$1&gt;=$J117,AD$1&lt;=IF(AND($J117&gt;$M$1,$K117=""),$M$2,$K117)),AND(AD$1&gt;=$J118,AD$1&lt;=IF(AND($J118&gt;$M$1,$K118=""),$M$2,$K118)),AND(AD$1&gt;=$J119,AD$1&lt;=IF(AND($J119&gt;$M$1,$K119=""),$M$2,$K119))),$J$3,"")</f>
        <v/>
      </c>
      <c r="AE119" s="49" t="str">
        <f t="shared" ref="AE119" si="1405">IF(OR(AND(AE$1&gt;=$J115,AE$1&lt;=IF(AND($J115&gt;$M$1,$K115=""),$M$2,$K115)),AND(AE$1&gt;=$J116,AE$1&lt;=IF(AND($J116&gt;$M$1,$K116=""),$M$2,$K116)),AND(AE$1&gt;=$J117,AE$1&lt;=IF(AND($J117&gt;$M$1,$K117=""),$M$2,$K117)),AND(AE$1&gt;=$J118,AE$1&lt;=IF(AND($J118&gt;$M$1,$K118=""),$M$2,$K118)),AND(AE$1&gt;=$J119,AE$1&lt;=IF(AND($J119&gt;$M$1,$K119=""),$M$2,$K119))),$J$3,"")</f>
        <v/>
      </c>
      <c r="AF119" s="49" t="str">
        <f t="shared" ref="AF119" si="1406">IF(OR(AND(AF$1&gt;=$J115,AF$1&lt;=IF(AND($J115&gt;$M$1,$K115=""),$M$2,$K115)),AND(AF$1&gt;=$J116,AF$1&lt;=IF(AND($J116&gt;$M$1,$K116=""),$M$2,$K116)),AND(AF$1&gt;=$J117,AF$1&lt;=IF(AND($J117&gt;$M$1,$K117=""),$M$2,$K117)),AND(AF$1&gt;=$J118,AF$1&lt;=IF(AND($J118&gt;$M$1,$K118=""),$M$2,$K118)),AND(AF$1&gt;=$J119,AF$1&lt;=IF(AND($J119&gt;$M$1,$K119=""),$M$2,$K119))),$J$3,"")</f>
        <v/>
      </c>
      <c r="AG119" s="49" t="str">
        <f t="shared" ref="AG119" si="1407">IF(OR(AND(AG$1&gt;=$J115,AG$1&lt;=IF(AND($J115&gt;$M$1,$K115=""),$M$2,$K115)),AND(AG$1&gt;=$J116,AG$1&lt;=IF(AND($J116&gt;$M$1,$K116=""),$M$2,$K116)),AND(AG$1&gt;=$J117,AG$1&lt;=IF(AND($J117&gt;$M$1,$K117=""),$M$2,$K117)),AND(AG$1&gt;=$J118,AG$1&lt;=IF(AND($J118&gt;$M$1,$K118=""),$M$2,$K118)),AND(AG$1&gt;=$J119,AG$1&lt;=IF(AND($J119&gt;$M$1,$K119=""),$M$2,$K119))),$J$3,"")</f>
        <v/>
      </c>
      <c r="AH119" s="49" t="str">
        <f t="shared" ref="AH119" si="1408">IF(OR(AND(AH$1&gt;=$J115,AH$1&lt;=IF(AND($J115&gt;$M$1,$K115=""),$M$2,$K115)),AND(AH$1&gt;=$J116,AH$1&lt;=IF(AND($J116&gt;$M$1,$K116=""),$M$2,$K116)),AND(AH$1&gt;=$J117,AH$1&lt;=IF(AND($J117&gt;$M$1,$K117=""),$M$2,$K117)),AND(AH$1&gt;=$J118,AH$1&lt;=IF(AND($J118&gt;$M$1,$K118=""),$M$2,$K118)),AND(AH$1&gt;=$J119,AH$1&lt;=IF(AND($J119&gt;$M$1,$K119=""),$M$2,$K119))),$J$3,"")</f>
        <v/>
      </c>
      <c r="AI119" s="49" t="str">
        <f t="shared" ref="AI119" si="1409">IF(OR(AND(AI$1&gt;=$J115,AI$1&lt;=IF(AND($J115&gt;$M$1,$K115=""),$M$2,$K115)),AND(AI$1&gt;=$J116,AI$1&lt;=IF(AND($J116&gt;$M$1,$K116=""),$M$2,$K116)),AND(AI$1&gt;=$J117,AI$1&lt;=IF(AND($J117&gt;$M$1,$K117=""),$M$2,$K117)),AND(AI$1&gt;=$J118,AI$1&lt;=IF(AND($J118&gt;$M$1,$K118=""),$M$2,$K118)),AND(AI$1&gt;=$J119,AI$1&lt;=IF(AND($J119&gt;$M$1,$K119=""),$M$2,$K119))),$J$3,"")</f>
        <v/>
      </c>
      <c r="AJ119" s="49" t="str">
        <f t="shared" ref="AJ119" si="1410">IF(OR(AND(AJ$1&gt;=$J115,AJ$1&lt;=IF(AND($J115&gt;$M$1,$K115=""),$M$2,$K115)),AND(AJ$1&gt;=$J116,AJ$1&lt;=IF(AND($J116&gt;$M$1,$K116=""),$M$2,$K116)),AND(AJ$1&gt;=$J117,AJ$1&lt;=IF(AND($J117&gt;$M$1,$K117=""),$M$2,$K117)),AND(AJ$1&gt;=$J118,AJ$1&lt;=IF(AND($J118&gt;$M$1,$K118=""),$M$2,$K118)),AND(AJ$1&gt;=$J119,AJ$1&lt;=IF(AND($J119&gt;$M$1,$K119=""),$M$2,$K119))),$J$3,"")</f>
        <v/>
      </c>
      <c r="AK119" s="49" t="str">
        <f t="shared" ref="AK119" si="1411">IF(OR(AND(AK$1&gt;=$J115,AK$1&lt;=IF(AND($J115&gt;$M$1,$K115=""),$M$2,$K115)),AND(AK$1&gt;=$J116,AK$1&lt;=IF(AND($J116&gt;$M$1,$K116=""),$M$2,$K116)),AND(AK$1&gt;=$J117,AK$1&lt;=IF(AND($J117&gt;$M$1,$K117=""),$M$2,$K117)),AND(AK$1&gt;=$J118,AK$1&lt;=IF(AND($J118&gt;$M$1,$K118=""),$M$2,$K118)),AND(AK$1&gt;=$J119,AK$1&lt;=IF(AND($J119&gt;$M$1,$K119=""),$M$2,$K119))),$J$3,"")</f>
        <v/>
      </c>
      <c r="AL119" s="49" t="str">
        <f t="shared" ref="AL119" si="1412">IF(OR(AND(AL$1&gt;=$J115,AL$1&lt;=IF(AND($J115&gt;$M$1,$K115=""),$M$2,$K115)),AND(AL$1&gt;=$J116,AL$1&lt;=IF(AND($J116&gt;$M$1,$K116=""),$M$2,$K116)),AND(AL$1&gt;=$J117,AL$1&lt;=IF(AND($J117&gt;$M$1,$K117=""),$M$2,$K117)),AND(AL$1&gt;=$J118,AL$1&lt;=IF(AND($J118&gt;$M$1,$K118=""),$M$2,$K118)),AND(AL$1&gt;=$J119,AL$1&lt;=IF(AND($J119&gt;$M$1,$K119=""),$M$2,$K119))),$J$3,"")</f>
        <v/>
      </c>
      <c r="AM119" s="49" t="str">
        <f t="shared" ref="AM119" si="1413">IF(OR(AND(AM$1&gt;=$J115,AM$1&lt;=IF(AND($J115&gt;$M$1,$K115=""),$M$2,$K115)),AND(AM$1&gt;=$J116,AM$1&lt;=IF(AND($J116&gt;$M$1,$K116=""),$M$2,$K116)),AND(AM$1&gt;=$J117,AM$1&lt;=IF(AND($J117&gt;$M$1,$K117=""),$M$2,$K117)),AND(AM$1&gt;=$J118,AM$1&lt;=IF(AND($J118&gt;$M$1,$K118=""),$M$2,$K118)),AND(AM$1&gt;=$J119,AM$1&lt;=IF(AND($J119&gt;$M$1,$K119=""),$M$2,$K119))),$J$3,"")</f>
        <v/>
      </c>
      <c r="AN119" s="49" t="str">
        <f t="shared" ref="AN119" si="1414">IF(OR(AND(AN$1&gt;=$J115,AN$1&lt;=IF(AND($J115&gt;$M$1,$K115=""),$M$2,$K115)),AND(AN$1&gt;=$J116,AN$1&lt;=IF(AND($J116&gt;$M$1,$K116=""),$M$2,$K116)),AND(AN$1&gt;=$J117,AN$1&lt;=IF(AND($J117&gt;$M$1,$K117=""),$M$2,$K117)),AND(AN$1&gt;=$J118,AN$1&lt;=IF(AND($J118&gt;$M$1,$K118=""),$M$2,$K118)),AND(AN$1&gt;=$J119,AN$1&lt;=IF(AND($J119&gt;$M$1,$K119=""),$M$2,$K119))),$J$3,"")</f>
        <v/>
      </c>
      <c r="AO119" s="49" t="str">
        <f t="shared" ref="AO119" si="1415">IF(OR(AND(AO$1&gt;=$J115,AO$1&lt;=IF(AND($J115&gt;$M$1,$K115=""),$M$2,$K115)),AND(AO$1&gt;=$J116,AO$1&lt;=IF(AND($J116&gt;$M$1,$K116=""),$M$2,$K116)),AND(AO$1&gt;=$J117,AO$1&lt;=IF(AND($J117&gt;$M$1,$K117=""),$M$2,$K117)),AND(AO$1&gt;=$J118,AO$1&lt;=IF(AND($J118&gt;$M$1,$K118=""),$M$2,$K118)),AND(AO$1&gt;=$J119,AO$1&lt;=IF(AND($J119&gt;$M$1,$K119=""),$M$2,$K119))),$J$3,"")</f>
        <v/>
      </c>
      <c r="AP119" s="52" t="str">
        <f>IF(AP$1="","",IF(OR(AND(AP$1&gt;=$J115,AP$1&lt;=IF(AND($J115&gt;$M$1,$K115=""),$M$2,$K115)),AND(AP$1&gt;=$J116,AP$1&lt;=IF(AND($J116&gt;$M$1,$K116=""),$M$2,$K116)),AND(AP$1&gt;=$J117,AP$1&lt;=IF(AND($J117&gt;$M$1,$K117=""),$M$2,$K117)),AND(AP$1&gt;=$J118,AP$1&lt;=IF(AND($J118&gt;$M$1,$K118=""),$M$2,$K118)),AND(AP$1&gt;=$J119,AP$1&lt;=IF(AND($J119&gt;$M$1,$K119=""),$M$2,$K119))),$J$3,""))</f>
        <v/>
      </c>
      <c r="AQ119" s="52" t="str">
        <f t="shared" ref="AQ119" si="1416">IF(AQ$1="","",IF(OR(AND(AQ$1&gt;=$J115,AQ$1&lt;=IF(AND($J115&gt;$M$1,$K115=""),$M$2,$K115)),AND(AQ$1&gt;=$J116,AQ$1&lt;=IF(AND($J116&gt;$M$1,$K116=""),$M$2,$K116)),AND(AQ$1&gt;=$J117,AQ$1&lt;=IF(AND($J117&gt;$M$1,$K117=""),$M$2,$K117)),AND(AQ$1&gt;=$J118,AQ$1&lt;=IF(AND($J118&gt;$M$1,$K118=""),$M$2,$K118)),AND(AQ$1&gt;=$J119,AQ$1&lt;=IF(AND($J119&gt;$M$1,$K119=""),$M$2,$K119))),$J$3,""))</f>
        <v/>
      </c>
      <c r="AR119" s="53" t="str">
        <f t="shared" ref="AR119" si="1417">IF(AR$1="","",IF(OR(AND(AR$1&gt;=$J115,AR$1&lt;=IF(AND($J115&gt;$M$1,$K115=""),$M$2,$K115)),AND(AR$1&gt;=$J116,AR$1&lt;=IF(AND($J116&gt;$M$1,$K116=""),$M$2,$K116)),AND(AR$1&gt;=$J117,AR$1&lt;=IF(AND($J117&gt;$M$1,$K117=""),$M$2,$K117)),AND(AR$1&gt;=$J118,AR$1&lt;=IF(AND($J118&gt;$M$1,$K118=""),$M$2,$K118)),AND(AR$1&gt;=$J119,AR$1&lt;=IF(AND($J119&gt;$M$1,$K119=""),$M$2,$K119))),$J$3,""))</f>
        <v/>
      </c>
    </row>
    <row r="120" spans="1:44" x14ac:dyDescent="0.2">
      <c r="A120" s="76">
        <f>стр.1!C59</f>
        <v>5144</v>
      </c>
      <c r="B120" s="142" t="str">
        <f>IFERROR(VLOOKUP(A120,стр.1!$A$13:$D$106,2,FALSE),"")</f>
        <v>Малахов</v>
      </c>
      <c r="C120" s="197" t="str">
        <f>IFERROR(VLOOKUP(A120,стр.1!$A$13:$D$106,4,FALSE),"")</f>
        <v>сборная</v>
      </c>
      <c r="D120" s="86"/>
      <c r="E120" s="87"/>
      <c r="F120" s="86"/>
      <c r="G120" s="87"/>
      <c r="H120" s="86"/>
      <c r="I120" s="87"/>
      <c r="J120" s="86"/>
      <c r="K120" s="87"/>
      <c r="L120" s="17"/>
      <c r="M120" s="99"/>
      <c r="N120" s="97" t="str">
        <f>N121&amp;N122&amp;N123&amp;N124</f>
        <v/>
      </c>
      <c r="O120" s="97" t="str">
        <f t="shared" ref="O120" si="1418">O121&amp;O122&amp;O123&amp;O124</f>
        <v/>
      </c>
      <c r="P120" s="97" t="str">
        <f t="shared" ref="P120" si="1419">P121&amp;P122&amp;P123&amp;P124</f>
        <v/>
      </c>
      <c r="Q120" s="97" t="str">
        <f t="shared" ref="Q120" si="1420">Q121&amp;Q122&amp;Q123&amp;Q124</f>
        <v/>
      </c>
      <c r="R120" s="97" t="str">
        <f t="shared" ref="R120" si="1421">R121&amp;R122&amp;R123&amp;R124</f>
        <v/>
      </c>
      <c r="S120" s="97" t="str">
        <f t="shared" ref="S120" si="1422">S121&amp;S122&amp;S123&amp;S124</f>
        <v/>
      </c>
      <c r="T120" s="97" t="str">
        <f t="shared" ref="T120" si="1423">T121&amp;T122&amp;T123&amp;T124</f>
        <v/>
      </c>
      <c r="U120" s="97" t="str">
        <f t="shared" ref="U120" si="1424">U121&amp;U122&amp;U123&amp;U124</f>
        <v/>
      </c>
      <c r="V120" s="97" t="str">
        <f t="shared" ref="V120" si="1425">V121&amp;V122&amp;V123&amp;V124</f>
        <v/>
      </c>
      <c r="W120" s="97" t="str">
        <f t="shared" ref="W120" si="1426">W121&amp;W122&amp;W123&amp;W124</f>
        <v/>
      </c>
      <c r="X120" s="97" t="str">
        <f t="shared" ref="X120" si="1427">X121&amp;X122&amp;X123&amp;X124</f>
        <v/>
      </c>
      <c r="Y120" s="97" t="str">
        <f t="shared" ref="Y120" si="1428">Y121&amp;Y122&amp;Y123&amp;Y124</f>
        <v/>
      </c>
      <c r="Z120" s="97" t="str">
        <f t="shared" ref="Z120" si="1429">Z121&amp;Z122&amp;Z123&amp;Z124</f>
        <v/>
      </c>
      <c r="AA120" s="97" t="str">
        <f t="shared" ref="AA120" si="1430">AA121&amp;AA122&amp;AA123&amp;AA124</f>
        <v/>
      </c>
      <c r="AB120" s="97" t="str">
        <f t="shared" ref="AB120" si="1431">AB121&amp;AB122&amp;AB123&amp;AB124</f>
        <v/>
      </c>
      <c r="AC120" s="97" t="str">
        <f t="shared" ref="AC120" si="1432">AC121&amp;AC122&amp;AC123&amp;AC124</f>
        <v/>
      </c>
      <c r="AD120" s="97" t="str">
        <f t="shared" ref="AD120" si="1433">AD121&amp;AD122&amp;AD123&amp;AD124</f>
        <v/>
      </c>
      <c r="AE120" s="97" t="str">
        <f t="shared" ref="AE120" si="1434">AE121&amp;AE122&amp;AE123&amp;AE124</f>
        <v/>
      </c>
      <c r="AF120" s="97" t="str">
        <f t="shared" ref="AF120" si="1435">AF121&amp;AF122&amp;AF123&amp;AF124</f>
        <v/>
      </c>
      <c r="AG120" s="97" t="str">
        <f t="shared" ref="AG120" si="1436">AG121&amp;AG122&amp;AG123&amp;AG124</f>
        <v/>
      </c>
      <c r="AH120" s="97" t="str">
        <f t="shared" ref="AH120" si="1437">AH121&amp;AH122&amp;AH123&amp;AH124</f>
        <v/>
      </c>
      <c r="AI120" s="97" t="str">
        <f t="shared" ref="AI120" si="1438">AI121&amp;AI122&amp;AI123&amp;AI124</f>
        <v/>
      </c>
      <c r="AJ120" s="97" t="str">
        <f t="shared" ref="AJ120" si="1439">AJ121&amp;AJ122&amp;AJ123&amp;AJ124</f>
        <v/>
      </c>
      <c r="AK120" s="97" t="str">
        <f t="shared" ref="AK120" si="1440">AK121&amp;AK122&amp;AK123&amp;AK124</f>
        <v/>
      </c>
      <c r="AL120" s="97" t="str">
        <f t="shared" ref="AL120" si="1441">AL121&amp;AL122&amp;AL123&amp;AL124</f>
        <v/>
      </c>
      <c r="AM120" s="97" t="str">
        <f t="shared" ref="AM120" si="1442">AM121&amp;AM122&amp;AM123&amp;AM124</f>
        <v/>
      </c>
      <c r="AN120" s="97" t="str">
        <f t="shared" ref="AN120" si="1443">AN121&amp;AN122&amp;AN123&amp;AN124</f>
        <v/>
      </c>
      <c r="AO120" s="97" t="str">
        <f t="shared" ref="AO120" si="1444">AO121&amp;AO122&amp;AO123&amp;AO124</f>
        <v/>
      </c>
      <c r="AP120" s="97" t="str">
        <f t="shared" ref="AP120" si="1445">AP121&amp;AP122&amp;AP123&amp;AP124</f>
        <v/>
      </c>
      <c r="AQ120" s="97" t="str">
        <f t="shared" ref="AQ120" si="1446">AQ121&amp;AQ122&amp;AQ123&amp;AQ124</f>
        <v/>
      </c>
      <c r="AR120" s="97" t="str">
        <f t="shared" ref="AR120" si="1447">AR121&amp;AR122&amp;AR123&amp;AR124</f>
        <v/>
      </c>
    </row>
    <row r="121" spans="1:44" x14ac:dyDescent="0.2">
      <c r="A121" s="201"/>
      <c r="B121" s="74"/>
      <c r="C121" s="198"/>
      <c r="D121" s="88"/>
      <c r="E121" s="89"/>
      <c r="F121" s="90"/>
      <c r="G121" s="89"/>
      <c r="H121" s="90"/>
      <c r="I121" s="89"/>
      <c r="J121" s="90"/>
      <c r="K121" s="89"/>
      <c r="M121" s="99"/>
      <c r="N121" s="74" t="str">
        <f>IF(OR(AND(N$1&gt;=$D120,N$1&lt;=IF(AND($D120&gt;$M$1,$E120=""),$M$2,$E120)),AND(N$1&gt;=$D121,N$1&lt;=IF(AND($D121&gt;$M$1,$E121=""),$M$2,$E121)),AND(N$1&gt;=$D122,N$1&lt;=IF(AND($D122&gt;$M$1,$E122=""),$M$2,$E122)),AND(N$1&gt;=$D123,N$1&lt;=IF(AND($D123&gt;$M$1,$E123=""),$M$2,$E123))),$D$3,"")</f>
        <v/>
      </c>
      <c r="O121" s="41" t="str">
        <f t="shared" ref="O121:AO121" si="1448">IF(OR(AND(O$1&gt;=$D120,O$1&lt;=IF(AND($D120&gt;$M$1,$E120=""),$M$2,$E120)),AND(O$1&gt;=$D121,O$1&lt;=IF(AND($D121&gt;$M$1,$E121=""),$M$2,$E121)),AND(O$1&gt;=$D122,O$1&lt;=IF(AND($D122&gt;$M$1,$E122=""),$M$2,$E122)),AND(O$1&gt;=$D123,O$1&lt;=IF(AND($D123&gt;$M$1,$E123=""),$M$2,$E123))),$D$3,"")</f>
        <v/>
      </c>
      <c r="P121" s="41" t="str">
        <f t="shared" si="1448"/>
        <v/>
      </c>
      <c r="Q121" s="41" t="str">
        <f t="shared" si="1448"/>
        <v/>
      </c>
      <c r="R121" s="41" t="str">
        <f t="shared" si="1448"/>
        <v/>
      </c>
      <c r="S121" s="41" t="str">
        <f t="shared" si="1448"/>
        <v/>
      </c>
      <c r="T121" s="41" t="str">
        <f t="shared" si="1448"/>
        <v/>
      </c>
      <c r="U121" s="41" t="str">
        <f t="shared" si="1448"/>
        <v/>
      </c>
      <c r="V121" s="41" t="str">
        <f t="shared" si="1448"/>
        <v/>
      </c>
      <c r="W121" s="41" t="str">
        <f t="shared" si="1448"/>
        <v/>
      </c>
      <c r="X121" s="41" t="str">
        <f t="shared" si="1448"/>
        <v/>
      </c>
      <c r="Y121" s="41" t="str">
        <f t="shared" si="1448"/>
        <v/>
      </c>
      <c r="Z121" s="41" t="str">
        <f t="shared" si="1448"/>
        <v/>
      </c>
      <c r="AA121" s="41" t="str">
        <f t="shared" si="1448"/>
        <v/>
      </c>
      <c r="AB121" s="41" t="str">
        <f t="shared" si="1448"/>
        <v/>
      </c>
      <c r="AC121" s="41" t="str">
        <f t="shared" si="1448"/>
        <v/>
      </c>
      <c r="AD121" s="41" t="str">
        <f t="shared" si="1448"/>
        <v/>
      </c>
      <c r="AE121" s="41" t="str">
        <f t="shared" si="1448"/>
        <v/>
      </c>
      <c r="AF121" s="41" t="str">
        <f t="shared" si="1448"/>
        <v/>
      </c>
      <c r="AG121" s="41" t="str">
        <f t="shared" si="1448"/>
        <v/>
      </c>
      <c r="AH121" s="41" t="str">
        <f t="shared" si="1448"/>
        <v/>
      </c>
      <c r="AI121" s="41" t="str">
        <f t="shared" si="1448"/>
        <v/>
      </c>
      <c r="AJ121" s="41" t="str">
        <f t="shared" si="1448"/>
        <v/>
      </c>
      <c r="AK121" s="41" t="str">
        <f t="shared" si="1448"/>
        <v/>
      </c>
      <c r="AL121" s="41" t="str">
        <f t="shared" si="1448"/>
        <v/>
      </c>
      <c r="AM121" s="41" t="str">
        <f t="shared" si="1448"/>
        <v/>
      </c>
      <c r="AN121" s="41" t="str">
        <f t="shared" si="1448"/>
        <v/>
      </c>
      <c r="AO121" s="41" t="str">
        <f t="shared" si="1448"/>
        <v/>
      </c>
      <c r="AP121" s="50" t="str">
        <f>IF(AP$1="","",IF(OR(AND(AP$1&gt;=$D120,AP$1&lt;=IF(AND($D120&gt;$M$1,$E120=""),$M$2,$E120)),AND(AP$1&gt;=$D121,AP$1&lt;=IF(AND($D121&gt;$M$1,$E121=""),$M$2,$E121)),AND(AP$1&gt;=$D122,AP$1&lt;=IF(AND($D122&gt;$M$1,$E122=""),$M$2,$E122)),AND(AP$1&gt;=$D123,AP$1&lt;=IF(AND($D123&gt;$M$1,$E123=""),$M$2,$E123))),$D$3,""))</f>
        <v/>
      </c>
      <c r="AQ121" s="50" t="str">
        <f t="shared" ref="AQ121:AR121" si="1449">IF(AQ$1="","",IF(OR(AND(AQ$1&gt;=$D120,AQ$1&lt;=IF(AND($D120&gt;$M$1,$E120=""),$M$2,$E120)),AND(AQ$1&gt;=$D121,AQ$1&lt;=IF(AND($D121&gt;$M$1,$E121=""),$M$2,$E121)),AND(AQ$1&gt;=$D122,AQ$1&lt;=IF(AND($D122&gt;$M$1,$E122=""),$M$2,$E122)),AND(AQ$1&gt;=$D123,AQ$1&lt;=IF(AND($D123&gt;$M$1,$E123=""),$M$2,$E123))),$D$3,""))</f>
        <v/>
      </c>
      <c r="AR121" s="51" t="str">
        <f t="shared" si="1449"/>
        <v/>
      </c>
    </row>
    <row r="122" spans="1:44" x14ac:dyDescent="0.2">
      <c r="A122" s="201"/>
      <c r="B122" s="74"/>
      <c r="C122" s="199"/>
      <c r="D122" s="90"/>
      <c r="E122" s="89"/>
      <c r="F122" s="90"/>
      <c r="G122" s="89"/>
      <c r="H122" s="90"/>
      <c r="I122" s="89"/>
      <c r="J122" s="90"/>
      <c r="K122" s="89"/>
      <c r="M122" s="99"/>
      <c r="N122" s="74" t="str">
        <f>IF(OR(AND(N$1&gt;=$F120,N$1&lt;=IF(AND($F120&gt;$M$1,$G120=""),$M$2,$G120)),AND(N$1&gt;=$F121,N$1&lt;=IF(AND($F121&gt;$M$1,$G121=""),$M$2,$G121)),AND(N$1&gt;=$F122,N$1&lt;=IF(AND($F122&gt;$M$1,$G122=""),$M$2,$G122)),AND(N$1&gt;=$F123,N$1&lt;=IF(AND($F123&gt;$M$1,$G123=""),$M$2,$G123))),$F$3,"")</f>
        <v/>
      </c>
      <c r="O122" s="41" t="str">
        <f t="shared" ref="O122:AO122" si="1450">IF(OR(AND(O$1&gt;=$F120,O$1&lt;=IF(AND($F120&gt;$M$1,$G120=""),$M$2,$G120)),AND(O$1&gt;=$F121,O$1&lt;=IF(AND($F121&gt;$M$1,$G121=""),$M$2,$G121)),AND(O$1&gt;=$F122,O$1&lt;=IF(AND($F122&gt;$M$1,$G122=""),$M$2,$G122)),AND(O$1&gt;=$F123,O$1&lt;=IF(AND($F123&gt;$M$1,$G123=""),$M$2,$G123))),$F$3,"")</f>
        <v/>
      </c>
      <c r="P122" s="41" t="str">
        <f t="shared" si="1450"/>
        <v/>
      </c>
      <c r="Q122" s="41" t="str">
        <f t="shared" si="1450"/>
        <v/>
      </c>
      <c r="R122" s="41" t="str">
        <f t="shared" si="1450"/>
        <v/>
      </c>
      <c r="S122" s="41" t="str">
        <f t="shared" si="1450"/>
        <v/>
      </c>
      <c r="T122" s="41" t="str">
        <f t="shared" si="1450"/>
        <v/>
      </c>
      <c r="U122" s="41" t="str">
        <f t="shared" si="1450"/>
        <v/>
      </c>
      <c r="V122" s="41" t="str">
        <f t="shared" si="1450"/>
        <v/>
      </c>
      <c r="W122" s="41" t="str">
        <f t="shared" si="1450"/>
        <v/>
      </c>
      <c r="X122" s="41" t="str">
        <f t="shared" si="1450"/>
        <v/>
      </c>
      <c r="Y122" s="41" t="str">
        <f t="shared" si="1450"/>
        <v/>
      </c>
      <c r="Z122" s="41" t="str">
        <f t="shared" si="1450"/>
        <v/>
      </c>
      <c r="AA122" s="41" t="str">
        <f t="shared" si="1450"/>
        <v/>
      </c>
      <c r="AB122" s="41" t="str">
        <f t="shared" si="1450"/>
        <v/>
      </c>
      <c r="AC122" s="41" t="str">
        <f t="shared" si="1450"/>
        <v/>
      </c>
      <c r="AD122" s="41" t="str">
        <f t="shared" si="1450"/>
        <v/>
      </c>
      <c r="AE122" s="41" t="str">
        <f t="shared" si="1450"/>
        <v/>
      </c>
      <c r="AF122" s="41" t="str">
        <f t="shared" si="1450"/>
        <v/>
      </c>
      <c r="AG122" s="41" t="str">
        <f t="shared" si="1450"/>
        <v/>
      </c>
      <c r="AH122" s="41" t="str">
        <f t="shared" si="1450"/>
        <v/>
      </c>
      <c r="AI122" s="41" t="str">
        <f t="shared" si="1450"/>
        <v/>
      </c>
      <c r="AJ122" s="41" t="str">
        <f t="shared" si="1450"/>
        <v/>
      </c>
      <c r="AK122" s="41" t="str">
        <f t="shared" si="1450"/>
        <v/>
      </c>
      <c r="AL122" s="41" t="str">
        <f t="shared" si="1450"/>
        <v/>
      </c>
      <c r="AM122" s="41" t="str">
        <f t="shared" si="1450"/>
        <v/>
      </c>
      <c r="AN122" s="41" t="str">
        <f t="shared" si="1450"/>
        <v/>
      </c>
      <c r="AO122" s="41" t="str">
        <f t="shared" si="1450"/>
        <v/>
      </c>
      <c r="AP122" s="50" t="str">
        <f>IF(AP$1="","",IF(OR(AND(AP$1&gt;=$F120,AP$1&lt;=IF(AND($F120&gt;$M$1,$G120=""),$M$2,$G120)),AND(AP$1&gt;=$F121,AP$1&lt;=IF(AND($F121&gt;$M$1,$G121=""),$M$2,$G121)),AND(AP$1&gt;=$F122,AP$1&lt;=IF(AND($F122&gt;$M$1,$G122=""),$M$2,$G122)),AND(AP$1&gt;=$F123,AP$1&lt;=IF(AND($F123&gt;$M$1,$G123=""),$M$2,$G123))),$F$3,""))</f>
        <v/>
      </c>
      <c r="AQ122" s="50" t="str">
        <f t="shared" ref="AQ122:AR122" si="1451">IF(AQ$1="","",IF(OR(AND(AQ$1&gt;=$F120,AQ$1&lt;=IF(AND($F120&gt;$M$1,$G120=""),$M$2,$G120)),AND(AQ$1&gt;=$F121,AQ$1&lt;=IF(AND($F121&gt;$M$1,$G121=""),$M$2,$G121)),AND(AQ$1&gt;=$F122,AQ$1&lt;=IF(AND($F122&gt;$M$1,$G122=""),$M$2,$G122)),AND(AQ$1&gt;=$F123,AQ$1&lt;=IF(AND($F123&gt;$M$1,$G123=""),$M$2,$G123))),$F$3,""))</f>
        <v/>
      </c>
      <c r="AR122" s="51" t="str">
        <f t="shared" si="1451"/>
        <v/>
      </c>
    </row>
    <row r="123" spans="1:44" x14ac:dyDescent="0.2">
      <c r="A123" s="201"/>
      <c r="B123" s="74"/>
      <c r="C123" s="125"/>
      <c r="D123" s="90"/>
      <c r="E123" s="89"/>
      <c r="F123" s="90"/>
      <c r="G123" s="89"/>
      <c r="H123" s="90"/>
      <c r="I123" s="89"/>
      <c r="J123" s="90"/>
      <c r="K123" s="89"/>
      <c r="M123" s="99"/>
      <c r="N123" s="98" t="str">
        <f t="shared" ref="N123:AO123" si="1452">IF(OR(AND(N$1&gt;=$H120,N$1&lt;=IF(AND($H120&gt;$M$1,$I120=""),$M$2,$I120)),AND(N$1&gt;=$H121,N$1&lt;=IF(AND($H121&gt;$M$1,$I121=""),$M$2,$I121)),AND(N$1&gt;=$H122,N$1&lt;=IF(AND($H122&gt;$M$1,$I122=""),$M$2,$I122)),AND(N$1&gt;=$H123,N$1&lt;=IF(AND($H123&gt;$M$1,$I123=""),$M$2,$I123))),$H$3,"")</f>
        <v/>
      </c>
      <c r="O123" s="47" t="str">
        <f t="shared" si="1452"/>
        <v/>
      </c>
      <c r="P123" s="47" t="str">
        <f t="shared" si="1452"/>
        <v/>
      </c>
      <c r="Q123" s="47" t="str">
        <f t="shared" si="1452"/>
        <v/>
      </c>
      <c r="R123" s="47" t="str">
        <f t="shared" si="1452"/>
        <v/>
      </c>
      <c r="S123" s="47" t="str">
        <f t="shared" si="1452"/>
        <v/>
      </c>
      <c r="T123" s="47" t="str">
        <f t="shared" si="1452"/>
        <v/>
      </c>
      <c r="U123" s="47" t="str">
        <f t="shared" si="1452"/>
        <v/>
      </c>
      <c r="V123" s="47" t="str">
        <f t="shared" si="1452"/>
        <v/>
      </c>
      <c r="W123" s="47" t="str">
        <f t="shared" si="1452"/>
        <v/>
      </c>
      <c r="X123" s="47" t="str">
        <f t="shared" si="1452"/>
        <v/>
      </c>
      <c r="Y123" s="47" t="str">
        <f t="shared" si="1452"/>
        <v/>
      </c>
      <c r="Z123" s="47" t="str">
        <f t="shared" si="1452"/>
        <v/>
      </c>
      <c r="AA123" s="47" t="str">
        <f t="shared" si="1452"/>
        <v/>
      </c>
      <c r="AB123" s="47" t="str">
        <f t="shared" si="1452"/>
        <v/>
      </c>
      <c r="AC123" s="47" t="str">
        <f t="shared" si="1452"/>
        <v/>
      </c>
      <c r="AD123" s="47" t="str">
        <f t="shared" si="1452"/>
        <v/>
      </c>
      <c r="AE123" s="47" t="str">
        <f t="shared" si="1452"/>
        <v/>
      </c>
      <c r="AF123" s="47" t="str">
        <f t="shared" si="1452"/>
        <v/>
      </c>
      <c r="AG123" s="47" t="str">
        <f t="shared" si="1452"/>
        <v/>
      </c>
      <c r="AH123" s="47" t="str">
        <f t="shared" si="1452"/>
        <v/>
      </c>
      <c r="AI123" s="47" t="str">
        <f t="shared" si="1452"/>
        <v/>
      </c>
      <c r="AJ123" s="47" t="str">
        <f t="shared" si="1452"/>
        <v/>
      </c>
      <c r="AK123" s="47" t="str">
        <f t="shared" si="1452"/>
        <v/>
      </c>
      <c r="AL123" s="47" t="str">
        <f t="shared" si="1452"/>
        <v/>
      </c>
      <c r="AM123" s="47" t="str">
        <f t="shared" si="1452"/>
        <v/>
      </c>
      <c r="AN123" s="47" t="str">
        <f t="shared" si="1452"/>
        <v/>
      </c>
      <c r="AO123" s="47" t="str">
        <f t="shared" si="1452"/>
        <v/>
      </c>
      <c r="AP123" s="95" t="str">
        <f>IF(AP$1="","",IF(OR(AND(AP$1&gt;=$H120,AP$1&lt;=IF(AND($H120&gt;$M$1,$I120=""),$M$2,$I120)),AND(AP$1&gt;=$H121,AP$1&lt;=IF(AND($H121&gt;$M$1,$I121=""),$M$2,$I121)),AND(AP$1&gt;=$H122,AP$1&lt;=IF(AND($H122&gt;$M$1,$I122=""),$M$2,$I122)),AND(AP$1&gt;=$H123,AP$1&lt;=IF(AND($H123&gt;$M$1,$I123=""),$M$2,$I123))),$H$3,""))</f>
        <v/>
      </c>
      <c r="AQ123" s="95" t="str">
        <f>IF(AQ$1="","",IF(OR(AND(AQ$1&gt;=$H120,AQ$1&lt;=IF(AND($H120&gt;$M$1,$I120=""),$M$2,$I120)),AND(AQ$1&gt;=$H121,AQ$1&lt;=IF(AND($H121&gt;$M$1,$I121=""),$M$2,$I121)),AND(AQ$1&gt;=$H122,AQ$1&lt;=IF(AND($H122&gt;$M$1,$I122=""),$M$2,$I122)),AND(AQ$1&gt;=$H123,AQ$1&lt;=IF(AND($H123&gt;$M$1,$I123=""),$M$2,$I123))),$H$3,""))</f>
        <v/>
      </c>
      <c r="AR123" s="96" t="str">
        <f>IF(AR$1="","",IF(OR(AND(AR$1&gt;=$H120,AR$1&lt;=IF(AND($H120&gt;$M$1,$I120=""),$M$2,$I120)),AND(AR$1&gt;=$H121,AR$1&lt;=IF(AND($H121&gt;$M$1,$I121=""),$M$2,$I121)),AND(AR$1&gt;=$H122,AR$1&lt;=IF(AND($H122&gt;$M$1,$I122=""),$M$2,$I122)),AND(AR$1&gt;=$H123,AR$1&lt;=IF(AND($H123&gt;$M$1,$I123=""),$M$2,$I123))),$H$3,""))</f>
        <v/>
      </c>
    </row>
    <row r="124" spans="1:44" ht="13.5" thickBot="1" x14ac:dyDescent="0.25">
      <c r="A124" s="202"/>
      <c r="B124" s="75"/>
      <c r="C124" s="200"/>
      <c r="D124" s="91"/>
      <c r="E124" s="92"/>
      <c r="F124" s="91"/>
      <c r="G124" s="92"/>
      <c r="H124" s="91"/>
      <c r="I124" s="92"/>
      <c r="J124" s="91"/>
      <c r="K124" s="92"/>
      <c r="M124" s="99"/>
      <c r="N124" s="75" t="str">
        <f>IF(OR(AND(N$1&gt;=$J120,N$1&lt;=IF(AND($J120&gt;$M$1,$K120=""),$M$2,$K120)),AND(N$1&gt;=$J121,N$1&lt;=IF(AND($J121&gt;$M$1,$K121=""),$M$2,$K121)),AND(N$1&gt;=$J122,N$1&lt;=IF(AND($J122&gt;$M$1,$K122=""),$M$2,$K122)),AND(N$1&gt;=$J123,N$1&lt;=IF(AND($J123&gt;$M$1,$K123=""),$M$2,$K123)),AND(N$1&gt;=$J124,N$1&lt;=IF(AND($J124&gt;$M$1,$K124=""),$M$2,$K124))),$J$3,"")</f>
        <v/>
      </c>
      <c r="O124" s="49" t="str">
        <f t="shared" ref="O124" si="1453">IF(OR(AND(O$1&gt;=$J120,O$1&lt;=IF(AND($J120&gt;$M$1,$K120=""),$M$2,$K120)),AND(O$1&gt;=$J121,O$1&lt;=IF(AND($J121&gt;$M$1,$K121=""),$M$2,$K121)),AND(O$1&gt;=$J122,O$1&lt;=IF(AND($J122&gt;$M$1,$K122=""),$M$2,$K122)),AND(O$1&gt;=$J123,O$1&lt;=IF(AND($J123&gt;$M$1,$K123=""),$M$2,$K123)),AND(O$1&gt;=$J124,O$1&lt;=IF(AND($J124&gt;$M$1,$K124=""),$M$2,$K124))),$J$3,"")</f>
        <v/>
      </c>
      <c r="P124" s="49" t="str">
        <f t="shared" ref="P124" si="1454">IF(OR(AND(P$1&gt;=$J120,P$1&lt;=IF(AND($J120&gt;$M$1,$K120=""),$M$2,$K120)),AND(P$1&gt;=$J121,P$1&lt;=IF(AND($J121&gt;$M$1,$K121=""),$M$2,$K121)),AND(P$1&gt;=$J122,P$1&lt;=IF(AND($J122&gt;$M$1,$K122=""),$M$2,$K122)),AND(P$1&gt;=$J123,P$1&lt;=IF(AND($J123&gt;$M$1,$K123=""),$M$2,$K123)),AND(P$1&gt;=$J124,P$1&lt;=IF(AND($J124&gt;$M$1,$K124=""),$M$2,$K124))),$J$3,"")</f>
        <v/>
      </c>
      <c r="Q124" s="49" t="str">
        <f t="shared" ref="Q124" si="1455">IF(OR(AND(Q$1&gt;=$J120,Q$1&lt;=IF(AND($J120&gt;$M$1,$K120=""),$M$2,$K120)),AND(Q$1&gt;=$J121,Q$1&lt;=IF(AND($J121&gt;$M$1,$K121=""),$M$2,$K121)),AND(Q$1&gt;=$J122,Q$1&lt;=IF(AND($J122&gt;$M$1,$K122=""),$M$2,$K122)),AND(Q$1&gt;=$J123,Q$1&lt;=IF(AND($J123&gt;$M$1,$K123=""),$M$2,$K123)),AND(Q$1&gt;=$J124,Q$1&lt;=IF(AND($J124&gt;$M$1,$K124=""),$M$2,$K124))),$J$3,"")</f>
        <v/>
      </c>
      <c r="R124" s="49" t="str">
        <f t="shared" ref="R124" si="1456">IF(OR(AND(R$1&gt;=$J120,R$1&lt;=IF(AND($J120&gt;$M$1,$K120=""),$M$2,$K120)),AND(R$1&gt;=$J121,R$1&lt;=IF(AND($J121&gt;$M$1,$K121=""),$M$2,$K121)),AND(R$1&gt;=$J122,R$1&lt;=IF(AND($J122&gt;$M$1,$K122=""),$M$2,$K122)),AND(R$1&gt;=$J123,R$1&lt;=IF(AND($J123&gt;$M$1,$K123=""),$M$2,$K123)),AND(R$1&gt;=$J124,R$1&lt;=IF(AND($J124&gt;$M$1,$K124=""),$M$2,$K124))),$J$3,"")</f>
        <v/>
      </c>
      <c r="S124" s="49" t="str">
        <f t="shared" ref="S124" si="1457">IF(OR(AND(S$1&gt;=$J120,S$1&lt;=IF(AND($J120&gt;$M$1,$K120=""),$M$2,$K120)),AND(S$1&gt;=$J121,S$1&lt;=IF(AND($J121&gt;$M$1,$K121=""),$M$2,$K121)),AND(S$1&gt;=$J122,S$1&lt;=IF(AND($J122&gt;$M$1,$K122=""),$M$2,$K122)),AND(S$1&gt;=$J123,S$1&lt;=IF(AND($J123&gt;$M$1,$K123=""),$M$2,$K123)),AND(S$1&gt;=$J124,S$1&lt;=IF(AND($J124&gt;$M$1,$K124=""),$M$2,$K124))),$J$3,"")</f>
        <v/>
      </c>
      <c r="T124" s="49" t="str">
        <f t="shared" ref="T124" si="1458">IF(OR(AND(T$1&gt;=$J120,T$1&lt;=IF(AND($J120&gt;$M$1,$K120=""),$M$2,$K120)),AND(T$1&gt;=$J121,T$1&lt;=IF(AND($J121&gt;$M$1,$K121=""),$M$2,$K121)),AND(T$1&gt;=$J122,T$1&lt;=IF(AND($J122&gt;$M$1,$K122=""),$M$2,$K122)),AND(T$1&gt;=$J123,T$1&lt;=IF(AND($J123&gt;$M$1,$K123=""),$M$2,$K123)),AND(T$1&gt;=$J124,T$1&lt;=IF(AND($J124&gt;$M$1,$K124=""),$M$2,$K124))),$J$3,"")</f>
        <v/>
      </c>
      <c r="U124" s="49" t="str">
        <f t="shared" ref="U124" si="1459">IF(OR(AND(U$1&gt;=$J120,U$1&lt;=IF(AND($J120&gt;$M$1,$K120=""),$M$2,$K120)),AND(U$1&gt;=$J121,U$1&lt;=IF(AND($J121&gt;$M$1,$K121=""),$M$2,$K121)),AND(U$1&gt;=$J122,U$1&lt;=IF(AND($J122&gt;$M$1,$K122=""),$M$2,$K122)),AND(U$1&gt;=$J123,U$1&lt;=IF(AND($J123&gt;$M$1,$K123=""),$M$2,$K123)),AND(U$1&gt;=$J124,U$1&lt;=IF(AND($J124&gt;$M$1,$K124=""),$M$2,$K124))),$J$3,"")</f>
        <v/>
      </c>
      <c r="V124" s="49" t="str">
        <f t="shared" ref="V124" si="1460">IF(OR(AND(V$1&gt;=$J120,V$1&lt;=IF(AND($J120&gt;$M$1,$K120=""),$M$2,$K120)),AND(V$1&gt;=$J121,V$1&lt;=IF(AND($J121&gt;$M$1,$K121=""),$M$2,$K121)),AND(V$1&gt;=$J122,V$1&lt;=IF(AND($J122&gt;$M$1,$K122=""),$M$2,$K122)),AND(V$1&gt;=$J123,V$1&lt;=IF(AND($J123&gt;$M$1,$K123=""),$M$2,$K123)),AND(V$1&gt;=$J124,V$1&lt;=IF(AND($J124&gt;$M$1,$K124=""),$M$2,$K124))),$J$3,"")</f>
        <v/>
      </c>
      <c r="W124" s="49" t="str">
        <f t="shared" ref="W124" si="1461">IF(OR(AND(W$1&gt;=$J120,W$1&lt;=IF(AND($J120&gt;$M$1,$K120=""),$M$2,$K120)),AND(W$1&gt;=$J121,W$1&lt;=IF(AND($J121&gt;$M$1,$K121=""),$M$2,$K121)),AND(W$1&gt;=$J122,W$1&lt;=IF(AND($J122&gt;$M$1,$K122=""),$M$2,$K122)),AND(W$1&gt;=$J123,W$1&lt;=IF(AND($J123&gt;$M$1,$K123=""),$M$2,$K123)),AND(W$1&gt;=$J124,W$1&lt;=IF(AND($J124&gt;$M$1,$K124=""),$M$2,$K124))),$J$3,"")</f>
        <v/>
      </c>
      <c r="X124" s="49" t="str">
        <f t="shared" ref="X124" si="1462">IF(OR(AND(X$1&gt;=$J120,X$1&lt;=IF(AND($J120&gt;$M$1,$K120=""),$M$2,$K120)),AND(X$1&gt;=$J121,X$1&lt;=IF(AND($J121&gt;$M$1,$K121=""),$M$2,$K121)),AND(X$1&gt;=$J122,X$1&lt;=IF(AND($J122&gt;$M$1,$K122=""),$M$2,$K122)),AND(X$1&gt;=$J123,X$1&lt;=IF(AND($J123&gt;$M$1,$K123=""),$M$2,$K123)),AND(X$1&gt;=$J124,X$1&lt;=IF(AND($J124&gt;$M$1,$K124=""),$M$2,$K124))),$J$3,"")</f>
        <v/>
      </c>
      <c r="Y124" s="49" t="str">
        <f t="shared" ref="Y124" si="1463">IF(OR(AND(Y$1&gt;=$J120,Y$1&lt;=IF(AND($J120&gt;$M$1,$K120=""),$M$2,$K120)),AND(Y$1&gt;=$J121,Y$1&lt;=IF(AND($J121&gt;$M$1,$K121=""),$M$2,$K121)),AND(Y$1&gt;=$J122,Y$1&lt;=IF(AND($J122&gt;$M$1,$K122=""),$M$2,$K122)),AND(Y$1&gt;=$J123,Y$1&lt;=IF(AND($J123&gt;$M$1,$K123=""),$M$2,$K123)),AND(Y$1&gt;=$J124,Y$1&lt;=IF(AND($J124&gt;$M$1,$K124=""),$M$2,$K124))),$J$3,"")</f>
        <v/>
      </c>
      <c r="Z124" s="49" t="str">
        <f t="shared" ref="Z124" si="1464">IF(OR(AND(Z$1&gt;=$J120,Z$1&lt;=IF(AND($J120&gt;$M$1,$K120=""),$M$2,$K120)),AND(Z$1&gt;=$J121,Z$1&lt;=IF(AND($J121&gt;$M$1,$K121=""),$M$2,$K121)),AND(Z$1&gt;=$J122,Z$1&lt;=IF(AND($J122&gt;$M$1,$K122=""),$M$2,$K122)),AND(Z$1&gt;=$J123,Z$1&lt;=IF(AND($J123&gt;$M$1,$K123=""),$M$2,$K123)),AND(Z$1&gt;=$J124,Z$1&lt;=IF(AND($J124&gt;$M$1,$K124=""),$M$2,$K124))),$J$3,"")</f>
        <v/>
      </c>
      <c r="AA124" s="49" t="str">
        <f t="shared" ref="AA124" si="1465">IF(OR(AND(AA$1&gt;=$J120,AA$1&lt;=IF(AND($J120&gt;$M$1,$K120=""),$M$2,$K120)),AND(AA$1&gt;=$J121,AA$1&lt;=IF(AND($J121&gt;$M$1,$K121=""),$M$2,$K121)),AND(AA$1&gt;=$J122,AA$1&lt;=IF(AND($J122&gt;$M$1,$K122=""),$M$2,$K122)),AND(AA$1&gt;=$J123,AA$1&lt;=IF(AND($J123&gt;$M$1,$K123=""),$M$2,$K123)),AND(AA$1&gt;=$J124,AA$1&lt;=IF(AND($J124&gt;$M$1,$K124=""),$M$2,$K124))),$J$3,"")</f>
        <v/>
      </c>
      <c r="AB124" s="49" t="str">
        <f t="shared" ref="AB124" si="1466">IF(OR(AND(AB$1&gt;=$J120,AB$1&lt;=IF(AND($J120&gt;$M$1,$K120=""),$M$2,$K120)),AND(AB$1&gt;=$J121,AB$1&lt;=IF(AND($J121&gt;$M$1,$K121=""),$M$2,$K121)),AND(AB$1&gt;=$J122,AB$1&lt;=IF(AND($J122&gt;$M$1,$K122=""),$M$2,$K122)),AND(AB$1&gt;=$J123,AB$1&lt;=IF(AND($J123&gt;$M$1,$K123=""),$M$2,$K123)),AND(AB$1&gt;=$J124,AB$1&lt;=IF(AND($J124&gt;$M$1,$K124=""),$M$2,$K124))),$J$3,"")</f>
        <v/>
      </c>
      <c r="AC124" s="49" t="str">
        <f t="shared" ref="AC124" si="1467">IF(OR(AND(AC$1&gt;=$J120,AC$1&lt;=IF(AND($J120&gt;$M$1,$K120=""),$M$2,$K120)),AND(AC$1&gt;=$J121,AC$1&lt;=IF(AND($J121&gt;$M$1,$K121=""),$M$2,$K121)),AND(AC$1&gt;=$J122,AC$1&lt;=IF(AND($J122&gt;$M$1,$K122=""),$M$2,$K122)),AND(AC$1&gt;=$J123,AC$1&lt;=IF(AND($J123&gt;$M$1,$K123=""),$M$2,$K123)),AND(AC$1&gt;=$J124,AC$1&lt;=IF(AND($J124&gt;$M$1,$K124=""),$M$2,$K124))),$J$3,"")</f>
        <v/>
      </c>
      <c r="AD124" s="49" t="str">
        <f t="shared" ref="AD124" si="1468">IF(OR(AND(AD$1&gt;=$J120,AD$1&lt;=IF(AND($J120&gt;$M$1,$K120=""),$M$2,$K120)),AND(AD$1&gt;=$J121,AD$1&lt;=IF(AND($J121&gt;$M$1,$K121=""),$M$2,$K121)),AND(AD$1&gt;=$J122,AD$1&lt;=IF(AND($J122&gt;$M$1,$K122=""),$M$2,$K122)),AND(AD$1&gt;=$J123,AD$1&lt;=IF(AND($J123&gt;$M$1,$K123=""),$M$2,$K123)),AND(AD$1&gt;=$J124,AD$1&lt;=IF(AND($J124&gt;$M$1,$K124=""),$M$2,$K124))),$J$3,"")</f>
        <v/>
      </c>
      <c r="AE124" s="49" t="str">
        <f t="shared" ref="AE124" si="1469">IF(OR(AND(AE$1&gt;=$J120,AE$1&lt;=IF(AND($J120&gt;$M$1,$K120=""),$M$2,$K120)),AND(AE$1&gt;=$J121,AE$1&lt;=IF(AND($J121&gt;$M$1,$K121=""),$M$2,$K121)),AND(AE$1&gt;=$J122,AE$1&lt;=IF(AND($J122&gt;$M$1,$K122=""),$M$2,$K122)),AND(AE$1&gt;=$J123,AE$1&lt;=IF(AND($J123&gt;$M$1,$K123=""),$M$2,$K123)),AND(AE$1&gt;=$J124,AE$1&lt;=IF(AND($J124&gt;$M$1,$K124=""),$M$2,$K124))),$J$3,"")</f>
        <v/>
      </c>
      <c r="AF124" s="49" t="str">
        <f t="shared" ref="AF124" si="1470">IF(OR(AND(AF$1&gt;=$J120,AF$1&lt;=IF(AND($J120&gt;$M$1,$K120=""),$M$2,$K120)),AND(AF$1&gt;=$J121,AF$1&lt;=IF(AND($J121&gt;$M$1,$K121=""),$M$2,$K121)),AND(AF$1&gt;=$J122,AF$1&lt;=IF(AND($J122&gt;$M$1,$K122=""),$M$2,$K122)),AND(AF$1&gt;=$J123,AF$1&lt;=IF(AND($J123&gt;$M$1,$K123=""),$M$2,$K123)),AND(AF$1&gt;=$J124,AF$1&lt;=IF(AND($J124&gt;$M$1,$K124=""),$M$2,$K124))),$J$3,"")</f>
        <v/>
      </c>
      <c r="AG124" s="49" t="str">
        <f t="shared" ref="AG124" si="1471">IF(OR(AND(AG$1&gt;=$J120,AG$1&lt;=IF(AND($J120&gt;$M$1,$K120=""),$M$2,$K120)),AND(AG$1&gt;=$J121,AG$1&lt;=IF(AND($J121&gt;$M$1,$K121=""),$M$2,$K121)),AND(AG$1&gt;=$J122,AG$1&lt;=IF(AND($J122&gt;$M$1,$K122=""),$M$2,$K122)),AND(AG$1&gt;=$J123,AG$1&lt;=IF(AND($J123&gt;$M$1,$K123=""),$M$2,$K123)),AND(AG$1&gt;=$J124,AG$1&lt;=IF(AND($J124&gt;$M$1,$K124=""),$M$2,$K124))),$J$3,"")</f>
        <v/>
      </c>
      <c r="AH124" s="49" t="str">
        <f t="shared" ref="AH124" si="1472">IF(OR(AND(AH$1&gt;=$J120,AH$1&lt;=IF(AND($J120&gt;$M$1,$K120=""),$M$2,$K120)),AND(AH$1&gt;=$J121,AH$1&lt;=IF(AND($J121&gt;$M$1,$K121=""),$M$2,$K121)),AND(AH$1&gt;=$J122,AH$1&lt;=IF(AND($J122&gt;$M$1,$K122=""),$M$2,$K122)),AND(AH$1&gt;=$J123,AH$1&lt;=IF(AND($J123&gt;$M$1,$K123=""),$M$2,$K123)),AND(AH$1&gt;=$J124,AH$1&lt;=IF(AND($J124&gt;$M$1,$K124=""),$M$2,$K124))),$J$3,"")</f>
        <v/>
      </c>
      <c r="AI124" s="49" t="str">
        <f t="shared" ref="AI124" si="1473">IF(OR(AND(AI$1&gt;=$J120,AI$1&lt;=IF(AND($J120&gt;$M$1,$K120=""),$M$2,$K120)),AND(AI$1&gt;=$J121,AI$1&lt;=IF(AND($J121&gt;$M$1,$K121=""),$M$2,$K121)),AND(AI$1&gt;=$J122,AI$1&lt;=IF(AND($J122&gt;$M$1,$K122=""),$M$2,$K122)),AND(AI$1&gt;=$J123,AI$1&lt;=IF(AND($J123&gt;$M$1,$K123=""),$M$2,$K123)),AND(AI$1&gt;=$J124,AI$1&lt;=IF(AND($J124&gt;$M$1,$K124=""),$M$2,$K124))),$J$3,"")</f>
        <v/>
      </c>
      <c r="AJ124" s="49" t="str">
        <f t="shared" ref="AJ124" si="1474">IF(OR(AND(AJ$1&gt;=$J120,AJ$1&lt;=IF(AND($J120&gt;$M$1,$K120=""),$M$2,$K120)),AND(AJ$1&gt;=$J121,AJ$1&lt;=IF(AND($J121&gt;$M$1,$K121=""),$M$2,$K121)),AND(AJ$1&gt;=$J122,AJ$1&lt;=IF(AND($J122&gt;$M$1,$K122=""),$M$2,$K122)),AND(AJ$1&gt;=$J123,AJ$1&lt;=IF(AND($J123&gt;$M$1,$K123=""),$M$2,$K123)),AND(AJ$1&gt;=$J124,AJ$1&lt;=IF(AND($J124&gt;$M$1,$K124=""),$M$2,$K124))),$J$3,"")</f>
        <v/>
      </c>
      <c r="AK124" s="49" t="str">
        <f t="shared" ref="AK124" si="1475">IF(OR(AND(AK$1&gt;=$J120,AK$1&lt;=IF(AND($J120&gt;$M$1,$K120=""),$M$2,$K120)),AND(AK$1&gt;=$J121,AK$1&lt;=IF(AND($J121&gt;$M$1,$K121=""),$M$2,$K121)),AND(AK$1&gt;=$J122,AK$1&lt;=IF(AND($J122&gt;$M$1,$K122=""),$M$2,$K122)),AND(AK$1&gt;=$J123,AK$1&lt;=IF(AND($J123&gt;$M$1,$K123=""),$M$2,$K123)),AND(AK$1&gt;=$J124,AK$1&lt;=IF(AND($J124&gt;$M$1,$K124=""),$M$2,$K124))),$J$3,"")</f>
        <v/>
      </c>
      <c r="AL124" s="49" t="str">
        <f t="shared" ref="AL124" si="1476">IF(OR(AND(AL$1&gt;=$J120,AL$1&lt;=IF(AND($J120&gt;$M$1,$K120=""),$M$2,$K120)),AND(AL$1&gt;=$J121,AL$1&lt;=IF(AND($J121&gt;$M$1,$K121=""),$M$2,$K121)),AND(AL$1&gt;=$J122,AL$1&lt;=IF(AND($J122&gt;$M$1,$K122=""),$M$2,$K122)),AND(AL$1&gt;=$J123,AL$1&lt;=IF(AND($J123&gt;$M$1,$K123=""),$M$2,$K123)),AND(AL$1&gt;=$J124,AL$1&lt;=IF(AND($J124&gt;$M$1,$K124=""),$M$2,$K124))),$J$3,"")</f>
        <v/>
      </c>
      <c r="AM124" s="49" t="str">
        <f t="shared" ref="AM124" si="1477">IF(OR(AND(AM$1&gt;=$J120,AM$1&lt;=IF(AND($J120&gt;$M$1,$K120=""),$M$2,$K120)),AND(AM$1&gt;=$J121,AM$1&lt;=IF(AND($J121&gt;$M$1,$K121=""),$M$2,$K121)),AND(AM$1&gt;=$J122,AM$1&lt;=IF(AND($J122&gt;$M$1,$K122=""),$M$2,$K122)),AND(AM$1&gt;=$J123,AM$1&lt;=IF(AND($J123&gt;$M$1,$K123=""),$M$2,$K123)),AND(AM$1&gt;=$J124,AM$1&lt;=IF(AND($J124&gt;$M$1,$K124=""),$M$2,$K124))),$J$3,"")</f>
        <v/>
      </c>
      <c r="AN124" s="49" t="str">
        <f t="shared" ref="AN124" si="1478">IF(OR(AND(AN$1&gt;=$J120,AN$1&lt;=IF(AND($J120&gt;$M$1,$K120=""),$M$2,$K120)),AND(AN$1&gt;=$J121,AN$1&lt;=IF(AND($J121&gt;$M$1,$K121=""),$M$2,$K121)),AND(AN$1&gt;=$J122,AN$1&lt;=IF(AND($J122&gt;$M$1,$K122=""),$M$2,$K122)),AND(AN$1&gt;=$J123,AN$1&lt;=IF(AND($J123&gt;$M$1,$K123=""),$M$2,$K123)),AND(AN$1&gt;=$J124,AN$1&lt;=IF(AND($J124&gt;$M$1,$K124=""),$M$2,$K124))),$J$3,"")</f>
        <v/>
      </c>
      <c r="AO124" s="49" t="str">
        <f t="shared" ref="AO124" si="1479">IF(OR(AND(AO$1&gt;=$J120,AO$1&lt;=IF(AND($J120&gt;$M$1,$K120=""),$M$2,$K120)),AND(AO$1&gt;=$J121,AO$1&lt;=IF(AND($J121&gt;$M$1,$K121=""),$M$2,$K121)),AND(AO$1&gt;=$J122,AO$1&lt;=IF(AND($J122&gt;$M$1,$K122=""),$M$2,$K122)),AND(AO$1&gt;=$J123,AO$1&lt;=IF(AND($J123&gt;$M$1,$K123=""),$M$2,$K123)),AND(AO$1&gt;=$J124,AO$1&lt;=IF(AND($J124&gt;$M$1,$K124=""),$M$2,$K124))),$J$3,"")</f>
        <v/>
      </c>
      <c r="AP124" s="52" t="str">
        <f>IF(AP$1="","",IF(OR(AND(AP$1&gt;=$J120,AP$1&lt;=IF(AND($J120&gt;$M$1,$K120=""),$M$2,$K120)),AND(AP$1&gt;=$J121,AP$1&lt;=IF(AND($J121&gt;$M$1,$K121=""),$M$2,$K121)),AND(AP$1&gt;=$J122,AP$1&lt;=IF(AND($J122&gt;$M$1,$K122=""),$M$2,$K122)),AND(AP$1&gt;=$J123,AP$1&lt;=IF(AND($J123&gt;$M$1,$K123=""),$M$2,$K123)),AND(AP$1&gt;=$J124,AP$1&lt;=IF(AND($J124&gt;$M$1,$K124=""),$M$2,$K124))),$J$3,""))</f>
        <v/>
      </c>
      <c r="AQ124" s="52" t="str">
        <f t="shared" ref="AQ124" si="1480">IF(AQ$1="","",IF(OR(AND(AQ$1&gt;=$J120,AQ$1&lt;=IF(AND($J120&gt;$M$1,$K120=""),$M$2,$K120)),AND(AQ$1&gt;=$J121,AQ$1&lt;=IF(AND($J121&gt;$M$1,$K121=""),$M$2,$K121)),AND(AQ$1&gt;=$J122,AQ$1&lt;=IF(AND($J122&gt;$M$1,$K122=""),$M$2,$K122)),AND(AQ$1&gt;=$J123,AQ$1&lt;=IF(AND($J123&gt;$M$1,$K123=""),$M$2,$K123)),AND(AQ$1&gt;=$J124,AQ$1&lt;=IF(AND($J124&gt;$M$1,$K124=""),$M$2,$K124))),$J$3,""))</f>
        <v/>
      </c>
      <c r="AR124" s="53" t="str">
        <f t="shared" ref="AR124" si="1481">IF(AR$1="","",IF(OR(AND(AR$1&gt;=$J120,AR$1&lt;=IF(AND($J120&gt;$M$1,$K120=""),$M$2,$K120)),AND(AR$1&gt;=$J121,AR$1&lt;=IF(AND($J121&gt;$M$1,$K121=""),$M$2,$K121)),AND(AR$1&gt;=$J122,AR$1&lt;=IF(AND($J122&gt;$M$1,$K122=""),$M$2,$K122)),AND(AR$1&gt;=$J123,AR$1&lt;=IF(AND($J123&gt;$M$1,$K123=""),$M$2,$K123)),AND(AR$1&gt;=$J124,AR$1&lt;=IF(AND($J124&gt;$M$1,$K124=""),$M$2,$K124))),$J$3,""))</f>
        <v/>
      </c>
    </row>
    <row r="125" spans="1:44" x14ac:dyDescent="0.2">
      <c r="A125" s="76">
        <f>стр.1!C61</f>
        <v>5147</v>
      </c>
      <c r="B125" s="142" t="str">
        <f>IFERROR(VLOOKUP(A125,стр.1!$A$13:$D$106,2,FALSE),"")</f>
        <v>Королев</v>
      </c>
      <c r="C125" s="197" t="str">
        <f>IFERROR(VLOOKUP(A125,стр.1!$A$13:$D$106,4,FALSE),"")</f>
        <v>сборная</v>
      </c>
      <c r="D125" s="86"/>
      <c r="E125" s="87"/>
      <c r="F125" s="86"/>
      <c r="G125" s="87"/>
      <c r="H125" s="86"/>
      <c r="I125" s="87"/>
      <c r="J125" s="86"/>
      <c r="K125" s="87"/>
      <c r="L125" s="17"/>
      <c r="M125" s="99"/>
      <c r="N125" s="97" t="str">
        <f>N126&amp;N127&amp;N128&amp;N129</f>
        <v/>
      </c>
      <c r="O125" s="97" t="str">
        <f t="shared" ref="O125" si="1482">O126&amp;O127&amp;O128&amp;O129</f>
        <v/>
      </c>
      <c r="P125" s="97" t="str">
        <f t="shared" ref="P125" si="1483">P126&amp;P127&amp;P128&amp;P129</f>
        <v/>
      </c>
      <c r="Q125" s="97" t="str">
        <f t="shared" ref="Q125" si="1484">Q126&amp;Q127&amp;Q128&amp;Q129</f>
        <v/>
      </c>
      <c r="R125" s="97" t="str">
        <f t="shared" ref="R125" si="1485">R126&amp;R127&amp;R128&amp;R129</f>
        <v/>
      </c>
      <c r="S125" s="97" t="str">
        <f t="shared" ref="S125" si="1486">S126&amp;S127&amp;S128&amp;S129</f>
        <v/>
      </c>
      <c r="T125" s="97" t="str">
        <f t="shared" ref="T125" si="1487">T126&amp;T127&amp;T128&amp;T129</f>
        <v/>
      </c>
      <c r="U125" s="97" t="str">
        <f t="shared" ref="U125" si="1488">U126&amp;U127&amp;U128&amp;U129</f>
        <v/>
      </c>
      <c r="V125" s="97" t="str">
        <f t="shared" ref="V125" si="1489">V126&amp;V127&amp;V128&amp;V129</f>
        <v/>
      </c>
      <c r="W125" s="97" t="str">
        <f t="shared" ref="W125" si="1490">W126&amp;W127&amp;W128&amp;W129</f>
        <v/>
      </c>
      <c r="X125" s="97" t="str">
        <f t="shared" ref="X125" si="1491">X126&amp;X127&amp;X128&amp;X129</f>
        <v/>
      </c>
      <c r="Y125" s="97" t="str">
        <f t="shared" ref="Y125" si="1492">Y126&amp;Y127&amp;Y128&amp;Y129</f>
        <v/>
      </c>
      <c r="Z125" s="97" t="str">
        <f t="shared" ref="Z125" si="1493">Z126&amp;Z127&amp;Z128&amp;Z129</f>
        <v/>
      </c>
      <c r="AA125" s="97" t="str">
        <f t="shared" ref="AA125" si="1494">AA126&amp;AA127&amp;AA128&amp;AA129</f>
        <v/>
      </c>
      <c r="AB125" s="97" t="str">
        <f t="shared" ref="AB125" si="1495">AB126&amp;AB127&amp;AB128&amp;AB129</f>
        <v/>
      </c>
      <c r="AC125" s="97" t="str">
        <f t="shared" ref="AC125" si="1496">AC126&amp;AC127&amp;AC128&amp;AC129</f>
        <v/>
      </c>
      <c r="AD125" s="97" t="str">
        <f t="shared" ref="AD125" si="1497">AD126&amp;AD127&amp;AD128&amp;AD129</f>
        <v/>
      </c>
      <c r="AE125" s="97" t="str">
        <f t="shared" ref="AE125" si="1498">AE126&amp;AE127&amp;AE128&amp;AE129</f>
        <v/>
      </c>
      <c r="AF125" s="97" t="str">
        <f t="shared" ref="AF125" si="1499">AF126&amp;AF127&amp;AF128&amp;AF129</f>
        <v/>
      </c>
      <c r="AG125" s="97" t="str">
        <f t="shared" ref="AG125" si="1500">AG126&amp;AG127&amp;AG128&amp;AG129</f>
        <v/>
      </c>
      <c r="AH125" s="97" t="str">
        <f t="shared" ref="AH125" si="1501">AH126&amp;AH127&amp;AH128&amp;AH129</f>
        <v/>
      </c>
      <c r="AI125" s="97" t="str">
        <f t="shared" ref="AI125" si="1502">AI126&amp;AI127&amp;AI128&amp;AI129</f>
        <v/>
      </c>
      <c r="AJ125" s="97" t="str">
        <f t="shared" ref="AJ125" si="1503">AJ126&amp;AJ127&amp;AJ128&amp;AJ129</f>
        <v/>
      </c>
      <c r="AK125" s="97" t="str">
        <f t="shared" ref="AK125" si="1504">AK126&amp;AK127&amp;AK128&amp;AK129</f>
        <v/>
      </c>
      <c r="AL125" s="97" t="str">
        <f t="shared" ref="AL125" si="1505">AL126&amp;AL127&amp;AL128&amp;AL129</f>
        <v/>
      </c>
      <c r="AM125" s="97" t="str">
        <f t="shared" ref="AM125" si="1506">AM126&amp;AM127&amp;AM128&amp;AM129</f>
        <v/>
      </c>
      <c r="AN125" s="97" t="str">
        <f t="shared" ref="AN125" si="1507">AN126&amp;AN127&amp;AN128&amp;AN129</f>
        <v/>
      </c>
      <c r="AO125" s="97" t="str">
        <f t="shared" ref="AO125" si="1508">AO126&amp;AO127&amp;AO128&amp;AO129</f>
        <v/>
      </c>
      <c r="AP125" s="97" t="str">
        <f t="shared" ref="AP125" si="1509">AP126&amp;AP127&amp;AP128&amp;AP129</f>
        <v/>
      </c>
      <c r="AQ125" s="97" t="str">
        <f t="shared" ref="AQ125" si="1510">AQ126&amp;AQ127&amp;AQ128&amp;AQ129</f>
        <v/>
      </c>
      <c r="AR125" s="97" t="str">
        <f t="shared" ref="AR125" si="1511">AR126&amp;AR127&amp;AR128&amp;AR129</f>
        <v/>
      </c>
    </row>
    <row r="126" spans="1:44" x14ac:dyDescent="0.2">
      <c r="A126" s="201"/>
      <c r="B126" s="74"/>
      <c r="C126" s="198"/>
      <c r="D126" s="88"/>
      <c r="E126" s="89"/>
      <c r="F126" s="90"/>
      <c r="G126" s="89"/>
      <c r="H126" s="90"/>
      <c r="I126" s="89"/>
      <c r="J126" s="90"/>
      <c r="K126" s="89"/>
      <c r="M126" s="99"/>
      <c r="N126" s="74" t="str">
        <f>IF(OR(AND(N$1&gt;=$D125,N$1&lt;=IF(AND($D125&gt;$M$1,$E125=""),$M$2,$E125)),AND(N$1&gt;=$D126,N$1&lt;=IF(AND($D126&gt;$M$1,$E126=""),$M$2,$E126)),AND(N$1&gt;=$D127,N$1&lt;=IF(AND($D127&gt;$M$1,$E127=""),$M$2,$E127)),AND(N$1&gt;=$D128,N$1&lt;=IF(AND($D128&gt;$M$1,$E128=""),$M$2,$E128))),$D$3,"")</f>
        <v/>
      </c>
      <c r="O126" s="41" t="str">
        <f t="shared" ref="O126:AO126" si="1512">IF(OR(AND(O$1&gt;=$D125,O$1&lt;=IF(AND($D125&gt;$M$1,$E125=""),$M$2,$E125)),AND(O$1&gt;=$D126,O$1&lt;=IF(AND($D126&gt;$M$1,$E126=""),$M$2,$E126)),AND(O$1&gt;=$D127,O$1&lt;=IF(AND($D127&gt;$M$1,$E127=""),$M$2,$E127)),AND(O$1&gt;=$D128,O$1&lt;=IF(AND($D128&gt;$M$1,$E128=""),$M$2,$E128))),$D$3,"")</f>
        <v/>
      </c>
      <c r="P126" s="41" t="str">
        <f t="shared" si="1512"/>
        <v/>
      </c>
      <c r="Q126" s="41" t="str">
        <f t="shared" si="1512"/>
        <v/>
      </c>
      <c r="R126" s="41" t="str">
        <f t="shared" si="1512"/>
        <v/>
      </c>
      <c r="S126" s="41" t="str">
        <f t="shared" si="1512"/>
        <v/>
      </c>
      <c r="T126" s="41" t="str">
        <f t="shared" si="1512"/>
        <v/>
      </c>
      <c r="U126" s="41" t="str">
        <f t="shared" si="1512"/>
        <v/>
      </c>
      <c r="V126" s="41" t="str">
        <f t="shared" si="1512"/>
        <v/>
      </c>
      <c r="W126" s="41" t="str">
        <f t="shared" si="1512"/>
        <v/>
      </c>
      <c r="X126" s="41" t="str">
        <f t="shared" si="1512"/>
        <v/>
      </c>
      <c r="Y126" s="41" t="str">
        <f t="shared" si="1512"/>
        <v/>
      </c>
      <c r="Z126" s="41" t="str">
        <f t="shared" si="1512"/>
        <v/>
      </c>
      <c r="AA126" s="41" t="str">
        <f t="shared" si="1512"/>
        <v/>
      </c>
      <c r="AB126" s="41" t="str">
        <f t="shared" si="1512"/>
        <v/>
      </c>
      <c r="AC126" s="41" t="str">
        <f t="shared" si="1512"/>
        <v/>
      </c>
      <c r="AD126" s="41" t="str">
        <f t="shared" si="1512"/>
        <v/>
      </c>
      <c r="AE126" s="41" t="str">
        <f t="shared" si="1512"/>
        <v/>
      </c>
      <c r="AF126" s="41" t="str">
        <f t="shared" si="1512"/>
        <v/>
      </c>
      <c r="AG126" s="41" t="str">
        <f t="shared" si="1512"/>
        <v/>
      </c>
      <c r="AH126" s="41" t="str">
        <f t="shared" si="1512"/>
        <v/>
      </c>
      <c r="AI126" s="41" t="str">
        <f t="shared" si="1512"/>
        <v/>
      </c>
      <c r="AJ126" s="41" t="str">
        <f t="shared" si="1512"/>
        <v/>
      </c>
      <c r="AK126" s="41" t="str">
        <f t="shared" si="1512"/>
        <v/>
      </c>
      <c r="AL126" s="41" t="str">
        <f t="shared" si="1512"/>
        <v/>
      </c>
      <c r="AM126" s="41" t="str">
        <f t="shared" si="1512"/>
        <v/>
      </c>
      <c r="AN126" s="41" t="str">
        <f t="shared" si="1512"/>
        <v/>
      </c>
      <c r="AO126" s="41" t="str">
        <f t="shared" si="1512"/>
        <v/>
      </c>
      <c r="AP126" s="50" t="str">
        <f>IF(AP$1="","",IF(OR(AND(AP$1&gt;=$D125,AP$1&lt;=IF(AND($D125&gt;$M$1,$E125=""),$M$2,$E125)),AND(AP$1&gt;=$D126,AP$1&lt;=IF(AND($D126&gt;$M$1,$E126=""),$M$2,$E126)),AND(AP$1&gt;=$D127,AP$1&lt;=IF(AND($D127&gt;$M$1,$E127=""),$M$2,$E127)),AND(AP$1&gt;=$D128,AP$1&lt;=IF(AND($D128&gt;$M$1,$E128=""),$M$2,$E128))),$D$3,""))</f>
        <v/>
      </c>
      <c r="AQ126" s="50" t="str">
        <f t="shared" ref="AQ126:AR126" si="1513">IF(AQ$1="","",IF(OR(AND(AQ$1&gt;=$D125,AQ$1&lt;=IF(AND($D125&gt;$M$1,$E125=""),$M$2,$E125)),AND(AQ$1&gt;=$D126,AQ$1&lt;=IF(AND($D126&gt;$M$1,$E126=""),$M$2,$E126)),AND(AQ$1&gt;=$D127,AQ$1&lt;=IF(AND($D127&gt;$M$1,$E127=""),$M$2,$E127)),AND(AQ$1&gt;=$D128,AQ$1&lt;=IF(AND($D128&gt;$M$1,$E128=""),$M$2,$E128))),$D$3,""))</f>
        <v/>
      </c>
      <c r="AR126" s="51" t="str">
        <f t="shared" si="1513"/>
        <v/>
      </c>
    </row>
    <row r="127" spans="1:44" x14ac:dyDescent="0.2">
      <c r="A127" s="201"/>
      <c r="B127" s="74"/>
      <c r="C127" s="199"/>
      <c r="D127" s="90"/>
      <c r="E127" s="89"/>
      <c r="F127" s="90"/>
      <c r="G127" s="89"/>
      <c r="H127" s="90"/>
      <c r="I127" s="89"/>
      <c r="J127" s="90"/>
      <c r="K127" s="89"/>
      <c r="M127" s="99"/>
      <c r="N127" s="74" t="str">
        <f>IF(OR(AND(N$1&gt;=$F125,N$1&lt;=IF(AND($F125&gt;$M$1,$G125=""),$M$2,$G125)),AND(N$1&gt;=$F126,N$1&lt;=IF(AND($F126&gt;$M$1,$G126=""),$M$2,$G126)),AND(N$1&gt;=$F127,N$1&lt;=IF(AND($F127&gt;$M$1,$G127=""),$M$2,$G127)),AND(N$1&gt;=$F128,N$1&lt;=IF(AND($F128&gt;$M$1,$G128=""),$M$2,$G128))),$F$3,"")</f>
        <v/>
      </c>
      <c r="O127" s="41" t="str">
        <f t="shared" ref="O127:AO127" si="1514">IF(OR(AND(O$1&gt;=$F125,O$1&lt;=IF(AND($F125&gt;$M$1,$G125=""),$M$2,$G125)),AND(O$1&gt;=$F126,O$1&lt;=IF(AND($F126&gt;$M$1,$G126=""),$M$2,$G126)),AND(O$1&gt;=$F127,O$1&lt;=IF(AND($F127&gt;$M$1,$G127=""),$M$2,$G127)),AND(O$1&gt;=$F128,O$1&lt;=IF(AND($F128&gt;$M$1,$G128=""),$M$2,$G128))),$F$3,"")</f>
        <v/>
      </c>
      <c r="P127" s="41" t="str">
        <f t="shared" si="1514"/>
        <v/>
      </c>
      <c r="Q127" s="41" t="str">
        <f t="shared" si="1514"/>
        <v/>
      </c>
      <c r="R127" s="41" t="str">
        <f t="shared" si="1514"/>
        <v/>
      </c>
      <c r="S127" s="41" t="str">
        <f t="shared" si="1514"/>
        <v/>
      </c>
      <c r="T127" s="41" t="str">
        <f t="shared" si="1514"/>
        <v/>
      </c>
      <c r="U127" s="41" t="str">
        <f t="shared" si="1514"/>
        <v/>
      </c>
      <c r="V127" s="41" t="str">
        <f t="shared" si="1514"/>
        <v/>
      </c>
      <c r="W127" s="41" t="str">
        <f t="shared" si="1514"/>
        <v/>
      </c>
      <c r="X127" s="41" t="str">
        <f t="shared" si="1514"/>
        <v/>
      </c>
      <c r="Y127" s="41" t="str">
        <f t="shared" si="1514"/>
        <v/>
      </c>
      <c r="Z127" s="41" t="str">
        <f t="shared" si="1514"/>
        <v/>
      </c>
      <c r="AA127" s="41" t="str">
        <f t="shared" si="1514"/>
        <v/>
      </c>
      <c r="AB127" s="41" t="str">
        <f t="shared" si="1514"/>
        <v/>
      </c>
      <c r="AC127" s="41" t="str">
        <f t="shared" si="1514"/>
        <v/>
      </c>
      <c r="AD127" s="41" t="str">
        <f t="shared" si="1514"/>
        <v/>
      </c>
      <c r="AE127" s="41" t="str">
        <f t="shared" si="1514"/>
        <v/>
      </c>
      <c r="AF127" s="41" t="str">
        <f t="shared" si="1514"/>
        <v/>
      </c>
      <c r="AG127" s="41" t="str">
        <f t="shared" si="1514"/>
        <v/>
      </c>
      <c r="AH127" s="41" t="str">
        <f t="shared" si="1514"/>
        <v/>
      </c>
      <c r="AI127" s="41" t="str">
        <f t="shared" si="1514"/>
        <v/>
      </c>
      <c r="AJ127" s="41" t="str">
        <f t="shared" si="1514"/>
        <v/>
      </c>
      <c r="AK127" s="41" t="str">
        <f t="shared" si="1514"/>
        <v/>
      </c>
      <c r="AL127" s="41" t="str">
        <f t="shared" si="1514"/>
        <v/>
      </c>
      <c r="AM127" s="41" t="str">
        <f t="shared" si="1514"/>
        <v/>
      </c>
      <c r="AN127" s="41" t="str">
        <f t="shared" si="1514"/>
        <v/>
      </c>
      <c r="AO127" s="41" t="str">
        <f t="shared" si="1514"/>
        <v/>
      </c>
      <c r="AP127" s="50" t="str">
        <f>IF(AP$1="","",IF(OR(AND(AP$1&gt;=$F125,AP$1&lt;=IF(AND($F125&gt;$M$1,$G125=""),$M$2,$G125)),AND(AP$1&gt;=$F126,AP$1&lt;=IF(AND($F126&gt;$M$1,$G126=""),$M$2,$G126)),AND(AP$1&gt;=$F127,AP$1&lt;=IF(AND($F127&gt;$M$1,$G127=""),$M$2,$G127)),AND(AP$1&gt;=$F128,AP$1&lt;=IF(AND($F128&gt;$M$1,$G128=""),$M$2,$G128))),$F$3,""))</f>
        <v/>
      </c>
      <c r="AQ127" s="50" t="str">
        <f t="shared" ref="AQ127:AR127" si="1515">IF(AQ$1="","",IF(OR(AND(AQ$1&gt;=$F125,AQ$1&lt;=IF(AND($F125&gt;$M$1,$G125=""),$M$2,$G125)),AND(AQ$1&gt;=$F126,AQ$1&lt;=IF(AND($F126&gt;$M$1,$G126=""),$M$2,$G126)),AND(AQ$1&gt;=$F127,AQ$1&lt;=IF(AND($F127&gt;$M$1,$G127=""),$M$2,$G127)),AND(AQ$1&gt;=$F128,AQ$1&lt;=IF(AND($F128&gt;$M$1,$G128=""),$M$2,$G128))),$F$3,""))</f>
        <v/>
      </c>
      <c r="AR127" s="51" t="str">
        <f t="shared" si="1515"/>
        <v/>
      </c>
    </row>
    <row r="128" spans="1:44" x14ac:dyDescent="0.2">
      <c r="A128" s="201"/>
      <c r="B128" s="74"/>
      <c r="C128" s="125"/>
      <c r="D128" s="90"/>
      <c r="E128" s="89"/>
      <c r="F128" s="90"/>
      <c r="G128" s="89"/>
      <c r="H128" s="90"/>
      <c r="I128" s="89"/>
      <c r="J128" s="90"/>
      <c r="K128" s="89"/>
      <c r="M128" s="99"/>
      <c r="N128" s="98" t="str">
        <f t="shared" ref="N128:AO128" si="1516">IF(OR(AND(N$1&gt;=$H125,N$1&lt;=IF(AND($H125&gt;$M$1,$I125=""),$M$2,$I125)),AND(N$1&gt;=$H126,N$1&lt;=IF(AND($H126&gt;$M$1,$I126=""),$M$2,$I126)),AND(N$1&gt;=$H127,N$1&lt;=IF(AND($H127&gt;$M$1,$I127=""),$M$2,$I127)),AND(N$1&gt;=$H128,N$1&lt;=IF(AND($H128&gt;$M$1,$I128=""),$M$2,$I128))),$H$3,"")</f>
        <v/>
      </c>
      <c r="O128" s="47" t="str">
        <f t="shared" si="1516"/>
        <v/>
      </c>
      <c r="P128" s="47" t="str">
        <f t="shared" si="1516"/>
        <v/>
      </c>
      <c r="Q128" s="47" t="str">
        <f t="shared" si="1516"/>
        <v/>
      </c>
      <c r="R128" s="47" t="str">
        <f t="shared" si="1516"/>
        <v/>
      </c>
      <c r="S128" s="47" t="str">
        <f t="shared" si="1516"/>
        <v/>
      </c>
      <c r="T128" s="47" t="str">
        <f t="shared" si="1516"/>
        <v/>
      </c>
      <c r="U128" s="47" t="str">
        <f t="shared" si="1516"/>
        <v/>
      </c>
      <c r="V128" s="47" t="str">
        <f t="shared" si="1516"/>
        <v/>
      </c>
      <c r="W128" s="47" t="str">
        <f t="shared" si="1516"/>
        <v/>
      </c>
      <c r="X128" s="47" t="str">
        <f t="shared" si="1516"/>
        <v/>
      </c>
      <c r="Y128" s="47" t="str">
        <f t="shared" si="1516"/>
        <v/>
      </c>
      <c r="Z128" s="47" t="str">
        <f t="shared" si="1516"/>
        <v/>
      </c>
      <c r="AA128" s="47" t="str">
        <f t="shared" si="1516"/>
        <v/>
      </c>
      <c r="AB128" s="47" t="str">
        <f t="shared" si="1516"/>
        <v/>
      </c>
      <c r="AC128" s="47" t="str">
        <f t="shared" si="1516"/>
        <v/>
      </c>
      <c r="AD128" s="47" t="str">
        <f t="shared" si="1516"/>
        <v/>
      </c>
      <c r="AE128" s="47" t="str">
        <f t="shared" si="1516"/>
        <v/>
      </c>
      <c r="AF128" s="47" t="str">
        <f t="shared" si="1516"/>
        <v/>
      </c>
      <c r="AG128" s="47" t="str">
        <f t="shared" si="1516"/>
        <v/>
      </c>
      <c r="AH128" s="47" t="str">
        <f t="shared" si="1516"/>
        <v/>
      </c>
      <c r="AI128" s="47" t="str">
        <f t="shared" si="1516"/>
        <v/>
      </c>
      <c r="AJ128" s="47" t="str">
        <f t="shared" si="1516"/>
        <v/>
      </c>
      <c r="AK128" s="47" t="str">
        <f t="shared" si="1516"/>
        <v/>
      </c>
      <c r="AL128" s="47" t="str">
        <f t="shared" si="1516"/>
        <v/>
      </c>
      <c r="AM128" s="47" t="str">
        <f t="shared" si="1516"/>
        <v/>
      </c>
      <c r="AN128" s="47" t="str">
        <f t="shared" si="1516"/>
        <v/>
      </c>
      <c r="AO128" s="47" t="str">
        <f t="shared" si="1516"/>
        <v/>
      </c>
      <c r="AP128" s="95" t="str">
        <f>IF(AP$1="","",IF(OR(AND(AP$1&gt;=$H125,AP$1&lt;=IF(AND($H125&gt;$M$1,$I125=""),$M$2,$I125)),AND(AP$1&gt;=$H126,AP$1&lt;=IF(AND($H126&gt;$M$1,$I126=""),$M$2,$I126)),AND(AP$1&gt;=$H127,AP$1&lt;=IF(AND($H127&gt;$M$1,$I127=""),$M$2,$I127)),AND(AP$1&gt;=$H128,AP$1&lt;=IF(AND($H128&gt;$M$1,$I128=""),$M$2,$I128))),$H$3,""))</f>
        <v/>
      </c>
      <c r="AQ128" s="95" t="str">
        <f>IF(AQ$1="","",IF(OR(AND(AQ$1&gt;=$H125,AQ$1&lt;=IF(AND($H125&gt;$M$1,$I125=""),$M$2,$I125)),AND(AQ$1&gt;=$H126,AQ$1&lt;=IF(AND($H126&gt;$M$1,$I126=""),$M$2,$I126)),AND(AQ$1&gt;=$H127,AQ$1&lt;=IF(AND($H127&gt;$M$1,$I127=""),$M$2,$I127)),AND(AQ$1&gt;=$H128,AQ$1&lt;=IF(AND($H128&gt;$M$1,$I128=""),$M$2,$I128))),$H$3,""))</f>
        <v/>
      </c>
      <c r="AR128" s="96" t="str">
        <f>IF(AR$1="","",IF(OR(AND(AR$1&gt;=$H125,AR$1&lt;=IF(AND($H125&gt;$M$1,$I125=""),$M$2,$I125)),AND(AR$1&gt;=$H126,AR$1&lt;=IF(AND($H126&gt;$M$1,$I126=""),$M$2,$I126)),AND(AR$1&gt;=$H127,AR$1&lt;=IF(AND($H127&gt;$M$1,$I127=""),$M$2,$I127)),AND(AR$1&gt;=$H128,AR$1&lt;=IF(AND($H128&gt;$M$1,$I128=""),$M$2,$I128))),$H$3,""))</f>
        <v/>
      </c>
    </row>
    <row r="129" spans="1:44" ht="13.5" thickBot="1" x14ac:dyDescent="0.25">
      <c r="A129" s="202"/>
      <c r="B129" s="75"/>
      <c r="C129" s="200"/>
      <c r="D129" s="91"/>
      <c r="E129" s="92"/>
      <c r="F129" s="91"/>
      <c r="G129" s="92"/>
      <c r="H129" s="91"/>
      <c r="I129" s="92"/>
      <c r="J129" s="91"/>
      <c r="K129" s="92"/>
      <c r="M129" s="99"/>
      <c r="N129" s="75" t="str">
        <f>IF(OR(AND(N$1&gt;=$J125,N$1&lt;=IF(AND($J125&gt;$M$1,$K125=""),$M$2,$K125)),AND(N$1&gt;=$J126,N$1&lt;=IF(AND($J126&gt;$M$1,$K126=""),$M$2,$K126)),AND(N$1&gt;=$J127,N$1&lt;=IF(AND($J127&gt;$M$1,$K127=""),$M$2,$K127)),AND(N$1&gt;=$J128,N$1&lt;=IF(AND($J128&gt;$M$1,$K128=""),$M$2,$K128)),AND(N$1&gt;=$J129,N$1&lt;=IF(AND($J129&gt;$M$1,$K129=""),$M$2,$K129))),$J$3,"")</f>
        <v/>
      </c>
      <c r="O129" s="49" t="str">
        <f t="shared" ref="O129" si="1517">IF(OR(AND(O$1&gt;=$J125,O$1&lt;=IF(AND($J125&gt;$M$1,$K125=""),$M$2,$K125)),AND(O$1&gt;=$J126,O$1&lt;=IF(AND($J126&gt;$M$1,$K126=""),$M$2,$K126)),AND(O$1&gt;=$J127,O$1&lt;=IF(AND($J127&gt;$M$1,$K127=""),$M$2,$K127)),AND(O$1&gt;=$J128,O$1&lt;=IF(AND($J128&gt;$M$1,$K128=""),$M$2,$K128)),AND(O$1&gt;=$J129,O$1&lt;=IF(AND($J129&gt;$M$1,$K129=""),$M$2,$K129))),$J$3,"")</f>
        <v/>
      </c>
      <c r="P129" s="49" t="str">
        <f t="shared" ref="P129" si="1518">IF(OR(AND(P$1&gt;=$J125,P$1&lt;=IF(AND($J125&gt;$M$1,$K125=""),$M$2,$K125)),AND(P$1&gt;=$J126,P$1&lt;=IF(AND($J126&gt;$M$1,$K126=""),$M$2,$K126)),AND(P$1&gt;=$J127,P$1&lt;=IF(AND($J127&gt;$M$1,$K127=""),$M$2,$K127)),AND(P$1&gt;=$J128,P$1&lt;=IF(AND($J128&gt;$M$1,$K128=""),$M$2,$K128)),AND(P$1&gt;=$J129,P$1&lt;=IF(AND($J129&gt;$M$1,$K129=""),$M$2,$K129))),$J$3,"")</f>
        <v/>
      </c>
      <c r="Q129" s="49" t="str">
        <f t="shared" ref="Q129" si="1519">IF(OR(AND(Q$1&gt;=$J125,Q$1&lt;=IF(AND($J125&gt;$M$1,$K125=""),$M$2,$K125)),AND(Q$1&gt;=$J126,Q$1&lt;=IF(AND($J126&gt;$M$1,$K126=""),$M$2,$K126)),AND(Q$1&gt;=$J127,Q$1&lt;=IF(AND($J127&gt;$M$1,$K127=""),$M$2,$K127)),AND(Q$1&gt;=$J128,Q$1&lt;=IF(AND($J128&gt;$M$1,$K128=""),$M$2,$K128)),AND(Q$1&gt;=$J129,Q$1&lt;=IF(AND($J129&gt;$M$1,$K129=""),$M$2,$K129))),$J$3,"")</f>
        <v/>
      </c>
      <c r="R129" s="49" t="str">
        <f t="shared" ref="R129" si="1520">IF(OR(AND(R$1&gt;=$J125,R$1&lt;=IF(AND($J125&gt;$M$1,$K125=""),$M$2,$K125)),AND(R$1&gt;=$J126,R$1&lt;=IF(AND($J126&gt;$M$1,$K126=""),$M$2,$K126)),AND(R$1&gt;=$J127,R$1&lt;=IF(AND($J127&gt;$M$1,$K127=""),$M$2,$K127)),AND(R$1&gt;=$J128,R$1&lt;=IF(AND($J128&gt;$M$1,$K128=""),$M$2,$K128)),AND(R$1&gt;=$J129,R$1&lt;=IF(AND($J129&gt;$M$1,$K129=""),$M$2,$K129))),$J$3,"")</f>
        <v/>
      </c>
      <c r="S129" s="49" t="str">
        <f t="shared" ref="S129" si="1521">IF(OR(AND(S$1&gt;=$J125,S$1&lt;=IF(AND($J125&gt;$M$1,$K125=""),$M$2,$K125)),AND(S$1&gt;=$J126,S$1&lt;=IF(AND($J126&gt;$M$1,$K126=""),$M$2,$K126)),AND(S$1&gt;=$J127,S$1&lt;=IF(AND($J127&gt;$M$1,$K127=""),$M$2,$K127)),AND(S$1&gt;=$J128,S$1&lt;=IF(AND($J128&gt;$M$1,$K128=""),$M$2,$K128)),AND(S$1&gt;=$J129,S$1&lt;=IF(AND($J129&gt;$M$1,$K129=""),$M$2,$K129))),$J$3,"")</f>
        <v/>
      </c>
      <c r="T129" s="49" t="str">
        <f t="shared" ref="T129" si="1522">IF(OR(AND(T$1&gt;=$J125,T$1&lt;=IF(AND($J125&gt;$M$1,$K125=""),$M$2,$K125)),AND(T$1&gt;=$J126,T$1&lt;=IF(AND($J126&gt;$M$1,$K126=""),$M$2,$K126)),AND(T$1&gt;=$J127,T$1&lt;=IF(AND($J127&gt;$M$1,$K127=""),$M$2,$K127)),AND(T$1&gt;=$J128,T$1&lt;=IF(AND($J128&gt;$M$1,$K128=""),$M$2,$K128)),AND(T$1&gt;=$J129,T$1&lt;=IF(AND($J129&gt;$M$1,$K129=""),$M$2,$K129))),$J$3,"")</f>
        <v/>
      </c>
      <c r="U129" s="49" t="str">
        <f t="shared" ref="U129" si="1523">IF(OR(AND(U$1&gt;=$J125,U$1&lt;=IF(AND($J125&gt;$M$1,$K125=""),$M$2,$K125)),AND(U$1&gt;=$J126,U$1&lt;=IF(AND($J126&gt;$M$1,$K126=""),$M$2,$K126)),AND(U$1&gt;=$J127,U$1&lt;=IF(AND($J127&gt;$M$1,$K127=""),$M$2,$K127)),AND(U$1&gt;=$J128,U$1&lt;=IF(AND($J128&gt;$M$1,$K128=""),$M$2,$K128)),AND(U$1&gt;=$J129,U$1&lt;=IF(AND($J129&gt;$M$1,$K129=""),$M$2,$K129))),$J$3,"")</f>
        <v/>
      </c>
      <c r="V129" s="49" t="str">
        <f t="shared" ref="V129" si="1524">IF(OR(AND(V$1&gt;=$J125,V$1&lt;=IF(AND($J125&gt;$M$1,$K125=""),$M$2,$K125)),AND(V$1&gt;=$J126,V$1&lt;=IF(AND($J126&gt;$M$1,$K126=""),$M$2,$K126)),AND(V$1&gt;=$J127,V$1&lt;=IF(AND($J127&gt;$M$1,$K127=""),$M$2,$K127)),AND(V$1&gt;=$J128,V$1&lt;=IF(AND($J128&gt;$M$1,$K128=""),$M$2,$K128)),AND(V$1&gt;=$J129,V$1&lt;=IF(AND($J129&gt;$M$1,$K129=""),$M$2,$K129))),$J$3,"")</f>
        <v/>
      </c>
      <c r="W129" s="49" t="str">
        <f t="shared" ref="W129" si="1525">IF(OR(AND(W$1&gt;=$J125,W$1&lt;=IF(AND($J125&gt;$M$1,$K125=""),$M$2,$K125)),AND(W$1&gt;=$J126,W$1&lt;=IF(AND($J126&gt;$M$1,$K126=""),$M$2,$K126)),AND(W$1&gt;=$J127,W$1&lt;=IF(AND($J127&gt;$M$1,$K127=""),$M$2,$K127)),AND(W$1&gt;=$J128,W$1&lt;=IF(AND($J128&gt;$M$1,$K128=""),$M$2,$K128)),AND(W$1&gt;=$J129,W$1&lt;=IF(AND($J129&gt;$M$1,$K129=""),$M$2,$K129))),$J$3,"")</f>
        <v/>
      </c>
      <c r="X129" s="49" t="str">
        <f t="shared" ref="X129" si="1526">IF(OR(AND(X$1&gt;=$J125,X$1&lt;=IF(AND($J125&gt;$M$1,$K125=""),$M$2,$K125)),AND(X$1&gt;=$J126,X$1&lt;=IF(AND($J126&gt;$M$1,$K126=""),$M$2,$K126)),AND(X$1&gt;=$J127,X$1&lt;=IF(AND($J127&gt;$M$1,$K127=""),$M$2,$K127)),AND(X$1&gt;=$J128,X$1&lt;=IF(AND($J128&gt;$M$1,$K128=""),$M$2,$K128)),AND(X$1&gt;=$J129,X$1&lt;=IF(AND($J129&gt;$M$1,$K129=""),$M$2,$K129))),$J$3,"")</f>
        <v/>
      </c>
      <c r="Y129" s="49" t="str">
        <f t="shared" ref="Y129" si="1527">IF(OR(AND(Y$1&gt;=$J125,Y$1&lt;=IF(AND($J125&gt;$M$1,$K125=""),$M$2,$K125)),AND(Y$1&gt;=$J126,Y$1&lt;=IF(AND($J126&gt;$M$1,$K126=""),$M$2,$K126)),AND(Y$1&gt;=$J127,Y$1&lt;=IF(AND($J127&gt;$M$1,$K127=""),$M$2,$K127)),AND(Y$1&gt;=$J128,Y$1&lt;=IF(AND($J128&gt;$M$1,$K128=""),$M$2,$K128)),AND(Y$1&gt;=$J129,Y$1&lt;=IF(AND($J129&gt;$M$1,$K129=""),$M$2,$K129))),$J$3,"")</f>
        <v/>
      </c>
      <c r="Z129" s="49" t="str">
        <f t="shared" ref="Z129" si="1528">IF(OR(AND(Z$1&gt;=$J125,Z$1&lt;=IF(AND($J125&gt;$M$1,$K125=""),$M$2,$K125)),AND(Z$1&gt;=$J126,Z$1&lt;=IF(AND($J126&gt;$M$1,$K126=""),$M$2,$K126)),AND(Z$1&gt;=$J127,Z$1&lt;=IF(AND($J127&gt;$M$1,$K127=""),$M$2,$K127)),AND(Z$1&gt;=$J128,Z$1&lt;=IF(AND($J128&gt;$M$1,$K128=""),$M$2,$K128)),AND(Z$1&gt;=$J129,Z$1&lt;=IF(AND($J129&gt;$M$1,$K129=""),$M$2,$K129))),$J$3,"")</f>
        <v/>
      </c>
      <c r="AA129" s="49" t="str">
        <f t="shared" ref="AA129" si="1529">IF(OR(AND(AA$1&gt;=$J125,AA$1&lt;=IF(AND($J125&gt;$M$1,$K125=""),$M$2,$K125)),AND(AA$1&gt;=$J126,AA$1&lt;=IF(AND($J126&gt;$M$1,$K126=""),$M$2,$K126)),AND(AA$1&gt;=$J127,AA$1&lt;=IF(AND($J127&gt;$M$1,$K127=""),$M$2,$K127)),AND(AA$1&gt;=$J128,AA$1&lt;=IF(AND($J128&gt;$M$1,$K128=""),$M$2,$K128)),AND(AA$1&gt;=$J129,AA$1&lt;=IF(AND($J129&gt;$M$1,$K129=""),$M$2,$K129))),$J$3,"")</f>
        <v/>
      </c>
      <c r="AB129" s="49" t="str">
        <f t="shared" ref="AB129" si="1530">IF(OR(AND(AB$1&gt;=$J125,AB$1&lt;=IF(AND($J125&gt;$M$1,$K125=""),$M$2,$K125)),AND(AB$1&gt;=$J126,AB$1&lt;=IF(AND($J126&gt;$M$1,$K126=""),$M$2,$K126)),AND(AB$1&gt;=$J127,AB$1&lt;=IF(AND($J127&gt;$M$1,$K127=""),$M$2,$K127)),AND(AB$1&gt;=$J128,AB$1&lt;=IF(AND($J128&gt;$M$1,$K128=""),$M$2,$K128)),AND(AB$1&gt;=$J129,AB$1&lt;=IF(AND($J129&gt;$M$1,$K129=""),$M$2,$K129))),$J$3,"")</f>
        <v/>
      </c>
      <c r="AC129" s="49" t="str">
        <f t="shared" ref="AC129" si="1531">IF(OR(AND(AC$1&gt;=$J125,AC$1&lt;=IF(AND($J125&gt;$M$1,$K125=""),$M$2,$K125)),AND(AC$1&gt;=$J126,AC$1&lt;=IF(AND($J126&gt;$M$1,$K126=""),$M$2,$K126)),AND(AC$1&gt;=$J127,AC$1&lt;=IF(AND($J127&gt;$M$1,$K127=""),$M$2,$K127)),AND(AC$1&gt;=$J128,AC$1&lt;=IF(AND($J128&gt;$M$1,$K128=""),$M$2,$K128)),AND(AC$1&gt;=$J129,AC$1&lt;=IF(AND($J129&gt;$M$1,$K129=""),$M$2,$K129))),$J$3,"")</f>
        <v/>
      </c>
      <c r="AD129" s="49" t="str">
        <f t="shared" ref="AD129" si="1532">IF(OR(AND(AD$1&gt;=$J125,AD$1&lt;=IF(AND($J125&gt;$M$1,$K125=""),$M$2,$K125)),AND(AD$1&gt;=$J126,AD$1&lt;=IF(AND($J126&gt;$M$1,$K126=""),$M$2,$K126)),AND(AD$1&gt;=$J127,AD$1&lt;=IF(AND($J127&gt;$M$1,$K127=""),$M$2,$K127)),AND(AD$1&gt;=$J128,AD$1&lt;=IF(AND($J128&gt;$M$1,$K128=""),$M$2,$K128)),AND(AD$1&gt;=$J129,AD$1&lt;=IF(AND($J129&gt;$M$1,$K129=""),$M$2,$K129))),$J$3,"")</f>
        <v/>
      </c>
      <c r="AE129" s="49" t="str">
        <f t="shared" ref="AE129" si="1533">IF(OR(AND(AE$1&gt;=$J125,AE$1&lt;=IF(AND($J125&gt;$M$1,$K125=""),$M$2,$K125)),AND(AE$1&gt;=$J126,AE$1&lt;=IF(AND($J126&gt;$M$1,$K126=""),$M$2,$K126)),AND(AE$1&gt;=$J127,AE$1&lt;=IF(AND($J127&gt;$M$1,$K127=""),$M$2,$K127)),AND(AE$1&gt;=$J128,AE$1&lt;=IF(AND($J128&gt;$M$1,$K128=""),$M$2,$K128)),AND(AE$1&gt;=$J129,AE$1&lt;=IF(AND($J129&gt;$M$1,$K129=""),$M$2,$K129))),$J$3,"")</f>
        <v/>
      </c>
      <c r="AF129" s="49" t="str">
        <f t="shared" ref="AF129" si="1534">IF(OR(AND(AF$1&gt;=$J125,AF$1&lt;=IF(AND($J125&gt;$M$1,$K125=""),$M$2,$K125)),AND(AF$1&gt;=$J126,AF$1&lt;=IF(AND($J126&gt;$M$1,$K126=""),$M$2,$K126)),AND(AF$1&gt;=$J127,AF$1&lt;=IF(AND($J127&gt;$M$1,$K127=""),$M$2,$K127)),AND(AF$1&gt;=$J128,AF$1&lt;=IF(AND($J128&gt;$M$1,$K128=""),$M$2,$K128)),AND(AF$1&gt;=$J129,AF$1&lt;=IF(AND($J129&gt;$M$1,$K129=""),$M$2,$K129))),$J$3,"")</f>
        <v/>
      </c>
      <c r="AG129" s="49" t="str">
        <f t="shared" ref="AG129" si="1535">IF(OR(AND(AG$1&gt;=$J125,AG$1&lt;=IF(AND($J125&gt;$M$1,$K125=""),$M$2,$K125)),AND(AG$1&gt;=$J126,AG$1&lt;=IF(AND($J126&gt;$M$1,$K126=""),$M$2,$K126)),AND(AG$1&gt;=$J127,AG$1&lt;=IF(AND($J127&gt;$M$1,$K127=""),$M$2,$K127)),AND(AG$1&gt;=$J128,AG$1&lt;=IF(AND($J128&gt;$M$1,$K128=""),$M$2,$K128)),AND(AG$1&gt;=$J129,AG$1&lt;=IF(AND($J129&gt;$M$1,$K129=""),$M$2,$K129))),$J$3,"")</f>
        <v/>
      </c>
      <c r="AH129" s="49" t="str">
        <f t="shared" ref="AH129" si="1536">IF(OR(AND(AH$1&gt;=$J125,AH$1&lt;=IF(AND($J125&gt;$M$1,$K125=""),$M$2,$K125)),AND(AH$1&gt;=$J126,AH$1&lt;=IF(AND($J126&gt;$M$1,$K126=""),$M$2,$K126)),AND(AH$1&gt;=$J127,AH$1&lt;=IF(AND($J127&gt;$M$1,$K127=""),$M$2,$K127)),AND(AH$1&gt;=$J128,AH$1&lt;=IF(AND($J128&gt;$M$1,$K128=""),$M$2,$K128)),AND(AH$1&gt;=$J129,AH$1&lt;=IF(AND($J129&gt;$M$1,$K129=""),$M$2,$K129))),$J$3,"")</f>
        <v/>
      </c>
      <c r="AI129" s="49" t="str">
        <f t="shared" ref="AI129" si="1537">IF(OR(AND(AI$1&gt;=$J125,AI$1&lt;=IF(AND($J125&gt;$M$1,$K125=""),$M$2,$K125)),AND(AI$1&gt;=$J126,AI$1&lt;=IF(AND($J126&gt;$M$1,$K126=""),$M$2,$K126)),AND(AI$1&gt;=$J127,AI$1&lt;=IF(AND($J127&gt;$M$1,$K127=""),$M$2,$K127)),AND(AI$1&gt;=$J128,AI$1&lt;=IF(AND($J128&gt;$M$1,$K128=""),$M$2,$K128)),AND(AI$1&gt;=$J129,AI$1&lt;=IF(AND($J129&gt;$M$1,$K129=""),$M$2,$K129))),$J$3,"")</f>
        <v/>
      </c>
      <c r="AJ129" s="49" t="str">
        <f t="shared" ref="AJ129" si="1538">IF(OR(AND(AJ$1&gt;=$J125,AJ$1&lt;=IF(AND($J125&gt;$M$1,$K125=""),$M$2,$K125)),AND(AJ$1&gt;=$J126,AJ$1&lt;=IF(AND($J126&gt;$M$1,$K126=""),$M$2,$K126)),AND(AJ$1&gt;=$J127,AJ$1&lt;=IF(AND($J127&gt;$M$1,$K127=""),$M$2,$K127)),AND(AJ$1&gt;=$J128,AJ$1&lt;=IF(AND($J128&gt;$M$1,$K128=""),$M$2,$K128)),AND(AJ$1&gt;=$J129,AJ$1&lt;=IF(AND($J129&gt;$M$1,$K129=""),$M$2,$K129))),$J$3,"")</f>
        <v/>
      </c>
      <c r="AK129" s="49" t="str">
        <f t="shared" ref="AK129" si="1539">IF(OR(AND(AK$1&gt;=$J125,AK$1&lt;=IF(AND($J125&gt;$M$1,$K125=""),$M$2,$K125)),AND(AK$1&gt;=$J126,AK$1&lt;=IF(AND($J126&gt;$M$1,$K126=""),$M$2,$K126)),AND(AK$1&gt;=$J127,AK$1&lt;=IF(AND($J127&gt;$M$1,$K127=""),$M$2,$K127)),AND(AK$1&gt;=$J128,AK$1&lt;=IF(AND($J128&gt;$M$1,$K128=""),$M$2,$K128)),AND(AK$1&gt;=$J129,AK$1&lt;=IF(AND($J129&gt;$M$1,$K129=""),$M$2,$K129))),$J$3,"")</f>
        <v/>
      </c>
      <c r="AL129" s="49" t="str">
        <f t="shared" ref="AL129" si="1540">IF(OR(AND(AL$1&gt;=$J125,AL$1&lt;=IF(AND($J125&gt;$M$1,$K125=""),$M$2,$K125)),AND(AL$1&gt;=$J126,AL$1&lt;=IF(AND($J126&gt;$M$1,$K126=""),$M$2,$K126)),AND(AL$1&gt;=$J127,AL$1&lt;=IF(AND($J127&gt;$M$1,$K127=""),$M$2,$K127)),AND(AL$1&gt;=$J128,AL$1&lt;=IF(AND($J128&gt;$M$1,$K128=""),$M$2,$K128)),AND(AL$1&gt;=$J129,AL$1&lt;=IF(AND($J129&gt;$M$1,$K129=""),$M$2,$K129))),$J$3,"")</f>
        <v/>
      </c>
      <c r="AM129" s="49" t="str">
        <f t="shared" ref="AM129" si="1541">IF(OR(AND(AM$1&gt;=$J125,AM$1&lt;=IF(AND($J125&gt;$M$1,$K125=""),$M$2,$K125)),AND(AM$1&gt;=$J126,AM$1&lt;=IF(AND($J126&gt;$M$1,$K126=""),$M$2,$K126)),AND(AM$1&gt;=$J127,AM$1&lt;=IF(AND($J127&gt;$M$1,$K127=""),$M$2,$K127)),AND(AM$1&gt;=$J128,AM$1&lt;=IF(AND($J128&gt;$M$1,$K128=""),$M$2,$K128)),AND(AM$1&gt;=$J129,AM$1&lt;=IF(AND($J129&gt;$M$1,$K129=""),$M$2,$K129))),$J$3,"")</f>
        <v/>
      </c>
      <c r="AN129" s="49" t="str">
        <f t="shared" ref="AN129" si="1542">IF(OR(AND(AN$1&gt;=$J125,AN$1&lt;=IF(AND($J125&gt;$M$1,$K125=""),$M$2,$K125)),AND(AN$1&gt;=$J126,AN$1&lt;=IF(AND($J126&gt;$M$1,$K126=""),$M$2,$K126)),AND(AN$1&gt;=$J127,AN$1&lt;=IF(AND($J127&gt;$M$1,$K127=""),$M$2,$K127)),AND(AN$1&gt;=$J128,AN$1&lt;=IF(AND($J128&gt;$M$1,$K128=""),$M$2,$K128)),AND(AN$1&gt;=$J129,AN$1&lt;=IF(AND($J129&gt;$M$1,$K129=""),$M$2,$K129))),$J$3,"")</f>
        <v/>
      </c>
      <c r="AO129" s="49" t="str">
        <f t="shared" ref="AO129" si="1543">IF(OR(AND(AO$1&gt;=$J125,AO$1&lt;=IF(AND($J125&gt;$M$1,$K125=""),$M$2,$K125)),AND(AO$1&gt;=$J126,AO$1&lt;=IF(AND($J126&gt;$M$1,$K126=""),$M$2,$K126)),AND(AO$1&gt;=$J127,AO$1&lt;=IF(AND($J127&gt;$M$1,$K127=""),$M$2,$K127)),AND(AO$1&gt;=$J128,AO$1&lt;=IF(AND($J128&gt;$M$1,$K128=""),$M$2,$K128)),AND(AO$1&gt;=$J129,AO$1&lt;=IF(AND($J129&gt;$M$1,$K129=""),$M$2,$K129))),$J$3,"")</f>
        <v/>
      </c>
      <c r="AP129" s="52" t="str">
        <f>IF(AP$1="","",IF(OR(AND(AP$1&gt;=$J125,AP$1&lt;=IF(AND($J125&gt;$M$1,$K125=""),$M$2,$K125)),AND(AP$1&gt;=$J126,AP$1&lt;=IF(AND($J126&gt;$M$1,$K126=""),$M$2,$K126)),AND(AP$1&gt;=$J127,AP$1&lt;=IF(AND($J127&gt;$M$1,$K127=""),$M$2,$K127)),AND(AP$1&gt;=$J128,AP$1&lt;=IF(AND($J128&gt;$M$1,$K128=""),$M$2,$K128)),AND(AP$1&gt;=$J129,AP$1&lt;=IF(AND($J129&gt;$M$1,$K129=""),$M$2,$K129))),$J$3,""))</f>
        <v/>
      </c>
      <c r="AQ129" s="52" t="str">
        <f t="shared" ref="AQ129" si="1544">IF(AQ$1="","",IF(OR(AND(AQ$1&gt;=$J125,AQ$1&lt;=IF(AND($J125&gt;$M$1,$K125=""),$M$2,$K125)),AND(AQ$1&gt;=$J126,AQ$1&lt;=IF(AND($J126&gt;$M$1,$K126=""),$M$2,$K126)),AND(AQ$1&gt;=$J127,AQ$1&lt;=IF(AND($J127&gt;$M$1,$K127=""),$M$2,$K127)),AND(AQ$1&gt;=$J128,AQ$1&lt;=IF(AND($J128&gt;$M$1,$K128=""),$M$2,$K128)),AND(AQ$1&gt;=$J129,AQ$1&lt;=IF(AND($J129&gt;$M$1,$K129=""),$M$2,$K129))),$J$3,""))</f>
        <v/>
      </c>
      <c r="AR129" s="53" t="str">
        <f t="shared" ref="AR129" si="1545">IF(AR$1="","",IF(OR(AND(AR$1&gt;=$J125,AR$1&lt;=IF(AND($J125&gt;$M$1,$K125=""),$M$2,$K125)),AND(AR$1&gt;=$J126,AR$1&lt;=IF(AND($J126&gt;$M$1,$K126=""),$M$2,$K126)),AND(AR$1&gt;=$J127,AR$1&lt;=IF(AND($J127&gt;$M$1,$K127=""),$M$2,$K127)),AND(AR$1&gt;=$J128,AR$1&lt;=IF(AND($J128&gt;$M$1,$K128=""),$M$2,$K128)),AND(AR$1&gt;=$J129,AR$1&lt;=IF(AND($J129&gt;$M$1,$K129=""),$M$2,$K129))),$J$3,""))</f>
        <v/>
      </c>
    </row>
    <row r="130" spans="1:44" x14ac:dyDescent="0.2">
      <c r="A130" s="76">
        <f>стр.1!C63</f>
        <v>5055</v>
      </c>
      <c r="B130" s="142" t="str">
        <f>IFERROR(VLOOKUP(A130,стр.1!$A$13:$D$106,2,FALSE),"")</f>
        <v>Орлов</v>
      </c>
      <c r="C130" s="197" t="str">
        <f>IFERROR(VLOOKUP(A130,стр.1!$A$13:$D$106,4,FALSE),"")</f>
        <v>сборная</v>
      </c>
      <c r="D130" s="86"/>
      <c r="E130" s="87"/>
      <c r="F130" s="86"/>
      <c r="G130" s="87"/>
      <c r="H130" s="86"/>
      <c r="I130" s="87"/>
      <c r="J130" s="86"/>
      <c r="K130" s="87"/>
      <c r="L130" s="17"/>
      <c r="M130" s="99"/>
      <c r="N130" s="97" t="str">
        <f>N131&amp;N132&amp;N133&amp;N134</f>
        <v/>
      </c>
      <c r="O130" s="97" t="str">
        <f t="shared" ref="O130" si="1546">O131&amp;O132&amp;O133&amp;O134</f>
        <v/>
      </c>
      <c r="P130" s="97" t="str">
        <f t="shared" ref="P130" si="1547">P131&amp;P132&amp;P133&amp;P134</f>
        <v/>
      </c>
      <c r="Q130" s="97" t="str">
        <f t="shared" ref="Q130" si="1548">Q131&amp;Q132&amp;Q133&amp;Q134</f>
        <v/>
      </c>
      <c r="R130" s="97" t="str">
        <f t="shared" ref="R130" si="1549">R131&amp;R132&amp;R133&amp;R134</f>
        <v/>
      </c>
      <c r="S130" s="97" t="str">
        <f t="shared" ref="S130" si="1550">S131&amp;S132&amp;S133&amp;S134</f>
        <v/>
      </c>
      <c r="T130" s="97" t="str">
        <f t="shared" ref="T130" si="1551">T131&amp;T132&amp;T133&amp;T134</f>
        <v/>
      </c>
      <c r="U130" s="97" t="str">
        <f t="shared" ref="U130" si="1552">U131&amp;U132&amp;U133&amp;U134</f>
        <v/>
      </c>
      <c r="V130" s="97" t="str">
        <f t="shared" ref="V130" si="1553">V131&amp;V132&amp;V133&amp;V134</f>
        <v/>
      </c>
      <c r="W130" s="97" t="str">
        <f t="shared" ref="W130" si="1554">W131&amp;W132&amp;W133&amp;W134</f>
        <v/>
      </c>
      <c r="X130" s="97" t="str">
        <f t="shared" ref="X130" si="1555">X131&amp;X132&amp;X133&amp;X134</f>
        <v/>
      </c>
      <c r="Y130" s="97" t="str">
        <f t="shared" ref="Y130" si="1556">Y131&amp;Y132&amp;Y133&amp;Y134</f>
        <v/>
      </c>
      <c r="Z130" s="97" t="str">
        <f t="shared" ref="Z130" si="1557">Z131&amp;Z132&amp;Z133&amp;Z134</f>
        <v/>
      </c>
      <c r="AA130" s="97" t="str">
        <f t="shared" ref="AA130" si="1558">AA131&amp;AA132&amp;AA133&amp;AA134</f>
        <v/>
      </c>
      <c r="AB130" s="97" t="str">
        <f t="shared" ref="AB130" si="1559">AB131&amp;AB132&amp;AB133&amp;AB134</f>
        <v/>
      </c>
      <c r="AC130" s="97" t="str">
        <f t="shared" ref="AC130" si="1560">AC131&amp;AC132&amp;AC133&amp;AC134</f>
        <v/>
      </c>
      <c r="AD130" s="97" t="str">
        <f t="shared" ref="AD130" si="1561">AD131&amp;AD132&amp;AD133&amp;AD134</f>
        <v/>
      </c>
      <c r="AE130" s="97" t="str">
        <f t="shared" ref="AE130" si="1562">AE131&amp;AE132&amp;AE133&amp;AE134</f>
        <v/>
      </c>
      <c r="AF130" s="97" t="str">
        <f t="shared" ref="AF130" si="1563">AF131&amp;AF132&amp;AF133&amp;AF134</f>
        <v/>
      </c>
      <c r="AG130" s="97" t="str">
        <f t="shared" ref="AG130" si="1564">AG131&amp;AG132&amp;AG133&amp;AG134</f>
        <v/>
      </c>
      <c r="AH130" s="97" t="str">
        <f t="shared" ref="AH130" si="1565">AH131&amp;AH132&amp;AH133&amp;AH134</f>
        <v/>
      </c>
      <c r="AI130" s="97" t="str">
        <f t="shared" ref="AI130" si="1566">AI131&amp;AI132&amp;AI133&amp;AI134</f>
        <v/>
      </c>
      <c r="AJ130" s="97" t="str">
        <f t="shared" ref="AJ130" si="1567">AJ131&amp;AJ132&amp;AJ133&amp;AJ134</f>
        <v/>
      </c>
      <c r="AK130" s="97" t="str">
        <f t="shared" ref="AK130" si="1568">AK131&amp;AK132&amp;AK133&amp;AK134</f>
        <v/>
      </c>
      <c r="AL130" s="97" t="str">
        <f t="shared" ref="AL130" si="1569">AL131&amp;AL132&amp;AL133&amp;AL134</f>
        <v/>
      </c>
      <c r="AM130" s="97" t="str">
        <f t="shared" ref="AM130" si="1570">AM131&amp;AM132&amp;AM133&amp;AM134</f>
        <v/>
      </c>
      <c r="AN130" s="97" t="str">
        <f t="shared" ref="AN130" si="1571">AN131&amp;AN132&amp;AN133&amp;AN134</f>
        <v/>
      </c>
      <c r="AO130" s="97" t="str">
        <f t="shared" ref="AO130" si="1572">AO131&amp;AO132&amp;AO133&amp;AO134</f>
        <v/>
      </c>
      <c r="AP130" s="97" t="str">
        <f t="shared" ref="AP130" si="1573">AP131&amp;AP132&amp;AP133&amp;AP134</f>
        <v/>
      </c>
      <c r="AQ130" s="97" t="str">
        <f t="shared" ref="AQ130" si="1574">AQ131&amp;AQ132&amp;AQ133&amp;AQ134</f>
        <v/>
      </c>
      <c r="AR130" s="97" t="str">
        <f t="shared" ref="AR130" si="1575">AR131&amp;AR132&amp;AR133&amp;AR134</f>
        <v/>
      </c>
    </row>
    <row r="131" spans="1:44" x14ac:dyDescent="0.2">
      <c r="A131" s="201"/>
      <c r="B131" s="74"/>
      <c r="C131" s="198"/>
      <c r="D131" s="88"/>
      <c r="E131" s="89"/>
      <c r="F131" s="90"/>
      <c r="G131" s="89"/>
      <c r="H131" s="90"/>
      <c r="I131" s="89"/>
      <c r="J131" s="90"/>
      <c r="K131" s="89"/>
      <c r="M131" s="99"/>
      <c r="N131" s="74" t="str">
        <f>IF(OR(AND(N$1&gt;=$D130,N$1&lt;=IF(AND($D130&gt;$M$1,$E130=""),$M$2,$E130)),AND(N$1&gt;=$D131,N$1&lt;=IF(AND($D131&gt;$M$1,$E131=""),$M$2,$E131)),AND(N$1&gt;=$D132,N$1&lt;=IF(AND($D132&gt;$M$1,$E132=""),$M$2,$E132)),AND(N$1&gt;=$D133,N$1&lt;=IF(AND($D133&gt;$M$1,$E133=""),$M$2,$E133))),$D$3,"")</f>
        <v/>
      </c>
      <c r="O131" s="41" t="str">
        <f t="shared" ref="O131:AO131" si="1576">IF(OR(AND(O$1&gt;=$D130,O$1&lt;=IF(AND($D130&gt;$M$1,$E130=""),$M$2,$E130)),AND(O$1&gt;=$D131,O$1&lt;=IF(AND($D131&gt;$M$1,$E131=""),$M$2,$E131)),AND(O$1&gt;=$D132,O$1&lt;=IF(AND($D132&gt;$M$1,$E132=""),$M$2,$E132)),AND(O$1&gt;=$D133,O$1&lt;=IF(AND($D133&gt;$M$1,$E133=""),$M$2,$E133))),$D$3,"")</f>
        <v/>
      </c>
      <c r="P131" s="41" t="str">
        <f t="shared" si="1576"/>
        <v/>
      </c>
      <c r="Q131" s="41" t="str">
        <f t="shared" si="1576"/>
        <v/>
      </c>
      <c r="R131" s="41" t="str">
        <f t="shared" si="1576"/>
        <v/>
      </c>
      <c r="S131" s="41" t="str">
        <f t="shared" si="1576"/>
        <v/>
      </c>
      <c r="T131" s="41" t="str">
        <f t="shared" si="1576"/>
        <v/>
      </c>
      <c r="U131" s="41" t="str">
        <f t="shared" si="1576"/>
        <v/>
      </c>
      <c r="V131" s="41" t="str">
        <f t="shared" si="1576"/>
        <v/>
      </c>
      <c r="W131" s="41" t="str">
        <f t="shared" si="1576"/>
        <v/>
      </c>
      <c r="X131" s="41" t="str">
        <f t="shared" si="1576"/>
        <v/>
      </c>
      <c r="Y131" s="41" t="str">
        <f t="shared" si="1576"/>
        <v/>
      </c>
      <c r="Z131" s="41" t="str">
        <f t="shared" si="1576"/>
        <v/>
      </c>
      <c r="AA131" s="41" t="str">
        <f t="shared" si="1576"/>
        <v/>
      </c>
      <c r="AB131" s="41" t="str">
        <f t="shared" si="1576"/>
        <v/>
      </c>
      <c r="AC131" s="41" t="str">
        <f t="shared" si="1576"/>
        <v/>
      </c>
      <c r="AD131" s="41" t="str">
        <f t="shared" si="1576"/>
        <v/>
      </c>
      <c r="AE131" s="41" t="str">
        <f t="shared" si="1576"/>
        <v/>
      </c>
      <c r="AF131" s="41" t="str">
        <f t="shared" si="1576"/>
        <v/>
      </c>
      <c r="AG131" s="41" t="str">
        <f t="shared" si="1576"/>
        <v/>
      </c>
      <c r="AH131" s="41" t="str">
        <f t="shared" si="1576"/>
        <v/>
      </c>
      <c r="AI131" s="41" t="str">
        <f t="shared" si="1576"/>
        <v/>
      </c>
      <c r="AJ131" s="41" t="str">
        <f t="shared" si="1576"/>
        <v/>
      </c>
      <c r="AK131" s="41" t="str">
        <f t="shared" si="1576"/>
        <v/>
      </c>
      <c r="AL131" s="41" t="str">
        <f t="shared" si="1576"/>
        <v/>
      </c>
      <c r="AM131" s="41" t="str">
        <f t="shared" si="1576"/>
        <v/>
      </c>
      <c r="AN131" s="41" t="str">
        <f t="shared" si="1576"/>
        <v/>
      </c>
      <c r="AO131" s="41" t="str">
        <f t="shared" si="1576"/>
        <v/>
      </c>
      <c r="AP131" s="50" t="str">
        <f>IF(AP$1="","",IF(OR(AND(AP$1&gt;=$D130,AP$1&lt;=IF(AND($D130&gt;$M$1,$E130=""),$M$2,$E130)),AND(AP$1&gt;=$D131,AP$1&lt;=IF(AND($D131&gt;$M$1,$E131=""),$M$2,$E131)),AND(AP$1&gt;=$D132,AP$1&lt;=IF(AND($D132&gt;$M$1,$E132=""),$M$2,$E132)),AND(AP$1&gt;=$D133,AP$1&lt;=IF(AND($D133&gt;$M$1,$E133=""),$M$2,$E133))),$D$3,""))</f>
        <v/>
      </c>
      <c r="AQ131" s="50" t="str">
        <f t="shared" ref="AQ131:AR131" si="1577">IF(AQ$1="","",IF(OR(AND(AQ$1&gt;=$D130,AQ$1&lt;=IF(AND($D130&gt;$M$1,$E130=""),$M$2,$E130)),AND(AQ$1&gt;=$D131,AQ$1&lt;=IF(AND($D131&gt;$M$1,$E131=""),$M$2,$E131)),AND(AQ$1&gt;=$D132,AQ$1&lt;=IF(AND($D132&gt;$M$1,$E132=""),$M$2,$E132)),AND(AQ$1&gt;=$D133,AQ$1&lt;=IF(AND($D133&gt;$M$1,$E133=""),$M$2,$E133))),$D$3,""))</f>
        <v/>
      </c>
      <c r="AR131" s="51" t="str">
        <f t="shared" si="1577"/>
        <v/>
      </c>
    </row>
    <row r="132" spans="1:44" x14ac:dyDescent="0.2">
      <c r="A132" s="201"/>
      <c r="B132" s="74"/>
      <c r="C132" s="199"/>
      <c r="D132" s="90"/>
      <c r="E132" s="89"/>
      <c r="F132" s="90"/>
      <c r="G132" s="89"/>
      <c r="H132" s="90"/>
      <c r="I132" s="89"/>
      <c r="J132" s="90"/>
      <c r="K132" s="89"/>
      <c r="M132" s="99"/>
      <c r="N132" s="74" t="str">
        <f>IF(OR(AND(N$1&gt;=$F130,N$1&lt;=IF(AND($F130&gt;$M$1,$G130=""),$M$2,$G130)),AND(N$1&gt;=$F131,N$1&lt;=IF(AND($F131&gt;$M$1,$G131=""),$M$2,$G131)),AND(N$1&gt;=$F132,N$1&lt;=IF(AND($F132&gt;$M$1,$G132=""),$M$2,$G132)),AND(N$1&gt;=$F133,N$1&lt;=IF(AND($F133&gt;$M$1,$G133=""),$M$2,$G133))),$F$3,"")</f>
        <v/>
      </c>
      <c r="O132" s="41" t="str">
        <f t="shared" ref="O132:AO132" si="1578">IF(OR(AND(O$1&gt;=$F130,O$1&lt;=IF(AND($F130&gt;$M$1,$G130=""),$M$2,$G130)),AND(O$1&gt;=$F131,O$1&lt;=IF(AND($F131&gt;$M$1,$G131=""),$M$2,$G131)),AND(O$1&gt;=$F132,O$1&lt;=IF(AND($F132&gt;$M$1,$G132=""),$M$2,$G132)),AND(O$1&gt;=$F133,O$1&lt;=IF(AND($F133&gt;$M$1,$G133=""),$M$2,$G133))),$F$3,"")</f>
        <v/>
      </c>
      <c r="P132" s="41" t="str">
        <f t="shared" si="1578"/>
        <v/>
      </c>
      <c r="Q132" s="41" t="str">
        <f t="shared" si="1578"/>
        <v/>
      </c>
      <c r="R132" s="41" t="str">
        <f t="shared" si="1578"/>
        <v/>
      </c>
      <c r="S132" s="41" t="str">
        <f t="shared" si="1578"/>
        <v/>
      </c>
      <c r="T132" s="41" t="str">
        <f t="shared" si="1578"/>
        <v/>
      </c>
      <c r="U132" s="41" t="str">
        <f t="shared" si="1578"/>
        <v/>
      </c>
      <c r="V132" s="41" t="str">
        <f t="shared" si="1578"/>
        <v/>
      </c>
      <c r="W132" s="41" t="str">
        <f t="shared" si="1578"/>
        <v/>
      </c>
      <c r="X132" s="41" t="str">
        <f t="shared" si="1578"/>
        <v/>
      </c>
      <c r="Y132" s="41" t="str">
        <f t="shared" si="1578"/>
        <v/>
      </c>
      <c r="Z132" s="41" t="str">
        <f t="shared" si="1578"/>
        <v/>
      </c>
      <c r="AA132" s="41" t="str">
        <f t="shared" si="1578"/>
        <v/>
      </c>
      <c r="AB132" s="41" t="str">
        <f t="shared" si="1578"/>
        <v/>
      </c>
      <c r="AC132" s="41" t="str">
        <f t="shared" si="1578"/>
        <v/>
      </c>
      <c r="AD132" s="41" t="str">
        <f t="shared" si="1578"/>
        <v/>
      </c>
      <c r="AE132" s="41" t="str">
        <f t="shared" si="1578"/>
        <v/>
      </c>
      <c r="AF132" s="41" t="str">
        <f t="shared" si="1578"/>
        <v/>
      </c>
      <c r="AG132" s="41" t="str">
        <f t="shared" si="1578"/>
        <v/>
      </c>
      <c r="AH132" s="41" t="str">
        <f t="shared" si="1578"/>
        <v/>
      </c>
      <c r="AI132" s="41" t="str">
        <f t="shared" si="1578"/>
        <v/>
      </c>
      <c r="AJ132" s="41" t="str">
        <f t="shared" si="1578"/>
        <v/>
      </c>
      <c r="AK132" s="41" t="str">
        <f t="shared" si="1578"/>
        <v/>
      </c>
      <c r="AL132" s="41" t="str">
        <f t="shared" si="1578"/>
        <v/>
      </c>
      <c r="AM132" s="41" t="str">
        <f t="shared" si="1578"/>
        <v/>
      </c>
      <c r="AN132" s="41" t="str">
        <f t="shared" si="1578"/>
        <v/>
      </c>
      <c r="AO132" s="41" t="str">
        <f t="shared" si="1578"/>
        <v/>
      </c>
      <c r="AP132" s="50" t="str">
        <f>IF(AP$1="","",IF(OR(AND(AP$1&gt;=$F130,AP$1&lt;=IF(AND($F130&gt;$M$1,$G130=""),$M$2,$G130)),AND(AP$1&gt;=$F131,AP$1&lt;=IF(AND($F131&gt;$M$1,$G131=""),$M$2,$G131)),AND(AP$1&gt;=$F132,AP$1&lt;=IF(AND($F132&gt;$M$1,$G132=""),$M$2,$G132)),AND(AP$1&gt;=$F133,AP$1&lt;=IF(AND($F133&gt;$M$1,$G133=""),$M$2,$G133))),$F$3,""))</f>
        <v/>
      </c>
      <c r="AQ132" s="50" t="str">
        <f t="shared" ref="AQ132:AR132" si="1579">IF(AQ$1="","",IF(OR(AND(AQ$1&gt;=$F130,AQ$1&lt;=IF(AND($F130&gt;$M$1,$G130=""),$M$2,$G130)),AND(AQ$1&gt;=$F131,AQ$1&lt;=IF(AND($F131&gt;$M$1,$G131=""),$M$2,$G131)),AND(AQ$1&gt;=$F132,AQ$1&lt;=IF(AND($F132&gt;$M$1,$G132=""),$M$2,$G132)),AND(AQ$1&gt;=$F133,AQ$1&lt;=IF(AND($F133&gt;$M$1,$G133=""),$M$2,$G133))),$F$3,""))</f>
        <v/>
      </c>
      <c r="AR132" s="51" t="str">
        <f t="shared" si="1579"/>
        <v/>
      </c>
    </row>
    <row r="133" spans="1:44" x14ac:dyDescent="0.2">
      <c r="A133" s="201"/>
      <c r="B133" s="74"/>
      <c r="C133" s="125"/>
      <c r="D133" s="90"/>
      <c r="E133" s="89"/>
      <c r="F133" s="90"/>
      <c r="G133" s="89"/>
      <c r="H133" s="90"/>
      <c r="I133" s="89"/>
      <c r="J133" s="90"/>
      <c r="K133" s="89"/>
      <c r="M133" s="99"/>
      <c r="N133" s="98" t="str">
        <f t="shared" ref="N133:AO133" si="1580">IF(OR(AND(N$1&gt;=$H130,N$1&lt;=IF(AND($H130&gt;$M$1,$I130=""),$M$2,$I130)),AND(N$1&gt;=$H131,N$1&lt;=IF(AND($H131&gt;$M$1,$I131=""),$M$2,$I131)),AND(N$1&gt;=$H132,N$1&lt;=IF(AND($H132&gt;$M$1,$I132=""),$M$2,$I132)),AND(N$1&gt;=$H133,N$1&lt;=IF(AND($H133&gt;$M$1,$I133=""),$M$2,$I133))),$H$3,"")</f>
        <v/>
      </c>
      <c r="O133" s="47" t="str">
        <f t="shared" si="1580"/>
        <v/>
      </c>
      <c r="P133" s="47" t="str">
        <f t="shared" si="1580"/>
        <v/>
      </c>
      <c r="Q133" s="47" t="str">
        <f t="shared" si="1580"/>
        <v/>
      </c>
      <c r="R133" s="47" t="str">
        <f t="shared" si="1580"/>
        <v/>
      </c>
      <c r="S133" s="47" t="str">
        <f t="shared" si="1580"/>
        <v/>
      </c>
      <c r="T133" s="47" t="str">
        <f t="shared" si="1580"/>
        <v/>
      </c>
      <c r="U133" s="47" t="str">
        <f t="shared" si="1580"/>
        <v/>
      </c>
      <c r="V133" s="47" t="str">
        <f t="shared" si="1580"/>
        <v/>
      </c>
      <c r="W133" s="47" t="str">
        <f t="shared" si="1580"/>
        <v/>
      </c>
      <c r="X133" s="47" t="str">
        <f t="shared" si="1580"/>
        <v/>
      </c>
      <c r="Y133" s="47" t="str">
        <f t="shared" si="1580"/>
        <v/>
      </c>
      <c r="Z133" s="47" t="str">
        <f t="shared" si="1580"/>
        <v/>
      </c>
      <c r="AA133" s="47" t="str">
        <f t="shared" si="1580"/>
        <v/>
      </c>
      <c r="AB133" s="47" t="str">
        <f t="shared" si="1580"/>
        <v/>
      </c>
      <c r="AC133" s="47" t="str">
        <f t="shared" si="1580"/>
        <v/>
      </c>
      <c r="AD133" s="47" t="str">
        <f t="shared" si="1580"/>
        <v/>
      </c>
      <c r="AE133" s="47" t="str">
        <f t="shared" si="1580"/>
        <v/>
      </c>
      <c r="AF133" s="47" t="str">
        <f t="shared" si="1580"/>
        <v/>
      </c>
      <c r="AG133" s="47" t="str">
        <f t="shared" si="1580"/>
        <v/>
      </c>
      <c r="AH133" s="47" t="str">
        <f t="shared" si="1580"/>
        <v/>
      </c>
      <c r="AI133" s="47" t="str">
        <f t="shared" si="1580"/>
        <v/>
      </c>
      <c r="AJ133" s="47" t="str">
        <f t="shared" si="1580"/>
        <v/>
      </c>
      <c r="AK133" s="47" t="str">
        <f t="shared" si="1580"/>
        <v/>
      </c>
      <c r="AL133" s="47" t="str">
        <f t="shared" si="1580"/>
        <v/>
      </c>
      <c r="AM133" s="47" t="str">
        <f t="shared" si="1580"/>
        <v/>
      </c>
      <c r="AN133" s="47" t="str">
        <f t="shared" si="1580"/>
        <v/>
      </c>
      <c r="AO133" s="47" t="str">
        <f t="shared" si="1580"/>
        <v/>
      </c>
      <c r="AP133" s="95" t="str">
        <f>IF(AP$1="","",IF(OR(AND(AP$1&gt;=$H130,AP$1&lt;=IF(AND($H130&gt;$M$1,$I130=""),$M$2,$I130)),AND(AP$1&gt;=$H131,AP$1&lt;=IF(AND($H131&gt;$M$1,$I131=""),$M$2,$I131)),AND(AP$1&gt;=$H132,AP$1&lt;=IF(AND($H132&gt;$M$1,$I132=""),$M$2,$I132)),AND(AP$1&gt;=$H133,AP$1&lt;=IF(AND($H133&gt;$M$1,$I133=""),$M$2,$I133))),$H$3,""))</f>
        <v/>
      </c>
      <c r="AQ133" s="95" t="str">
        <f>IF(AQ$1="","",IF(OR(AND(AQ$1&gt;=$H130,AQ$1&lt;=IF(AND($H130&gt;$M$1,$I130=""),$M$2,$I130)),AND(AQ$1&gt;=$H131,AQ$1&lt;=IF(AND($H131&gt;$M$1,$I131=""),$M$2,$I131)),AND(AQ$1&gt;=$H132,AQ$1&lt;=IF(AND($H132&gt;$M$1,$I132=""),$M$2,$I132)),AND(AQ$1&gt;=$H133,AQ$1&lt;=IF(AND($H133&gt;$M$1,$I133=""),$M$2,$I133))),$H$3,""))</f>
        <v/>
      </c>
      <c r="AR133" s="96" t="str">
        <f>IF(AR$1="","",IF(OR(AND(AR$1&gt;=$H130,AR$1&lt;=IF(AND($H130&gt;$M$1,$I130=""),$M$2,$I130)),AND(AR$1&gt;=$H131,AR$1&lt;=IF(AND($H131&gt;$M$1,$I131=""),$M$2,$I131)),AND(AR$1&gt;=$H132,AR$1&lt;=IF(AND($H132&gt;$M$1,$I132=""),$M$2,$I132)),AND(AR$1&gt;=$H133,AR$1&lt;=IF(AND($H133&gt;$M$1,$I133=""),$M$2,$I133))),$H$3,""))</f>
        <v/>
      </c>
    </row>
    <row r="134" spans="1:44" ht="13.5" thickBot="1" x14ac:dyDescent="0.25">
      <c r="A134" s="202"/>
      <c r="B134" s="75"/>
      <c r="C134" s="200"/>
      <c r="D134" s="91"/>
      <c r="E134" s="92"/>
      <c r="F134" s="91"/>
      <c r="G134" s="92"/>
      <c r="H134" s="91"/>
      <c r="I134" s="92"/>
      <c r="J134" s="91"/>
      <c r="K134" s="92"/>
      <c r="M134" s="99"/>
      <c r="N134" s="75" t="str">
        <f>IF(OR(AND(N$1&gt;=$J130,N$1&lt;=IF(AND($J130&gt;$M$1,$K130=""),$M$2,$K130)),AND(N$1&gt;=$J131,N$1&lt;=IF(AND($J131&gt;$M$1,$K131=""),$M$2,$K131)),AND(N$1&gt;=$J132,N$1&lt;=IF(AND($J132&gt;$M$1,$K132=""),$M$2,$K132)),AND(N$1&gt;=$J133,N$1&lt;=IF(AND($J133&gt;$M$1,$K133=""),$M$2,$K133)),AND(N$1&gt;=$J134,N$1&lt;=IF(AND($J134&gt;$M$1,$K134=""),$M$2,$K134))),$J$3,"")</f>
        <v/>
      </c>
      <c r="O134" s="49" t="str">
        <f t="shared" ref="O134" si="1581">IF(OR(AND(O$1&gt;=$J130,O$1&lt;=IF(AND($J130&gt;$M$1,$K130=""),$M$2,$K130)),AND(O$1&gt;=$J131,O$1&lt;=IF(AND($J131&gt;$M$1,$K131=""),$M$2,$K131)),AND(O$1&gt;=$J132,O$1&lt;=IF(AND($J132&gt;$M$1,$K132=""),$M$2,$K132)),AND(O$1&gt;=$J133,O$1&lt;=IF(AND($J133&gt;$M$1,$K133=""),$M$2,$K133)),AND(O$1&gt;=$J134,O$1&lt;=IF(AND($J134&gt;$M$1,$K134=""),$M$2,$K134))),$J$3,"")</f>
        <v/>
      </c>
      <c r="P134" s="49" t="str">
        <f t="shared" ref="P134" si="1582">IF(OR(AND(P$1&gt;=$J130,P$1&lt;=IF(AND($J130&gt;$M$1,$K130=""),$M$2,$K130)),AND(P$1&gt;=$J131,P$1&lt;=IF(AND($J131&gt;$M$1,$K131=""),$M$2,$K131)),AND(P$1&gt;=$J132,P$1&lt;=IF(AND($J132&gt;$M$1,$K132=""),$M$2,$K132)),AND(P$1&gt;=$J133,P$1&lt;=IF(AND($J133&gt;$M$1,$K133=""),$M$2,$K133)),AND(P$1&gt;=$J134,P$1&lt;=IF(AND($J134&gt;$M$1,$K134=""),$M$2,$K134))),$J$3,"")</f>
        <v/>
      </c>
      <c r="Q134" s="49" t="str">
        <f t="shared" ref="Q134" si="1583">IF(OR(AND(Q$1&gt;=$J130,Q$1&lt;=IF(AND($J130&gt;$M$1,$K130=""),$M$2,$K130)),AND(Q$1&gt;=$J131,Q$1&lt;=IF(AND($J131&gt;$M$1,$K131=""),$M$2,$K131)),AND(Q$1&gt;=$J132,Q$1&lt;=IF(AND($J132&gt;$M$1,$K132=""),$M$2,$K132)),AND(Q$1&gt;=$J133,Q$1&lt;=IF(AND($J133&gt;$M$1,$K133=""),$M$2,$K133)),AND(Q$1&gt;=$J134,Q$1&lt;=IF(AND($J134&gt;$M$1,$K134=""),$M$2,$K134))),$J$3,"")</f>
        <v/>
      </c>
      <c r="R134" s="49" t="str">
        <f t="shared" ref="R134" si="1584">IF(OR(AND(R$1&gt;=$J130,R$1&lt;=IF(AND($J130&gt;$M$1,$K130=""),$M$2,$K130)),AND(R$1&gt;=$J131,R$1&lt;=IF(AND($J131&gt;$M$1,$K131=""),$M$2,$K131)),AND(R$1&gt;=$J132,R$1&lt;=IF(AND($J132&gt;$M$1,$K132=""),$M$2,$K132)),AND(R$1&gt;=$J133,R$1&lt;=IF(AND($J133&gt;$M$1,$K133=""),$M$2,$K133)),AND(R$1&gt;=$J134,R$1&lt;=IF(AND($J134&gt;$M$1,$K134=""),$M$2,$K134))),$J$3,"")</f>
        <v/>
      </c>
      <c r="S134" s="49" t="str">
        <f t="shared" ref="S134" si="1585">IF(OR(AND(S$1&gt;=$J130,S$1&lt;=IF(AND($J130&gt;$M$1,$K130=""),$M$2,$K130)),AND(S$1&gt;=$J131,S$1&lt;=IF(AND($J131&gt;$M$1,$K131=""),$M$2,$K131)),AND(S$1&gt;=$J132,S$1&lt;=IF(AND($J132&gt;$M$1,$K132=""),$M$2,$K132)),AND(S$1&gt;=$J133,S$1&lt;=IF(AND($J133&gt;$M$1,$K133=""),$M$2,$K133)),AND(S$1&gt;=$J134,S$1&lt;=IF(AND($J134&gt;$M$1,$K134=""),$M$2,$K134))),$J$3,"")</f>
        <v/>
      </c>
      <c r="T134" s="49" t="str">
        <f t="shared" ref="T134" si="1586">IF(OR(AND(T$1&gt;=$J130,T$1&lt;=IF(AND($J130&gt;$M$1,$K130=""),$M$2,$K130)),AND(T$1&gt;=$J131,T$1&lt;=IF(AND($J131&gt;$M$1,$K131=""),$M$2,$K131)),AND(T$1&gt;=$J132,T$1&lt;=IF(AND($J132&gt;$M$1,$K132=""),$M$2,$K132)),AND(T$1&gt;=$J133,T$1&lt;=IF(AND($J133&gt;$M$1,$K133=""),$M$2,$K133)),AND(T$1&gt;=$J134,T$1&lt;=IF(AND($J134&gt;$M$1,$K134=""),$M$2,$K134))),$J$3,"")</f>
        <v/>
      </c>
      <c r="U134" s="49" t="str">
        <f t="shared" ref="U134" si="1587">IF(OR(AND(U$1&gt;=$J130,U$1&lt;=IF(AND($J130&gt;$M$1,$K130=""),$M$2,$K130)),AND(U$1&gt;=$J131,U$1&lt;=IF(AND($J131&gt;$M$1,$K131=""),$M$2,$K131)),AND(U$1&gt;=$J132,U$1&lt;=IF(AND($J132&gt;$M$1,$K132=""),$M$2,$K132)),AND(U$1&gt;=$J133,U$1&lt;=IF(AND($J133&gt;$M$1,$K133=""),$M$2,$K133)),AND(U$1&gt;=$J134,U$1&lt;=IF(AND($J134&gt;$M$1,$K134=""),$M$2,$K134))),$J$3,"")</f>
        <v/>
      </c>
      <c r="V134" s="49" t="str">
        <f t="shared" ref="V134" si="1588">IF(OR(AND(V$1&gt;=$J130,V$1&lt;=IF(AND($J130&gt;$M$1,$K130=""),$M$2,$K130)),AND(V$1&gt;=$J131,V$1&lt;=IF(AND($J131&gt;$M$1,$K131=""),$M$2,$K131)),AND(V$1&gt;=$J132,V$1&lt;=IF(AND($J132&gt;$M$1,$K132=""),$M$2,$K132)),AND(V$1&gt;=$J133,V$1&lt;=IF(AND($J133&gt;$M$1,$K133=""),$M$2,$K133)),AND(V$1&gt;=$J134,V$1&lt;=IF(AND($J134&gt;$M$1,$K134=""),$M$2,$K134))),$J$3,"")</f>
        <v/>
      </c>
      <c r="W134" s="49" t="str">
        <f t="shared" ref="W134" si="1589">IF(OR(AND(W$1&gt;=$J130,W$1&lt;=IF(AND($J130&gt;$M$1,$K130=""),$M$2,$K130)),AND(W$1&gt;=$J131,W$1&lt;=IF(AND($J131&gt;$M$1,$K131=""),$M$2,$K131)),AND(W$1&gt;=$J132,W$1&lt;=IF(AND($J132&gt;$M$1,$K132=""),$M$2,$K132)),AND(W$1&gt;=$J133,W$1&lt;=IF(AND($J133&gt;$M$1,$K133=""),$M$2,$K133)),AND(W$1&gt;=$J134,W$1&lt;=IF(AND($J134&gt;$M$1,$K134=""),$M$2,$K134))),$J$3,"")</f>
        <v/>
      </c>
      <c r="X134" s="49" t="str">
        <f t="shared" ref="X134" si="1590">IF(OR(AND(X$1&gt;=$J130,X$1&lt;=IF(AND($J130&gt;$M$1,$K130=""),$M$2,$K130)),AND(X$1&gt;=$J131,X$1&lt;=IF(AND($J131&gt;$M$1,$K131=""),$M$2,$K131)),AND(X$1&gt;=$J132,X$1&lt;=IF(AND($J132&gt;$M$1,$K132=""),$M$2,$K132)),AND(X$1&gt;=$J133,X$1&lt;=IF(AND($J133&gt;$M$1,$K133=""),$M$2,$K133)),AND(X$1&gt;=$J134,X$1&lt;=IF(AND($J134&gt;$M$1,$K134=""),$M$2,$K134))),$J$3,"")</f>
        <v/>
      </c>
      <c r="Y134" s="49" t="str">
        <f t="shared" ref="Y134" si="1591">IF(OR(AND(Y$1&gt;=$J130,Y$1&lt;=IF(AND($J130&gt;$M$1,$K130=""),$M$2,$K130)),AND(Y$1&gt;=$J131,Y$1&lt;=IF(AND($J131&gt;$M$1,$K131=""),$M$2,$K131)),AND(Y$1&gt;=$J132,Y$1&lt;=IF(AND($J132&gt;$M$1,$K132=""),$M$2,$K132)),AND(Y$1&gt;=$J133,Y$1&lt;=IF(AND($J133&gt;$M$1,$K133=""),$M$2,$K133)),AND(Y$1&gt;=$J134,Y$1&lt;=IF(AND($J134&gt;$M$1,$K134=""),$M$2,$K134))),$J$3,"")</f>
        <v/>
      </c>
      <c r="Z134" s="49" t="str">
        <f t="shared" ref="Z134" si="1592">IF(OR(AND(Z$1&gt;=$J130,Z$1&lt;=IF(AND($J130&gt;$M$1,$K130=""),$M$2,$K130)),AND(Z$1&gt;=$J131,Z$1&lt;=IF(AND($J131&gt;$M$1,$K131=""),$M$2,$K131)),AND(Z$1&gt;=$J132,Z$1&lt;=IF(AND($J132&gt;$M$1,$K132=""),$M$2,$K132)),AND(Z$1&gt;=$J133,Z$1&lt;=IF(AND($J133&gt;$M$1,$K133=""),$M$2,$K133)),AND(Z$1&gt;=$J134,Z$1&lt;=IF(AND($J134&gt;$M$1,$K134=""),$M$2,$K134))),$J$3,"")</f>
        <v/>
      </c>
      <c r="AA134" s="49" t="str">
        <f t="shared" ref="AA134" si="1593">IF(OR(AND(AA$1&gt;=$J130,AA$1&lt;=IF(AND($J130&gt;$M$1,$K130=""),$M$2,$K130)),AND(AA$1&gt;=$J131,AA$1&lt;=IF(AND($J131&gt;$M$1,$K131=""),$M$2,$K131)),AND(AA$1&gt;=$J132,AA$1&lt;=IF(AND($J132&gt;$M$1,$K132=""),$M$2,$K132)),AND(AA$1&gt;=$J133,AA$1&lt;=IF(AND($J133&gt;$M$1,$K133=""),$M$2,$K133)),AND(AA$1&gt;=$J134,AA$1&lt;=IF(AND($J134&gt;$M$1,$K134=""),$M$2,$K134))),$J$3,"")</f>
        <v/>
      </c>
      <c r="AB134" s="49" t="str">
        <f t="shared" ref="AB134" si="1594">IF(OR(AND(AB$1&gt;=$J130,AB$1&lt;=IF(AND($J130&gt;$M$1,$K130=""),$M$2,$K130)),AND(AB$1&gt;=$J131,AB$1&lt;=IF(AND($J131&gt;$M$1,$K131=""),$M$2,$K131)),AND(AB$1&gt;=$J132,AB$1&lt;=IF(AND($J132&gt;$M$1,$K132=""),$M$2,$K132)),AND(AB$1&gt;=$J133,AB$1&lt;=IF(AND($J133&gt;$M$1,$K133=""),$M$2,$K133)),AND(AB$1&gt;=$J134,AB$1&lt;=IF(AND($J134&gt;$M$1,$K134=""),$M$2,$K134))),$J$3,"")</f>
        <v/>
      </c>
      <c r="AC134" s="49" t="str">
        <f t="shared" ref="AC134" si="1595">IF(OR(AND(AC$1&gt;=$J130,AC$1&lt;=IF(AND($J130&gt;$M$1,$K130=""),$M$2,$K130)),AND(AC$1&gt;=$J131,AC$1&lt;=IF(AND($J131&gt;$M$1,$K131=""),$M$2,$K131)),AND(AC$1&gt;=$J132,AC$1&lt;=IF(AND($J132&gt;$M$1,$K132=""),$M$2,$K132)),AND(AC$1&gt;=$J133,AC$1&lt;=IF(AND($J133&gt;$M$1,$K133=""),$M$2,$K133)),AND(AC$1&gt;=$J134,AC$1&lt;=IF(AND($J134&gt;$M$1,$K134=""),$M$2,$K134))),$J$3,"")</f>
        <v/>
      </c>
      <c r="AD134" s="49" t="str">
        <f t="shared" ref="AD134" si="1596">IF(OR(AND(AD$1&gt;=$J130,AD$1&lt;=IF(AND($J130&gt;$M$1,$K130=""),$M$2,$K130)),AND(AD$1&gt;=$J131,AD$1&lt;=IF(AND($J131&gt;$M$1,$K131=""),$M$2,$K131)),AND(AD$1&gt;=$J132,AD$1&lt;=IF(AND($J132&gt;$M$1,$K132=""),$M$2,$K132)),AND(AD$1&gt;=$J133,AD$1&lt;=IF(AND($J133&gt;$M$1,$K133=""),$M$2,$K133)),AND(AD$1&gt;=$J134,AD$1&lt;=IF(AND($J134&gt;$M$1,$K134=""),$M$2,$K134))),$J$3,"")</f>
        <v/>
      </c>
      <c r="AE134" s="49" t="str">
        <f t="shared" ref="AE134" si="1597">IF(OR(AND(AE$1&gt;=$J130,AE$1&lt;=IF(AND($J130&gt;$M$1,$K130=""),$M$2,$K130)),AND(AE$1&gt;=$J131,AE$1&lt;=IF(AND($J131&gt;$M$1,$K131=""),$M$2,$K131)),AND(AE$1&gt;=$J132,AE$1&lt;=IF(AND($J132&gt;$M$1,$K132=""),$M$2,$K132)),AND(AE$1&gt;=$J133,AE$1&lt;=IF(AND($J133&gt;$M$1,$K133=""),$M$2,$K133)),AND(AE$1&gt;=$J134,AE$1&lt;=IF(AND($J134&gt;$M$1,$K134=""),$M$2,$K134))),$J$3,"")</f>
        <v/>
      </c>
      <c r="AF134" s="49" t="str">
        <f t="shared" ref="AF134" si="1598">IF(OR(AND(AF$1&gt;=$J130,AF$1&lt;=IF(AND($J130&gt;$M$1,$K130=""),$M$2,$K130)),AND(AF$1&gt;=$J131,AF$1&lt;=IF(AND($J131&gt;$M$1,$K131=""),$M$2,$K131)),AND(AF$1&gt;=$J132,AF$1&lt;=IF(AND($J132&gt;$M$1,$K132=""),$M$2,$K132)),AND(AF$1&gt;=$J133,AF$1&lt;=IF(AND($J133&gt;$M$1,$K133=""),$M$2,$K133)),AND(AF$1&gt;=$J134,AF$1&lt;=IF(AND($J134&gt;$M$1,$K134=""),$M$2,$K134))),$J$3,"")</f>
        <v/>
      </c>
      <c r="AG134" s="49" t="str">
        <f t="shared" ref="AG134" si="1599">IF(OR(AND(AG$1&gt;=$J130,AG$1&lt;=IF(AND($J130&gt;$M$1,$K130=""),$M$2,$K130)),AND(AG$1&gt;=$J131,AG$1&lt;=IF(AND($J131&gt;$M$1,$K131=""),$M$2,$K131)),AND(AG$1&gt;=$J132,AG$1&lt;=IF(AND($J132&gt;$M$1,$K132=""),$M$2,$K132)),AND(AG$1&gt;=$J133,AG$1&lt;=IF(AND($J133&gt;$M$1,$K133=""),$M$2,$K133)),AND(AG$1&gt;=$J134,AG$1&lt;=IF(AND($J134&gt;$M$1,$K134=""),$M$2,$K134))),$J$3,"")</f>
        <v/>
      </c>
      <c r="AH134" s="49" t="str">
        <f t="shared" ref="AH134" si="1600">IF(OR(AND(AH$1&gt;=$J130,AH$1&lt;=IF(AND($J130&gt;$M$1,$K130=""),$M$2,$K130)),AND(AH$1&gt;=$J131,AH$1&lt;=IF(AND($J131&gt;$M$1,$K131=""),$M$2,$K131)),AND(AH$1&gt;=$J132,AH$1&lt;=IF(AND($J132&gt;$M$1,$K132=""),$M$2,$K132)),AND(AH$1&gt;=$J133,AH$1&lt;=IF(AND($J133&gt;$M$1,$K133=""),$M$2,$K133)),AND(AH$1&gt;=$J134,AH$1&lt;=IF(AND($J134&gt;$M$1,$K134=""),$M$2,$K134))),$J$3,"")</f>
        <v/>
      </c>
      <c r="AI134" s="49" t="str">
        <f t="shared" ref="AI134" si="1601">IF(OR(AND(AI$1&gt;=$J130,AI$1&lt;=IF(AND($J130&gt;$M$1,$K130=""),$M$2,$K130)),AND(AI$1&gt;=$J131,AI$1&lt;=IF(AND($J131&gt;$M$1,$K131=""),$M$2,$K131)),AND(AI$1&gt;=$J132,AI$1&lt;=IF(AND($J132&gt;$M$1,$K132=""),$M$2,$K132)),AND(AI$1&gt;=$J133,AI$1&lt;=IF(AND($J133&gt;$M$1,$K133=""),$M$2,$K133)),AND(AI$1&gt;=$J134,AI$1&lt;=IF(AND($J134&gt;$M$1,$K134=""),$M$2,$K134))),$J$3,"")</f>
        <v/>
      </c>
      <c r="AJ134" s="49" t="str">
        <f t="shared" ref="AJ134" si="1602">IF(OR(AND(AJ$1&gt;=$J130,AJ$1&lt;=IF(AND($J130&gt;$M$1,$K130=""),$M$2,$K130)),AND(AJ$1&gt;=$J131,AJ$1&lt;=IF(AND($J131&gt;$M$1,$K131=""),$M$2,$K131)),AND(AJ$1&gt;=$J132,AJ$1&lt;=IF(AND($J132&gt;$M$1,$K132=""),$M$2,$K132)),AND(AJ$1&gt;=$J133,AJ$1&lt;=IF(AND($J133&gt;$M$1,$K133=""),$M$2,$K133)),AND(AJ$1&gt;=$J134,AJ$1&lt;=IF(AND($J134&gt;$M$1,$K134=""),$M$2,$K134))),$J$3,"")</f>
        <v/>
      </c>
      <c r="AK134" s="49" t="str">
        <f t="shared" ref="AK134" si="1603">IF(OR(AND(AK$1&gt;=$J130,AK$1&lt;=IF(AND($J130&gt;$M$1,$K130=""),$M$2,$K130)),AND(AK$1&gt;=$J131,AK$1&lt;=IF(AND($J131&gt;$M$1,$K131=""),$M$2,$K131)),AND(AK$1&gt;=$J132,AK$1&lt;=IF(AND($J132&gt;$M$1,$K132=""),$M$2,$K132)),AND(AK$1&gt;=$J133,AK$1&lt;=IF(AND($J133&gt;$M$1,$K133=""),$M$2,$K133)),AND(AK$1&gt;=$J134,AK$1&lt;=IF(AND($J134&gt;$M$1,$K134=""),$M$2,$K134))),$J$3,"")</f>
        <v/>
      </c>
      <c r="AL134" s="49" t="str">
        <f t="shared" ref="AL134" si="1604">IF(OR(AND(AL$1&gt;=$J130,AL$1&lt;=IF(AND($J130&gt;$M$1,$K130=""),$M$2,$K130)),AND(AL$1&gt;=$J131,AL$1&lt;=IF(AND($J131&gt;$M$1,$K131=""),$M$2,$K131)),AND(AL$1&gt;=$J132,AL$1&lt;=IF(AND($J132&gt;$M$1,$K132=""),$M$2,$K132)),AND(AL$1&gt;=$J133,AL$1&lt;=IF(AND($J133&gt;$M$1,$K133=""),$M$2,$K133)),AND(AL$1&gt;=$J134,AL$1&lt;=IF(AND($J134&gt;$M$1,$K134=""),$M$2,$K134))),$J$3,"")</f>
        <v/>
      </c>
      <c r="AM134" s="49" t="str">
        <f t="shared" ref="AM134" si="1605">IF(OR(AND(AM$1&gt;=$J130,AM$1&lt;=IF(AND($J130&gt;$M$1,$K130=""),$M$2,$K130)),AND(AM$1&gt;=$J131,AM$1&lt;=IF(AND($J131&gt;$M$1,$K131=""),$M$2,$K131)),AND(AM$1&gt;=$J132,AM$1&lt;=IF(AND($J132&gt;$M$1,$K132=""),$M$2,$K132)),AND(AM$1&gt;=$J133,AM$1&lt;=IF(AND($J133&gt;$M$1,$K133=""),$M$2,$K133)),AND(AM$1&gt;=$J134,AM$1&lt;=IF(AND($J134&gt;$M$1,$K134=""),$M$2,$K134))),$J$3,"")</f>
        <v/>
      </c>
      <c r="AN134" s="49" t="str">
        <f t="shared" ref="AN134" si="1606">IF(OR(AND(AN$1&gt;=$J130,AN$1&lt;=IF(AND($J130&gt;$M$1,$K130=""),$M$2,$K130)),AND(AN$1&gt;=$J131,AN$1&lt;=IF(AND($J131&gt;$M$1,$K131=""),$M$2,$K131)),AND(AN$1&gt;=$J132,AN$1&lt;=IF(AND($J132&gt;$M$1,$K132=""),$M$2,$K132)),AND(AN$1&gt;=$J133,AN$1&lt;=IF(AND($J133&gt;$M$1,$K133=""),$M$2,$K133)),AND(AN$1&gt;=$J134,AN$1&lt;=IF(AND($J134&gt;$M$1,$K134=""),$M$2,$K134))),$J$3,"")</f>
        <v/>
      </c>
      <c r="AO134" s="49" t="str">
        <f t="shared" ref="AO134" si="1607">IF(OR(AND(AO$1&gt;=$J130,AO$1&lt;=IF(AND($J130&gt;$M$1,$K130=""),$M$2,$K130)),AND(AO$1&gt;=$J131,AO$1&lt;=IF(AND($J131&gt;$M$1,$K131=""),$M$2,$K131)),AND(AO$1&gt;=$J132,AO$1&lt;=IF(AND($J132&gt;$M$1,$K132=""),$M$2,$K132)),AND(AO$1&gt;=$J133,AO$1&lt;=IF(AND($J133&gt;$M$1,$K133=""),$M$2,$K133)),AND(AO$1&gt;=$J134,AO$1&lt;=IF(AND($J134&gt;$M$1,$K134=""),$M$2,$K134))),$J$3,"")</f>
        <v/>
      </c>
      <c r="AP134" s="52" t="str">
        <f>IF(AP$1="","",IF(OR(AND(AP$1&gt;=$J130,AP$1&lt;=IF(AND($J130&gt;$M$1,$K130=""),$M$2,$K130)),AND(AP$1&gt;=$J131,AP$1&lt;=IF(AND($J131&gt;$M$1,$K131=""),$M$2,$K131)),AND(AP$1&gt;=$J132,AP$1&lt;=IF(AND($J132&gt;$M$1,$K132=""),$M$2,$K132)),AND(AP$1&gt;=$J133,AP$1&lt;=IF(AND($J133&gt;$M$1,$K133=""),$M$2,$K133)),AND(AP$1&gt;=$J134,AP$1&lt;=IF(AND($J134&gt;$M$1,$K134=""),$M$2,$K134))),$J$3,""))</f>
        <v/>
      </c>
      <c r="AQ134" s="52" t="str">
        <f t="shared" ref="AQ134" si="1608">IF(AQ$1="","",IF(OR(AND(AQ$1&gt;=$J130,AQ$1&lt;=IF(AND($J130&gt;$M$1,$K130=""),$M$2,$K130)),AND(AQ$1&gt;=$J131,AQ$1&lt;=IF(AND($J131&gt;$M$1,$K131=""),$M$2,$K131)),AND(AQ$1&gt;=$J132,AQ$1&lt;=IF(AND($J132&gt;$M$1,$K132=""),$M$2,$K132)),AND(AQ$1&gt;=$J133,AQ$1&lt;=IF(AND($J133&gt;$M$1,$K133=""),$M$2,$K133)),AND(AQ$1&gt;=$J134,AQ$1&lt;=IF(AND($J134&gt;$M$1,$K134=""),$M$2,$K134))),$J$3,""))</f>
        <v/>
      </c>
      <c r="AR134" s="53" t="str">
        <f t="shared" ref="AR134" si="1609">IF(AR$1="","",IF(OR(AND(AR$1&gt;=$J130,AR$1&lt;=IF(AND($J130&gt;$M$1,$K130=""),$M$2,$K130)),AND(AR$1&gt;=$J131,AR$1&lt;=IF(AND($J131&gt;$M$1,$K131=""),$M$2,$K131)),AND(AR$1&gt;=$J132,AR$1&lt;=IF(AND($J132&gt;$M$1,$K132=""),$M$2,$K132)),AND(AR$1&gt;=$J133,AR$1&lt;=IF(AND($J133&gt;$M$1,$K133=""),$M$2,$K133)),AND(AR$1&gt;=$J134,AR$1&lt;=IF(AND($J134&gt;$M$1,$K134=""),$M$2,$K134))),$J$3,""))</f>
        <v/>
      </c>
    </row>
    <row r="135" spans="1:44" x14ac:dyDescent="0.2">
      <c r="A135" s="76">
        <f>стр.1!C65</f>
        <v>5155</v>
      </c>
      <c r="B135" s="142" t="str">
        <f>IFERROR(VLOOKUP(A135,стр.1!$A$13:$D$106,2,FALSE),"")</f>
        <v>Мышкин</v>
      </c>
      <c r="C135" s="197" t="str">
        <f>IFERROR(VLOOKUP(A135,стр.1!$A$13:$D$106,4,FALSE),"")</f>
        <v>сборная</v>
      </c>
      <c r="D135" s="86"/>
      <c r="E135" s="87"/>
      <c r="F135" s="86"/>
      <c r="G135" s="87"/>
      <c r="H135" s="86"/>
      <c r="I135" s="87"/>
      <c r="J135" s="86"/>
      <c r="K135" s="87"/>
      <c r="L135" s="17"/>
      <c r="M135" s="99"/>
      <c r="N135" s="97" t="str">
        <f>N136&amp;N137&amp;N138&amp;N139</f>
        <v/>
      </c>
      <c r="O135" s="97" t="str">
        <f t="shared" ref="O135" si="1610">O136&amp;O137&amp;O138&amp;O139</f>
        <v/>
      </c>
      <c r="P135" s="97" t="str">
        <f t="shared" ref="P135" si="1611">P136&amp;P137&amp;P138&amp;P139</f>
        <v/>
      </c>
      <c r="Q135" s="97" t="str">
        <f t="shared" ref="Q135" si="1612">Q136&amp;Q137&amp;Q138&amp;Q139</f>
        <v/>
      </c>
      <c r="R135" s="97" t="str">
        <f t="shared" ref="R135" si="1613">R136&amp;R137&amp;R138&amp;R139</f>
        <v/>
      </c>
      <c r="S135" s="97" t="str">
        <f t="shared" ref="S135" si="1614">S136&amp;S137&amp;S138&amp;S139</f>
        <v/>
      </c>
      <c r="T135" s="97" t="str">
        <f t="shared" ref="T135" si="1615">T136&amp;T137&amp;T138&amp;T139</f>
        <v/>
      </c>
      <c r="U135" s="97" t="str">
        <f t="shared" ref="U135" si="1616">U136&amp;U137&amp;U138&amp;U139</f>
        <v/>
      </c>
      <c r="V135" s="97" t="str">
        <f t="shared" ref="V135" si="1617">V136&amp;V137&amp;V138&amp;V139</f>
        <v/>
      </c>
      <c r="W135" s="97" t="str">
        <f t="shared" ref="W135" si="1618">W136&amp;W137&amp;W138&amp;W139</f>
        <v/>
      </c>
      <c r="X135" s="97" t="str">
        <f t="shared" ref="X135" si="1619">X136&amp;X137&amp;X138&amp;X139</f>
        <v/>
      </c>
      <c r="Y135" s="97" t="str">
        <f t="shared" ref="Y135" si="1620">Y136&amp;Y137&amp;Y138&amp;Y139</f>
        <v/>
      </c>
      <c r="Z135" s="97" t="str">
        <f t="shared" ref="Z135" si="1621">Z136&amp;Z137&amp;Z138&amp;Z139</f>
        <v/>
      </c>
      <c r="AA135" s="97" t="str">
        <f t="shared" ref="AA135" si="1622">AA136&amp;AA137&amp;AA138&amp;AA139</f>
        <v/>
      </c>
      <c r="AB135" s="97" t="str">
        <f t="shared" ref="AB135" si="1623">AB136&amp;AB137&amp;AB138&amp;AB139</f>
        <v/>
      </c>
      <c r="AC135" s="97" t="str">
        <f t="shared" ref="AC135" si="1624">AC136&amp;AC137&amp;AC138&amp;AC139</f>
        <v/>
      </c>
      <c r="AD135" s="97" t="str">
        <f t="shared" ref="AD135" si="1625">AD136&amp;AD137&amp;AD138&amp;AD139</f>
        <v/>
      </c>
      <c r="AE135" s="97" t="str">
        <f t="shared" ref="AE135" si="1626">AE136&amp;AE137&amp;AE138&amp;AE139</f>
        <v/>
      </c>
      <c r="AF135" s="97" t="str">
        <f t="shared" ref="AF135" si="1627">AF136&amp;AF137&amp;AF138&amp;AF139</f>
        <v/>
      </c>
      <c r="AG135" s="97" t="str">
        <f t="shared" ref="AG135" si="1628">AG136&amp;AG137&amp;AG138&amp;AG139</f>
        <v/>
      </c>
      <c r="AH135" s="97" t="str">
        <f t="shared" ref="AH135" si="1629">AH136&amp;AH137&amp;AH138&amp;AH139</f>
        <v/>
      </c>
      <c r="AI135" s="97" t="str">
        <f t="shared" ref="AI135" si="1630">AI136&amp;AI137&amp;AI138&amp;AI139</f>
        <v/>
      </c>
      <c r="AJ135" s="97" t="str">
        <f t="shared" ref="AJ135" si="1631">AJ136&amp;AJ137&amp;AJ138&amp;AJ139</f>
        <v/>
      </c>
      <c r="AK135" s="97" t="str">
        <f t="shared" ref="AK135" si="1632">AK136&amp;AK137&amp;AK138&amp;AK139</f>
        <v/>
      </c>
      <c r="AL135" s="97" t="str">
        <f t="shared" ref="AL135" si="1633">AL136&amp;AL137&amp;AL138&amp;AL139</f>
        <v/>
      </c>
      <c r="AM135" s="97" t="str">
        <f t="shared" ref="AM135" si="1634">AM136&amp;AM137&amp;AM138&amp;AM139</f>
        <v/>
      </c>
      <c r="AN135" s="97" t="str">
        <f t="shared" ref="AN135" si="1635">AN136&amp;AN137&amp;AN138&amp;AN139</f>
        <v/>
      </c>
      <c r="AO135" s="97" t="str">
        <f t="shared" ref="AO135" si="1636">AO136&amp;AO137&amp;AO138&amp;AO139</f>
        <v/>
      </c>
      <c r="AP135" s="97" t="str">
        <f t="shared" ref="AP135" si="1637">AP136&amp;AP137&amp;AP138&amp;AP139</f>
        <v/>
      </c>
      <c r="AQ135" s="97" t="str">
        <f t="shared" ref="AQ135" si="1638">AQ136&amp;AQ137&amp;AQ138&amp;AQ139</f>
        <v/>
      </c>
      <c r="AR135" s="97" t="str">
        <f t="shared" ref="AR135" si="1639">AR136&amp;AR137&amp;AR138&amp;AR139</f>
        <v/>
      </c>
    </row>
    <row r="136" spans="1:44" x14ac:dyDescent="0.2">
      <c r="A136" s="201"/>
      <c r="B136" s="74"/>
      <c r="C136" s="198"/>
      <c r="D136" s="88"/>
      <c r="E136" s="89"/>
      <c r="F136" s="90"/>
      <c r="G136" s="89"/>
      <c r="H136" s="90"/>
      <c r="I136" s="89"/>
      <c r="J136" s="90"/>
      <c r="K136" s="89"/>
      <c r="M136" s="99"/>
      <c r="N136" s="74" t="str">
        <f>IF(OR(AND(N$1&gt;=$D135,N$1&lt;=IF(AND($D135&gt;$M$1,$E135=""),$M$2,$E135)),AND(N$1&gt;=$D136,N$1&lt;=IF(AND($D136&gt;$M$1,$E136=""),$M$2,$E136)),AND(N$1&gt;=$D137,N$1&lt;=IF(AND($D137&gt;$M$1,$E137=""),$M$2,$E137)),AND(N$1&gt;=$D138,N$1&lt;=IF(AND($D138&gt;$M$1,$E138=""),$M$2,$E138))),$D$3,"")</f>
        <v/>
      </c>
      <c r="O136" s="41" t="str">
        <f t="shared" ref="O136:AO136" si="1640">IF(OR(AND(O$1&gt;=$D135,O$1&lt;=IF(AND($D135&gt;$M$1,$E135=""),$M$2,$E135)),AND(O$1&gt;=$D136,O$1&lt;=IF(AND($D136&gt;$M$1,$E136=""),$M$2,$E136)),AND(O$1&gt;=$D137,O$1&lt;=IF(AND($D137&gt;$M$1,$E137=""),$M$2,$E137)),AND(O$1&gt;=$D138,O$1&lt;=IF(AND($D138&gt;$M$1,$E138=""),$M$2,$E138))),$D$3,"")</f>
        <v/>
      </c>
      <c r="P136" s="41" t="str">
        <f t="shared" si="1640"/>
        <v/>
      </c>
      <c r="Q136" s="41" t="str">
        <f t="shared" si="1640"/>
        <v/>
      </c>
      <c r="R136" s="41" t="str">
        <f t="shared" si="1640"/>
        <v/>
      </c>
      <c r="S136" s="41" t="str">
        <f t="shared" si="1640"/>
        <v/>
      </c>
      <c r="T136" s="41" t="str">
        <f t="shared" si="1640"/>
        <v/>
      </c>
      <c r="U136" s="41" t="str">
        <f t="shared" si="1640"/>
        <v/>
      </c>
      <c r="V136" s="41" t="str">
        <f t="shared" si="1640"/>
        <v/>
      </c>
      <c r="W136" s="41" t="str">
        <f t="shared" si="1640"/>
        <v/>
      </c>
      <c r="X136" s="41" t="str">
        <f t="shared" si="1640"/>
        <v/>
      </c>
      <c r="Y136" s="41" t="str">
        <f t="shared" si="1640"/>
        <v/>
      </c>
      <c r="Z136" s="41" t="str">
        <f t="shared" si="1640"/>
        <v/>
      </c>
      <c r="AA136" s="41" t="str">
        <f t="shared" si="1640"/>
        <v/>
      </c>
      <c r="AB136" s="41" t="str">
        <f t="shared" si="1640"/>
        <v/>
      </c>
      <c r="AC136" s="41" t="str">
        <f t="shared" si="1640"/>
        <v/>
      </c>
      <c r="AD136" s="41" t="str">
        <f t="shared" si="1640"/>
        <v/>
      </c>
      <c r="AE136" s="41" t="str">
        <f t="shared" si="1640"/>
        <v/>
      </c>
      <c r="AF136" s="41" t="str">
        <f t="shared" si="1640"/>
        <v/>
      </c>
      <c r="AG136" s="41" t="str">
        <f t="shared" si="1640"/>
        <v/>
      </c>
      <c r="AH136" s="41" t="str">
        <f t="shared" si="1640"/>
        <v/>
      </c>
      <c r="AI136" s="41" t="str">
        <f t="shared" si="1640"/>
        <v/>
      </c>
      <c r="AJ136" s="41" t="str">
        <f t="shared" si="1640"/>
        <v/>
      </c>
      <c r="AK136" s="41" t="str">
        <f t="shared" si="1640"/>
        <v/>
      </c>
      <c r="AL136" s="41" t="str">
        <f t="shared" si="1640"/>
        <v/>
      </c>
      <c r="AM136" s="41" t="str">
        <f t="shared" si="1640"/>
        <v/>
      </c>
      <c r="AN136" s="41" t="str">
        <f t="shared" si="1640"/>
        <v/>
      </c>
      <c r="AO136" s="41" t="str">
        <f t="shared" si="1640"/>
        <v/>
      </c>
      <c r="AP136" s="50" t="str">
        <f>IF(AP$1="","",IF(OR(AND(AP$1&gt;=$D135,AP$1&lt;=IF(AND($D135&gt;$M$1,$E135=""),$M$2,$E135)),AND(AP$1&gt;=$D136,AP$1&lt;=IF(AND($D136&gt;$M$1,$E136=""),$M$2,$E136)),AND(AP$1&gt;=$D137,AP$1&lt;=IF(AND($D137&gt;$M$1,$E137=""),$M$2,$E137)),AND(AP$1&gt;=$D138,AP$1&lt;=IF(AND($D138&gt;$M$1,$E138=""),$M$2,$E138))),$D$3,""))</f>
        <v/>
      </c>
      <c r="AQ136" s="50" t="str">
        <f t="shared" ref="AQ136:AR136" si="1641">IF(AQ$1="","",IF(OR(AND(AQ$1&gt;=$D135,AQ$1&lt;=IF(AND($D135&gt;$M$1,$E135=""),$M$2,$E135)),AND(AQ$1&gt;=$D136,AQ$1&lt;=IF(AND($D136&gt;$M$1,$E136=""),$M$2,$E136)),AND(AQ$1&gt;=$D137,AQ$1&lt;=IF(AND($D137&gt;$M$1,$E137=""),$M$2,$E137)),AND(AQ$1&gt;=$D138,AQ$1&lt;=IF(AND($D138&gt;$M$1,$E138=""),$M$2,$E138))),$D$3,""))</f>
        <v/>
      </c>
      <c r="AR136" s="51" t="str">
        <f t="shared" si="1641"/>
        <v/>
      </c>
    </row>
    <row r="137" spans="1:44" x14ac:dyDescent="0.2">
      <c r="A137" s="201"/>
      <c r="B137" s="74"/>
      <c r="C137" s="199"/>
      <c r="D137" s="90"/>
      <c r="E137" s="89"/>
      <c r="F137" s="90"/>
      <c r="G137" s="89"/>
      <c r="H137" s="90"/>
      <c r="I137" s="89"/>
      <c r="J137" s="90"/>
      <c r="K137" s="89"/>
      <c r="M137" s="99"/>
      <c r="N137" s="74" t="str">
        <f>IF(OR(AND(N$1&gt;=$F135,N$1&lt;=IF(AND($F135&gt;$M$1,$G135=""),$M$2,$G135)),AND(N$1&gt;=$F136,N$1&lt;=IF(AND($F136&gt;$M$1,$G136=""),$M$2,$G136)),AND(N$1&gt;=$F137,N$1&lt;=IF(AND($F137&gt;$M$1,$G137=""),$M$2,$G137)),AND(N$1&gt;=$F138,N$1&lt;=IF(AND($F138&gt;$M$1,$G138=""),$M$2,$G138))),$F$3,"")</f>
        <v/>
      </c>
      <c r="O137" s="41" t="str">
        <f t="shared" ref="O137:AO137" si="1642">IF(OR(AND(O$1&gt;=$F135,O$1&lt;=IF(AND($F135&gt;$M$1,$G135=""),$M$2,$G135)),AND(O$1&gt;=$F136,O$1&lt;=IF(AND($F136&gt;$M$1,$G136=""),$M$2,$G136)),AND(O$1&gt;=$F137,O$1&lt;=IF(AND($F137&gt;$M$1,$G137=""),$M$2,$G137)),AND(O$1&gt;=$F138,O$1&lt;=IF(AND($F138&gt;$M$1,$G138=""),$M$2,$G138))),$F$3,"")</f>
        <v/>
      </c>
      <c r="P137" s="41" t="str">
        <f t="shared" si="1642"/>
        <v/>
      </c>
      <c r="Q137" s="41" t="str">
        <f t="shared" si="1642"/>
        <v/>
      </c>
      <c r="R137" s="41" t="str">
        <f t="shared" si="1642"/>
        <v/>
      </c>
      <c r="S137" s="41" t="str">
        <f t="shared" si="1642"/>
        <v/>
      </c>
      <c r="T137" s="41" t="str">
        <f t="shared" si="1642"/>
        <v/>
      </c>
      <c r="U137" s="41" t="str">
        <f t="shared" si="1642"/>
        <v/>
      </c>
      <c r="V137" s="41" t="str">
        <f t="shared" si="1642"/>
        <v/>
      </c>
      <c r="W137" s="41" t="str">
        <f t="shared" si="1642"/>
        <v/>
      </c>
      <c r="X137" s="41" t="str">
        <f t="shared" si="1642"/>
        <v/>
      </c>
      <c r="Y137" s="41" t="str">
        <f t="shared" si="1642"/>
        <v/>
      </c>
      <c r="Z137" s="41" t="str">
        <f t="shared" si="1642"/>
        <v/>
      </c>
      <c r="AA137" s="41" t="str">
        <f t="shared" si="1642"/>
        <v/>
      </c>
      <c r="AB137" s="41" t="str">
        <f t="shared" si="1642"/>
        <v/>
      </c>
      <c r="AC137" s="41" t="str">
        <f t="shared" si="1642"/>
        <v/>
      </c>
      <c r="AD137" s="41" t="str">
        <f t="shared" si="1642"/>
        <v/>
      </c>
      <c r="AE137" s="41" t="str">
        <f t="shared" si="1642"/>
        <v/>
      </c>
      <c r="AF137" s="41" t="str">
        <f t="shared" si="1642"/>
        <v/>
      </c>
      <c r="AG137" s="41" t="str">
        <f t="shared" si="1642"/>
        <v/>
      </c>
      <c r="AH137" s="41" t="str">
        <f t="shared" si="1642"/>
        <v/>
      </c>
      <c r="AI137" s="41" t="str">
        <f t="shared" si="1642"/>
        <v/>
      </c>
      <c r="AJ137" s="41" t="str">
        <f t="shared" si="1642"/>
        <v/>
      </c>
      <c r="AK137" s="41" t="str">
        <f t="shared" si="1642"/>
        <v/>
      </c>
      <c r="AL137" s="41" t="str">
        <f t="shared" si="1642"/>
        <v/>
      </c>
      <c r="AM137" s="41" t="str">
        <f t="shared" si="1642"/>
        <v/>
      </c>
      <c r="AN137" s="41" t="str">
        <f t="shared" si="1642"/>
        <v/>
      </c>
      <c r="AO137" s="41" t="str">
        <f t="shared" si="1642"/>
        <v/>
      </c>
      <c r="AP137" s="50" t="str">
        <f>IF(AP$1="","",IF(OR(AND(AP$1&gt;=$F135,AP$1&lt;=IF(AND($F135&gt;$M$1,$G135=""),$M$2,$G135)),AND(AP$1&gt;=$F136,AP$1&lt;=IF(AND($F136&gt;$M$1,$G136=""),$M$2,$G136)),AND(AP$1&gt;=$F137,AP$1&lt;=IF(AND($F137&gt;$M$1,$G137=""),$M$2,$G137)),AND(AP$1&gt;=$F138,AP$1&lt;=IF(AND($F138&gt;$M$1,$G138=""),$M$2,$G138))),$F$3,""))</f>
        <v/>
      </c>
      <c r="AQ137" s="50" t="str">
        <f t="shared" ref="AQ137:AR137" si="1643">IF(AQ$1="","",IF(OR(AND(AQ$1&gt;=$F135,AQ$1&lt;=IF(AND($F135&gt;$M$1,$G135=""),$M$2,$G135)),AND(AQ$1&gt;=$F136,AQ$1&lt;=IF(AND($F136&gt;$M$1,$G136=""),$M$2,$G136)),AND(AQ$1&gt;=$F137,AQ$1&lt;=IF(AND($F137&gt;$M$1,$G137=""),$M$2,$G137)),AND(AQ$1&gt;=$F138,AQ$1&lt;=IF(AND($F138&gt;$M$1,$G138=""),$M$2,$G138))),$F$3,""))</f>
        <v/>
      </c>
      <c r="AR137" s="51" t="str">
        <f t="shared" si="1643"/>
        <v/>
      </c>
    </row>
    <row r="138" spans="1:44" x14ac:dyDescent="0.2">
      <c r="A138" s="201"/>
      <c r="B138" s="74"/>
      <c r="C138" s="125"/>
      <c r="D138" s="90"/>
      <c r="E138" s="89"/>
      <c r="F138" s="90"/>
      <c r="G138" s="89"/>
      <c r="H138" s="90"/>
      <c r="I138" s="89"/>
      <c r="J138" s="90"/>
      <c r="K138" s="89"/>
      <c r="M138" s="99"/>
      <c r="N138" s="98" t="str">
        <f t="shared" ref="N138:AO138" si="1644">IF(OR(AND(N$1&gt;=$H135,N$1&lt;=IF(AND($H135&gt;$M$1,$I135=""),$M$2,$I135)),AND(N$1&gt;=$H136,N$1&lt;=IF(AND($H136&gt;$M$1,$I136=""),$M$2,$I136)),AND(N$1&gt;=$H137,N$1&lt;=IF(AND($H137&gt;$M$1,$I137=""),$M$2,$I137)),AND(N$1&gt;=$H138,N$1&lt;=IF(AND($H138&gt;$M$1,$I138=""),$M$2,$I138))),$H$3,"")</f>
        <v/>
      </c>
      <c r="O138" s="47" t="str">
        <f t="shared" si="1644"/>
        <v/>
      </c>
      <c r="P138" s="47" t="str">
        <f t="shared" si="1644"/>
        <v/>
      </c>
      <c r="Q138" s="47" t="str">
        <f t="shared" si="1644"/>
        <v/>
      </c>
      <c r="R138" s="47" t="str">
        <f t="shared" si="1644"/>
        <v/>
      </c>
      <c r="S138" s="47" t="str">
        <f t="shared" si="1644"/>
        <v/>
      </c>
      <c r="T138" s="47" t="str">
        <f t="shared" si="1644"/>
        <v/>
      </c>
      <c r="U138" s="47" t="str">
        <f t="shared" si="1644"/>
        <v/>
      </c>
      <c r="V138" s="47" t="str">
        <f t="shared" si="1644"/>
        <v/>
      </c>
      <c r="W138" s="47" t="str">
        <f t="shared" si="1644"/>
        <v/>
      </c>
      <c r="X138" s="47" t="str">
        <f t="shared" si="1644"/>
        <v/>
      </c>
      <c r="Y138" s="47" t="str">
        <f t="shared" si="1644"/>
        <v/>
      </c>
      <c r="Z138" s="47" t="str">
        <f t="shared" si="1644"/>
        <v/>
      </c>
      <c r="AA138" s="47" t="str">
        <f t="shared" si="1644"/>
        <v/>
      </c>
      <c r="AB138" s="47" t="str">
        <f t="shared" si="1644"/>
        <v/>
      </c>
      <c r="AC138" s="47" t="str">
        <f t="shared" si="1644"/>
        <v/>
      </c>
      <c r="AD138" s="47" t="str">
        <f t="shared" si="1644"/>
        <v/>
      </c>
      <c r="AE138" s="47" t="str">
        <f t="shared" si="1644"/>
        <v/>
      </c>
      <c r="AF138" s="47" t="str">
        <f t="shared" si="1644"/>
        <v/>
      </c>
      <c r="AG138" s="47" t="str">
        <f t="shared" si="1644"/>
        <v/>
      </c>
      <c r="AH138" s="47" t="str">
        <f t="shared" si="1644"/>
        <v/>
      </c>
      <c r="AI138" s="47" t="str">
        <f t="shared" si="1644"/>
        <v/>
      </c>
      <c r="AJ138" s="47" t="str">
        <f t="shared" si="1644"/>
        <v/>
      </c>
      <c r="AK138" s="47" t="str">
        <f t="shared" si="1644"/>
        <v/>
      </c>
      <c r="AL138" s="47" t="str">
        <f t="shared" si="1644"/>
        <v/>
      </c>
      <c r="AM138" s="47" t="str">
        <f t="shared" si="1644"/>
        <v/>
      </c>
      <c r="AN138" s="47" t="str">
        <f t="shared" si="1644"/>
        <v/>
      </c>
      <c r="AO138" s="47" t="str">
        <f t="shared" si="1644"/>
        <v/>
      </c>
      <c r="AP138" s="95" t="str">
        <f>IF(AP$1="","",IF(OR(AND(AP$1&gt;=$H135,AP$1&lt;=IF(AND($H135&gt;$M$1,$I135=""),$M$2,$I135)),AND(AP$1&gt;=$H136,AP$1&lt;=IF(AND($H136&gt;$M$1,$I136=""),$M$2,$I136)),AND(AP$1&gt;=$H137,AP$1&lt;=IF(AND($H137&gt;$M$1,$I137=""),$M$2,$I137)),AND(AP$1&gt;=$H138,AP$1&lt;=IF(AND($H138&gt;$M$1,$I138=""),$M$2,$I138))),$H$3,""))</f>
        <v/>
      </c>
      <c r="AQ138" s="95" t="str">
        <f>IF(AQ$1="","",IF(OR(AND(AQ$1&gt;=$H135,AQ$1&lt;=IF(AND($H135&gt;$M$1,$I135=""),$M$2,$I135)),AND(AQ$1&gt;=$H136,AQ$1&lt;=IF(AND($H136&gt;$M$1,$I136=""),$M$2,$I136)),AND(AQ$1&gt;=$H137,AQ$1&lt;=IF(AND($H137&gt;$M$1,$I137=""),$M$2,$I137)),AND(AQ$1&gt;=$H138,AQ$1&lt;=IF(AND($H138&gt;$M$1,$I138=""),$M$2,$I138))),$H$3,""))</f>
        <v/>
      </c>
      <c r="AR138" s="96" t="str">
        <f>IF(AR$1="","",IF(OR(AND(AR$1&gt;=$H135,AR$1&lt;=IF(AND($H135&gt;$M$1,$I135=""),$M$2,$I135)),AND(AR$1&gt;=$H136,AR$1&lt;=IF(AND($H136&gt;$M$1,$I136=""),$M$2,$I136)),AND(AR$1&gt;=$H137,AR$1&lt;=IF(AND($H137&gt;$M$1,$I137=""),$M$2,$I137)),AND(AR$1&gt;=$H138,AR$1&lt;=IF(AND($H138&gt;$M$1,$I138=""),$M$2,$I138))),$H$3,""))</f>
        <v/>
      </c>
    </row>
    <row r="139" spans="1:44" ht="13.5" thickBot="1" x14ac:dyDescent="0.25">
      <c r="A139" s="202"/>
      <c r="B139" s="75"/>
      <c r="C139" s="200"/>
      <c r="D139" s="91"/>
      <c r="E139" s="92"/>
      <c r="F139" s="91"/>
      <c r="G139" s="92"/>
      <c r="H139" s="91"/>
      <c r="I139" s="92"/>
      <c r="J139" s="91"/>
      <c r="K139" s="92"/>
      <c r="M139" s="99"/>
      <c r="N139" s="75" t="str">
        <f>IF(OR(AND(N$1&gt;=$J135,N$1&lt;=IF(AND($J135&gt;$M$1,$K135=""),$M$2,$K135)),AND(N$1&gt;=$J136,N$1&lt;=IF(AND($J136&gt;$M$1,$K136=""),$M$2,$K136)),AND(N$1&gt;=$J137,N$1&lt;=IF(AND($J137&gt;$M$1,$K137=""),$M$2,$K137)),AND(N$1&gt;=$J138,N$1&lt;=IF(AND($J138&gt;$M$1,$K138=""),$M$2,$K138)),AND(N$1&gt;=$J139,N$1&lt;=IF(AND($J139&gt;$M$1,$K139=""),$M$2,$K139))),$J$3,"")</f>
        <v/>
      </c>
      <c r="O139" s="49" t="str">
        <f t="shared" ref="O139" si="1645">IF(OR(AND(O$1&gt;=$J135,O$1&lt;=IF(AND($J135&gt;$M$1,$K135=""),$M$2,$K135)),AND(O$1&gt;=$J136,O$1&lt;=IF(AND($J136&gt;$M$1,$K136=""),$M$2,$K136)),AND(O$1&gt;=$J137,O$1&lt;=IF(AND($J137&gt;$M$1,$K137=""),$M$2,$K137)),AND(O$1&gt;=$J138,O$1&lt;=IF(AND($J138&gt;$M$1,$K138=""),$M$2,$K138)),AND(O$1&gt;=$J139,O$1&lt;=IF(AND($J139&gt;$M$1,$K139=""),$M$2,$K139))),$J$3,"")</f>
        <v/>
      </c>
      <c r="P139" s="49" t="str">
        <f t="shared" ref="P139" si="1646">IF(OR(AND(P$1&gt;=$J135,P$1&lt;=IF(AND($J135&gt;$M$1,$K135=""),$M$2,$K135)),AND(P$1&gt;=$J136,P$1&lt;=IF(AND($J136&gt;$M$1,$K136=""),$M$2,$K136)),AND(P$1&gt;=$J137,P$1&lt;=IF(AND($J137&gt;$M$1,$K137=""),$M$2,$K137)),AND(P$1&gt;=$J138,P$1&lt;=IF(AND($J138&gt;$M$1,$K138=""),$M$2,$K138)),AND(P$1&gt;=$J139,P$1&lt;=IF(AND($J139&gt;$M$1,$K139=""),$M$2,$K139))),$J$3,"")</f>
        <v/>
      </c>
      <c r="Q139" s="49" t="str">
        <f t="shared" ref="Q139" si="1647">IF(OR(AND(Q$1&gt;=$J135,Q$1&lt;=IF(AND($J135&gt;$M$1,$K135=""),$M$2,$K135)),AND(Q$1&gt;=$J136,Q$1&lt;=IF(AND($J136&gt;$M$1,$K136=""),$M$2,$K136)),AND(Q$1&gt;=$J137,Q$1&lt;=IF(AND($J137&gt;$M$1,$K137=""),$M$2,$K137)),AND(Q$1&gt;=$J138,Q$1&lt;=IF(AND($J138&gt;$M$1,$K138=""),$M$2,$K138)),AND(Q$1&gt;=$J139,Q$1&lt;=IF(AND($J139&gt;$M$1,$K139=""),$M$2,$K139))),$J$3,"")</f>
        <v/>
      </c>
      <c r="R139" s="49" t="str">
        <f t="shared" ref="R139" si="1648">IF(OR(AND(R$1&gt;=$J135,R$1&lt;=IF(AND($J135&gt;$M$1,$K135=""),$M$2,$K135)),AND(R$1&gt;=$J136,R$1&lt;=IF(AND($J136&gt;$M$1,$K136=""),$M$2,$K136)),AND(R$1&gt;=$J137,R$1&lt;=IF(AND($J137&gt;$M$1,$K137=""),$M$2,$K137)),AND(R$1&gt;=$J138,R$1&lt;=IF(AND($J138&gt;$M$1,$K138=""),$M$2,$K138)),AND(R$1&gt;=$J139,R$1&lt;=IF(AND($J139&gt;$M$1,$K139=""),$M$2,$K139))),$J$3,"")</f>
        <v/>
      </c>
      <c r="S139" s="49" t="str">
        <f t="shared" ref="S139" si="1649">IF(OR(AND(S$1&gt;=$J135,S$1&lt;=IF(AND($J135&gt;$M$1,$K135=""),$M$2,$K135)),AND(S$1&gt;=$J136,S$1&lt;=IF(AND($J136&gt;$M$1,$K136=""),$M$2,$K136)),AND(S$1&gt;=$J137,S$1&lt;=IF(AND($J137&gt;$M$1,$K137=""),$M$2,$K137)),AND(S$1&gt;=$J138,S$1&lt;=IF(AND($J138&gt;$M$1,$K138=""),$M$2,$K138)),AND(S$1&gt;=$J139,S$1&lt;=IF(AND($J139&gt;$M$1,$K139=""),$M$2,$K139))),$J$3,"")</f>
        <v/>
      </c>
      <c r="T139" s="49" t="str">
        <f t="shared" ref="T139" si="1650">IF(OR(AND(T$1&gt;=$J135,T$1&lt;=IF(AND($J135&gt;$M$1,$K135=""),$M$2,$K135)),AND(T$1&gt;=$J136,T$1&lt;=IF(AND($J136&gt;$M$1,$K136=""),$M$2,$K136)),AND(T$1&gt;=$J137,T$1&lt;=IF(AND($J137&gt;$M$1,$K137=""),$M$2,$K137)),AND(T$1&gt;=$J138,T$1&lt;=IF(AND($J138&gt;$M$1,$K138=""),$M$2,$K138)),AND(T$1&gt;=$J139,T$1&lt;=IF(AND($J139&gt;$M$1,$K139=""),$M$2,$K139))),$J$3,"")</f>
        <v/>
      </c>
      <c r="U139" s="49" t="str">
        <f t="shared" ref="U139" si="1651">IF(OR(AND(U$1&gt;=$J135,U$1&lt;=IF(AND($J135&gt;$M$1,$K135=""),$M$2,$K135)),AND(U$1&gt;=$J136,U$1&lt;=IF(AND($J136&gt;$M$1,$K136=""),$M$2,$K136)),AND(U$1&gt;=$J137,U$1&lt;=IF(AND($J137&gt;$M$1,$K137=""),$M$2,$K137)),AND(U$1&gt;=$J138,U$1&lt;=IF(AND($J138&gt;$M$1,$K138=""),$M$2,$K138)),AND(U$1&gt;=$J139,U$1&lt;=IF(AND($J139&gt;$M$1,$K139=""),$M$2,$K139))),$J$3,"")</f>
        <v/>
      </c>
      <c r="V139" s="49" t="str">
        <f t="shared" ref="V139" si="1652">IF(OR(AND(V$1&gt;=$J135,V$1&lt;=IF(AND($J135&gt;$M$1,$K135=""),$M$2,$K135)),AND(V$1&gt;=$J136,V$1&lt;=IF(AND($J136&gt;$M$1,$K136=""),$M$2,$K136)),AND(V$1&gt;=$J137,V$1&lt;=IF(AND($J137&gt;$M$1,$K137=""),$M$2,$K137)),AND(V$1&gt;=$J138,V$1&lt;=IF(AND($J138&gt;$M$1,$K138=""),$M$2,$K138)),AND(V$1&gt;=$J139,V$1&lt;=IF(AND($J139&gt;$M$1,$K139=""),$M$2,$K139))),$J$3,"")</f>
        <v/>
      </c>
      <c r="W139" s="49" t="str">
        <f t="shared" ref="W139" si="1653">IF(OR(AND(W$1&gt;=$J135,W$1&lt;=IF(AND($J135&gt;$M$1,$K135=""),$M$2,$K135)),AND(W$1&gt;=$J136,W$1&lt;=IF(AND($J136&gt;$M$1,$K136=""),$M$2,$K136)),AND(W$1&gt;=$J137,W$1&lt;=IF(AND($J137&gt;$M$1,$K137=""),$M$2,$K137)),AND(W$1&gt;=$J138,W$1&lt;=IF(AND($J138&gt;$M$1,$K138=""),$M$2,$K138)),AND(W$1&gt;=$J139,W$1&lt;=IF(AND($J139&gt;$M$1,$K139=""),$M$2,$K139))),$J$3,"")</f>
        <v/>
      </c>
      <c r="X139" s="49" t="str">
        <f t="shared" ref="X139" si="1654">IF(OR(AND(X$1&gt;=$J135,X$1&lt;=IF(AND($J135&gt;$M$1,$K135=""),$M$2,$K135)),AND(X$1&gt;=$J136,X$1&lt;=IF(AND($J136&gt;$M$1,$K136=""),$M$2,$K136)),AND(X$1&gt;=$J137,X$1&lt;=IF(AND($J137&gt;$M$1,$K137=""),$M$2,$K137)),AND(X$1&gt;=$J138,X$1&lt;=IF(AND($J138&gt;$M$1,$K138=""),$M$2,$K138)),AND(X$1&gt;=$J139,X$1&lt;=IF(AND($J139&gt;$M$1,$K139=""),$M$2,$K139))),$J$3,"")</f>
        <v/>
      </c>
      <c r="Y139" s="49" t="str">
        <f t="shared" ref="Y139" si="1655">IF(OR(AND(Y$1&gt;=$J135,Y$1&lt;=IF(AND($J135&gt;$M$1,$K135=""),$M$2,$K135)),AND(Y$1&gt;=$J136,Y$1&lt;=IF(AND($J136&gt;$M$1,$K136=""),$M$2,$K136)),AND(Y$1&gt;=$J137,Y$1&lt;=IF(AND($J137&gt;$M$1,$K137=""),$M$2,$K137)),AND(Y$1&gt;=$J138,Y$1&lt;=IF(AND($J138&gt;$M$1,$K138=""),$M$2,$K138)),AND(Y$1&gt;=$J139,Y$1&lt;=IF(AND($J139&gt;$M$1,$K139=""),$M$2,$K139))),$J$3,"")</f>
        <v/>
      </c>
      <c r="Z139" s="49" t="str">
        <f t="shared" ref="Z139" si="1656">IF(OR(AND(Z$1&gt;=$J135,Z$1&lt;=IF(AND($J135&gt;$M$1,$K135=""),$M$2,$K135)),AND(Z$1&gt;=$J136,Z$1&lt;=IF(AND($J136&gt;$M$1,$K136=""),$M$2,$K136)),AND(Z$1&gt;=$J137,Z$1&lt;=IF(AND($J137&gt;$M$1,$K137=""),$M$2,$K137)),AND(Z$1&gt;=$J138,Z$1&lt;=IF(AND($J138&gt;$M$1,$K138=""),$M$2,$K138)),AND(Z$1&gt;=$J139,Z$1&lt;=IF(AND($J139&gt;$M$1,$K139=""),$M$2,$K139))),$J$3,"")</f>
        <v/>
      </c>
      <c r="AA139" s="49" t="str">
        <f t="shared" ref="AA139" si="1657">IF(OR(AND(AA$1&gt;=$J135,AA$1&lt;=IF(AND($J135&gt;$M$1,$K135=""),$M$2,$K135)),AND(AA$1&gt;=$J136,AA$1&lt;=IF(AND($J136&gt;$M$1,$K136=""),$M$2,$K136)),AND(AA$1&gt;=$J137,AA$1&lt;=IF(AND($J137&gt;$M$1,$K137=""),$M$2,$K137)),AND(AA$1&gt;=$J138,AA$1&lt;=IF(AND($J138&gt;$M$1,$K138=""),$M$2,$K138)),AND(AA$1&gt;=$J139,AA$1&lt;=IF(AND($J139&gt;$M$1,$K139=""),$M$2,$K139))),$J$3,"")</f>
        <v/>
      </c>
      <c r="AB139" s="49" t="str">
        <f t="shared" ref="AB139" si="1658">IF(OR(AND(AB$1&gt;=$J135,AB$1&lt;=IF(AND($J135&gt;$M$1,$K135=""),$M$2,$K135)),AND(AB$1&gt;=$J136,AB$1&lt;=IF(AND($J136&gt;$M$1,$K136=""),$M$2,$K136)),AND(AB$1&gt;=$J137,AB$1&lt;=IF(AND($J137&gt;$M$1,$K137=""),$M$2,$K137)),AND(AB$1&gt;=$J138,AB$1&lt;=IF(AND($J138&gt;$M$1,$K138=""),$M$2,$K138)),AND(AB$1&gt;=$J139,AB$1&lt;=IF(AND($J139&gt;$M$1,$K139=""),$M$2,$K139))),$J$3,"")</f>
        <v/>
      </c>
      <c r="AC139" s="49" t="str">
        <f t="shared" ref="AC139" si="1659">IF(OR(AND(AC$1&gt;=$J135,AC$1&lt;=IF(AND($J135&gt;$M$1,$K135=""),$M$2,$K135)),AND(AC$1&gt;=$J136,AC$1&lt;=IF(AND($J136&gt;$M$1,$K136=""),$M$2,$K136)),AND(AC$1&gt;=$J137,AC$1&lt;=IF(AND($J137&gt;$M$1,$K137=""),$M$2,$K137)),AND(AC$1&gt;=$J138,AC$1&lt;=IF(AND($J138&gt;$M$1,$K138=""),$M$2,$K138)),AND(AC$1&gt;=$J139,AC$1&lt;=IF(AND($J139&gt;$M$1,$K139=""),$M$2,$K139))),$J$3,"")</f>
        <v/>
      </c>
      <c r="AD139" s="49" t="str">
        <f t="shared" ref="AD139" si="1660">IF(OR(AND(AD$1&gt;=$J135,AD$1&lt;=IF(AND($J135&gt;$M$1,$K135=""),$M$2,$K135)),AND(AD$1&gt;=$J136,AD$1&lt;=IF(AND($J136&gt;$M$1,$K136=""),$M$2,$K136)),AND(AD$1&gt;=$J137,AD$1&lt;=IF(AND($J137&gt;$M$1,$K137=""),$M$2,$K137)),AND(AD$1&gt;=$J138,AD$1&lt;=IF(AND($J138&gt;$M$1,$K138=""),$M$2,$K138)),AND(AD$1&gt;=$J139,AD$1&lt;=IF(AND($J139&gt;$M$1,$K139=""),$M$2,$K139))),$J$3,"")</f>
        <v/>
      </c>
      <c r="AE139" s="49" t="str">
        <f t="shared" ref="AE139" si="1661">IF(OR(AND(AE$1&gt;=$J135,AE$1&lt;=IF(AND($J135&gt;$M$1,$K135=""),$M$2,$K135)),AND(AE$1&gt;=$J136,AE$1&lt;=IF(AND($J136&gt;$M$1,$K136=""),$M$2,$K136)),AND(AE$1&gt;=$J137,AE$1&lt;=IF(AND($J137&gt;$M$1,$K137=""),$M$2,$K137)),AND(AE$1&gt;=$J138,AE$1&lt;=IF(AND($J138&gt;$M$1,$K138=""),$M$2,$K138)),AND(AE$1&gt;=$J139,AE$1&lt;=IF(AND($J139&gt;$M$1,$K139=""),$M$2,$K139))),$J$3,"")</f>
        <v/>
      </c>
      <c r="AF139" s="49" t="str">
        <f t="shared" ref="AF139" si="1662">IF(OR(AND(AF$1&gt;=$J135,AF$1&lt;=IF(AND($J135&gt;$M$1,$K135=""),$M$2,$K135)),AND(AF$1&gt;=$J136,AF$1&lt;=IF(AND($J136&gt;$M$1,$K136=""),$M$2,$K136)),AND(AF$1&gt;=$J137,AF$1&lt;=IF(AND($J137&gt;$M$1,$K137=""),$M$2,$K137)),AND(AF$1&gt;=$J138,AF$1&lt;=IF(AND($J138&gt;$M$1,$K138=""),$M$2,$K138)),AND(AF$1&gt;=$J139,AF$1&lt;=IF(AND($J139&gt;$M$1,$K139=""),$M$2,$K139))),$J$3,"")</f>
        <v/>
      </c>
      <c r="AG139" s="49" t="str">
        <f t="shared" ref="AG139" si="1663">IF(OR(AND(AG$1&gt;=$J135,AG$1&lt;=IF(AND($J135&gt;$M$1,$K135=""),$M$2,$K135)),AND(AG$1&gt;=$J136,AG$1&lt;=IF(AND($J136&gt;$M$1,$K136=""),$M$2,$K136)),AND(AG$1&gt;=$J137,AG$1&lt;=IF(AND($J137&gt;$M$1,$K137=""),$M$2,$K137)),AND(AG$1&gt;=$J138,AG$1&lt;=IF(AND($J138&gt;$M$1,$K138=""),$M$2,$K138)),AND(AG$1&gt;=$J139,AG$1&lt;=IF(AND($J139&gt;$M$1,$K139=""),$M$2,$K139))),$J$3,"")</f>
        <v/>
      </c>
      <c r="AH139" s="49" t="str">
        <f t="shared" ref="AH139" si="1664">IF(OR(AND(AH$1&gt;=$J135,AH$1&lt;=IF(AND($J135&gt;$M$1,$K135=""),$M$2,$K135)),AND(AH$1&gt;=$J136,AH$1&lt;=IF(AND($J136&gt;$M$1,$K136=""),$M$2,$K136)),AND(AH$1&gt;=$J137,AH$1&lt;=IF(AND($J137&gt;$M$1,$K137=""),$M$2,$K137)),AND(AH$1&gt;=$J138,AH$1&lt;=IF(AND($J138&gt;$M$1,$K138=""),$M$2,$K138)),AND(AH$1&gt;=$J139,AH$1&lt;=IF(AND($J139&gt;$M$1,$K139=""),$M$2,$K139))),$J$3,"")</f>
        <v/>
      </c>
      <c r="AI139" s="49" t="str">
        <f t="shared" ref="AI139" si="1665">IF(OR(AND(AI$1&gt;=$J135,AI$1&lt;=IF(AND($J135&gt;$M$1,$K135=""),$M$2,$K135)),AND(AI$1&gt;=$J136,AI$1&lt;=IF(AND($J136&gt;$M$1,$K136=""),$M$2,$K136)),AND(AI$1&gt;=$J137,AI$1&lt;=IF(AND($J137&gt;$M$1,$K137=""),$M$2,$K137)),AND(AI$1&gt;=$J138,AI$1&lt;=IF(AND($J138&gt;$M$1,$K138=""),$M$2,$K138)),AND(AI$1&gt;=$J139,AI$1&lt;=IF(AND($J139&gt;$M$1,$K139=""),$M$2,$K139))),$J$3,"")</f>
        <v/>
      </c>
      <c r="AJ139" s="49" t="str">
        <f t="shared" ref="AJ139" si="1666">IF(OR(AND(AJ$1&gt;=$J135,AJ$1&lt;=IF(AND($J135&gt;$M$1,$K135=""),$M$2,$K135)),AND(AJ$1&gt;=$J136,AJ$1&lt;=IF(AND($J136&gt;$M$1,$K136=""),$M$2,$K136)),AND(AJ$1&gt;=$J137,AJ$1&lt;=IF(AND($J137&gt;$M$1,$K137=""),$M$2,$K137)),AND(AJ$1&gt;=$J138,AJ$1&lt;=IF(AND($J138&gt;$M$1,$K138=""),$M$2,$K138)),AND(AJ$1&gt;=$J139,AJ$1&lt;=IF(AND($J139&gt;$M$1,$K139=""),$M$2,$K139))),$J$3,"")</f>
        <v/>
      </c>
      <c r="AK139" s="49" t="str">
        <f t="shared" ref="AK139" si="1667">IF(OR(AND(AK$1&gt;=$J135,AK$1&lt;=IF(AND($J135&gt;$M$1,$K135=""),$M$2,$K135)),AND(AK$1&gt;=$J136,AK$1&lt;=IF(AND($J136&gt;$M$1,$K136=""),$M$2,$K136)),AND(AK$1&gt;=$J137,AK$1&lt;=IF(AND($J137&gt;$M$1,$K137=""),$M$2,$K137)),AND(AK$1&gt;=$J138,AK$1&lt;=IF(AND($J138&gt;$M$1,$K138=""),$M$2,$K138)),AND(AK$1&gt;=$J139,AK$1&lt;=IF(AND($J139&gt;$M$1,$K139=""),$M$2,$K139))),$J$3,"")</f>
        <v/>
      </c>
      <c r="AL139" s="49" t="str">
        <f t="shared" ref="AL139" si="1668">IF(OR(AND(AL$1&gt;=$J135,AL$1&lt;=IF(AND($J135&gt;$M$1,$K135=""),$M$2,$K135)),AND(AL$1&gt;=$J136,AL$1&lt;=IF(AND($J136&gt;$M$1,$K136=""),$M$2,$K136)),AND(AL$1&gt;=$J137,AL$1&lt;=IF(AND($J137&gt;$M$1,$K137=""),$M$2,$K137)),AND(AL$1&gt;=$J138,AL$1&lt;=IF(AND($J138&gt;$M$1,$K138=""),$M$2,$K138)),AND(AL$1&gt;=$J139,AL$1&lt;=IF(AND($J139&gt;$M$1,$K139=""),$M$2,$K139))),$J$3,"")</f>
        <v/>
      </c>
      <c r="AM139" s="49" t="str">
        <f t="shared" ref="AM139" si="1669">IF(OR(AND(AM$1&gt;=$J135,AM$1&lt;=IF(AND($J135&gt;$M$1,$K135=""),$M$2,$K135)),AND(AM$1&gt;=$J136,AM$1&lt;=IF(AND($J136&gt;$M$1,$K136=""),$M$2,$K136)),AND(AM$1&gt;=$J137,AM$1&lt;=IF(AND($J137&gt;$M$1,$K137=""),$M$2,$K137)),AND(AM$1&gt;=$J138,AM$1&lt;=IF(AND($J138&gt;$M$1,$K138=""),$M$2,$K138)),AND(AM$1&gt;=$J139,AM$1&lt;=IF(AND($J139&gt;$M$1,$K139=""),$M$2,$K139))),$J$3,"")</f>
        <v/>
      </c>
      <c r="AN139" s="49" t="str">
        <f t="shared" ref="AN139" si="1670">IF(OR(AND(AN$1&gt;=$J135,AN$1&lt;=IF(AND($J135&gt;$M$1,$K135=""),$M$2,$K135)),AND(AN$1&gt;=$J136,AN$1&lt;=IF(AND($J136&gt;$M$1,$K136=""),$M$2,$K136)),AND(AN$1&gt;=$J137,AN$1&lt;=IF(AND($J137&gt;$M$1,$K137=""),$M$2,$K137)),AND(AN$1&gt;=$J138,AN$1&lt;=IF(AND($J138&gt;$M$1,$K138=""),$M$2,$K138)),AND(AN$1&gt;=$J139,AN$1&lt;=IF(AND($J139&gt;$M$1,$K139=""),$M$2,$K139))),$J$3,"")</f>
        <v/>
      </c>
      <c r="AO139" s="49" t="str">
        <f t="shared" ref="AO139" si="1671">IF(OR(AND(AO$1&gt;=$J135,AO$1&lt;=IF(AND($J135&gt;$M$1,$K135=""),$M$2,$K135)),AND(AO$1&gt;=$J136,AO$1&lt;=IF(AND($J136&gt;$M$1,$K136=""),$M$2,$K136)),AND(AO$1&gt;=$J137,AO$1&lt;=IF(AND($J137&gt;$M$1,$K137=""),$M$2,$K137)),AND(AO$1&gt;=$J138,AO$1&lt;=IF(AND($J138&gt;$M$1,$K138=""),$M$2,$K138)),AND(AO$1&gt;=$J139,AO$1&lt;=IF(AND($J139&gt;$M$1,$K139=""),$M$2,$K139))),$J$3,"")</f>
        <v/>
      </c>
      <c r="AP139" s="52" t="str">
        <f>IF(AP$1="","",IF(OR(AND(AP$1&gt;=$J135,AP$1&lt;=IF(AND($J135&gt;$M$1,$K135=""),$M$2,$K135)),AND(AP$1&gt;=$J136,AP$1&lt;=IF(AND($J136&gt;$M$1,$K136=""),$M$2,$K136)),AND(AP$1&gt;=$J137,AP$1&lt;=IF(AND($J137&gt;$M$1,$K137=""),$M$2,$K137)),AND(AP$1&gt;=$J138,AP$1&lt;=IF(AND($J138&gt;$M$1,$K138=""),$M$2,$K138)),AND(AP$1&gt;=$J139,AP$1&lt;=IF(AND($J139&gt;$M$1,$K139=""),$M$2,$K139))),$J$3,""))</f>
        <v/>
      </c>
      <c r="AQ139" s="52" t="str">
        <f t="shared" ref="AQ139" si="1672">IF(AQ$1="","",IF(OR(AND(AQ$1&gt;=$J135,AQ$1&lt;=IF(AND($J135&gt;$M$1,$K135=""),$M$2,$K135)),AND(AQ$1&gt;=$J136,AQ$1&lt;=IF(AND($J136&gt;$M$1,$K136=""),$M$2,$K136)),AND(AQ$1&gt;=$J137,AQ$1&lt;=IF(AND($J137&gt;$M$1,$K137=""),$M$2,$K137)),AND(AQ$1&gt;=$J138,AQ$1&lt;=IF(AND($J138&gt;$M$1,$K138=""),$M$2,$K138)),AND(AQ$1&gt;=$J139,AQ$1&lt;=IF(AND($J139&gt;$M$1,$K139=""),$M$2,$K139))),$J$3,""))</f>
        <v/>
      </c>
      <c r="AR139" s="53" t="str">
        <f t="shared" ref="AR139" si="1673">IF(AR$1="","",IF(OR(AND(AR$1&gt;=$J135,AR$1&lt;=IF(AND($J135&gt;$M$1,$K135=""),$M$2,$K135)),AND(AR$1&gt;=$J136,AR$1&lt;=IF(AND($J136&gt;$M$1,$K136=""),$M$2,$K136)),AND(AR$1&gt;=$J137,AR$1&lt;=IF(AND($J137&gt;$M$1,$K137=""),$M$2,$K137)),AND(AR$1&gt;=$J138,AR$1&lt;=IF(AND($J138&gt;$M$1,$K138=""),$M$2,$K138)),AND(AR$1&gt;=$J139,AR$1&lt;=IF(AND($J139&gt;$M$1,$K139=""),$M$2,$K139))),$J$3,""))</f>
        <v/>
      </c>
    </row>
    <row r="140" spans="1:44" x14ac:dyDescent="0.2">
      <c r="A140" s="76">
        <f>стр.1!C67</f>
        <v>5141</v>
      </c>
      <c r="B140" s="142" t="str">
        <f>IFERROR(VLOOKUP(A140,стр.1!$A$13:$D$106,2,FALSE),"")</f>
        <v>Куликов</v>
      </c>
      <c r="C140" s="197" t="str">
        <f>IFERROR(VLOOKUP(A140,стр.1!$A$13:$D$106,4,FALSE),"")</f>
        <v>сборная</v>
      </c>
      <c r="D140" s="86"/>
      <c r="E140" s="87"/>
      <c r="F140" s="86"/>
      <c r="G140" s="87"/>
      <c r="H140" s="86"/>
      <c r="I140" s="87"/>
      <c r="J140" s="86"/>
      <c r="K140" s="87"/>
      <c r="L140" s="17"/>
      <c r="M140" s="99"/>
      <c r="N140" s="97" t="str">
        <f>N141&amp;N142&amp;N143&amp;N144</f>
        <v/>
      </c>
      <c r="O140" s="97" t="str">
        <f t="shared" ref="O140" si="1674">O141&amp;O142&amp;O143&amp;O144</f>
        <v/>
      </c>
      <c r="P140" s="97" t="str">
        <f t="shared" ref="P140" si="1675">P141&amp;P142&amp;P143&amp;P144</f>
        <v/>
      </c>
      <c r="Q140" s="97" t="str">
        <f t="shared" ref="Q140" si="1676">Q141&amp;Q142&amp;Q143&amp;Q144</f>
        <v/>
      </c>
      <c r="R140" s="97" t="str">
        <f t="shared" ref="R140" si="1677">R141&amp;R142&amp;R143&amp;R144</f>
        <v/>
      </c>
      <c r="S140" s="97" t="str">
        <f t="shared" ref="S140" si="1678">S141&amp;S142&amp;S143&amp;S144</f>
        <v/>
      </c>
      <c r="T140" s="97" t="str">
        <f t="shared" ref="T140" si="1679">T141&amp;T142&amp;T143&amp;T144</f>
        <v/>
      </c>
      <c r="U140" s="97" t="str">
        <f t="shared" ref="U140" si="1680">U141&amp;U142&amp;U143&amp;U144</f>
        <v/>
      </c>
      <c r="V140" s="97" t="str">
        <f t="shared" ref="V140" si="1681">V141&amp;V142&amp;V143&amp;V144</f>
        <v/>
      </c>
      <c r="W140" s="97" t="str">
        <f t="shared" ref="W140" si="1682">W141&amp;W142&amp;W143&amp;W144</f>
        <v/>
      </c>
      <c r="X140" s="97" t="str">
        <f t="shared" ref="X140" si="1683">X141&amp;X142&amp;X143&amp;X144</f>
        <v/>
      </c>
      <c r="Y140" s="97" t="str">
        <f t="shared" ref="Y140" si="1684">Y141&amp;Y142&amp;Y143&amp;Y144</f>
        <v/>
      </c>
      <c r="Z140" s="97" t="str">
        <f t="shared" ref="Z140" si="1685">Z141&amp;Z142&amp;Z143&amp;Z144</f>
        <v/>
      </c>
      <c r="AA140" s="97" t="str">
        <f t="shared" ref="AA140" si="1686">AA141&amp;AA142&amp;AA143&amp;AA144</f>
        <v/>
      </c>
      <c r="AB140" s="97" t="str">
        <f t="shared" ref="AB140" si="1687">AB141&amp;AB142&amp;AB143&amp;AB144</f>
        <v/>
      </c>
      <c r="AC140" s="97" t="str">
        <f t="shared" ref="AC140" si="1688">AC141&amp;AC142&amp;AC143&amp;AC144</f>
        <v/>
      </c>
      <c r="AD140" s="97" t="str">
        <f t="shared" ref="AD140" si="1689">AD141&amp;AD142&amp;AD143&amp;AD144</f>
        <v/>
      </c>
      <c r="AE140" s="97" t="str">
        <f t="shared" ref="AE140" si="1690">AE141&amp;AE142&amp;AE143&amp;AE144</f>
        <v/>
      </c>
      <c r="AF140" s="97" t="str">
        <f t="shared" ref="AF140" si="1691">AF141&amp;AF142&amp;AF143&amp;AF144</f>
        <v/>
      </c>
      <c r="AG140" s="97" t="str">
        <f t="shared" ref="AG140" si="1692">AG141&amp;AG142&amp;AG143&amp;AG144</f>
        <v/>
      </c>
      <c r="AH140" s="97" t="str">
        <f t="shared" ref="AH140" si="1693">AH141&amp;AH142&amp;AH143&amp;AH144</f>
        <v/>
      </c>
      <c r="AI140" s="97" t="str">
        <f t="shared" ref="AI140" si="1694">AI141&amp;AI142&amp;AI143&amp;AI144</f>
        <v/>
      </c>
      <c r="AJ140" s="97" t="str">
        <f t="shared" ref="AJ140" si="1695">AJ141&amp;AJ142&amp;AJ143&amp;AJ144</f>
        <v/>
      </c>
      <c r="AK140" s="97" t="str">
        <f t="shared" ref="AK140" si="1696">AK141&amp;AK142&amp;AK143&amp;AK144</f>
        <v/>
      </c>
      <c r="AL140" s="97" t="str">
        <f t="shared" ref="AL140" si="1697">AL141&amp;AL142&amp;AL143&amp;AL144</f>
        <v/>
      </c>
      <c r="AM140" s="97" t="str">
        <f t="shared" ref="AM140" si="1698">AM141&amp;AM142&amp;AM143&amp;AM144</f>
        <v/>
      </c>
      <c r="AN140" s="97" t="str">
        <f t="shared" ref="AN140" si="1699">AN141&amp;AN142&amp;AN143&amp;AN144</f>
        <v/>
      </c>
      <c r="AO140" s="97" t="str">
        <f t="shared" ref="AO140" si="1700">AO141&amp;AO142&amp;AO143&amp;AO144</f>
        <v/>
      </c>
      <c r="AP140" s="97" t="str">
        <f t="shared" ref="AP140" si="1701">AP141&amp;AP142&amp;AP143&amp;AP144</f>
        <v/>
      </c>
      <c r="AQ140" s="97" t="str">
        <f t="shared" ref="AQ140" si="1702">AQ141&amp;AQ142&amp;AQ143&amp;AQ144</f>
        <v/>
      </c>
      <c r="AR140" s="97" t="str">
        <f t="shared" ref="AR140" si="1703">AR141&amp;AR142&amp;AR143&amp;AR144</f>
        <v/>
      </c>
    </row>
    <row r="141" spans="1:44" x14ac:dyDescent="0.2">
      <c r="A141" s="201"/>
      <c r="B141" s="74"/>
      <c r="C141" s="198"/>
      <c r="D141" s="88"/>
      <c r="E141" s="89"/>
      <c r="F141" s="90"/>
      <c r="G141" s="89"/>
      <c r="H141" s="90"/>
      <c r="I141" s="89"/>
      <c r="J141" s="90"/>
      <c r="K141" s="89"/>
      <c r="M141" s="99"/>
      <c r="N141" s="74" t="str">
        <f>IF(OR(AND(N$1&gt;=$D140,N$1&lt;=IF(AND($D140&gt;$M$1,$E140=""),$M$2,$E140)),AND(N$1&gt;=$D141,N$1&lt;=IF(AND($D141&gt;$M$1,$E141=""),$M$2,$E141)),AND(N$1&gt;=$D142,N$1&lt;=IF(AND($D142&gt;$M$1,$E142=""),$M$2,$E142)),AND(N$1&gt;=$D143,N$1&lt;=IF(AND($D143&gt;$M$1,$E143=""),$M$2,$E143))),$D$3,"")</f>
        <v/>
      </c>
      <c r="O141" s="41" t="str">
        <f t="shared" ref="O141:AO141" si="1704">IF(OR(AND(O$1&gt;=$D140,O$1&lt;=IF(AND($D140&gt;$M$1,$E140=""),$M$2,$E140)),AND(O$1&gt;=$D141,O$1&lt;=IF(AND($D141&gt;$M$1,$E141=""),$M$2,$E141)),AND(O$1&gt;=$D142,O$1&lt;=IF(AND($D142&gt;$M$1,$E142=""),$M$2,$E142)),AND(O$1&gt;=$D143,O$1&lt;=IF(AND($D143&gt;$M$1,$E143=""),$M$2,$E143))),$D$3,"")</f>
        <v/>
      </c>
      <c r="P141" s="41" t="str">
        <f t="shared" si="1704"/>
        <v/>
      </c>
      <c r="Q141" s="41" t="str">
        <f t="shared" si="1704"/>
        <v/>
      </c>
      <c r="R141" s="41" t="str">
        <f t="shared" si="1704"/>
        <v/>
      </c>
      <c r="S141" s="41" t="str">
        <f t="shared" si="1704"/>
        <v/>
      </c>
      <c r="T141" s="41" t="str">
        <f t="shared" si="1704"/>
        <v/>
      </c>
      <c r="U141" s="41" t="str">
        <f t="shared" si="1704"/>
        <v/>
      </c>
      <c r="V141" s="41" t="str">
        <f t="shared" si="1704"/>
        <v/>
      </c>
      <c r="W141" s="41" t="str">
        <f t="shared" si="1704"/>
        <v/>
      </c>
      <c r="X141" s="41" t="str">
        <f t="shared" si="1704"/>
        <v/>
      </c>
      <c r="Y141" s="41" t="str">
        <f t="shared" si="1704"/>
        <v/>
      </c>
      <c r="Z141" s="41" t="str">
        <f t="shared" si="1704"/>
        <v/>
      </c>
      <c r="AA141" s="41" t="str">
        <f t="shared" si="1704"/>
        <v/>
      </c>
      <c r="AB141" s="41" t="str">
        <f t="shared" si="1704"/>
        <v/>
      </c>
      <c r="AC141" s="41" t="str">
        <f t="shared" si="1704"/>
        <v/>
      </c>
      <c r="AD141" s="41" t="str">
        <f t="shared" si="1704"/>
        <v/>
      </c>
      <c r="AE141" s="41" t="str">
        <f t="shared" si="1704"/>
        <v/>
      </c>
      <c r="AF141" s="41" t="str">
        <f t="shared" si="1704"/>
        <v/>
      </c>
      <c r="AG141" s="41" t="str">
        <f t="shared" si="1704"/>
        <v/>
      </c>
      <c r="AH141" s="41" t="str">
        <f t="shared" si="1704"/>
        <v/>
      </c>
      <c r="AI141" s="41" t="str">
        <f t="shared" si="1704"/>
        <v/>
      </c>
      <c r="AJ141" s="41" t="str">
        <f t="shared" si="1704"/>
        <v/>
      </c>
      <c r="AK141" s="41" t="str">
        <f t="shared" si="1704"/>
        <v/>
      </c>
      <c r="AL141" s="41" t="str">
        <f t="shared" si="1704"/>
        <v/>
      </c>
      <c r="AM141" s="41" t="str">
        <f t="shared" si="1704"/>
        <v/>
      </c>
      <c r="AN141" s="41" t="str">
        <f t="shared" si="1704"/>
        <v/>
      </c>
      <c r="AO141" s="41" t="str">
        <f t="shared" si="1704"/>
        <v/>
      </c>
      <c r="AP141" s="50" t="str">
        <f>IF(AP$1="","",IF(OR(AND(AP$1&gt;=$D140,AP$1&lt;=IF(AND($D140&gt;$M$1,$E140=""),$M$2,$E140)),AND(AP$1&gt;=$D141,AP$1&lt;=IF(AND($D141&gt;$M$1,$E141=""),$M$2,$E141)),AND(AP$1&gt;=$D142,AP$1&lt;=IF(AND($D142&gt;$M$1,$E142=""),$M$2,$E142)),AND(AP$1&gt;=$D143,AP$1&lt;=IF(AND($D143&gt;$M$1,$E143=""),$M$2,$E143))),$D$3,""))</f>
        <v/>
      </c>
      <c r="AQ141" s="50" t="str">
        <f t="shared" ref="AQ141:AR141" si="1705">IF(AQ$1="","",IF(OR(AND(AQ$1&gt;=$D140,AQ$1&lt;=IF(AND($D140&gt;$M$1,$E140=""),$M$2,$E140)),AND(AQ$1&gt;=$D141,AQ$1&lt;=IF(AND($D141&gt;$M$1,$E141=""),$M$2,$E141)),AND(AQ$1&gt;=$D142,AQ$1&lt;=IF(AND($D142&gt;$M$1,$E142=""),$M$2,$E142)),AND(AQ$1&gt;=$D143,AQ$1&lt;=IF(AND($D143&gt;$M$1,$E143=""),$M$2,$E143))),$D$3,""))</f>
        <v/>
      </c>
      <c r="AR141" s="51" t="str">
        <f t="shared" si="1705"/>
        <v/>
      </c>
    </row>
    <row r="142" spans="1:44" x14ac:dyDescent="0.2">
      <c r="A142" s="201"/>
      <c r="B142" s="74"/>
      <c r="C142" s="199"/>
      <c r="D142" s="90"/>
      <c r="E142" s="89"/>
      <c r="F142" s="90"/>
      <c r="G142" s="89"/>
      <c r="H142" s="90"/>
      <c r="I142" s="89"/>
      <c r="J142" s="90"/>
      <c r="K142" s="89"/>
      <c r="M142" s="99"/>
      <c r="N142" s="74" t="str">
        <f>IF(OR(AND(N$1&gt;=$F140,N$1&lt;=IF(AND($F140&gt;$M$1,$G140=""),$M$2,$G140)),AND(N$1&gt;=$F141,N$1&lt;=IF(AND($F141&gt;$M$1,$G141=""),$M$2,$G141)),AND(N$1&gt;=$F142,N$1&lt;=IF(AND($F142&gt;$M$1,$G142=""),$M$2,$G142)),AND(N$1&gt;=$F143,N$1&lt;=IF(AND($F143&gt;$M$1,$G143=""),$M$2,$G143))),$F$3,"")</f>
        <v/>
      </c>
      <c r="O142" s="41" t="str">
        <f t="shared" ref="O142:AO142" si="1706">IF(OR(AND(O$1&gt;=$F140,O$1&lt;=IF(AND($F140&gt;$M$1,$G140=""),$M$2,$G140)),AND(O$1&gt;=$F141,O$1&lt;=IF(AND($F141&gt;$M$1,$G141=""),$M$2,$G141)),AND(O$1&gt;=$F142,O$1&lt;=IF(AND($F142&gt;$M$1,$G142=""),$M$2,$G142)),AND(O$1&gt;=$F143,O$1&lt;=IF(AND($F143&gt;$M$1,$G143=""),$M$2,$G143))),$F$3,"")</f>
        <v/>
      </c>
      <c r="P142" s="41" t="str">
        <f t="shared" si="1706"/>
        <v/>
      </c>
      <c r="Q142" s="41" t="str">
        <f t="shared" si="1706"/>
        <v/>
      </c>
      <c r="R142" s="41" t="str">
        <f t="shared" si="1706"/>
        <v/>
      </c>
      <c r="S142" s="41" t="str">
        <f t="shared" si="1706"/>
        <v/>
      </c>
      <c r="T142" s="41" t="str">
        <f t="shared" si="1706"/>
        <v/>
      </c>
      <c r="U142" s="41" t="str">
        <f t="shared" si="1706"/>
        <v/>
      </c>
      <c r="V142" s="41" t="str">
        <f t="shared" si="1706"/>
        <v/>
      </c>
      <c r="W142" s="41" t="str">
        <f t="shared" si="1706"/>
        <v/>
      </c>
      <c r="X142" s="41" t="str">
        <f t="shared" si="1706"/>
        <v/>
      </c>
      <c r="Y142" s="41" t="str">
        <f t="shared" si="1706"/>
        <v/>
      </c>
      <c r="Z142" s="41" t="str">
        <f t="shared" si="1706"/>
        <v/>
      </c>
      <c r="AA142" s="41" t="str">
        <f t="shared" si="1706"/>
        <v/>
      </c>
      <c r="AB142" s="41" t="str">
        <f t="shared" si="1706"/>
        <v/>
      </c>
      <c r="AC142" s="41" t="str">
        <f t="shared" si="1706"/>
        <v/>
      </c>
      <c r="AD142" s="41" t="str">
        <f t="shared" si="1706"/>
        <v/>
      </c>
      <c r="AE142" s="41" t="str">
        <f t="shared" si="1706"/>
        <v/>
      </c>
      <c r="AF142" s="41" t="str">
        <f t="shared" si="1706"/>
        <v/>
      </c>
      <c r="AG142" s="41" t="str">
        <f t="shared" si="1706"/>
        <v/>
      </c>
      <c r="AH142" s="41" t="str">
        <f t="shared" si="1706"/>
        <v/>
      </c>
      <c r="AI142" s="41" t="str">
        <f t="shared" si="1706"/>
        <v/>
      </c>
      <c r="AJ142" s="41" t="str">
        <f t="shared" si="1706"/>
        <v/>
      </c>
      <c r="AK142" s="41" t="str">
        <f t="shared" si="1706"/>
        <v/>
      </c>
      <c r="AL142" s="41" t="str">
        <f t="shared" si="1706"/>
        <v/>
      </c>
      <c r="AM142" s="41" t="str">
        <f t="shared" si="1706"/>
        <v/>
      </c>
      <c r="AN142" s="41" t="str">
        <f t="shared" si="1706"/>
        <v/>
      </c>
      <c r="AO142" s="41" t="str">
        <f t="shared" si="1706"/>
        <v/>
      </c>
      <c r="AP142" s="50" t="str">
        <f>IF(AP$1="","",IF(OR(AND(AP$1&gt;=$F140,AP$1&lt;=IF(AND($F140&gt;$M$1,$G140=""),$M$2,$G140)),AND(AP$1&gt;=$F141,AP$1&lt;=IF(AND($F141&gt;$M$1,$G141=""),$M$2,$G141)),AND(AP$1&gt;=$F142,AP$1&lt;=IF(AND($F142&gt;$M$1,$G142=""),$M$2,$G142)),AND(AP$1&gt;=$F143,AP$1&lt;=IF(AND($F143&gt;$M$1,$G143=""),$M$2,$G143))),$F$3,""))</f>
        <v/>
      </c>
      <c r="AQ142" s="50" t="str">
        <f t="shared" ref="AQ142:AR142" si="1707">IF(AQ$1="","",IF(OR(AND(AQ$1&gt;=$F140,AQ$1&lt;=IF(AND($F140&gt;$M$1,$G140=""),$M$2,$G140)),AND(AQ$1&gt;=$F141,AQ$1&lt;=IF(AND($F141&gt;$M$1,$G141=""),$M$2,$G141)),AND(AQ$1&gt;=$F142,AQ$1&lt;=IF(AND($F142&gt;$M$1,$G142=""),$M$2,$G142)),AND(AQ$1&gt;=$F143,AQ$1&lt;=IF(AND($F143&gt;$M$1,$G143=""),$M$2,$G143))),$F$3,""))</f>
        <v/>
      </c>
      <c r="AR142" s="51" t="str">
        <f t="shared" si="1707"/>
        <v/>
      </c>
    </row>
    <row r="143" spans="1:44" x14ac:dyDescent="0.2">
      <c r="A143" s="201"/>
      <c r="B143" s="74"/>
      <c r="C143" s="125"/>
      <c r="D143" s="90"/>
      <c r="E143" s="89"/>
      <c r="F143" s="90"/>
      <c r="G143" s="89"/>
      <c r="H143" s="90"/>
      <c r="I143" s="89"/>
      <c r="J143" s="90"/>
      <c r="K143" s="89"/>
      <c r="M143" s="99"/>
      <c r="N143" s="98" t="str">
        <f t="shared" ref="N143:AO143" si="1708">IF(OR(AND(N$1&gt;=$H140,N$1&lt;=IF(AND($H140&gt;$M$1,$I140=""),$M$2,$I140)),AND(N$1&gt;=$H141,N$1&lt;=IF(AND($H141&gt;$M$1,$I141=""),$M$2,$I141)),AND(N$1&gt;=$H142,N$1&lt;=IF(AND($H142&gt;$M$1,$I142=""),$M$2,$I142)),AND(N$1&gt;=$H143,N$1&lt;=IF(AND($H143&gt;$M$1,$I143=""),$M$2,$I143))),$H$3,"")</f>
        <v/>
      </c>
      <c r="O143" s="47" t="str">
        <f t="shared" si="1708"/>
        <v/>
      </c>
      <c r="P143" s="47" t="str">
        <f t="shared" si="1708"/>
        <v/>
      </c>
      <c r="Q143" s="47" t="str">
        <f t="shared" si="1708"/>
        <v/>
      </c>
      <c r="R143" s="47" t="str">
        <f t="shared" si="1708"/>
        <v/>
      </c>
      <c r="S143" s="47" t="str">
        <f t="shared" si="1708"/>
        <v/>
      </c>
      <c r="T143" s="47" t="str">
        <f t="shared" si="1708"/>
        <v/>
      </c>
      <c r="U143" s="47" t="str">
        <f t="shared" si="1708"/>
        <v/>
      </c>
      <c r="V143" s="47" t="str">
        <f t="shared" si="1708"/>
        <v/>
      </c>
      <c r="W143" s="47" t="str">
        <f t="shared" si="1708"/>
        <v/>
      </c>
      <c r="X143" s="47" t="str">
        <f t="shared" si="1708"/>
        <v/>
      </c>
      <c r="Y143" s="47" t="str">
        <f t="shared" si="1708"/>
        <v/>
      </c>
      <c r="Z143" s="47" t="str">
        <f t="shared" si="1708"/>
        <v/>
      </c>
      <c r="AA143" s="47" t="str">
        <f t="shared" si="1708"/>
        <v/>
      </c>
      <c r="AB143" s="47" t="str">
        <f t="shared" si="1708"/>
        <v/>
      </c>
      <c r="AC143" s="47" t="str">
        <f t="shared" si="1708"/>
        <v/>
      </c>
      <c r="AD143" s="47" t="str">
        <f t="shared" si="1708"/>
        <v/>
      </c>
      <c r="AE143" s="47" t="str">
        <f t="shared" si="1708"/>
        <v/>
      </c>
      <c r="AF143" s="47" t="str">
        <f t="shared" si="1708"/>
        <v/>
      </c>
      <c r="AG143" s="47" t="str">
        <f t="shared" si="1708"/>
        <v/>
      </c>
      <c r="AH143" s="47" t="str">
        <f t="shared" si="1708"/>
        <v/>
      </c>
      <c r="AI143" s="47" t="str">
        <f t="shared" si="1708"/>
        <v/>
      </c>
      <c r="AJ143" s="47" t="str">
        <f t="shared" si="1708"/>
        <v/>
      </c>
      <c r="AK143" s="47" t="str">
        <f t="shared" si="1708"/>
        <v/>
      </c>
      <c r="AL143" s="47" t="str">
        <f t="shared" si="1708"/>
        <v/>
      </c>
      <c r="AM143" s="47" t="str">
        <f t="shared" si="1708"/>
        <v/>
      </c>
      <c r="AN143" s="47" t="str">
        <f t="shared" si="1708"/>
        <v/>
      </c>
      <c r="AO143" s="47" t="str">
        <f t="shared" si="1708"/>
        <v/>
      </c>
      <c r="AP143" s="95" t="str">
        <f>IF(AP$1="","",IF(OR(AND(AP$1&gt;=$H140,AP$1&lt;=IF(AND($H140&gt;$M$1,$I140=""),$M$2,$I140)),AND(AP$1&gt;=$H141,AP$1&lt;=IF(AND($H141&gt;$M$1,$I141=""),$M$2,$I141)),AND(AP$1&gt;=$H142,AP$1&lt;=IF(AND($H142&gt;$M$1,$I142=""),$M$2,$I142)),AND(AP$1&gt;=$H143,AP$1&lt;=IF(AND($H143&gt;$M$1,$I143=""),$M$2,$I143))),$H$3,""))</f>
        <v/>
      </c>
      <c r="AQ143" s="95" t="str">
        <f>IF(AQ$1="","",IF(OR(AND(AQ$1&gt;=$H140,AQ$1&lt;=IF(AND($H140&gt;$M$1,$I140=""),$M$2,$I140)),AND(AQ$1&gt;=$H141,AQ$1&lt;=IF(AND($H141&gt;$M$1,$I141=""),$M$2,$I141)),AND(AQ$1&gt;=$H142,AQ$1&lt;=IF(AND($H142&gt;$M$1,$I142=""),$M$2,$I142)),AND(AQ$1&gt;=$H143,AQ$1&lt;=IF(AND($H143&gt;$M$1,$I143=""),$M$2,$I143))),$H$3,""))</f>
        <v/>
      </c>
      <c r="AR143" s="96" t="str">
        <f>IF(AR$1="","",IF(OR(AND(AR$1&gt;=$H140,AR$1&lt;=IF(AND($H140&gt;$M$1,$I140=""),$M$2,$I140)),AND(AR$1&gt;=$H141,AR$1&lt;=IF(AND($H141&gt;$M$1,$I141=""),$M$2,$I141)),AND(AR$1&gt;=$H142,AR$1&lt;=IF(AND($H142&gt;$M$1,$I142=""),$M$2,$I142)),AND(AR$1&gt;=$H143,AR$1&lt;=IF(AND($H143&gt;$M$1,$I143=""),$M$2,$I143))),$H$3,""))</f>
        <v/>
      </c>
    </row>
    <row r="144" spans="1:44" ht="13.5" thickBot="1" x14ac:dyDescent="0.25">
      <c r="A144" s="202"/>
      <c r="B144" s="75"/>
      <c r="C144" s="200"/>
      <c r="D144" s="91"/>
      <c r="E144" s="92"/>
      <c r="F144" s="91"/>
      <c r="G144" s="92"/>
      <c r="H144" s="91"/>
      <c r="I144" s="92"/>
      <c r="J144" s="91"/>
      <c r="K144" s="92"/>
      <c r="M144" s="99"/>
      <c r="N144" s="75" t="str">
        <f>IF(OR(AND(N$1&gt;=$J140,N$1&lt;=IF(AND($J140&gt;$M$1,$K140=""),$M$2,$K140)),AND(N$1&gt;=$J141,N$1&lt;=IF(AND($J141&gt;$M$1,$K141=""),$M$2,$K141)),AND(N$1&gt;=$J142,N$1&lt;=IF(AND($J142&gt;$M$1,$K142=""),$M$2,$K142)),AND(N$1&gt;=$J143,N$1&lt;=IF(AND($J143&gt;$M$1,$K143=""),$M$2,$K143)),AND(N$1&gt;=$J144,N$1&lt;=IF(AND($J144&gt;$M$1,$K144=""),$M$2,$K144))),$J$3,"")</f>
        <v/>
      </c>
      <c r="O144" s="49" t="str">
        <f t="shared" ref="O144" si="1709">IF(OR(AND(O$1&gt;=$J140,O$1&lt;=IF(AND($J140&gt;$M$1,$K140=""),$M$2,$K140)),AND(O$1&gt;=$J141,O$1&lt;=IF(AND($J141&gt;$M$1,$K141=""),$M$2,$K141)),AND(O$1&gt;=$J142,O$1&lt;=IF(AND($J142&gt;$M$1,$K142=""),$M$2,$K142)),AND(O$1&gt;=$J143,O$1&lt;=IF(AND($J143&gt;$M$1,$K143=""),$M$2,$K143)),AND(O$1&gt;=$J144,O$1&lt;=IF(AND($J144&gt;$M$1,$K144=""),$M$2,$K144))),$J$3,"")</f>
        <v/>
      </c>
      <c r="P144" s="49" t="str">
        <f t="shared" ref="P144" si="1710">IF(OR(AND(P$1&gt;=$J140,P$1&lt;=IF(AND($J140&gt;$M$1,$K140=""),$M$2,$K140)),AND(P$1&gt;=$J141,P$1&lt;=IF(AND($J141&gt;$M$1,$K141=""),$M$2,$K141)),AND(P$1&gt;=$J142,P$1&lt;=IF(AND($J142&gt;$M$1,$K142=""),$M$2,$K142)),AND(P$1&gt;=$J143,P$1&lt;=IF(AND($J143&gt;$M$1,$K143=""),$M$2,$K143)),AND(P$1&gt;=$J144,P$1&lt;=IF(AND($J144&gt;$M$1,$K144=""),$M$2,$K144))),$J$3,"")</f>
        <v/>
      </c>
      <c r="Q144" s="49" t="str">
        <f t="shared" ref="Q144" si="1711">IF(OR(AND(Q$1&gt;=$J140,Q$1&lt;=IF(AND($J140&gt;$M$1,$K140=""),$M$2,$K140)),AND(Q$1&gt;=$J141,Q$1&lt;=IF(AND($J141&gt;$M$1,$K141=""),$M$2,$K141)),AND(Q$1&gt;=$J142,Q$1&lt;=IF(AND($J142&gt;$M$1,$K142=""),$M$2,$K142)),AND(Q$1&gt;=$J143,Q$1&lt;=IF(AND($J143&gt;$M$1,$K143=""),$M$2,$K143)),AND(Q$1&gt;=$J144,Q$1&lt;=IF(AND($J144&gt;$M$1,$K144=""),$M$2,$K144))),$J$3,"")</f>
        <v/>
      </c>
      <c r="R144" s="49" t="str">
        <f t="shared" ref="R144" si="1712">IF(OR(AND(R$1&gt;=$J140,R$1&lt;=IF(AND($J140&gt;$M$1,$K140=""),$M$2,$K140)),AND(R$1&gt;=$J141,R$1&lt;=IF(AND($J141&gt;$M$1,$K141=""),$M$2,$K141)),AND(R$1&gt;=$J142,R$1&lt;=IF(AND($J142&gt;$M$1,$K142=""),$M$2,$K142)),AND(R$1&gt;=$J143,R$1&lt;=IF(AND($J143&gt;$M$1,$K143=""),$M$2,$K143)),AND(R$1&gt;=$J144,R$1&lt;=IF(AND($J144&gt;$M$1,$K144=""),$M$2,$K144))),$J$3,"")</f>
        <v/>
      </c>
      <c r="S144" s="49" t="str">
        <f t="shared" ref="S144" si="1713">IF(OR(AND(S$1&gt;=$J140,S$1&lt;=IF(AND($J140&gt;$M$1,$K140=""),$M$2,$K140)),AND(S$1&gt;=$J141,S$1&lt;=IF(AND($J141&gt;$M$1,$K141=""),$M$2,$K141)),AND(S$1&gt;=$J142,S$1&lt;=IF(AND($J142&gt;$M$1,$K142=""),$M$2,$K142)),AND(S$1&gt;=$J143,S$1&lt;=IF(AND($J143&gt;$M$1,$K143=""),$M$2,$K143)),AND(S$1&gt;=$J144,S$1&lt;=IF(AND($J144&gt;$M$1,$K144=""),$M$2,$K144))),$J$3,"")</f>
        <v/>
      </c>
      <c r="T144" s="49" t="str">
        <f t="shared" ref="T144" si="1714">IF(OR(AND(T$1&gt;=$J140,T$1&lt;=IF(AND($J140&gt;$M$1,$K140=""),$M$2,$K140)),AND(T$1&gt;=$J141,T$1&lt;=IF(AND($J141&gt;$M$1,$K141=""),$M$2,$K141)),AND(T$1&gt;=$J142,T$1&lt;=IF(AND($J142&gt;$M$1,$K142=""),$M$2,$K142)),AND(T$1&gt;=$J143,T$1&lt;=IF(AND($J143&gt;$M$1,$K143=""),$M$2,$K143)),AND(T$1&gt;=$J144,T$1&lt;=IF(AND($J144&gt;$M$1,$K144=""),$M$2,$K144))),$J$3,"")</f>
        <v/>
      </c>
      <c r="U144" s="49" t="str">
        <f t="shared" ref="U144" si="1715">IF(OR(AND(U$1&gt;=$J140,U$1&lt;=IF(AND($J140&gt;$M$1,$K140=""),$M$2,$K140)),AND(U$1&gt;=$J141,U$1&lt;=IF(AND($J141&gt;$M$1,$K141=""),$M$2,$K141)),AND(U$1&gt;=$J142,U$1&lt;=IF(AND($J142&gt;$M$1,$K142=""),$M$2,$K142)),AND(U$1&gt;=$J143,U$1&lt;=IF(AND($J143&gt;$M$1,$K143=""),$M$2,$K143)),AND(U$1&gt;=$J144,U$1&lt;=IF(AND($J144&gt;$M$1,$K144=""),$M$2,$K144))),$J$3,"")</f>
        <v/>
      </c>
      <c r="V144" s="49" t="str">
        <f t="shared" ref="V144" si="1716">IF(OR(AND(V$1&gt;=$J140,V$1&lt;=IF(AND($J140&gt;$M$1,$K140=""),$M$2,$K140)),AND(V$1&gt;=$J141,V$1&lt;=IF(AND($J141&gt;$M$1,$K141=""),$M$2,$K141)),AND(V$1&gt;=$J142,V$1&lt;=IF(AND($J142&gt;$M$1,$K142=""),$M$2,$K142)),AND(V$1&gt;=$J143,V$1&lt;=IF(AND($J143&gt;$M$1,$K143=""),$M$2,$K143)),AND(V$1&gt;=$J144,V$1&lt;=IF(AND($J144&gt;$M$1,$K144=""),$M$2,$K144))),$J$3,"")</f>
        <v/>
      </c>
      <c r="W144" s="49" t="str">
        <f t="shared" ref="W144" si="1717">IF(OR(AND(W$1&gt;=$J140,W$1&lt;=IF(AND($J140&gt;$M$1,$K140=""),$M$2,$K140)),AND(W$1&gt;=$J141,W$1&lt;=IF(AND($J141&gt;$M$1,$K141=""),$M$2,$K141)),AND(W$1&gt;=$J142,W$1&lt;=IF(AND($J142&gt;$M$1,$K142=""),$M$2,$K142)),AND(W$1&gt;=$J143,W$1&lt;=IF(AND($J143&gt;$M$1,$K143=""),$M$2,$K143)),AND(W$1&gt;=$J144,W$1&lt;=IF(AND($J144&gt;$M$1,$K144=""),$M$2,$K144))),$J$3,"")</f>
        <v/>
      </c>
      <c r="X144" s="49" t="str">
        <f t="shared" ref="X144" si="1718">IF(OR(AND(X$1&gt;=$J140,X$1&lt;=IF(AND($J140&gt;$M$1,$K140=""),$M$2,$K140)),AND(X$1&gt;=$J141,X$1&lt;=IF(AND($J141&gt;$M$1,$K141=""),$M$2,$K141)),AND(X$1&gt;=$J142,X$1&lt;=IF(AND($J142&gt;$M$1,$K142=""),$M$2,$K142)),AND(X$1&gt;=$J143,X$1&lt;=IF(AND($J143&gt;$M$1,$K143=""),$M$2,$K143)),AND(X$1&gt;=$J144,X$1&lt;=IF(AND($J144&gt;$M$1,$K144=""),$M$2,$K144))),$J$3,"")</f>
        <v/>
      </c>
      <c r="Y144" s="49" t="str">
        <f t="shared" ref="Y144" si="1719">IF(OR(AND(Y$1&gt;=$J140,Y$1&lt;=IF(AND($J140&gt;$M$1,$K140=""),$M$2,$K140)),AND(Y$1&gt;=$J141,Y$1&lt;=IF(AND($J141&gt;$M$1,$K141=""),$M$2,$K141)),AND(Y$1&gt;=$J142,Y$1&lt;=IF(AND($J142&gt;$M$1,$K142=""),$M$2,$K142)),AND(Y$1&gt;=$J143,Y$1&lt;=IF(AND($J143&gt;$M$1,$K143=""),$M$2,$K143)),AND(Y$1&gt;=$J144,Y$1&lt;=IF(AND($J144&gt;$M$1,$K144=""),$M$2,$K144))),$J$3,"")</f>
        <v/>
      </c>
      <c r="Z144" s="49" t="str">
        <f t="shared" ref="Z144" si="1720">IF(OR(AND(Z$1&gt;=$J140,Z$1&lt;=IF(AND($J140&gt;$M$1,$K140=""),$M$2,$K140)),AND(Z$1&gt;=$J141,Z$1&lt;=IF(AND($J141&gt;$M$1,$K141=""),$M$2,$K141)),AND(Z$1&gt;=$J142,Z$1&lt;=IF(AND($J142&gt;$M$1,$K142=""),$M$2,$K142)),AND(Z$1&gt;=$J143,Z$1&lt;=IF(AND($J143&gt;$M$1,$K143=""),$M$2,$K143)),AND(Z$1&gt;=$J144,Z$1&lt;=IF(AND($J144&gt;$M$1,$K144=""),$M$2,$K144))),$J$3,"")</f>
        <v/>
      </c>
      <c r="AA144" s="49" t="str">
        <f t="shared" ref="AA144" si="1721">IF(OR(AND(AA$1&gt;=$J140,AA$1&lt;=IF(AND($J140&gt;$M$1,$K140=""),$M$2,$K140)),AND(AA$1&gt;=$J141,AA$1&lt;=IF(AND($J141&gt;$M$1,$K141=""),$M$2,$K141)),AND(AA$1&gt;=$J142,AA$1&lt;=IF(AND($J142&gt;$M$1,$K142=""),$M$2,$K142)),AND(AA$1&gt;=$J143,AA$1&lt;=IF(AND($J143&gt;$M$1,$K143=""),$M$2,$K143)),AND(AA$1&gt;=$J144,AA$1&lt;=IF(AND($J144&gt;$M$1,$K144=""),$M$2,$K144))),$J$3,"")</f>
        <v/>
      </c>
      <c r="AB144" s="49" t="str">
        <f t="shared" ref="AB144" si="1722">IF(OR(AND(AB$1&gt;=$J140,AB$1&lt;=IF(AND($J140&gt;$M$1,$K140=""),$M$2,$K140)),AND(AB$1&gt;=$J141,AB$1&lt;=IF(AND($J141&gt;$M$1,$K141=""),$M$2,$K141)),AND(AB$1&gt;=$J142,AB$1&lt;=IF(AND($J142&gt;$M$1,$K142=""),$M$2,$K142)),AND(AB$1&gt;=$J143,AB$1&lt;=IF(AND($J143&gt;$M$1,$K143=""),$M$2,$K143)),AND(AB$1&gt;=$J144,AB$1&lt;=IF(AND($J144&gt;$M$1,$K144=""),$M$2,$K144))),$J$3,"")</f>
        <v/>
      </c>
      <c r="AC144" s="49" t="str">
        <f t="shared" ref="AC144" si="1723">IF(OR(AND(AC$1&gt;=$J140,AC$1&lt;=IF(AND($J140&gt;$M$1,$K140=""),$M$2,$K140)),AND(AC$1&gt;=$J141,AC$1&lt;=IF(AND($J141&gt;$M$1,$K141=""),$M$2,$K141)),AND(AC$1&gt;=$J142,AC$1&lt;=IF(AND($J142&gt;$M$1,$K142=""),$M$2,$K142)),AND(AC$1&gt;=$J143,AC$1&lt;=IF(AND($J143&gt;$M$1,$K143=""),$M$2,$K143)),AND(AC$1&gt;=$J144,AC$1&lt;=IF(AND($J144&gt;$M$1,$K144=""),$M$2,$K144))),$J$3,"")</f>
        <v/>
      </c>
      <c r="AD144" s="49" t="str">
        <f t="shared" ref="AD144" si="1724">IF(OR(AND(AD$1&gt;=$J140,AD$1&lt;=IF(AND($J140&gt;$M$1,$K140=""),$M$2,$K140)),AND(AD$1&gt;=$J141,AD$1&lt;=IF(AND($J141&gt;$M$1,$K141=""),$M$2,$K141)),AND(AD$1&gt;=$J142,AD$1&lt;=IF(AND($J142&gt;$M$1,$K142=""),$M$2,$K142)),AND(AD$1&gt;=$J143,AD$1&lt;=IF(AND($J143&gt;$M$1,$K143=""),$M$2,$K143)),AND(AD$1&gt;=$J144,AD$1&lt;=IF(AND($J144&gt;$M$1,$K144=""),$M$2,$K144))),$J$3,"")</f>
        <v/>
      </c>
      <c r="AE144" s="49" t="str">
        <f t="shared" ref="AE144" si="1725">IF(OR(AND(AE$1&gt;=$J140,AE$1&lt;=IF(AND($J140&gt;$M$1,$K140=""),$M$2,$K140)),AND(AE$1&gt;=$J141,AE$1&lt;=IF(AND($J141&gt;$M$1,$K141=""),$M$2,$K141)),AND(AE$1&gt;=$J142,AE$1&lt;=IF(AND($J142&gt;$M$1,$K142=""),$M$2,$K142)),AND(AE$1&gt;=$J143,AE$1&lt;=IF(AND($J143&gt;$M$1,$K143=""),$M$2,$K143)),AND(AE$1&gt;=$J144,AE$1&lt;=IF(AND($J144&gt;$M$1,$K144=""),$M$2,$K144))),$J$3,"")</f>
        <v/>
      </c>
      <c r="AF144" s="49" t="str">
        <f t="shared" ref="AF144" si="1726">IF(OR(AND(AF$1&gt;=$J140,AF$1&lt;=IF(AND($J140&gt;$M$1,$K140=""),$M$2,$K140)),AND(AF$1&gt;=$J141,AF$1&lt;=IF(AND($J141&gt;$M$1,$K141=""),$M$2,$K141)),AND(AF$1&gt;=$J142,AF$1&lt;=IF(AND($J142&gt;$M$1,$K142=""),$M$2,$K142)),AND(AF$1&gt;=$J143,AF$1&lt;=IF(AND($J143&gt;$M$1,$K143=""),$M$2,$K143)),AND(AF$1&gt;=$J144,AF$1&lt;=IF(AND($J144&gt;$M$1,$K144=""),$M$2,$K144))),$J$3,"")</f>
        <v/>
      </c>
      <c r="AG144" s="49" t="str">
        <f t="shared" ref="AG144" si="1727">IF(OR(AND(AG$1&gt;=$J140,AG$1&lt;=IF(AND($J140&gt;$M$1,$K140=""),$M$2,$K140)),AND(AG$1&gt;=$J141,AG$1&lt;=IF(AND($J141&gt;$M$1,$K141=""),$M$2,$K141)),AND(AG$1&gt;=$J142,AG$1&lt;=IF(AND($J142&gt;$M$1,$K142=""),$M$2,$K142)),AND(AG$1&gt;=$J143,AG$1&lt;=IF(AND($J143&gt;$M$1,$K143=""),$M$2,$K143)),AND(AG$1&gt;=$J144,AG$1&lt;=IF(AND($J144&gt;$M$1,$K144=""),$M$2,$K144))),$J$3,"")</f>
        <v/>
      </c>
      <c r="AH144" s="49" t="str">
        <f t="shared" ref="AH144" si="1728">IF(OR(AND(AH$1&gt;=$J140,AH$1&lt;=IF(AND($J140&gt;$M$1,$K140=""),$M$2,$K140)),AND(AH$1&gt;=$J141,AH$1&lt;=IF(AND($J141&gt;$M$1,$K141=""),$M$2,$K141)),AND(AH$1&gt;=$J142,AH$1&lt;=IF(AND($J142&gt;$M$1,$K142=""),$M$2,$K142)),AND(AH$1&gt;=$J143,AH$1&lt;=IF(AND($J143&gt;$M$1,$K143=""),$M$2,$K143)),AND(AH$1&gt;=$J144,AH$1&lt;=IF(AND($J144&gt;$M$1,$K144=""),$M$2,$K144))),$J$3,"")</f>
        <v/>
      </c>
      <c r="AI144" s="49" t="str">
        <f t="shared" ref="AI144" si="1729">IF(OR(AND(AI$1&gt;=$J140,AI$1&lt;=IF(AND($J140&gt;$M$1,$K140=""),$M$2,$K140)),AND(AI$1&gt;=$J141,AI$1&lt;=IF(AND($J141&gt;$M$1,$K141=""),$M$2,$K141)),AND(AI$1&gt;=$J142,AI$1&lt;=IF(AND($J142&gt;$M$1,$K142=""),$M$2,$K142)),AND(AI$1&gt;=$J143,AI$1&lt;=IF(AND($J143&gt;$M$1,$K143=""),$M$2,$K143)),AND(AI$1&gt;=$J144,AI$1&lt;=IF(AND($J144&gt;$M$1,$K144=""),$M$2,$K144))),$J$3,"")</f>
        <v/>
      </c>
      <c r="AJ144" s="49" t="str">
        <f t="shared" ref="AJ144" si="1730">IF(OR(AND(AJ$1&gt;=$J140,AJ$1&lt;=IF(AND($J140&gt;$M$1,$K140=""),$M$2,$K140)),AND(AJ$1&gt;=$J141,AJ$1&lt;=IF(AND($J141&gt;$M$1,$K141=""),$M$2,$K141)),AND(AJ$1&gt;=$J142,AJ$1&lt;=IF(AND($J142&gt;$M$1,$K142=""),$M$2,$K142)),AND(AJ$1&gt;=$J143,AJ$1&lt;=IF(AND($J143&gt;$M$1,$K143=""),$M$2,$K143)),AND(AJ$1&gt;=$J144,AJ$1&lt;=IF(AND($J144&gt;$M$1,$K144=""),$M$2,$K144))),$J$3,"")</f>
        <v/>
      </c>
      <c r="AK144" s="49" t="str">
        <f t="shared" ref="AK144" si="1731">IF(OR(AND(AK$1&gt;=$J140,AK$1&lt;=IF(AND($J140&gt;$M$1,$K140=""),$M$2,$K140)),AND(AK$1&gt;=$J141,AK$1&lt;=IF(AND($J141&gt;$M$1,$K141=""),$M$2,$K141)),AND(AK$1&gt;=$J142,AK$1&lt;=IF(AND($J142&gt;$M$1,$K142=""),$M$2,$K142)),AND(AK$1&gt;=$J143,AK$1&lt;=IF(AND($J143&gt;$M$1,$K143=""),$M$2,$K143)),AND(AK$1&gt;=$J144,AK$1&lt;=IF(AND($J144&gt;$M$1,$K144=""),$M$2,$K144))),$J$3,"")</f>
        <v/>
      </c>
      <c r="AL144" s="49" t="str">
        <f t="shared" ref="AL144" si="1732">IF(OR(AND(AL$1&gt;=$J140,AL$1&lt;=IF(AND($J140&gt;$M$1,$K140=""),$M$2,$K140)),AND(AL$1&gt;=$J141,AL$1&lt;=IF(AND($J141&gt;$M$1,$K141=""),$M$2,$K141)),AND(AL$1&gt;=$J142,AL$1&lt;=IF(AND($J142&gt;$M$1,$K142=""),$M$2,$K142)),AND(AL$1&gt;=$J143,AL$1&lt;=IF(AND($J143&gt;$M$1,$K143=""),$M$2,$K143)),AND(AL$1&gt;=$J144,AL$1&lt;=IF(AND($J144&gt;$M$1,$K144=""),$M$2,$K144))),$J$3,"")</f>
        <v/>
      </c>
      <c r="AM144" s="49" t="str">
        <f t="shared" ref="AM144" si="1733">IF(OR(AND(AM$1&gt;=$J140,AM$1&lt;=IF(AND($J140&gt;$M$1,$K140=""),$M$2,$K140)),AND(AM$1&gt;=$J141,AM$1&lt;=IF(AND($J141&gt;$M$1,$K141=""),$M$2,$K141)),AND(AM$1&gt;=$J142,AM$1&lt;=IF(AND($J142&gt;$M$1,$K142=""),$M$2,$K142)),AND(AM$1&gt;=$J143,AM$1&lt;=IF(AND($J143&gt;$M$1,$K143=""),$M$2,$K143)),AND(AM$1&gt;=$J144,AM$1&lt;=IF(AND($J144&gt;$M$1,$K144=""),$M$2,$K144))),$J$3,"")</f>
        <v/>
      </c>
      <c r="AN144" s="49" t="str">
        <f t="shared" ref="AN144" si="1734">IF(OR(AND(AN$1&gt;=$J140,AN$1&lt;=IF(AND($J140&gt;$M$1,$K140=""),$M$2,$K140)),AND(AN$1&gt;=$J141,AN$1&lt;=IF(AND($J141&gt;$M$1,$K141=""),$M$2,$K141)),AND(AN$1&gt;=$J142,AN$1&lt;=IF(AND($J142&gt;$M$1,$K142=""),$M$2,$K142)),AND(AN$1&gt;=$J143,AN$1&lt;=IF(AND($J143&gt;$M$1,$K143=""),$M$2,$K143)),AND(AN$1&gt;=$J144,AN$1&lt;=IF(AND($J144&gt;$M$1,$K144=""),$M$2,$K144))),$J$3,"")</f>
        <v/>
      </c>
      <c r="AO144" s="49" t="str">
        <f t="shared" ref="AO144" si="1735">IF(OR(AND(AO$1&gt;=$J140,AO$1&lt;=IF(AND($J140&gt;$M$1,$K140=""),$M$2,$K140)),AND(AO$1&gt;=$J141,AO$1&lt;=IF(AND($J141&gt;$M$1,$K141=""),$M$2,$K141)),AND(AO$1&gt;=$J142,AO$1&lt;=IF(AND($J142&gt;$M$1,$K142=""),$M$2,$K142)),AND(AO$1&gt;=$J143,AO$1&lt;=IF(AND($J143&gt;$M$1,$K143=""),$M$2,$K143)),AND(AO$1&gt;=$J144,AO$1&lt;=IF(AND($J144&gt;$M$1,$K144=""),$M$2,$K144))),$J$3,"")</f>
        <v/>
      </c>
      <c r="AP144" s="52" t="str">
        <f>IF(AP$1="","",IF(OR(AND(AP$1&gt;=$J140,AP$1&lt;=IF(AND($J140&gt;$M$1,$K140=""),$M$2,$K140)),AND(AP$1&gt;=$J141,AP$1&lt;=IF(AND($J141&gt;$M$1,$K141=""),$M$2,$K141)),AND(AP$1&gt;=$J142,AP$1&lt;=IF(AND($J142&gt;$M$1,$K142=""),$M$2,$K142)),AND(AP$1&gt;=$J143,AP$1&lt;=IF(AND($J143&gt;$M$1,$K143=""),$M$2,$K143)),AND(AP$1&gt;=$J144,AP$1&lt;=IF(AND($J144&gt;$M$1,$K144=""),$M$2,$K144))),$J$3,""))</f>
        <v/>
      </c>
      <c r="AQ144" s="52" t="str">
        <f t="shared" ref="AQ144" si="1736">IF(AQ$1="","",IF(OR(AND(AQ$1&gt;=$J140,AQ$1&lt;=IF(AND($J140&gt;$M$1,$K140=""),$M$2,$K140)),AND(AQ$1&gt;=$J141,AQ$1&lt;=IF(AND($J141&gt;$M$1,$K141=""),$M$2,$K141)),AND(AQ$1&gt;=$J142,AQ$1&lt;=IF(AND($J142&gt;$M$1,$K142=""),$M$2,$K142)),AND(AQ$1&gt;=$J143,AQ$1&lt;=IF(AND($J143&gt;$M$1,$K143=""),$M$2,$K143)),AND(AQ$1&gt;=$J144,AQ$1&lt;=IF(AND($J144&gt;$M$1,$K144=""),$M$2,$K144))),$J$3,""))</f>
        <v/>
      </c>
      <c r="AR144" s="53" t="str">
        <f t="shared" ref="AR144" si="1737">IF(AR$1="","",IF(OR(AND(AR$1&gt;=$J140,AR$1&lt;=IF(AND($J140&gt;$M$1,$K140=""),$M$2,$K140)),AND(AR$1&gt;=$J141,AR$1&lt;=IF(AND($J141&gt;$M$1,$K141=""),$M$2,$K141)),AND(AR$1&gt;=$J142,AR$1&lt;=IF(AND($J142&gt;$M$1,$K142=""),$M$2,$K142)),AND(AR$1&gt;=$J143,AR$1&lt;=IF(AND($J143&gt;$M$1,$K143=""),$M$2,$K143)),AND(AR$1&gt;=$J144,AR$1&lt;=IF(AND($J144&gt;$M$1,$K144=""),$M$2,$K144))),$J$3,""))</f>
        <v/>
      </c>
    </row>
    <row r="145" spans="1:44" x14ac:dyDescent="0.2">
      <c r="A145" s="76">
        <f>стр.1!C69</f>
        <v>5158</v>
      </c>
      <c r="B145" s="142" t="str">
        <f>IFERROR(VLOOKUP(A145,стр.1!$A$13:$D$106,2,FALSE),"")</f>
        <v>Селиванов</v>
      </c>
      <c r="C145" s="197" t="str">
        <f>IFERROR(VLOOKUP(A145,стр.1!$A$13:$D$106,4,FALSE),"")</f>
        <v>сборная</v>
      </c>
      <c r="D145" s="86">
        <v>46082</v>
      </c>
      <c r="E145" s="87">
        <v>46096</v>
      </c>
      <c r="F145" s="86"/>
      <c r="G145" s="87"/>
      <c r="H145" s="86"/>
      <c r="I145" s="87"/>
      <c r="J145" s="86"/>
      <c r="K145" s="87"/>
      <c r="L145" s="17"/>
      <c r="M145" s="99"/>
      <c r="N145" s="97" t="str">
        <f>N146&amp;N147&amp;N148&amp;N149</f>
        <v/>
      </c>
      <c r="O145" s="97" t="str">
        <f t="shared" ref="O145" si="1738">O146&amp;O147&amp;O148&amp;O149</f>
        <v/>
      </c>
      <c r="P145" s="97" t="str">
        <f t="shared" ref="P145" si="1739">P146&amp;P147&amp;P148&amp;P149</f>
        <v/>
      </c>
      <c r="Q145" s="97" t="str">
        <f t="shared" ref="Q145" si="1740">Q146&amp;Q147&amp;Q148&amp;Q149</f>
        <v/>
      </c>
      <c r="R145" s="97" t="str">
        <f t="shared" ref="R145" si="1741">R146&amp;R147&amp;R148&amp;R149</f>
        <v/>
      </c>
      <c r="S145" s="97" t="str">
        <f t="shared" ref="S145" si="1742">S146&amp;S147&amp;S148&amp;S149</f>
        <v/>
      </c>
      <c r="T145" s="97" t="str">
        <f t="shared" ref="T145" si="1743">T146&amp;T147&amp;T148&amp;T149</f>
        <v/>
      </c>
      <c r="U145" s="97" t="str">
        <f t="shared" ref="U145" si="1744">U146&amp;U147&amp;U148&amp;U149</f>
        <v/>
      </c>
      <c r="V145" s="97" t="str">
        <f t="shared" ref="V145" si="1745">V146&amp;V147&amp;V148&amp;V149</f>
        <v/>
      </c>
      <c r="W145" s="97" t="str">
        <f t="shared" ref="W145" si="1746">W146&amp;W147&amp;W148&amp;W149</f>
        <v/>
      </c>
      <c r="X145" s="97" t="str">
        <f t="shared" ref="X145" si="1747">X146&amp;X147&amp;X148&amp;X149</f>
        <v/>
      </c>
      <c r="Y145" s="97" t="str">
        <f t="shared" ref="Y145" si="1748">Y146&amp;Y147&amp;Y148&amp;Y149</f>
        <v/>
      </c>
      <c r="Z145" s="97" t="str">
        <f t="shared" ref="Z145" si="1749">Z146&amp;Z147&amp;Z148&amp;Z149</f>
        <v/>
      </c>
      <c r="AA145" s="97" t="str">
        <f t="shared" ref="AA145" si="1750">AA146&amp;AA147&amp;AA148&amp;AA149</f>
        <v/>
      </c>
      <c r="AB145" s="97" t="str">
        <f t="shared" ref="AB145" si="1751">AB146&amp;AB147&amp;AB148&amp;AB149</f>
        <v/>
      </c>
      <c r="AC145" s="97" t="str">
        <f t="shared" ref="AC145" si="1752">AC146&amp;AC147&amp;AC148&amp;AC149</f>
        <v/>
      </c>
      <c r="AD145" s="97" t="str">
        <f t="shared" ref="AD145" si="1753">AD146&amp;AD147&amp;AD148&amp;AD149</f>
        <v/>
      </c>
      <c r="AE145" s="97" t="str">
        <f t="shared" ref="AE145" si="1754">AE146&amp;AE147&amp;AE148&amp;AE149</f>
        <v/>
      </c>
      <c r="AF145" s="97" t="str">
        <f t="shared" ref="AF145" si="1755">AF146&amp;AF147&amp;AF148&amp;AF149</f>
        <v/>
      </c>
      <c r="AG145" s="97" t="str">
        <f t="shared" ref="AG145" si="1756">AG146&amp;AG147&amp;AG148&amp;AG149</f>
        <v/>
      </c>
      <c r="AH145" s="97" t="str">
        <f t="shared" ref="AH145" si="1757">AH146&amp;AH147&amp;AH148&amp;AH149</f>
        <v/>
      </c>
      <c r="AI145" s="97" t="str">
        <f t="shared" ref="AI145" si="1758">AI146&amp;AI147&amp;AI148&amp;AI149</f>
        <v/>
      </c>
      <c r="AJ145" s="97" t="str">
        <f t="shared" ref="AJ145" si="1759">AJ146&amp;AJ147&amp;AJ148&amp;AJ149</f>
        <v/>
      </c>
      <c r="AK145" s="97" t="str">
        <f t="shared" ref="AK145" si="1760">AK146&amp;AK147&amp;AK148&amp;AK149</f>
        <v/>
      </c>
      <c r="AL145" s="97" t="str">
        <f t="shared" ref="AL145" si="1761">AL146&amp;AL147&amp;AL148&amp;AL149</f>
        <v/>
      </c>
      <c r="AM145" s="97" t="str">
        <f t="shared" ref="AM145" si="1762">AM146&amp;AM147&amp;AM148&amp;AM149</f>
        <v/>
      </c>
      <c r="AN145" s="97" t="str">
        <f t="shared" ref="AN145" si="1763">AN146&amp;AN147&amp;AN148&amp;AN149</f>
        <v/>
      </c>
      <c r="AO145" s="97" t="str">
        <f t="shared" ref="AO145" si="1764">AO146&amp;AO147&amp;AO148&amp;AO149</f>
        <v/>
      </c>
      <c r="AP145" s="97" t="str">
        <f t="shared" ref="AP145" si="1765">AP146&amp;AP147&amp;AP148&amp;AP149</f>
        <v/>
      </c>
      <c r="AQ145" s="97" t="str">
        <f t="shared" ref="AQ145" si="1766">AQ146&amp;AQ147&amp;AQ148&amp;AQ149</f>
        <v/>
      </c>
      <c r="AR145" s="97" t="str">
        <f t="shared" ref="AR145" si="1767">AR146&amp;AR147&amp;AR148&amp;AR149</f>
        <v/>
      </c>
    </row>
    <row r="146" spans="1:44" x14ac:dyDescent="0.2">
      <c r="A146" s="201"/>
      <c r="B146" s="74"/>
      <c r="C146" s="198"/>
      <c r="D146" s="88"/>
      <c r="E146" s="89"/>
      <c r="F146" s="90"/>
      <c r="G146" s="89"/>
      <c r="H146" s="90"/>
      <c r="I146" s="89"/>
      <c r="J146" s="90"/>
      <c r="K146" s="89"/>
      <c r="M146" s="99"/>
      <c r="N146" s="74" t="str">
        <f>IF(OR(AND(N$1&gt;=$D145,N$1&lt;=IF(AND($D145&gt;$M$1,$E145=""),$M$2,$E145)),AND(N$1&gt;=$D146,N$1&lt;=IF(AND($D146&gt;$M$1,$E146=""),$M$2,$E146)),AND(N$1&gt;=$D147,N$1&lt;=IF(AND($D147&gt;$M$1,$E147=""),$M$2,$E147)),AND(N$1&gt;=$D148,N$1&lt;=IF(AND($D148&gt;$M$1,$E148=""),$M$2,$E148))),$D$3,"")</f>
        <v/>
      </c>
      <c r="O146" s="41" t="str">
        <f t="shared" ref="O146:AO146" si="1768">IF(OR(AND(O$1&gt;=$D145,O$1&lt;=IF(AND($D145&gt;$M$1,$E145=""),$M$2,$E145)),AND(O$1&gt;=$D146,O$1&lt;=IF(AND($D146&gt;$M$1,$E146=""),$M$2,$E146)),AND(O$1&gt;=$D147,O$1&lt;=IF(AND($D147&gt;$M$1,$E147=""),$M$2,$E147)),AND(O$1&gt;=$D148,O$1&lt;=IF(AND($D148&gt;$M$1,$E148=""),$M$2,$E148))),$D$3,"")</f>
        <v/>
      </c>
      <c r="P146" s="41" t="str">
        <f t="shared" si="1768"/>
        <v/>
      </c>
      <c r="Q146" s="41" t="str">
        <f t="shared" si="1768"/>
        <v/>
      </c>
      <c r="R146" s="41" t="str">
        <f t="shared" si="1768"/>
        <v/>
      </c>
      <c r="S146" s="41" t="str">
        <f t="shared" si="1768"/>
        <v/>
      </c>
      <c r="T146" s="41" t="str">
        <f t="shared" si="1768"/>
        <v/>
      </c>
      <c r="U146" s="41" t="str">
        <f t="shared" si="1768"/>
        <v/>
      </c>
      <c r="V146" s="41" t="str">
        <f t="shared" si="1768"/>
        <v/>
      </c>
      <c r="W146" s="41" t="str">
        <f t="shared" si="1768"/>
        <v/>
      </c>
      <c r="X146" s="41" t="str">
        <f t="shared" si="1768"/>
        <v/>
      </c>
      <c r="Y146" s="41" t="str">
        <f t="shared" si="1768"/>
        <v/>
      </c>
      <c r="Z146" s="41" t="str">
        <f t="shared" si="1768"/>
        <v/>
      </c>
      <c r="AA146" s="41" t="str">
        <f t="shared" si="1768"/>
        <v/>
      </c>
      <c r="AB146" s="41" t="str">
        <f t="shared" si="1768"/>
        <v/>
      </c>
      <c r="AC146" s="41" t="str">
        <f t="shared" si="1768"/>
        <v/>
      </c>
      <c r="AD146" s="41" t="str">
        <f t="shared" si="1768"/>
        <v/>
      </c>
      <c r="AE146" s="41" t="str">
        <f t="shared" si="1768"/>
        <v/>
      </c>
      <c r="AF146" s="41" t="str">
        <f t="shared" si="1768"/>
        <v/>
      </c>
      <c r="AG146" s="41" t="str">
        <f t="shared" si="1768"/>
        <v/>
      </c>
      <c r="AH146" s="41" t="str">
        <f t="shared" si="1768"/>
        <v/>
      </c>
      <c r="AI146" s="41" t="str">
        <f t="shared" si="1768"/>
        <v/>
      </c>
      <c r="AJ146" s="41" t="str">
        <f t="shared" si="1768"/>
        <v/>
      </c>
      <c r="AK146" s="41" t="str">
        <f t="shared" si="1768"/>
        <v/>
      </c>
      <c r="AL146" s="41" t="str">
        <f t="shared" si="1768"/>
        <v/>
      </c>
      <c r="AM146" s="41" t="str">
        <f t="shared" si="1768"/>
        <v/>
      </c>
      <c r="AN146" s="41" t="str">
        <f t="shared" si="1768"/>
        <v/>
      </c>
      <c r="AO146" s="41" t="str">
        <f t="shared" si="1768"/>
        <v/>
      </c>
      <c r="AP146" s="50" t="str">
        <f>IF(AP$1="","",IF(OR(AND(AP$1&gt;=$D145,AP$1&lt;=IF(AND($D145&gt;$M$1,$E145=""),$M$2,$E145)),AND(AP$1&gt;=$D146,AP$1&lt;=IF(AND($D146&gt;$M$1,$E146=""),$M$2,$E146)),AND(AP$1&gt;=$D147,AP$1&lt;=IF(AND($D147&gt;$M$1,$E147=""),$M$2,$E147)),AND(AP$1&gt;=$D148,AP$1&lt;=IF(AND($D148&gt;$M$1,$E148=""),$M$2,$E148))),$D$3,""))</f>
        <v/>
      </c>
      <c r="AQ146" s="50" t="str">
        <f t="shared" ref="AQ146:AR146" si="1769">IF(AQ$1="","",IF(OR(AND(AQ$1&gt;=$D145,AQ$1&lt;=IF(AND($D145&gt;$M$1,$E145=""),$M$2,$E145)),AND(AQ$1&gt;=$D146,AQ$1&lt;=IF(AND($D146&gt;$M$1,$E146=""),$M$2,$E146)),AND(AQ$1&gt;=$D147,AQ$1&lt;=IF(AND($D147&gt;$M$1,$E147=""),$M$2,$E147)),AND(AQ$1&gt;=$D148,AQ$1&lt;=IF(AND($D148&gt;$M$1,$E148=""),$M$2,$E148))),$D$3,""))</f>
        <v/>
      </c>
      <c r="AR146" s="51" t="str">
        <f t="shared" si="1769"/>
        <v/>
      </c>
    </row>
    <row r="147" spans="1:44" x14ac:dyDescent="0.2">
      <c r="A147" s="201"/>
      <c r="B147" s="74"/>
      <c r="C147" s="199"/>
      <c r="D147" s="90"/>
      <c r="E147" s="89"/>
      <c r="F147" s="90"/>
      <c r="G147" s="89"/>
      <c r="H147" s="90"/>
      <c r="I147" s="89"/>
      <c r="J147" s="90"/>
      <c r="K147" s="89"/>
      <c r="M147" s="99"/>
      <c r="N147" s="74" t="str">
        <f>IF(OR(AND(N$1&gt;=$F145,N$1&lt;=IF(AND($F145&gt;$M$1,$G145=""),$M$2,$G145)),AND(N$1&gt;=$F146,N$1&lt;=IF(AND($F146&gt;$M$1,$G146=""),$M$2,$G146)),AND(N$1&gt;=$F147,N$1&lt;=IF(AND($F147&gt;$M$1,$G147=""),$M$2,$G147)),AND(N$1&gt;=$F148,N$1&lt;=IF(AND($F148&gt;$M$1,$G148=""),$M$2,$G148))),$F$3,"")</f>
        <v/>
      </c>
      <c r="O147" s="41" t="str">
        <f t="shared" ref="O147:AO147" si="1770">IF(OR(AND(O$1&gt;=$F145,O$1&lt;=IF(AND($F145&gt;$M$1,$G145=""),$M$2,$G145)),AND(O$1&gt;=$F146,O$1&lt;=IF(AND($F146&gt;$M$1,$G146=""),$M$2,$G146)),AND(O$1&gt;=$F147,O$1&lt;=IF(AND($F147&gt;$M$1,$G147=""),$M$2,$G147)),AND(O$1&gt;=$F148,O$1&lt;=IF(AND($F148&gt;$M$1,$G148=""),$M$2,$G148))),$F$3,"")</f>
        <v/>
      </c>
      <c r="P147" s="41" t="str">
        <f t="shared" si="1770"/>
        <v/>
      </c>
      <c r="Q147" s="41" t="str">
        <f t="shared" si="1770"/>
        <v/>
      </c>
      <c r="R147" s="41" t="str">
        <f t="shared" si="1770"/>
        <v/>
      </c>
      <c r="S147" s="41" t="str">
        <f t="shared" si="1770"/>
        <v/>
      </c>
      <c r="T147" s="41" t="str">
        <f t="shared" si="1770"/>
        <v/>
      </c>
      <c r="U147" s="41" t="str">
        <f t="shared" si="1770"/>
        <v/>
      </c>
      <c r="V147" s="41" t="str">
        <f t="shared" si="1770"/>
        <v/>
      </c>
      <c r="W147" s="41" t="str">
        <f t="shared" si="1770"/>
        <v/>
      </c>
      <c r="X147" s="41" t="str">
        <f t="shared" si="1770"/>
        <v/>
      </c>
      <c r="Y147" s="41" t="str">
        <f t="shared" si="1770"/>
        <v/>
      </c>
      <c r="Z147" s="41" t="str">
        <f t="shared" si="1770"/>
        <v/>
      </c>
      <c r="AA147" s="41" t="str">
        <f t="shared" si="1770"/>
        <v/>
      </c>
      <c r="AB147" s="41" t="str">
        <f t="shared" si="1770"/>
        <v/>
      </c>
      <c r="AC147" s="41" t="str">
        <f t="shared" si="1770"/>
        <v/>
      </c>
      <c r="AD147" s="41" t="str">
        <f t="shared" si="1770"/>
        <v/>
      </c>
      <c r="AE147" s="41" t="str">
        <f t="shared" si="1770"/>
        <v/>
      </c>
      <c r="AF147" s="41" t="str">
        <f t="shared" si="1770"/>
        <v/>
      </c>
      <c r="AG147" s="41" t="str">
        <f t="shared" si="1770"/>
        <v/>
      </c>
      <c r="AH147" s="41" t="str">
        <f t="shared" si="1770"/>
        <v/>
      </c>
      <c r="AI147" s="41" t="str">
        <f t="shared" si="1770"/>
        <v/>
      </c>
      <c r="AJ147" s="41" t="str">
        <f t="shared" si="1770"/>
        <v/>
      </c>
      <c r="AK147" s="41" t="str">
        <f t="shared" si="1770"/>
        <v/>
      </c>
      <c r="AL147" s="41" t="str">
        <f t="shared" si="1770"/>
        <v/>
      </c>
      <c r="AM147" s="41" t="str">
        <f t="shared" si="1770"/>
        <v/>
      </c>
      <c r="AN147" s="41" t="str">
        <f t="shared" si="1770"/>
        <v/>
      </c>
      <c r="AO147" s="41" t="str">
        <f t="shared" si="1770"/>
        <v/>
      </c>
      <c r="AP147" s="50" t="str">
        <f>IF(AP$1="","",IF(OR(AND(AP$1&gt;=$F145,AP$1&lt;=IF(AND($F145&gt;$M$1,$G145=""),$M$2,$G145)),AND(AP$1&gt;=$F146,AP$1&lt;=IF(AND($F146&gt;$M$1,$G146=""),$M$2,$G146)),AND(AP$1&gt;=$F147,AP$1&lt;=IF(AND($F147&gt;$M$1,$G147=""),$M$2,$G147)),AND(AP$1&gt;=$F148,AP$1&lt;=IF(AND($F148&gt;$M$1,$G148=""),$M$2,$G148))),$F$3,""))</f>
        <v/>
      </c>
      <c r="AQ147" s="50" t="str">
        <f t="shared" ref="AQ147:AR147" si="1771">IF(AQ$1="","",IF(OR(AND(AQ$1&gt;=$F145,AQ$1&lt;=IF(AND($F145&gt;$M$1,$G145=""),$M$2,$G145)),AND(AQ$1&gt;=$F146,AQ$1&lt;=IF(AND($F146&gt;$M$1,$G146=""),$M$2,$G146)),AND(AQ$1&gt;=$F147,AQ$1&lt;=IF(AND($F147&gt;$M$1,$G147=""),$M$2,$G147)),AND(AQ$1&gt;=$F148,AQ$1&lt;=IF(AND($F148&gt;$M$1,$G148=""),$M$2,$G148))),$F$3,""))</f>
        <v/>
      </c>
      <c r="AR147" s="51" t="str">
        <f t="shared" si="1771"/>
        <v/>
      </c>
    </row>
    <row r="148" spans="1:44" x14ac:dyDescent="0.2">
      <c r="A148" s="201"/>
      <c r="B148" s="74"/>
      <c r="C148" s="125"/>
      <c r="D148" s="90"/>
      <c r="E148" s="89"/>
      <c r="F148" s="90"/>
      <c r="G148" s="89"/>
      <c r="H148" s="90"/>
      <c r="I148" s="89"/>
      <c r="J148" s="90"/>
      <c r="K148" s="89"/>
      <c r="M148" s="99"/>
      <c r="N148" s="98" t="str">
        <f t="shared" ref="N148:AO148" si="1772">IF(OR(AND(N$1&gt;=$H145,N$1&lt;=IF(AND($H145&gt;$M$1,$I145=""),$M$2,$I145)),AND(N$1&gt;=$H146,N$1&lt;=IF(AND($H146&gt;$M$1,$I146=""),$M$2,$I146)),AND(N$1&gt;=$H147,N$1&lt;=IF(AND($H147&gt;$M$1,$I147=""),$M$2,$I147)),AND(N$1&gt;=$H148,N$1&lt;=IF(AND($H148&gt;$M$1,$I148=""),$M$2,$I148))),$H$3,"")</f>
        <v/>
      </c>
      <c r="O148" s="47" t="str">
        <f t="shared" si="1772"/>
        <v/>
      </c>
      <c r="P148" s="47" t="str">
        <f t="shared" si="1772"/>
        <v/>
      </c>
      <c r="Q148" s="47" t="str">
        <f t="shared" si="1772"/>
        <v/>
      </c>
      <c r="R148" s="47" t="str">
        <f t="shared" si="1772"/>
        <v/>
      </c>
      <c r="S148" s="47" t="str">
        <f t="shared" si="1772"/>
        <v/>
      </c>
      <c r="T148" s="47" t="str">
        <f t="shared" si="1772"/>
        <v/>
      </c>
      <c r="U148" s="47" t="str">
        <f t="shared" si="1772"/>
        <v/>
      </c>
      <c r="V148" s="47" t="str">
        <f t="shared" si="1772"/>
        <v/>
      </c>
      <c r="W148" s="47" t="str">
        <f t="shared" si="1772"/>
        <v/>
      </c>
      <c r="X148" s="47" t="str">
        <f t="shared" si="1772"/>
        <v/>
      </c>
      <c r="Y148" s="47" t="str">
        <f t="shared" si="1772"/>
        <v/>
      </c>
      <c r="Z148" s="47" t="str">
        <f t="shared" si="1772"/>
        <v/>
      </c>
      <c r="AA148" s="47" t="str">
        <f t="shared" si="1772"/>
        <v/>
      </c>
      <c r="AB148" s="47" t="str">
        <f t="shared" si="1772"/>
        <v/>
      </c>
      <c r="AC148" s="47" t="str">
        <f t="shared" si="1772"/>
        <v/>
      </c>
      <c r="AD148" s="47" t="str">
        <f t="shared" si="1772"/>
        <v/>
      </c>
      <c r="AE148" s="47" t="str">
        <f t="shared" si="1772"/>
        <v/>
      </c>
      <c r="AF148" s="47" t="str">
        <f t="shared" si="1772"/>
        <v/>
      </c>
      <c r="AG148" s="47" t="str">
        <f t="shared" si="1772"/>
        <v/>
      </c>
      <c r="AH148" s="47" t="str">
        <f t="shared" si="1772"/>
        <v/>
      </c>
      <c r="AI148" s="47" t="str">
        <f t="shared" si="1772"/>
        <v/>
      </c>
      <c r="AJ148" s="47" t="str">
        <f t="shared" si="1772"/>
        <v/>
      </c>
      <c r="AK148" s="47" t="str">
        <f t="shared" si="1772"/>
        <v/>
      </c>
      <c r="AL148" s="47" t="str">
        <f t="shared" si="1772"/>
        <v/>
      </c>
      <c r="AM148" s="47" t="str">
        <f t="shared" si="1772"/>
        <v/>
      </c>
      <c r="AN148" s="47" t="str">
        <f t="shared" si="1772"/>
        <v/>
      </c>
      <c r="AO148" s="47" t="str">
        <f t="shared" si="1772"/>
        <v/>
      </c>
      <c r="AP148" s="95" t="str">
        <f>IF(AP$1="","",IF(OR(AND(AP$1&gt;=$H145,AP$1&lt;=IF(AND($H145&gt;$M$1,$I145=""),$M$2,$I145)),AND(AP$1&gt;=$H146,AP$1&lt;=IF(AND($H146&gt;$M$1,$I146=""),$M$2,$I146)),AND(AP$1&gt;=$H147,AP$1&lt;=IF(AND($H147&gt;$M$1,$I147=""),$M$2,$I147)),AND(AP$1&gt;=$H148,AP$1&lt;=IF(AND($H148&gt;$M$1,$I148=""),$M$2,$I148))),$H$3,""))</f>
        <v/>
      </c>
      <c r="AQ148" s="95" t="str">
        <f>IF(AQ$1="","",IF(OR(AND(AQ$1&gt;=$H145,AQ$1&lt;=IF(AND($H145&gt;$M$1,$I145=""),$M$2,$I145)),AND(AQ$1&gt;=$H146,AQ$1&lt;=IF(AND($H146&gt;$M$1,$I146=""),$M$2,$I146)),AND(AQ$1&gt;=$H147,AQ$1&lt;=IF(AND($H147&gt;$M$1,$I147=""),$M$2,$I147)),AND(AQ$1&gt;=$H148,AQ$1&lt;=IF(AND($H148&gt;$M$1,$I148=""),$M$2,$I148))),$H$3,""))</f>
        <v/>
      </c>
      <c r="AR148" s="96" t="str">
        <f>IF(AR$1="","",IF(OR(AND(AR$1&gt;=$H145,AR$1&lt;=IF(AND($H145&gt;$M$1,$I145=""),$M$2,$I145)),AND(AR$1&gt;=$H146,AR$1&lt;=IF(AND($H146&gt;$M$1,$I146=""),$M$2,$I146)),AND(AR$1&gt;=$H147,AR$1&lt;=IF(AND($H147&gt;$M$1,$I147=""),$M$2,$I147)),AND(AR$1&gt;=$H148,AR$1&lt;=IF(AND($H148&gt;$M$1,$I148=""),$M$2,$I148))),$H$3,""))</f>
        <v/>
      </c>
    </row>
    <row r="149" spans="1:44" ht="13.5" thickBot="1" x14ac:dyDescent="0.25">
      <c r="A149" s="202"/>
      <c r="B149" s="75"/>
      <c r="C149" s="200"/>
      <c r="D149" s="91"/>
      <c r="E149" s="92"/>
      <c r="F149" s="91"/>
      <c r="G149" s="92"/>
      <c r="H149" s="91"/>
      <c r="I149" s="92"/>
      <c r="J149" s="91"/>
      <c r="K149" s="92"/>
      <c r="M149" s="99"/>
      <c r="N149" s="75" t="str">
        <f>IF(OR(AND(N$1&gt;=$J145,N$1&lt;=IF(AND($J145&gt;$M$1,$K145=""),$M$2,$K145)),AND(N$1&gt;=$J146,N$1&lt;=IF(AND($J146&gt;$M$1,$K146=""),$M$2,$K146)),AND(N$1&gt;=$J147,N$1&lt;=IF(AND($J147&gt;$M$1,$K147=""),$M$2,$K147)),AND(N$1&gt;=$J148,N$1&lt;=IF(AND($J148&gt;$M$1,$K148=""),$M$2,$K148)),AND(N$1&gt;=$J149,N$1&lt;=IF(AND($J149&gt;$M$1,$K149=""),$M$2,$K149))),$J$3,"")</f>
        <v/>
      </c>
      <c r="O149" s="49" t="str">
        <f t="shared" ref="O149" si="1773">IF(OR(AND(O$1&gt;=$J145,O$1&lt;=IF(AND($J145&gt;$M$1,$K145=""),$M$2,$K145)),AND(O$1&gt;=$J146,O$1&lt;=IF(AND($J146&gt;$M$1,$K146=""),$M$2,$K146)),AND(O$1&gt;=$J147,O$1&lt;=IF(AND($J147&gt;$M$1,$K147=""),$M$2,$K147)),AND(O$1&gt;=$J148,O$1&lt;=IF(AND($J148&gt;$M$1,$K148=""),$M$2,$K148)),AND(O$1&gt;=$J149,O$1&lt;=IF(AND($J149&gt;$M$1,$K149=""),$M$2,$K149))),$J$3,"")</f>
        <v/>
      </c>
      <c r="P149" s="49" t="str">
        <f t="shared" ref="P149" si="1774">IF(OR(AND(P$1&gt;=$J145,P$1&lt;=IF(AND($J145&gt;$M$1,$K145=""),$M$2,$K145)),AND(P$1&gt;=$J146,P$1&lt;=IF(AND($J146&gt;$M$1,$K146=""),$M$2,$K146)),AND(P$1&gt;=$J147,P$1&lt;=IF(AND($J147&gt;$M$1,$K147=""),$M$2,$K147)),AND(P$1&gt;=$J148,P$1&lt;=IF(AND($J148&gt;$M$1,$K148=""),$M$2,$K148)),AND(P$1&gt;=$J149,P$1&lt;=IF(AND($J149&gt;$M$1,$K149=""),$M$2,$K149))),$J$3,"")</f>
        <v/>
      </c>
      <c r="Q149" s="49" t="str">
        <f t="shared" ref="Q149" si="1775">IF(OR(AND(Q$1&gt;=$J145,Q$1&lt;=IF(AND($J145&gt;$M$1,$K145=""),$M$2,$K145)),AND(Q$1&gt;=$J146,Q$1&lt;=IF(AND($J146&gt;$M$1,$K146=""),$M$2,$K146)),AND(Q$1&gt;=$J147,Q$1&lt;=IF(AND($J147&gt;$M$1,$K147=""),$M$2,$K147)),AND(Q$1&gt;=$J148,Q$1&lt;=IF(AND($J148&gt;$M$1,$K148=""),$M$2,$K148)),AND(Q$1&gt;=$J149,Q$1&lt;=IF(AND($J149&gt;$M$1,$K149=""),$M$2,$K149))),$J$3,"")</f>
        <v/>
      </c>
      <c r="R149" s="49" t="str">
        <f t="shared" ref="R149" si="1776">IF(OR(AND(R$1&gt;=$J145,R$1&lt;=IF(AND($J145&gt;$M$1,$K145=""),$M$2,$K145)),AND(R$1&gt;=$J146,R$1&lt;=IF(AND($J146&gt;$M$1,$K146=""),$M$2,$K146)),AND(R$1&gt;=$J147,R$1&lt;=IF(AND($J147&gt;$M$1,$K147=""),$M$2,$K147)),AND(R$1&gt;=$J148,R$1&lt;=IF(AND($J148&gt;$M$1,$K148=""),$M$2,$K148)),AND(R$1&gt;=$J149,R$1&lt;=IF(AND($J149&gt;$M$1,$K149=""),$M$2,$K149))),$J$3,"")</f>
        <v/>
      </c>
      <c r="S149" s="49" t="str">
        <f t="shared" ref="S149" si="1777">IF(OR(AND(S$1&gt;=$J145,S$1&lt;=IF(AND($J145&gt;$M$1,$K145=""),$M$2,$K145)),AND(S$1&gt;=$J146,S$1&lt;=IF(AND($J146&gt;$M$1,$K146=""),$M$2,$K146)),AND(S$1&gt;=$J147,S$1&lt;=IF(AND($J147&gt;$M$1,$K147=""),$M$2,$K147)),AND(S$1&gt;=$J148,S$1&lt;=IF(AND($J148&gt;$M$1,$K148=""),$M$2,$K148)),AND(S$1&gt;=$J149,S$1&lt;=IF(AND($J149&gt;$M$1,$K149=""),$M$2,$K149))),$J$3,"")</f>
        <v/>
      </c>
      <c r="T149" s="49" t="str">
        <f t="shared" ref="T149" si="1778">IF(OR(AND(T$1&gt;=$J145,T$1&lt;=IF(AND($J145&gt;$M$1,$K145=""),$M$2,$K145)),AND(T$1&gt;=$J146,T$1&lt;=IF(AND($J146&gt;$M$1,$K146=""),$M$2,$K146)),AND(T$1&gt;=$J147,T$1&lt;=IF(AND($J147&gt;$M$1,$K147=""),$M$2,$K147)),AND(T$1&gt;=$J148,T$1&lt;=IF(AND($J148&gt;$M$1,$K148=""),$M$2,$K148)),AND(T$1&gt;=$J149,T$1&lt;=IF(AND($J149&gt;$M$1,$K149=""),$M$2,$K149))),$J$3,"")</f>
        <v/>
      </c>
      <c r="U149" s="49" t="str">
        <f t="shared" ref="U149" si="1779">IF(OR(AND(U$1&gt;=$J145,U$1&lt;=IF(AND($J145&gt;$M$1,$K145=""),$M$2,$K145)),AND(U$1&gt;=$J146,U$1&lt;=IF(AND($J146&gt;$M$1,$K146=""),$M$2,$K146)),AND(U$1&gt;=$J147,U$1&lt;=IF(AND($J147&gt;$M$1,$K147=""),$M$2,$K147)),AND(U$1&gt;=$J148,U$1&lt;=IF(AND($J148&gt;$M$1,$K148=""),$M$2,$K148)),AND(U$1&gt;=$J149,U$1&lt;=IF(AND($J149&gt;$M$1,$K149=""),$M$2,$K149))),$J$3,"")</f>
        <v/>
      </c>
      <c r="V149" s="49" t="str">
        <f t="shared" ref="V149" si="1780">IF(OR(AND(V$1&gt;=$J145,V$1&lt;=IF(AND($J145&gt;$M$1,$K145=""),$M$2,$K145)),AND(V$1&gt;=$J146,V$1&lt;=IF(AND($J146&gt;$M$1,$K146=""),$M$2,$K146)),AND(V$1&gt;=$J147,V$1&lt;=IF(AND($J147&gt;$M$1,$K147=""),$M$2,$K147)),AND(V$1&gt;=$J148,V$1&lt;=IF(AND($J148&gt;$M$1,$K148=""),$M$2,$K148)),AND(V$1&gt;=$J149,V$1&lt;=IF(AND($J149&gt;$M$1,$K149=""),$M$2,$K149))),$J$3,"")</f>
        <v/>
      </c>
      <c r="W149" s="49" t="str">
        <f t="shared" ref="W149" si="1781">IF(OR(AND(W$1&gt;=$J145,W$1&lt;=IF(AND($J145&gt;$M$1,$K145=""),$M$2,$K145)),AND(W$1&gt;=$J146,W$1&lt;=IF(AND($J146&gt;$M$1,$K146=""),$M$2,$K146)),AND(W$1&gt;=$J147,W$1&lt;=IF(AND($J147&gt;$M$1,$K147=""),$M$2,$K147)),AND(W$1&gt;=$J148,W$1&lt;=IF(AND($J148&gt;$M$1,$K148=""),$M$2,$K148)),AND(W$1&gt;=$J149,W$1&lt;=IF(AND($J149&gt;$M$1,$K149=""),$M$2,$K149))),$J$3,"")</f>
        <v/>
      </c>
      <c r="X149" s="49" t="str">
        <f t="shared" ref="X149" si="1782">IF(OR(AND(X$1&gt;=$J145,X$1&lt;=IF(AND($J145&gt;$M$1,$K145=""),$M$2,$K145)),AND(X$1&gt;=$J146,X$1&lt;=IF(AND($J146&gt;$M$1,$K146=""),$M$2,$K146)),AND(X$1&gt;=$J147,X$1&lt;=IF(AND($J147&gt;$M$1,$K147=""),$M$2,$K147)),AND(X$1&gt;=$J148,X$1&lt;=IF(AND($J148&gt;$M$1,$K148=""),$M$2,$K148)),AND(X$1&gt;=$J149,X$1&lt;=IF(AND($J149&gt;$M$1,$K149=""),$M$2,$K149))),$J$3,"")</f>
        <v/>
      </c>
      <c r="Y149" s="49" t="str">
        <f t="shared" ref="Y149" si="1783">IF(OR(AND(Y$1&gt;=$J145,Y$1&lt;=IF(AND($J145&gt;$M$1,$K145=""),$M$2,$K145)),AND(Y$1&gt;=$J146,Y$1&lt;=IF(AND($J146&gt;$M$1,$K146=""),$M$2,$K146)),AND(Y$1&gt;=$J147,Y$1&lt;=IF(AND($J147&gt;$M$1,$K147=""),$M$2,$K147)),AND(Y$1&gt;=$J148,Y$1&lt;=IF(AND($J148&gt;$M$1,$K148=""),$M$2,$K148)),AND(Y$1&gt;=$J149,Y$1&lt;=IF(AND($J149&gt;$M$1,$K149=""),$M$2,$K149))),$J$3,"")</f>
        <v/>
      </c>
      <c r="Z149" s="49" t="str">
        <f t="shared" ref="Z149" si="1784">IF(OR(AND(Z$1&gt;=$J145,Z$1&lt;=IF(AND($J145&gt;$M$1,$K145=""),$M$2,$K145)),AND(Z$1&gt;=$J146,Z$1&lt;=IF(AND($J146&gt;$M$1,$K146=""),$M$2,$K146)),AND(Z$1&gt;=$J147,Z$1&lt;=IF(AND($J147&gt;$M$1,$K147=""),$M$2,$K147)),AND(Z$1&gt;=$J148,Z$1&lt;=IF(AND($J148&gt;$M$1,$K148=""),$M$2,$K148)),AND(Z$1&gt;=$J149,Z$1&lt;=IF(AND($J149&gt;$M$1,$K149=""),$M$2,$K149))),$J$3,"")</f>
        <v/>
      </c>
      <c r="AA149" s="49" t="str">
        <f t="shared" ref="AA149" si="1785">IF(OR(AND(AA$1&gt;=$J145,AA$1&lt;=IF(AND($J145&gt;$M$1,$K145=""),$M$2,$K145)),AND(AA$1&gt;=$J146,AA$1&lt;=IF(AND($J146&gt;$M$1,$K146=""),$M$2,$K146)),AND(AA$1&gt;=$J147,AA$1&lt;=IF(AND($J147&gt;$M$1,$K147=""),$M$2,$K147)),AND(AA$1&gt;=$J148,AA$1&lt;=IF(AND($J148&gt;$M$1,$K148=""),$M$2,$K148)),AND(AA$1&gt;=$J149,AA$1&lt;=IF(AND($J149&gt;$M$1,$K149=""),$M$2,$K149))),$J$3,"")</f>
        <v/>
      </c>
      <c r="AB149" s="49" t="str">
        <f t="shared" ref="AB149" si="1786">IF(OR(AND(AB$1&gt;=$J145,AB$1&lt;=IF(AND($J145&gt;$M$1,$K145=""),$M$2,$K145)),AND(AB$1&gt;=$J146,AB$1&lt;=IF(AND($J146&gt;$M$1,$K146=""),$M$2,$K146)),AND(AB$1&gt;=$J147,AB$1&lt;=IF(AND($J147&gt;$M$1,$K147=""),$M$2,$K147)),AND(AB$1&gt;=$J148,AB$1&lt;=IF(AND($J148&gt;$M$1,$K148=""),$M$2,$K148)),AND(AB$1&gt;=$J149,AB$1&lt;=IF(AND($J149&gt;$M$1,$K149=""),$M$2,$K149))),$J$3,"")</f>
        <v/>
      </c>
      <c r="AC149" s="49" t="str">
        <f t="shared" ref="AC149" si="1787">IF(OR(AND(AC$1&gt;=$J145,AC$1&lt;=IF(AND($J145&gt;$M$1,$K145=""),$M$2,$K145)),AND(AC$1&gt;=$J146,AC$1&lt;=IF(AND($J146&gt;$M$1,$K146=""),$M$2,$K146)),AND(AC$1&gt;=$J147,AC$1&lt;=IF(AND($J147&gt;$M$1,$K147=""),$M$2,$K147)),AND(AC$1&gt;=$J148,AC$1&lt;=IF(AND($J148&gt;$M$1,$K148=""),$M$2,$K148)),AND(AC$1&gt;=$J149,AC$1&lt;=IF(AND($J149&gt;$M$1,$K149=""),$M$2,$K149))),$J$3,"")</f>
        <v/>
      </c>
      <c r="AD149" s="49" t="str">
        <f t="shared" ref="AD149" si="1788">IF(OR(AND(AD$1&gt;=$J145,AD$1&lt;=IF(AND($J145&gt;$M$1,$K145=""),$M$2,$K145)),AND(AD$1&gt;=$J146,AD$1&lt;=IF(AND($J146&gt;$M$1,$K146=""),$M$2,$K146)),AND(AD$1&gt;=$J147,AD$1&lt;=IF(AND($J147&gt;$M$1,$K147=""),$M$2,$K147)),AND(AD$1&gt;=$J148,AD$1&lt;=IF(AND($J148&gt;$M$1,$K148=""),$M$2,$K148)),AND(AD$1&gt;=$J149,AD$1&lt;=IF(AND($J149&gt;$M$1,$K149=""),$M$2,$K149))),$J$3,"")</f>
        <v/>
      </c>
      <c r="AE149" s="49" t="str">
        <f t="shared" ref="AE149" si="1789">IF(OR(AND(AE$1&gt;=$J145,AE$1&lt;=IF(AND($J145&gt;$M$1,$K145=""),$M$2,$K145)),AND(AE$1&gt;=$J146,AE$1&lt;=IF(AND($J146&gt;$M$1,$K146=""),$M$2,$K146)),AND(AE$1&gt;=$J147,AE$1&lt;=IF(AND($J147&gt;$M$1,$K147=""),$M$2,$K147)),AND(AE$1&gt;=$J148,AE$1&lt;=IF(AND($J148&gt;$M$1,$K148=""),$M$2,$K148)),AND(AE$1&gt;=$J149,AE$1&lt;=IF(AND($J149&gt;$M$1,$K149=""),$M$2,$K149))),$J$3,"")</f>
        <v/>
      </c>
      <c r="AF149" s="49" t="str">
        <f t="shared" ref="AF149" si="1790">IF(OR(AND(AF$1&gt;=$J145,AF$1&lt;=IF(AND($J145&gt;$M$1,$K145=""),$M$2,$K145)),AND(AF$1&gt;=$J146,AF$1&lt;=IF(AND($J146&gt;$M$1,$K146=""),$M$2,$K146)),AND(AF$1&gt;=$J147,AF$1&lt;=IF(AND($J147&gt;$M$1,$K147=""),$M$2,$K147)),AND(AF$1&gt;=$J148,AF$1&lt;=IF(AND($J148&gt;$M$1,$K148=""),$M$2,$K148)),AND(AF$1&gt;=$J149,AF$1&lt;=IF(AND($J149&gt;$M$1,$K149=""),$M$2,$K149))),$J$3,"")</f>
        <v/>
      </c>
      <c r="AG149" s="49" t="str">
        <f t="shared" ref="AG149" si="1791">IF(OR(AND(AG$1&gt;=$J145,AG$1&lt;=IF(AND($J145&gt;$M$1,$K145=""),$M$2,$K145)),AND(AG$1&gt;=$J146,AG$1&lt;=IF(AND($J146&gt;$M$1,$K146=""),$M$2,$K146)),AND(AG$1&gt;=$J147,AG$1&lt;=IF(AND($J147&gt;$M$1,$K147=""),$M$2,$K147)),AND(AG$1&gt;=$J148,AG$1&lt;=IF(AND($J148&gt;$M$1,$K148=""),$M$2,$K148)),AND(AG$1&gt;=$J149,AG$1&lt;=IF(AND($J149&gt;$M$1,$K149=""),$M$2,$K149))),$J$3,"")</f>
        <v/>
      </c>
      <c r="AH149" s="49" t="str">
        <f t="shared" ref="AH149" si="1792">IF(OR(AND(AH$1&gt;=$J145,AH$1&lt;=IF(AND($J145&gt;$M$1,$K145=""),$M$2,$K145)),AND(AH$1&gt;=$J146,AH$1&lt;=IF(AND($J146&gt;$M$1,$K146=""),$M$2,$K146)),AND(AH$1&gt;=$J147,AH$1&lt;=IF(AND($J147&gt;$M$1,$K147=""),$M$2,$K147)),AND(AH$1&gt;=$J148,AH$1&lt;=IF(AND($J148&gt;$M$1,$K148=""),$M$2,$K148)),AND(AH$1&gt;=$J149,AH$1&lt;=IF(AND($J149&gt;$M$1,$K149=""),$M$2,$K149))),$J$3,"")</f>
        <v/>
      </c>
      <c r="AI149" s="49" t="str">
        <f t="shared" ref="AI149" si="1793">IF(OR(AND(AI$1&gt;=$J145,AI$1&lt;=IF(AND($J145&gt;$M$1,$K145=""),$M$2,$K145)),AND(AI$1&gt;=$J146,AI$1&lt;=IF(AND($J146&gt;$M$1,$K146=""),$M$2,$K146)),AND(AI$1&gt;=$J147,AI$1&lt;=IF(AND($J147&gt;$M$1,$K147=""),$M$2,$K147)),AND(AI$1&gt;=$J148,AI$1&lt;=IF(AND($J148&gt;$M$1,$K148=""),$M$2,$K148)),AND(AI$1&gt;=$J149,AI$1&lt;=IF(AND($J149&gt;$M$1,$K149=""),$M$2,$K149))),$J$3,"")</f>
        <v/>
      </c>
      <c r="AJ149" s="49" t="str">
        <f t="shared" ref="AJ149" si="1794">IF(OR(AND(AJ$1&gt;=$J145,AJ$1&lt;=IF(AND($J145&gt;$M$1,$K145=""),$M$2,$K145)),AND(AJ$1&gt;=$J146,AJ$1&lt;=IF(AND($J146&gt;$M$1,$K146=""),$M$2,$K146)),AND(AJ$1&gt;=$J147,AJ$1&lt;=IF(AND($J147&gt;$M$1,$K147=""),$M$2,$K147)),AND(AJ$1&gt;=$J148,AJ$1&lt;=IF(AND($J148&gt;$M$1,$K148=""),$M$2,$K148)),AND(AJ$1&gt;=$J149,AJ$1&lt;=IF(AND($J149&gt;$M$1,$K149=""),$M$2,$K149))),$J$3,"")</f>
        <v/>
      </c>
      <c r="AK149" s="49" t="str">
        <f t="shared" ref="AK149" si="1795">IF(OR(AND(AK$1&gt;=$J145,AK$1&lt;=IF(AND($J145&gt;$M$1,$K145=""),$M$2,$K145)),AND(AK$1&gt;=$J146,AK$1&lt;=IF(AND($J146&gt;$M$1,$K146=""),$M$2,$K146)),AND(AK$1&gt;=$J147,AK$1&lt;=IF(AND($J147&gt;$M$1,$K147=""),$M$2,$K147)),AND(AK$1&gt;=$J148,AK$1&lt;=IF(AND($J148&gt;$M$1,$K148=""),$M$2,$K148)),AND(AK$1&gt;=$J149,AK$1&lt;=IF(AND($J149&gt;$M$1,$K149=""),$M$2,$K149))),$J$3,"")</f>
        <v/>
      </c>
      <c r="AL149" s="49" t="str">
        <f t="shared" ref="AL149" si="1796">IF(OR(AND(AL$1&gt;=$J145,AL$1&lt;=IF(AND($J145&gt;$M$1,$K145=""),$M$2,$K145)),AND(AL$1&gt;=$J146,AL$1&lt;=IF(AND($J146&gt;$M$1,$K146=""),$M$2,$K146)),AND(AL$1&gt;=$J147,AL$1&lt;=IF(AND($J147&gt;$M$1,$K147=""),$M$2,$K147)),AND(AL$1&gt;=$J148,AL$1&lt;=IF(AND($J148&gt;$M$1,$K148=""),$M$2,$K148)),AND(AL$1&gt;=$J149,AL$1&lt;=IF(AND($J149&gt;$M$1,$K149=""),$M$2,$K149))),$J$3,"")</f>
        <v/>
      </c>
      <c r="AM149" s="49" t="str">
        <f t="shared" ref="AM149" si="1797">IF(OR(AND(AM$1&gt;=$J145,AM$1&lt;=IF(AND($J145&gt;$M$1,$K145=""),$M$2,$K145)),AND(AM$1&gt;=$J146,AM$1&lt;=IF(AND($J146&gt;$M$1,$K146=""),$M$2,$K146)),AND(AM$1&gt;=$J147,AM$1&lt;=IF(AND($J147&gt;$M$1,$K147=""),$M$2,$K147)),AND(AM$1&gt;=$J148,AM$1&lt;=IF(AND($J148&gt;$M$1,$K148=""),$M$2,$K148)),AND(AM$1&gt;=$J149,AM$1&lt;=IF(AND($J149&gt;$M$1,$K149=""),$M$2,$K149))),$J$3,"")</f>
        <v/>
      </c>
      <c r="AN149" s="49" t="str">
        <f t="shared" ref="AN149" si="1798">IF(OR(AND(AN$1&gt;=$J145,AN$1&lt;=IF(AND($J145&gt;$M$1,$K145=""),$M$2,$K145)),AND(AN$1&gt;=$J146,AN$1&lt;=IF(AND($J146&gt;$M$1,$K146=""),$M$2,$K146)),AND(AN$1&gt;=$J147,AN$1&lt;=IF(AND($J147&gt;$M$1,$K147=""),$M$2,$K147)),AND(AN$1&gt;=$J148,AN$1&lt;=IF(AND($J148&gt;$M$1,$K148=""),$M$2,$K148)),AND(AN$1&gt;=$J149,AN$1&lt;=IF(AND($J149&gt;$M$1,$K149=""),$M$2,$K149))),$J$3,"")</f>
        <v/>
      </c>
      <c r="AO149" s="49" t="str">
        <f t="shared" ref="AO149" si="1799">IF(OR(AND(AO$1&gt;=$J145,AO$1&lt;=IF(AND($J145&gt;$M$1,$K145=""),$M$2,$K145)),AND(AO$1&gt;=$J146,AO$1&lt;=IF(AND($J146&gt;$M$1,$K146=""),$M$2,$K146)),AND(AO$1&gt;=$J147,AO$1&lt;=IF(AND($J147&gt;$M$1,$K147=""),$M$2,$K147)),AND(AO$1&gt;=$J148,AO$1&lt;=IF(AND($J148&gt;$M$1,$K148=""),$M$2,$K148)),AND(AO$1&gt;=$J149,AO$1&lt;=IF(AND($J149&gt;$M$1,$K149=""),$M$2,$K149))),$J$3,"")</f>
        <v/>
      </c>
      <c r="AP149" s="52" t="str">
        <f>IF(AP$1="","",IF(OR(AND(AP$1&gt;=$J145,AP$1&lt;=IF(AND($J145&gt;$M$1,$K145=""),$M$2,$K145)),AND(AP$1&gt;=$J146,AP$1&lt;=IF(AND($J146&gt;$M$1,$K146=""),$M$2,$K146)),AND(AP$1&gt;=$J147,AP$1&lt;=IF(AND($J147&gt;$M$1,$K147=""),$M$2,$K147)),AND(AP$1&gt;=$J148,AP$1&lt;=IF(AND($J148&gt;$M$1,$K148=""),$M$2,$K148)),AND(AP$1&gt;=$J149,AP$1&lt;=IF(AND($J149&gt;$M$1,$K149=""),$M$2,$K149))),$J$3,""))</f>
        <v/>
      </c>
      <c r="AQ149" s="52" t="str">
        <f t="shared" ref="AQ149" si="1800">IF(AQ$1="","",IF(OR(AND(AQ$1&gt;=$J145,AQ$1&lt;=IF(AND($J145&gt;$M$1,$K145=""),$M$2,$K145)),AND(AQ$1&gt;=$J146,AQ$1&lt;=IF(AND($J146&gt;$M$1,$K146=""),$M$2,$K146)),AND(AQ$1&gt;=$J147,AQ$1&lt;=IF(AND($J147&gt;$M$1,$K147=""),$M$2,$K147)),AND(AQ$1&gt;=$J148,AQ$1&lt;=IF(AND($J148&gt;$M$1,$K148=""),$M$2,$K148)),AND(AQ$1&gt;=$J149,AQ$1&lt;=IF(AND($J149&gt;$M$1,$K149=""),$M$2,$K149))),$J$3,""))</f>
        <v/>
      </c>
      <c r="AR149" s="53" t="str">
        <f t="shared" ref="AR149" si="1801">IF(AR$1="","",IF(OR(AND(AR$1&gt;=$J145,AR$1&lt;=IF(AND($J145&gt;$M$1,$K145=""),$M$2,$K145)),AND(AR$1&gt;=$J146,AR$1&lt;=IF(AND($J146&gt;$M$1,$K146=""),$M$2,$K146)),AND(AR$1&gt;=$J147,AR$1&lt;=IF(AND($J147&gt;$M$1,$K147=""),$M$2,$K147)),AND(AR$1&gt;=$J148,AR$1&lt;=IF(AND($J148&gt;$M$1,$K148=""),$M$2,$K148)),AND(AR$1&gt;=$J149,AR$1&lt;=IF(AND($J149&gt;$M$1,$K149=""),$M$2,$K149))),$J$3,""))</f>
        <v/>
      </c>
    </row>
    <row r="150" spans="1:44" s="129" customFormat="1" x14ac:dyDescent="0.2">
      <c r="A150" s="215">
        <f>стр.1!C71</f>
        <v>0</v>
      </c>
      <c r="B150" s="216" t="str">
        <f>IFERROR(VLOOKUP(A150,стр.1!$A$13:$D$106,2,FALSE),"")</f>
        <v/>
      </c>
      <c r="C150" s="217" t="str">
        <f>IFERROR(VLOOKUP(A150,стр.1!$A$13:$D$106,4,FALSE),"")</f>
        <v/>
      </c>
      <c r="D150" s="218"/>
      <c r="E150" s="219"/>
      <c r="F150" s="218"/>
      <c r="G150" s="219"/>
      <c r="H150" s="218"/>
      <c r="I150" s="219"/>
      <c r="J150" s="218"/>
      <c r="K150" s="219"/>
      <c r="L150" s="220"/>
      <c r="M150" s="221"/>
      <c r="N150" s="222" t="str">
        <f>N151&amp;N152&amp;N153&amp;N154</f>
        <v/>
      </c>
      <c r="O150" s="222" t="str">
        <f t="shared" ref="O150" si="1802">O151&amp;O152&amp;O153&amp;O154</f>
        <v/>
      </c>
      <c r="P150" s="222" t="str">
        <f t="shared" ref="P150" si="1803">P151&amp;P152&amp;P153&amp;P154</f>
        <v/>
      </c>
      <c r="Q150" s="222" t="str">
        <f t="shared" ref="Q150" si="1804">Q151&amp;Q152&amp;Q153&amp;Q154</f>
        <v/>
      </c>
      <c r="R150" s="222" t="str">
        <f t="shared" ref="R150" si="1805">R151&amp;R152&amp;R153&amp;R154</f>
        <v/>
      </c>
      <c r="S150" s="222" t="str">
        <f t="shared" ref="S150" si="1806">S151&amp;S152&amp;S153&amp;S154</f>
        <v/>
      </c>
      <c r="T150" s="222" t="str">
        <f t="shared" ref="T150" si="1807">T151&amp;T152&amp;T153&amp;T154</f>
        <v/>
      </c>
      <c r="U150" s="222" t="str">
        <f t="shared" ref="U150" si="1808">U151&amp;U152&amp;U153&amp;U154</f>
        <v/>
      </c>
      <c r="V150" s="222" t="str">
        <f t="shared" ref="V150" si="1809">V151&amp;V152&amp;V153&amp;V154</f>
        <v/>
      </c>
      <c r="W150" s="222" t="str">
        <f t="shared" ref="W150" si="1810">W151&amp;W152&amp;W153&amp;W154</f>
        <v/>
      </c>
      <c r="X150" s="222" t="str">
        <f t="shared" ref="X150" si="1811">X151&amp;X152&amp;X153&amp;X154</f>
        <v/>
      </c>
      <c r="Y150" s="222" t="str">
        <f t="shared" ref="Y150" si="1812">Y151&amp;Y152&amp;Y153&amp;Y154</f>
        <v/>
      </c>
      <c r="Z150" s="222" t="str">
        <f t="shared" ref="Z150" si="1813">Z151&amp;Z152&amp;Z153&amp;Z154</f>
        <v/>
      </c>
      <c r="AA150" s="222" t="str">
        <f t="shared" ref="AA150" si="1814">AA151&amp;AA152&amp;AA153&amp;AA154</f>
        <v/>
      </c>
      <c r="AB150" s="222" t="str">
        <f t="shared" ref="AB150" si="1815">AB151&amp;AB152&amp;AB153&amp;AB154</f>
        <v/>
      </c>
      <c r="AC150" s="222" t="str">
        <f t="shared" ref="AC150" si="1816">AC151&amp;AC152&amp;AC153&amp;AC154</f>
        <v/>
      </c>
      <c r="AD150" s="222" t="str">
        <f t="shared" ref="AD150" si="1817">AD151&amp;AD152&amp;AD153&amp;AD154</f>
        <v/>
      </c>
      <c r="AE150" s="222" t="str">
        <f t="shared" ref="AE150" si="1818">AE151&amp;AE152&amp;AE153&amp;AE154</f>
        <v/>
      </c>
      <c r="AF150" s="222" t="str">
        <f t="shared" ref="AF150" si="1819">AF151&amp;AF152&amp;AF153&amp;AF154</f>
        <v/>
      </c>
      <c r="AG150" s="222" t="str">
        <f t="shared" ref="AG150" si="1820">AG151&amp;AG152&amp;AG153&amp;AG154</f>
        <v/>
      </c>
      <c r="AH150" s="222" t="str">
        <f t="shared" ref="AH150" si="1821">AH151&amp;AH152&amp;AH153&amp;AH154</f>
        <v/>
      </c>
      <c r="AI150" s="222" t="str">
        <f t="shared" ref="AI150" si="1822">AI151&amp;AI152&amp;AI153&amp;AI154</f>
        <v/>
      </c>
      <c r="AJ150" s="222" t="str">
        <f t="shared" ref="AJ150" si="1823">AJ151&amp;AJ152&amp;AJ153&amp;AJ154</f>
        <v/>
      </c>
      <c r="AK150" s="222" t="str">
        <f t="shared" ref="AK150" si="1824">AK151&amp;AK152&amp;AK153&amp;AK154</f>
        <v/>
      </c>
      <c r="AL150" s="222" t="str">
        <f t="shared" ref="AL150" si="1825">AL151&amp;AL152&amp;AL153&amp;AL154</f>
        <v/>
      </c>
      <c r="AM150" s="222" t="str">
        <f t="shared" ref="AM150" si="1826">AM151&amp;AM152&amp;AM153&amp;AM154</f>
        <v/>
      </c>
      <c r="AN150" s="222" t="str">
        <f t="shared" ref="AN150" si="1827">AN151&amp;AN152&amp;AN153&amp;AN154</f>
        <v/>
      </c>
      <c r="AO150" s="222" t="str">
        <f t="shared" ref="AO150" si="1828">AO151&amp;AO152&amp;AO153&amp;AO154</f>
        <v/>
      </c>
      <c r="AP150" s="222" t="str">
        <f t="shared" ref="AP150" si="1829">AP151&amp;AP152&amp;AP153&amp;AP154</f>
        <v/>
      </c>
      <c r="AQ150" s="222" t="str">
        <f t="shared" ref="AQ150" si="1830">AQ151&amp;AQ152&amp;AQ153&amp;AQ154</f>
        <v/>
      </c>
      <c r="AR150" s="222" t="str">
        <f t="shared" ref="AR150" si="1831">AR151&amp;AR152&amp;AR153&amp;AR154</f>
        <v/>
      </c>
    </row>
    <row r="151" spans="1:44" s="129" customFormat="1" x14ac:dyDescent="0.2">
      <c r="A151" s="223"/>
      <c r="B151" s="224"/>
      <c r="C151" s="225"/>
      <c r="D151" s="226"/>
      <c r="E151" s="227"/>
      <c r="F151" s="228"/>
      <c r="G151" s="227"/>
      <c r="H151" s="228"/>
      <c r="I151" s="227"/>
      <c r="J151" s="228"/>
      <c r="K151" s="227"/>
      <c r="M151" s="221"/>
      <c r="N151" s="224" t="str">
        <f>IF(OR(AND(N$1&gt;=$D150,N$1&lt;=IF(AND($D150&gt;$M$1,$E150=""),$M$2,$E150)),AND(N$1&gt;=$D151,N$1&lt;=IF(AND($D151&gt;$M$1,$E151=""),$M$2,$E151)),AND(N$1&gt;=$D152,N$1&lt;=IF(AND($D152&gt;$M$1,$E152=""),$M$2,$E152)),AND(N$1&gt;=$D153,N$1&lt;=IF(AND($D153&gt;$M$1,$E153=""),$M$2,$E153))),$D$3,"")</f>
        <v/>
      </c>
      <c r="O151" s="50" t="str">
        <f t="shared" ref="O151:AO151" si="1832">IF(OR(AND(O$1&gt;=$D150,O$1&lt;=IF(AND($D150&gt;$M$1,$E150=""),$M$2,$E150)),AND(O$1&gt;=$D151,O$1&lt;=IF(AND($D151&gt;$M$1,$E151=""),$M$2,$E151)),AND(O$1&gt;=$D152,O$1&lt;=IF(AND($D152&gt;$M$1,$E152=""),$M$2,$E152)),AND(O$1&gt;=$D153,O$1&lt;=IF(AND($D153&gt;$M$1,$E153=""),$M$2,$E153))),$D$3,"")</f>
        <v/>
      </c>
      <c r="P151" s="50" t="str">
        <f t="shared" si="1832"/>
        <v/>
      </c>
      <c r="Q151" s="50" t="str">
        <f t="shared" si="1832"/>
        <v/>
      </c>
      <c r="R151" s="50" t="str">
        <f t="shared" si="1832"/>
        <v/>
      </c>
      <c r="S151" s="50" t="str">
        <f t="shared" si="1832"/>
        <v/>
      </c>
      <c r="T151" s="50" t="str">
        <f t="shared" si="1832"/>
        <v/>
      </c>
      <c r="U151" s="50" t="str">
        <f t="shared" si="1832"/>
        <v/>
      </c>
      <c r="V151" s="50" t="str">
        <f t="shared" si="1832"/>
        <v/>
      </c>
      <c r="W151" s="50" t="str">
        <f t="shared" si="1832"/>
        <v/>
      </c>
      <c r="X151" s="50" t="str">
        <f t="shared" si="1832"/>
        <v/>
      </c>
      <c r="Y151" s="50" t="str">
        <f t="shared" si="1832"/>
        <v/>
      </c>
      <c r="Z151" s="50" t="str">
        <f t="shared" si="1832"/>
        <v/>
      </c>
      <c r="AA151" s="50" t="str">
        <f t="shared" si="1832"/>
        <v/>
      </c>
      <c r="AB151" s="50" t="str">
        <f t="shared" si="1832"/>
        <v/>
      </c>
      <c r="AC151" s="50" t="str">
        <f t="shared" si="1832"/>
        <v/>
      </c>
      <c r="AD151" s="50" t="str">
        <f t="shared" si="1832"/>
        <v/>
      </c>
      <c r="AE151" s="50" t="str">
        <f t="shared" si="1832"/>
        <v/>
      </c>
      <c r="AF151" s="50" t="str">
        <f t="shared" si="1832"/>
        <v/>
      </c>
      <c r="AG151" s="50" t="str">
        <f t="shared" si="1832"/>
        <v/>
      </c>
      <c r="AH151" s="50" t="str">
        <f t="shared" si="1832"/>
        <v/>
      </c>
      <c r="AI151" s="50" t="str">
        <f t="shared" si="1832"/>
        <v/>
      </c>
      <c r="AJ151" s="50" t="str">
        <f t="shared" si="1832"/>
        <v/>
      </c>
      <c r="AK151" s="50" t="str">
        <f t="shared" si="1832"/>
        <v/>
      </c>
      <c r="AL151" s="50" t="str">
        <f t="shared" si="1832"/>
        <v/>
      </c>
      <c r="AM151" s="50" t="str">
        <f t="shared" si="1832"/>
        <v/>
      </c>
      <c r="AN151" s="50" t="str">
        <f t="shared" si="1832"/>
        <v/>
      </c>
      <c r="AO151" s="50" t="str">
        <f t="shared" si="1832"/>
        <v/>
      </c>
      <c r="AP151" s="50" t="str">
        <f>IF(AP$1="","",IF(OR(AND(AP$1&gt;=$D150,AP$1&lt;=IF(AND($D150&gt;$M$1,$E150=""),$M$2,$E150)),AND(AP$1&gt;=$D151,AP$1&lt;=IF(AND($D151&gt;$M$1,$E151=""),$M$2,$E151)),AND(AP$1&gt;=$D152,AP$1&lt;=IF(AND($D152&gt;$M$1,$E152=""),$M$2,$E152)),AND(AP$1&gt;=$D153,AP$1&lt;=IF(AND($D153&gt;$M$1,$E153=""),$M$2,$E153))),$D$3,""))</f>
        <v/>
      </c>
      <c r="AQ151" s="50" t="str">
        <f t="shared" ref="AQ151:AR151" si="1833">IF(AQ$1="","",IF(OR(AND(AQ$1&gt;=$D150,AQ$1&lt;=IF(AND($D150&gt;$M$1,$E150=""),$M$2,$E150)),AND(AQ$1&gt;=$D151,AQ$1&lt;=IF(AND($D151&gt;$M$1,$E151=""),$M$2,$E151)),AND(AQ$1&gt;=$D152,AQ$1&lt;=IF(AND($D152&gt;$M$1,$E152=""),$M$2,$E152)),AND(AQ$1&gt;=$D153,AQ$1&lt;=IF(AND($D153&gt;$M$1,$E153=""),$M$2,$E153))),$D$3,""))</f>
        <v/>
      </c>
      <c r="AR151" s="51" t="str">
        <f t="shared" si="1833"/>
        <v/>
      </c>
    </row>
    <row r="152" spans="1:44" s="129" customFormat="1" x14ac:dyDescent="0.2">
      <c r="A152" s="223"/>
      <c r="B152" s="224"/>
      <c r="C152" s="229"/>
      <c r="D152" s="228"/>
      <c r="E152" s="227"/>
      <c r="F152" s="228"/>
      <c r="G152" s="227"/>
      <c r="H152" s="228"/>
      <c r="I152" s="227"/>
      <c r="J152" s="228"/>
      <c r="K152" s="227"/>
      <c r="M152" s="221"/>
      <c r="N152" s="224" t="str">
        <f>IF(OR(AND(N$1&gt;=$F150,N$1&lt;=IF(AND($F150&gt;$M$1,$G150=""),$M$2,$G150)),AND(N$1&gt;=$F151,N$1&lt;=IF(AND($F151&gt;$M$1,$G151=""),$M$2,$G151)),AND(N$1&gt;=$F152,N$1&lt;=IF(AND($F152&gt;$M$1,$G152=""),$M$2,$G152)),AND(N$1&gt;=$F153,N$1&lt;=IF(AND($F153&gt;$M$1,$G153=""),$M$2,$G153))),$F$3,"")</f>
        <v/>
      </c>
      <c r="O152" s="50" t="str">
        <f t="shared" ref="O152:AO152" si="1834">IF(OR(AND(O$1&gt;=$F150,O$1&lt;=IF(AND($F150&gt;$M$1,$G150=""),$M$2,$G150)),AND(O$1&gt;=$F151,O$1&lt;=IF(AND($F151&gt;$M$1,$G151=""),$M$2,$G151)),AND(O$1&gt;=$F152,O$1&lt;=IF(AND($F152&gt;$M$1,$G152=""),$M$2,$G152)),AND(O$1&gt;=$F153,O$1&lt;=IF(AND($F153&gt;$M$1,$G153=""),$M$2,$G153))),$F$3,"")</f>
        <v/>
      </c>
      <c r="P152" s="50" t="str">
        <f t="shared" si="1834"/>
        <v/>
      </c>
      <c r="Q152" s="50" t="str">
        <f t="shared" si="1834"/>
        <v/>
      </c>
      <c r="R152" s="50" t="str">
        <f t="shared" si="1834"/>
        <v/>
      </c>
      <c r="S152" s="50" t="str">
        <f t="shared" si="1834"/>
        <v/>
      </c>
      <c r="T152" s="50" t="str">
        <f t="shared" si="1834"/>
        <v/>
      </c>
      <c r="U152" s="50" t="str">
        <f t="shared" si="1834"/>
        <v/>
      </c>
      <c r="V152" s="50" t="str">
        <f t="shared" si="1834"/>
        <v/>
      </c>
      <c r="W152" s="50" t="str">
        <f t="shared" si="1834"/>
        <v/>
      </c>
      <c r="X152" s="50" t="str">
        <f t="shared" si="1834"/>
        <v/>
      </c>
      <c r="Y152" s="50" t="str">
        <f t="shared" si="1834"/>
        <v/>
      </c>
      <c r="Z152" s="50" t="str">
        <f t="shared" si="1834"/>
        <v/>
      </c>
      <c r="AA152" s="50" t="str">
        <f t="shared" si="1834"/>
        <v/>
      </c>
      <c r="AB152" s="50" t="str">
        <f t="shared" si="1834"/>
        <v/>
      </c>
      <c r="AC152" s="50" t="str">
        <f t="shared" si="1834"/>
        <v/>
      </c>
      <c r="AD152" s="50" t="str">
        <f t="shared" si="1834"/>
        <v/>
      </c>
      <c r="AE152" s="50" t="str">
        <f t="shared" si="1834"/>
        <v/>
      </c>
      <c r="AF152" s="50" t="str">
        <f t="shared" si="1834"/>
        <v/>
      </c>
      <c r="AG152" s="50" t="str">
        <f t="shared" si="1834"/>
        <v/>
      </c>
      <c r="AH152" s="50" t="str">
        <f t="shared" si="1834"/>
        <v/>
      </c>
      <c r="AI152" s="50" t="str">
        <f t="shared" si="1834"/>
        <v/>
      </c>
      <c r="AJ152" s="50" t="str">
        <f t="shared" si="1834"/>
        <v/>
      </c>
      <c r="AK152" s="50" t="str">
        <f t="shared" si="1834"/>
        <v/>
      </c>
      <c r="AL152" s="50" t="str">
        <f t="shared" si="1834"/>
        <v/>
      </c>
      <c r="AM152" s="50" t="str">
        <f t="shared" si="1834"/>
        <v/>
      </c>
      <c r="AN152" s="50" t="str">
        <f t="shared" si="1834"/>
        <v/>
      </c>
      <c r="AO152" s="50" t="str">
        <f t="shared" si="1834"/>
        <v/>
      </c>
      <c r="AP152" s="50" t="str">
        <f>IF(AP$1="","",IF(OR(AND(AP$1&gt;=$F150,AP$1&lt;=IF(AND($F150&gt;$M$1,$G150=""),$M$2,$G150)),AND(AP$1&gt;=$F151,AP$1&lt;=IF(AND($F151&gt;$M$1,$G151=""),$M$2,$G151)),AND(AP$1&gt;=$F152,AP$1&lt;=IF(AND($F152&gt;$M$1,$G152=""),$M$2,$G152)),AND(AP$1&gt;=$F153,AP$1&lt;=IF(AND($F153&gt;$M$1,$G153=""),$M$2,$G153))),$F$3,""))</f>
        <v/>
      </c>
      <c r="AQ152" s="50" t="str">
        <f t="shared" ref="AQ152:AR152" si="1835">IF(AQ$1="","",IF(OR(AND(AQ$1&gt;=$F150,AQ$1&lt;=IF(AND($F150&gt;$M$1,$G150=""),$M$2,$G150)),AND(AQ$1&gt;=$F151,AQ$1&lt;=IF(AND($F151&gt;$M$1,$G151=""),$M$2,$G151)),AND(AQ$1&gt;=$F152,AQ$1&lt;=IF(AND($F152&gt;$M$1,$G152=""),$M$2,$G152)),AND(AQ$1&gt;=$F153,AQ$1&lt;=IF(AND($F153&gt;$M$1,$G153=""),$M$2,$G153))),$F$3,""))</f>
        <v/>
      </c>
      <c r="AR152" s="51" t="str">
        <f t="shared" si="1835"/>
        <v/>
      </c>
    </row>
    <row r="153" spans="1:44" s="129" customFormat="1" x14ac:dyDescent="0.2">
      <c r="A153" s="223"/>
      <c r="B153" s="224"/>
      <c r="C153" s="230"/>
      <c r="D153" s="228"/>
      <c r="E153" s="227"/>
      <c r="F153" s="228"/>
      <c r="G153" s="227"/>
      <c r="H153" s="228"/>
      <c r="I153" s="227"/>
      <c r="J153" s="228"/>
      <c r="K153" s="227"/>
      <c r="M153" s="221"/>
      <c r="N153" s="231" t="str">
        <f t="shared" ref="N153:AO153" si="1836">IF(OR(AND(N$1&gt;=$H150,N$1&lt;=IF(AND($H150&gt;$M$1,$I150=""),$M$2,$I150)),AND(N$1&gt;=$H151,N$1&lt;=IF(AND($H151&gt;$M$1,$I151=""),$M$2,$I151)),AND(N$1&gt;=$H152,N$1&lt;=IF(AND($H152&gt;$M$1,$I152=""),$M$2,$I152)),AND(N$1&gt;=$H153,N$1&lt;=IF(AND($H153&gt;$M$1,$I153=""),$M$2,$I153))),$H$3,"")</f>
        <v/>
      </c>
      <c r="O153" s="95" t="str">
        <f t="shared" si="1836"/>
        <v/>
      </c>
      <c r="P153" s="95" t="str">
        <f t="shared" si="1836"/>
        <v/>
      </c>
      <c r="Q153" s="95" t="str">
        <f t="shared" si="1836"/>
        <v/>
      </c>
      <c r="R153" s="95" t="str">
        <f t="shared" si="1836"/>
        <v/>
      </c>
      <c r="S153" s="95" t="str">
        <f t="shared" si="1836"/>
        <v/>
      </c>
      <c r="T153" s="95" t="str">
        <f t="shared" si="1836"/>
        <v/>
      </c>
      <c r="U153" s="95" t="str">
        <f t="shared" si="1836"/>
        <v/>
      </c>
      <c r="V153" s="95" t="str">
        <f t="shared" si="1836"/>
        <v/>
      </c>
      <c r="W153" s="95" t="str">
        <f t="shared" si="1836"/>
        <v/>
      </c>
      <c r="X153" s="95" t="str">
        <f t="shared" si="1836"/>
        <v/>
      </c>
      <c r="Y153" s="95" t="str">
        <f t="shared" si="1836"/>
        <v/>
      </c>
      <c r="Z153" s="95" t="str">
        <f t="shared" si="1836"/>
        <v/>
      </c>
      <c r="AA153" s="95" t="str">
        <f t="shared" si="1836"/>
        <v/>
      </c>
      <c r="AB153" s="95" t="str">
        <f t="shared" si="1836"/>
        <v/>
      </c>
      <c r="AC153" s="95" t="str">
        <f t="shared" si="1836"/>
        <v/>
      </c>
      <c r="AD153" s="95" t="str">
        <f t="shared" si="1836"/>
        <v/>
      </c>
      <c r="AE153" s="95" t="str">
        <f t="shared" si="1836"/>
        <v/>
      </c>
      <c r="AF153" s="95" t="str">
        <f t="shared" si="1836"/>
        <v/>
      </c>
      <c r="AG153" s="95" t="str">
        <f t="shared" si="1836"/>
        <v/>
      </c>
      <c r="AH153" s="95" t="str">
        <f t="shared" si="1836"/>
        <v/>
      </c>
      <c r="AI153" s="95" t="str">
        <f t="shared" si="1836"/>
        <v/>
      </c>
      <c r="AJ153" s="95" t="str">
        <f t="shared" si="1836"/>
        <v/>
      </c>
      <c r="AK153" s="95" t="str">
        <f t="shared" si="1836"/>
        <v/>
      </c>
      <c r="AL153" s="95" t="str">
        <f t="shared" si="1836"/>
        <v/>
      </c>
      <c r="AM153" s="95" t="str">
        <f t="shared" si="1836"/>
        <v/>
      </c>
      <c r="AN153" s="95" t="str">
        <f t="shared" si="1836"/>
        <v/>
      </c>
      <c r="AO153" s="95" t="str">
        <f t="shared" si="1836"/>
        <v/>
      </c>
      <c r="AP153" s="95" t="str">
        <f>IF(AP$1="","",IF(OR(AND(AP$1&gt;=$H150,AP$1&lt;=IF(AND($H150&gt;$M$1,$I150=""),$M$2,$I150)),AND(AP$1&gt;=$H151,AP$1&lt;=IF(AND($H151&gt;$M$1,$I151=""),$M$2,$I151)),AND(AP$1&gt;=$H152,AP$1&lt;=IF(AND($H152&gt;$M$1,$I152=""),$M$2,$I152)),AND(AP$1&gt;=$H153,AP$1&lt;=IF(AND($H153&gt;$M$1,$I153=""),$M$2,$I153))),$H$3,""))</f>
        <v/>
      </c>
      <c r="AQ153" s="95" t="str">
        <f>IF(AQ$1="","",IF(OR(AND(AQ$1&gt;=$H150,AQ$1&lt;=IF(AND($H150&gt;$M$1,$I150=""),$M$2,$I150)),AND(AQ$1&gt;=$H151,AQ$1&lt;=IF(AND($H151&gt;$M$1,$I151=""),$M$2,$I151)),AND(AQ$1&gt;=$H152,AQ$1&lt;=IF(AND($H152&gt;$M$1,$I152=""),$M$2,$I152)),AND(AQ$1&gt;=$H153,AQ$1&lt;=IF(AND($H153&gt;$M$1,$I153=""),$M$2,$I153))),$H$3,""))</f>
        <v/>
      </c>
      <c r="AR153" s="96" t="str">
        <f>IF(AR$1="","",IF(OR(AND(AR$1&gt;=$H150,AR$1&lt;=IF(AND($H150&gt;$M$1,$I150=""),$M$2,$I150)),AND(AR$1&gt;=$H151,AR$1&lt;=IF(AND($H151&gt;$M$1,$I151=""),$M$2,$I151)),AND(AR$1&gt;=$H152,AR$1&lt;=IF(AND($H152&gt;$M$1,$I152=""),$M$2,$I152)),AND(AR$1&gt;=$H153,AR$1&lt;=IF(AND($H153&gt;$M$1,$I153=""),$M$2,$I153))),$H$3,""))</f>
        <v/>
      </c>
    </row>
    <row r="154" spans="1:44" s="129" customFormat="1" ht="13.5" thickBot="1" x14ac:dyDescent="0.25">
      <c r="A154" s="232"/>
      <c r="B154" s="233"/>
      <c r="C154" s="234"/>
      <c r="D154" s="235"/>
      <c r="E154" s="236"/>
      <c r="F154" s="235"/>
      <c r="G154" s="236"/>
      <c r="H154" s="235"/>
      <c r="I154" s="236"/>
      <c r="J154" s="235"/>
      <c r="K154" s="236"/>
      <c r="M154" s="221"/>
      <c r="N154" s="233" t="str">
        <f>IF(OR(AND(N$1&gt;=$J150,N$1&lt;=IF(AND($J150&gt;$M$1,$K150=""),$M$2,$K150)),AND(N$1&gt;=$J151,N$1&lt;=IF(AND($J151&gt;$M$1,$K151=""),$M$2,$K151)),AND(N$1&gt;=$J152,N$1&lt;=IF(AND($J152&gt;$M$1,$K152=""),$M$2,$K152)),AND(N$1&gt;=$J153,N$1&lt;=IF(AND($J153&gt;$M$1,$K153=""),$M$2,$K153)),AND(N$1&gt;=$J154,N$1&lt;=IF(AND($J154&gt;$M$1,$K154=""),$M$2,$K154))),$J$3,"")</f>
        <v/>
      </c>
      <c r="O154" s="52" t="str">
        <f t="shared" ref="O154" si="1837">IF(OR(AND(O$1&gt;=$J150,O$1&lt;=IF(AND($J150&gt;$M$1,$K150=""),$M$2,$K150)),AND(O$1&gt;=$J151,O$1&lt;=IF(AND($J151&gt;$M$1,$K151=""),$M$2,$K151)),AND(O$1&gt;=$J152,O$1&lt;=IF(AND($J152&gt;$M$1,$K152=""),$M$2,$K152)),AND(O$1&gt;=$J153,O$1&lt;=IF(AND($J153&gt;$M$1,$K153=""),$M$2,$K153)),AND(O$1&gt;=$J154,O$1&lt;=IF(AND($J154&gt;$M$1,$K154=""),$M$2,$K154))),$J$3,"")</f>
        <v/>
      </c>
      <c r="P154" s="52" t="str">
        <f t="shared" ref="P154" si="1838">IF(OR(AND(P$1&gt;=$J150,P$1&lt;=IF(AND($J150&gt;$M$1,$K150=""),$M$2,$K150)),AND(P$1&gt;=$J151,P$1&lt;=IF(AND($J151&gt;$M$1,$K151=""),$M$2,$K151)),AND(P$1&gt;=$J152,P$1&lt;=IF(AND($J152&gt;$M$1,$K152=""),$M$2,$K152)),AND(P$1&gt;=$J153,P$1&lt;=IF(AND($J153&gt;$M$1,$K153=""),$M$2,$K153)),AND(P$1&gt;=$J154,P$1&lt;=IF(AND($J154&gt;$M$1,$K154=""),$M$2,$K154))),$J$3,"")</f>
        <v/>
      </c>
      <c r="Q154" s="52" t="str">
        <f t="shared" ref="Q154" si="1839">IF(OR(AND(Q$1&gt;=$J150,Q$1&lt;=IF(AND($J150&gt;$M$1,$K150=""),$M$2,$K150)),AND(Q$1&gt;=$J151,Q$1&lt;=IF(AND($J151&gt;$M$1,$K151=""),$M$2,$K151)),AND(Q$1&gt;=$J152,Q$1&lt;=IF(AND($J152&gt;$M$1,$K152=""),$M$2,$K152)),AND(Q$1&gt;=$J153,Q$1&lt;=IF(AND($J153&gt;$M$1,$K153=""),$M$2,$K153)),AND(Q$1&gt;=$J154,Q$1&lt;=IF(AND($J154&gt;$M$1,$K154=""),$M$2,$K154))),$J$3,"")</f>
        <v/>
      </c>
      <c r="R154" s="52" t="str">
        <f t="shared" ref="R154" si="1840">IF(OR(AND(R$1&gt;=$J150,R$1&lt;=IF(AND($J150&gt;$M$1,$K150=""),$M$2,$K150)),AND(R$1&gt;=$J151,R$1&lt;=IF(AND($J151&gt;$M$1,$K151=""),$M$2,$K151)),AND(R$1&gt;=$J152,R$1&lt;=IF(AND($J152&gt;$M$1,$K152=""),$M$2,$K152)),AND(R$1&gt;=$J153,R$1&lt;=IF(AND($J153&gt;$M$1,$K153=""),$M$2,$K153)),AND(R$1&gt;=$J154,R$1&lt;=IF(AND($J154&gt;$M$1,$K154=""),$M$2,$K154))),$J$3,"")</f>
        <v/>
      </c>
      <c r="S154" s="52" t="str">
        <f t="shared" ref="S154" si="1841">IF(OR(AND(S$1&gt;=$J150,S$1&lt;=IF(AND($J150&gt;$M$1,$K150=""),$M$2,$K150)),AND(S$1&gt;=$J151,S$1&lt;=IF(AND($J151&gt;$M$1,$K151=""),$M$2,$K151)),AND(S$1&gt;=$J152,S$1&lt;=IF(AND($J152&gt;$M$1,$K152=""),$M$2,$K152)),AND(S$1&gt;=$J153,S$1&lt;=IF(AND($J153&gt;$M$1,$K153=""),$M$2,$K153)),AND(S$1&gt;=$J154,S$1&lt;=IF(AND($J154&gt;$M$1,$K154=""),$M$2,$K154))),$J$3,"")</f>
        <v/>
      </c>
      <c r="T154" s="52" t="str">
        <f t="shared" ref="T154" si="1842">IF(OR(AND(T$1&gt;=$J150,T$1&lt;=IF(AND($J150&gt;$M$1,$K150=""),$M$2,$K150)),AND(T$1&gt;=$J151,T$1&lt;=IF(AND($J151&gt;$M$1,$K151=""),$M$2,$K151)),AND(T$1&gt;=$J152,T$1&lt;=IF(AND($J152&gt;$M$1,$K152=""),$M$2,$K152)),AND(T$1&gt;=$J153,T$1&lt;=IF(AND($J153&gt;$M$1,$K153=""),$M$2,$K153)),AND(T$1&gt;=$J154,T$1&lt;=IF(AND($J154&gt;$M$1,$K154=""),$M$2,$K154))),$J$3,"")</f>
        <v/>
      </c>
      <c r="U154" s="52" t="str">
        <f t="shared" ref="U154" si="1843">IF(OR(AND(U$1&gt;=$J150,U$1&lt;=IF(AND($J150&gt;$M$1,$K150=""),$M$2,$K150)),AND(U$1&gt;=$J151,U$1&lt;=IF(AND($J151&gt;$M$1,$K151=""),$M$2,$K151)),AND(U$1&gt;=$J152,U$1&lt;=IF(AND($J152&gt;$M$1,$K152=""),$M$2,$K152)),AND(U$1&gt;=$J153,U$1&lt;=IF(AND($J153&gt;$M$1,$K153=""),$M$2,$K153)),AND(U$1&gt;=$J154,U$1&lt;=IF(AND($J154&gt;$M$1,$K154=""),$M$2,$K154))),$J$3,"")</f>
        <v/>
      </c>
      <c r="V154" s="52" t="str">
        <f t="shared" ref="V154" si="1844">IF(OR(AND(V$1&gt;=$J150,V$1&lt;=IF(AND($J150&gt;$M$1,$K150=""),$M$2,$K150)),AND(V$1&gt;=$J151,V$1&lt;=IF(AND($J151&gt;$M$1,$K151=""),$M$2,$K151)),AND(V$1&gt;=$J152,V$1&lt;=IF(AND($J152&gt;$M$1,$K152=""),$M$2,$K152)),AND(V$1&gt;=$J153,V$1&lt;=IF(AND($J153&gt;$M$1,$K153=""),$M$2,$K153)),AND(V$1&gt;=$J154,V$1&lt;=IF(AND($J154&gt;$M$1,$K154=""),$M$2,$K154))),$J$3,"")</f>
        <v/>
      </c>
      <c r="W154" s="52" t="str">
        <f t="shared" ref="W154" si="1845">IF(OR(AND(W$1&gt;=$J150,W$1&lt;=IF(AND($J150&gt;$M$1,$K150=""),$M$2,$K150)),AND(W$1&gt;=$J151,W$1&lt;=IF(AND($J151&gt;$M$1,$K151=""),$M$2,$K151)),AND(W$1&gt;=$J152,W$1&lt;=IF(AND($J152&gt;$M$1,$K152=""),$M$2,$K152)),AND(W$1&gt;=$J153,W$1&lt;=IF(AND($J153&gt;$M$1,$K153=""),$M$2,$K153)),AND(W$1&gt;=$J154,W$1&lt;=IF(AND($J154&gt;$M$1,$K154=""),$M$2,$K154))),$J$3,"")</f>
        <v/>
      </c>
      <c r="X154" s="52" t="str">
        <f t="shared" ref="X154" si="1846">IF(OR(AND(X$1&gt;=$J150,X$1&lt;=IF(AND($J150&gt;$M$1,$K150=""),$M$2,$K150)),AND(X$1&gt;=$J151,X$1&lt;=IF(AND($J151&gt;$M$1,$K151=""),$M$2,$K151)),AND(X$1&gt;=$J152,X$1&lt;=IF(AND($J152&gt;$M$1,$K152=""),$M$2,$K152)),AND(X$1&gt;=$J153,X$1&lt;=IF(AND($J153&gt;$M$1,$K153=""),$M$2,$K153)),AND(X$1&gt;=$J154,X$1&lt;=IF(AND($J154&gt;$M$1,$K154=""),$M$2,$K154))),$J$3,"")</f>
        <v/>
      </c>
      <c r="Y154" s="52" t="str">
        <f t="shared" ref="Y154" si="1847">IF(OR(AND(Y$1&gt;=$J150,Y$1&lt;=IF(AND($J150&gt;$M$1,$K150=""),$M$2,$K150)),AND(Y$1&gt;=$J151,Y$1&lt;=IF(AND($J151&gt;$M$1,$K151=""),$M$2,$K151)),AND(Y$1&gt;=$J152,Y$1&lt;=IF(AND($J152&gt;$M$1,$K152=""),$M$2,$K152)),AND(Y$1&gt;=$J153,Y$1&lt;=IF(AND($J153&gt;$M$1,$K153=""),$M$2,$K153)),AND(Y$1&gt;=$J154,Y$1&lt;=IF(AND($J154&gt;$M$1,$K154=""),$M$2,$K154))),$J$3,"")</f>
        <v/>
      </c>
      <c r="Z154" s="52" t="str">
        <f t="shared" ref="Z154" si="1848">IF(OR(AND(Z$1&gt;=$J150,Z$1&lt;=IF(AND($J150&gt;$M$1,$K150=""),$M$2,$K150)),AND(Z$1&gt;=$J151,Z$1&lt;=IF(AND($J151&gt;$M$1,$K151=""),$M$2,$K151)),AND(Z$1&gt;=$J152,Z$1&lt;=IF(AND($J152&gt;$M$1,$K152=""),$M$2,$K152)),AND(Z$1&gt;=$J153,Z$1&lt;=IF(AND($J153&gt;$M$1,$K153=""),$M$2,$K153)),AND(Z$1&gt;=$J154,Z$1&lt;=IF(AND($J154&gt;$M$1,$K154=""),$M$2,$K154))),$J$3,"")</f>
        <v/>
      </c>
      <c r="AA154" s="52" t="str">
        <f t="shared" ref="AA154" si="1849">IF(OR(AND(AA$1&gt;=$J150,AA$1&lt;=IF(AND($J150&gt;$M$1,$K150=""),$M$2,$K150)),AND(AA$1&gt;=$J151,AA$1&lt;=IF(AND($J151&gt;$M$1,$K151=""),$M$2,$K151)),AND(AA$1&gt;=$J152,AA$1&lt;=IF(AND($J152&gt;$M$1,$K152=""),$M$2,$K152)),AND(AA$1&gt;=$J153,AA$1&lt;=IF(AND($J153&gt;$M$1,$K153=""),$M$2,$K153)),AND(AA$1&gt;=$J154,AA$1&lt;=IF(AND($J154&gt;$M$1,$K154=""),$M$2,$K154))),$J$3,"")</f>
        <v/>
      </c>
      <c r="AB154" s="52" t="str">
        <f t="shared" ref="AB154" si="1850">IF(OR(AND(AB$1&gt;=$J150,AB$1&lt;=IF(AND($J150&gt;$M$1,$K150=""),$M$2,$K150)),AND(AB$1&gt;=$J151,AB$1&lt;=IF(AND($J151&gt;$M$1,$K151=""),$M$2,$K151)),AND(AB$1&gt;=$J152,AB$1&lt;=IF(AND($J152&gt;$M$1,$K152=""),$M$2,$K152)),AND(AB$1&gt;=$J153,AB$1&lt;=IF(AND($J153&gt;$M$1,$K153=""),$M$2,$K153)),AND(AB$1&gt;=$J154,AB$1&lt;=IF(AND($J154&gt;$M$1,$K154=""),$M$2,$K154))),$J$3,"")</f>
        <v/>
      </c>
      <c r="AC154" s="52" t="str">
        <f t="shared" ref="AC154" si="1851">IF(OR(AND(AC$1&gt;=$J150,AC$1&lt;=IF(AND($J150&gt;$M$1,$K150=""),$M$2,$K150)),AND(AC$1&gt;=$J151,AC$1&lt;=IF(AND($J151&gt;$M$1,$K151=""),$M$2,$K151)),AND(AC$1&gt;=$J152,AC$1&lt;=IF(AND($J152&gt;$M$1,$K152=""),$M$2,$K152)),AND(AC$1&gt;=$J153,AC$1&lt;=IF(AND($J153&gt;$M$1,$K153=""),$M$2,$K153)),AND(AC$1&gt;=$J154,AC$1&lt;=IF(AND($J154&gt;$M$1,$K154=""),$M$2,$K154))),$J$3,"")</f>
        <v/>
      </c>
      <c r="AD154" s="52" t="str">
        <f t="shared" ref="AD154" si="1852">IF(OR(AND(AD$1&gt;=$J150,AD$1&lt;=IF(AND($J150&gt;$M$1,$K150=""),$M$2,$K150)),AND(AD$1&gt;=$J151,AD$1&lt;=IF(AND($J151&gt;$M$1,$K151=""),$M$2,$K151)),AND(AD$1&gt;=$J152,AD$1&lt;=IF(AND($J152&gt;$M$1,$K152=""),$M$2,$K152)),AND(AD$1&gt;=$J153,AD$1&lt;=IF(AND($J153&gt;$M$1,$K153=""),$M$2,$K153)),AND(AD$1&gt;=$J154,AD$1&lt;=IF(AND($J154&gt;$M$1,$K154=""),$M$2,$K154))),$J$3,"")</f>
        <v/>
      </c>
      <c r="AE154" s="52" t="str">
        <f t="shared" ref="AE154" si="1853">IF(OR(AND(AE$1&gt;=$J150,AE$1&lt;=IF(AND($J150&gt;$M$1,$K150=""),$M$2,$K150)),AND(AE$1&gt;=$J151,AE$1&lt;=IF(AND($J151&gt;$M$1,$K151=""),$M$2,$K151)),AND(AE$1&gt;=$J152,AE$1&lt;=IF(AND($J152&gt;$M$1,$K152=""),$M$2,$K152)),AND(AE$1&gt;=$J153,AE$1&lt;=IF(AND($J153&gt;$M$1,$K153=""),$M$2,$K153)),AND(AE$1&gt;=$J154,AE$1&lt;=IF(AND($J154&gt;$M$1,$K154=""),$M$2,$K154))),$J$3,"")</f>
        <v/>
      </c>
      <c r="AF154" s="52" t="str">
        <f t="shared" ref="AF154" si="1854">IF(OR(AND(AF$1&gt;=$J150,AF$1&lt;=IF(AND($J150&gt;$M$1,$K150=""),$M$2,$K150)),AND(AF$1&gt;=$J151,AF$1&lt;=IF(AND($J151&gt;$M$1,$K151=""),$M$2,$K151)),AND(AF$1&gt;=$J152,AF$1&lt;=IF(AND($J152&gt;$M$1,$K152=""),$M$2,$K152)),AND(AF$1&gt;=$J153,AF$1&lt;=IF(AND($J153&gt;$M$1,$K153=""),$M$2,$K153)),AND(AF$1&gt;=$J154,AF$1&lt;=IF(AND($J154&gt;$M$1,$K154=""),$M$2,$K154))),$J$3,"")</f>
        <v/>
      </c>
      <c r="AG154" s="52" t="str">
        <f t="shared" ref="AG154" si="1855">IF(OR(AND(AG$1&gt;=$J150,AG$1&lt;=IF(AND($J150&gt;$M$1,$K150=""),$M$2,$K150)),AND(AG$1&gt;=$J151,AG$1&lt;=IF(AND($J151&gt;$M$1,$K151=""),$M$2,$K151)),AND(AG$1&gt;=$J152,AG$1&lt;=IF(AND($J152&gt;$M$1,$K152=""),$M$2,$K152)),AND(AG$1&gt;=$J153,AG$1&lt;=IF(AND($J153&gt;$M$1,$K153=""),$M$2,$K153)),AND(AG$1&gt;=$J154,AG$1&lt;=IF(AND($J154&gt;$M$1,$K154=""),$M$2,$K154))),$J$3,"")</f>
        <v/>
      </c>
      <c r="AH154" s="52" t="str">
        <f t="shared" ref="AH154" si="1856">IF(OR(AND(AH$1&gt;=$J150,AH$1&lt;=IF(AND($J150&gt;$M$1,$K150=""),$M$2,$K150)),AND(AH$1&gt;=$J151,AH$1&lt;=IF(AND($J151&gt;$M$1,$K151=""),$M$2,$K151)),AND(AH$1&gt;=$J152,AH$1&lt;=IF(AND($J152&gt;$M$1,$K152=""),$M$2,$K152)),AND(AH$1&gt;=$J153,AH$1&lt;=IF(AND($J153&gt;$M$1,$K153=""),$M$2,$K153)),AND(AH$1&gt;=$J154,AH$1&lt;=IF(AND($J154&gt;$M$1,$K154=""),$M$2,$K154))),$J$3,"")</f>
        <v/>
      </c>
      <c r="AI154" s="52" t="str">
        <f t="shared" ref="AI154" si="1857">IF(OR(AND(AI$1&gt;=$J150,AI$1&lt;=IF(AND($J150&gt;$M$1,$K150=""),$M$2,$K150)),AND(AI$1&gt;=$J151,AI$1&lt;=IF(AND($J151&gt;$M$1,$K151=""),$M$2,$K151)),AND(AI$1&gt;=$J152,AI$1&lt;=IF(AND($J152&gt;$M$1,$K152=""),$M$2,$K152)),AND(AI$1&gt;=$J153,AI$1&lt;=IF(AND($J153&gt;$M$1,$K153=""),$M$2,$K153)),AND(AI$1&gt;=$J154,AI$1&lt;=IF(AND($J154&gt;$M$1,$K154=""),$M$2,$K154))),$J$3,"")</f>
        <v/>
      </c>
      <c r="AJ154" s="52" t="str">
        <f t="shared" ref="AJ154" si="1858">IF(OR(AND(AJ$1&gt;=$J150,AJ$1&lt;=IF(AND($J150&gt;$M$1,$K150=""),$M$2,$K150)),AND(AJ$1&gt;=$J151,AJ$1&lt;=IF(AND($J151&gt;$M$1,$K151=""),$M$2,$K151)),AND(AJ$1&gt;=$J152,AJ$1&lt;=IF(AND($J152&gt;$M$1,$K152=""),$M$2,$K152)),AND(AJ$1&gt;=$J153,AJ$1&lt;=IF(AND($J153&gt;$M$1,$K153=""),$M$2,$K153)),AND(AJ$1&gt;=$J154,AJ$1&lt;=IF(AND($J154&gt;$M$1,$K154=""),$M$2,$K154))),$J$3,"")</f>
        <v/>
      </c>
      <c r="AK154" s="52" t="str">
        <f t="shared" ref="AK154" si="1859">IF(OR(AND(AK$1&gt;=$J150,AK$1&lt;=IF(AND($J150&gt;$M$1,$K150=""),$M$2,$K150)),AND(AK$1&gt;=$J151,AK$1&lt;=IF(AND($J151&gt;$M$1,$K151=""),$M$2,$K151)),AND(AK$1&gt;=$J152,AK$1&lt;=IF(AND($J152&gt;$M$1,$K152=""),$M$2,$K152)),AND(AK$1&gt;=$J153,AK$1&lt;=IF(AND($J153&gt;$M$1,$K153=""),$M$2,$K153)),AND(AK$1&gt;=$J154,AK$1&lt;=IF(AND($J154&gt;$M$1,$K154=""),$M$2,$K154))),$J$3,"")</f>
        <v/>
      </c>
      <c r="AL154" s="52" t="str">
        <f t="shared" ref="AL154" si="1860">IF(OR(AND(AL$1&gt;=$J150,AL$1&lt;=IF(AND($J150&gt;$M$1,$K150=""),$M$2,$K150)),AND(AL$1&gt;=$J151,AL$1&lt;=IF(AND($J151&gt;$M$1,$K151=""),$M$2,$K151)),AND(AL$1&gt;=$J152,AL$1&lt;=IF(AND($J152&gt;$M$1,$K152=""),$M$2,$K152)),AND(AL$1&gt;=$J153,AL$1&lt;=IF(AND($J153&gt;$M$1,$K153=""),$M$2,$K153)),AND(AL$1&gt;=$J154,AL$1&lt;=IF(AND($J154&gt;$M$1,$K154=""),$M$2,$K154))),$J$3,"")</f>
        <v/>
      </c>
      <c r="AM154" s="52" t="str">
        <f t="shared" ref="AM154" si="1861">IF(OR(AND(AM$1&gt;=$J150,AM$1&lt;=IF(AND($J150&gt;$M$1,$K150=""),$M$2,$K150)),AND(AM$1&gt;=$J151,AM$1&lt;=IF(AND($J151&gt;$M$1,$K151=""),$M$2,$K151)),AND(AM$1&gt;=$J152,AM$1&lt;=IF(AND($J152&gt;$M$1,$K152=""),$M$2,$K152)),AND(AM$1&gt;=$J153,AM$1&lt;=IF(AND($J153&gt;$M$1,$K153=""),$M$2,$K153)),AND(AM$1&gt;=$J154,AM$1&lt;=IF(AND($J154&gt;$M$1,$K154=""),$M$2,$K154))),$J$3,"")</f>
        <v/>
      </c>
      <c r="AN154" s="52" t="str">
        <f t="shared" ref="AN154" si="1862">IF(OR(AND(AN$1&gt;=$J150,AN$1&lt;=IF(AND($J150&gt;$M$1,$K150=""),$M$2,$K150)),AND(AN$1&gt;=$J151,AN$1&lt;=IF(AND($J151&gt;$M$1,$K151=""),$M$2,$K151)),AND(AN$1&gt;=$J152,AN$1&lt;=IF(AND($J152&gt;$M$1,$K152=""),$M$2,$K152)),AND(AN$1&gt;=$J153,AN$1&lt;=IF(AND($J153&gt;$M$1,$K153=""),$M$2,$K153)),AND(AN$1&gt;=$J154,AN$1&lt;=IF(AND($J154&gt;$M$1,$K154=""),$M$2,$K154))),$J$3,"")</f>
        <v/>
      </c>
      <c r="AO154" s="52" t="str">
        <f t="shared" ref="AO154" si="1863">IF(OR(AND(AO$1&gt;=$J150,AO$1&lt;=IF(AND($J150&gt;$M$1,$K150=""),$M$2,$K150)),AND(AO$1&gt;=$J151,AO$1&lt;=IF(AND($J151&gt;$M$1,$K151=""),$M$2,$K151)),AND(AO$1&gt;=$J152,AO$1&lt;=IF(AND($J152&gt;$M$1,$K152=""),$M$2,$K152)),AND(AO$1&gt;=$J153,AO$1&lt;=IF(AND($J153&gt;$M$1,$K153=""),$M$2,$K153)),AND(AO$1&gt;=$J154,AO$1&lt;=IF(AND($J154&gt;$M$1,$K154=""),$M$2,$K154))),$J$3,"")</f>
        <v/>
      </c>
      <c r="AP154" s="52" t="str">
        <f>IF(AP$1="","",IF(OR(AND(AP$1&gt;=$J150,AP$1&lt;=IF(AND($J150&gt;$M$1,$K150=""),$M$2,$K150)),AND(AP$1&gt;=$J151,AP$1&lt;=IF(AND($J151&gt;$M$1,$K151=""),$M$2,$K151)),AND(AP$1&gt;=$J152,AP$1&lt;=IF(AND($J152&gt;$M$1,$K152=""),$M$2,$K152)),AND(AP$1&gt;=$J153,AP$1&lt;=IF(AND($J153&gt;$M$1,$K153=""),$M$2,$K153)),AND(AP$1&gt;=$J154,AP$1&lt;=IF(AND($J154&gt;$M$1,$K154=""),$M$2,$K154))),$J$3,""))</f>
        <v/>
      </c>
      <c r="AQ154" s="52" t="str">
        <f t="shared" ref="AQ154" si="1864">IF(AQ$1="","",IF(OR(AND(AQ$1&gt;=$J150,AQ$1&lt;=IF(AND($J150&gt;$M$1,$K150=""),$M$2,$K150)),AND(AQ$1&gt;=$J151,AQ$1&lt;=IF(AND($J151&gt;$M$1,$K151=""),$M$2,$K151)),AND(AQ$1&gt;=$J152,AQ$1&lt;=IF(AND($J152&gt;$M$1,$K152=""),$M$2,$K152)),AND(AQ$1&gt;=$J153,AQ$1&lt;=IF(AND($J153&gt;$M$1,$K153=""),$M$2,$K153)),AND(AQ$1&gt;=$J154,AQ$1&lt;=IF(AND($J154&gt;$M$1,$K154=""),$M$2,$K154))),$J$3,""))</f>
        <v/>
      </c>
      <c r="AR154" s="53" t="str">
        <f t="shared" ref="AR154" si="1865">IF(AR$1="","",IF(OR(AND(AR$1&gt;=$J150,AR$1&lt;=IF(AND($J150&gt;$M$1,$K150=""),$M$2,$K150)),AND(AR$1&gt;=$J151,AR$1&lt;=IF(AND($J151&gt;$M$1,$K151=""),$M$2,$K151)),AND(AR$1&gt;=$J152,AR$1&lt;=IF(AND($J152&gt;$M$1,$K152=""),$M$2,$K152)),AND(AR$1&gt;=$J153,AR$1&lt;=IF(AND($J153&gt;$M$1,$K153=""),$M$2,$K153)),AND(AR$1&gt;=$J154,AR$1&lt;=IF(AND($J154&gt;$M$1,$K154=""),$M$2,$K154))),$J$3,""))</f>
        <v/>
      </c>
    </row>
    <row r="155" spans="1:44" s="129" customFormat="1" x14ac:dyDescent="0.2">
      <c r="A155" s="215">
        <f>стр.1!C73</f>
        <v>0</v>
      </c>
      <c r="B155" s="216" t="str">
        <f>IFERROR(VLOOKUP(A155,стр.1!$A$13:$D$106,2,FALSE),"")</f>
        <v/>
      </c>
      <c r="C155" s="217" t="str">
        <f>IFERROR(VLOOKUP(A155,стр.1!$A$13:$D$106,4,FALSE),"")</f>
        <v/>
      </c>
      <c r="D155" s="218"/>
      <c r="E155" s="219"/>
      <c r="F155" s="218"/>
      <c r="G155" s="219"/>
      <c r="H155" s="218"/>
      <c r="I155" s="219"/>
      <c r="J155" s="218"/>
      <c r="K155" s="219"/>
      <c r="L155" s="220"/>
      <c r="M155" s="221"/>
      <c r="N155" s="222" t="str">
        <f>N156&amp;N157&amp;N158&amp;N159</f>
        <v/>
      </c>
      <c r="O155" s="222" t="str">
        <f t="shared" ref="O155" si="1866">O156&amp;O157&amp;O158&amp;O159</f>
        <v/>
      </c>
      <c r="P155" s="222" t="str">
        <f t="shared" ref="P155" si="1867">P156&amp;P157&amp;P158&amp;P159</f>
        <v/>
      </c>
      <c r="Q155" s="222" t="str">
        <f t="shared" ref="Q155" si="1868">Q156&amp;Q157&amp;Q158&amp;Q159</f>
        <v/>
      </c>
      <c r="R155" s="222" t="str">
        <f t="shared" ref="R155" si="1869">R156&amp;R157&amp;R158&amp;R159</f>
        <v/>
      </c>
      <c r="S155" s="222" t="str">
        <f t="shared" ref="S155" si="1870">S156&amp;S157&amp;S158&amp;S159</f>
        <v/>
      </c>
      <c r="T155" s="222" t="str">
        <f t="shared" ref="T155" si="1871">T156&amp;T157&amp;T158&amp;T159</f>
        <v/>
      </c>
      <c r="U155" s="222" t="str">
        <f t="shared" ref="U155" si="1872">U156&amp;U157&amp;U158&amp;U159</f>
        <v/>
      </c>
      <c r="V155" s="222" t="str">
        <f t="shared" ref="V155" si="1873">V156&amp;V157&amp;V158&amp;V159</f>
        <v/>
      </c>
      <c r="W155" s="222" t="str">
        <f t="shared" ref="W155" si="1874">W156&amp;W157&amp;W158&amp;W159</f>
        <v/>
      </c>
      <c r="X155" s="222" t="str">
        <f t="shared" ref="X155" si="1875">X156&amp;X157&amp;X158&amp;X159</f>
        <v/>
      </c>
      <c r="Y155" s="222" t="str">
        <f t="shared" ref="Y155" si="1876">Y156&amp;Y157&amp;Y158&amp;Y159</f>
        <v/>
      </c>
      <c r="Z155" s="222" t="str">
        <f t="shared" ref="Z155" si="1877">Z156&amp;Z157&amp;Z158&amp;Z159</f>
        <v/>
      </c>
      <c r="AA155" s="222" t="str">
        <f t="shared" ref="AA155" si="1878">AA156&amp;AA157&amp;AA158&amp;AA159</f>
        <v/>
      </c>
      <c r="AB155" s="222" t="str">
        <f t="shared" ref="AB155" si="1879">AB156&amp;AB157&amp;AB158&amp;AB159</f>
        <v/>
      </c>
      <c r="AC155" s="222" t="str">
        <f t="shared" ref="AC155" si="1880">AC156&amp;AC157&amp;AC158&amp;AC159</f>
        <v/>
      </c>
      <c r="AD155" s="222" t="str">
        <f t="shared" ref="AD155" si="1881">AD156&amp;AD157&amp;AD158&amp;AD159</f>
        <v/>
      </c>
      <c r="AE155" s="222" t="str">
        <f t="shared" ref="AE155" si="1882">AE156&amp;AE157&amp;AE158&amp;AE159</f>
        <v/>
      </c>
      <c r="AF155" s="222" t="str">
        <f t="shared" ref="AF155" si="1883">AF156&amp;AF157&amp;AF158&amp;AF159</f>
        <v/>
      </c>
      <c r="AG155" s="222" t="str">
        <f t="shared" ref="AG155" si="1884">AG156&amp;AG157&amp;AG158&amp;AG159</f>
        <v/>
      </c>
      <c r="AH155" s="222" t="str">
        <f t="shared" ref="AH155" si="1885">AH156&amp;AH157&amp;AH158&amp;AH159</f>
        <v/>
      </c>
      <c r="AI155" s="222" t="str">
        <f t="shared" ref="AI155" si="1886">AI156&amp;AI157&amp;AI158&amp;AI159</f>
        <v/>
      </c>
      <c r="AJ155" s="222" t="str">
        <f t="shared" ref="AJ155" si="1887">AJ156&amp;AJ157&amp;AJ158&amp;AJ159</f>
        <v/>
      </c>
      <c r="AK155" s="222" t="str">
        <f t="shared" ref="AK155" si="1888">AK156&amp;AK157&amp;AK158&amp;AK159</f>
        <v/>
      </c>
      <c r="AL155" s="222" t="str">
        <f t="shared" ref="AL155" si="1889">AL156&amp;AL157&amp;AL158&amp;AL159</f>
        <v/>
      </c>
      <c r="AM155" s="222" t="str">
        <f t="shared" ref="AM155" si="1890">AM156&amp;AM157&amp;AM158&amp;AM159</f>
        <v/>
      </c>
      <c r="AN155" s="222" t="str">
        <f t="shared" ref="AN155" si="1891">AN156&amp;AN157&amp;AN158&amp;AN159</f>
        <v/>
      </c>
      <c r="AO155" s="222" t="str">
        <f t="shared" ref="AO155" si="1892">AO156&amp;AO157&amp;AO158&amp;AO159</f>
        <v/>
      </c>
      <c r="AP155" s="222" t="str">
        <f t="shared" ref="AP155" si="1893">AP156&amp;AP157&amp;AP158&amp;AP159</f>
        <v/>
      </c>
      <c r="AQ155" s="222" t="str">
        <f t="shared" ref="AQ155" si="1894">AQ156&amp;AQ157&amp;AQ158&amp;AQ159</f>
        <v/>
      </c>
      <c r="AR155" s="222" t="str">
        <f t="shared" ref="AR155" si="1895">AR156&amp;AR157&amp;AR158&amp;AR159</f>
        <v/>
      </c>
    </row>
    <row r="156" spans="1:44" s="129" customFormat="1" x14ac:dyDescent="0.2">
      <c r="A156" s="223"/>
      <c r="B156" s="224"/>
      <c r="C156" s="225"/>
      <c r="D156" s="226"/>
      <c r="E156" s="227"/>
      <c r="F156" s="228"/>
      <c r="G156" s="227"/>
      <c r="H156" s="228"/>
      <c r="I156" s="227"/>
      <c r="J156" s="228"/>
      <c r="K156" s="227"/>
      <c r="M156" s="221"/>
      <c r="N156" s="224" t="str">
        <f>IF(OR(AND(N$1&gt;=$D155,N$1&lt;=IF(AND($D155&gt;$M$1,$E155=""),$M$2,$E155)),AND(N$1&gt;=$D156,N$1&lt;=IF(AND($D156&gt;$M$1,$E156=""),$M$2,$E156)),AND(N$1&gt;=$D157,N$1&lt;=IF(AND($D157&gt;$M$1,$E157=""),$M$2,$E157)),AND(N$1&gt;=$D158,N$1&lt;=IF(AND($D158&gt;$M$1,$E158=""),$M$2,$E158))),$D$3,"")</f>
        <v/>
      </c>
      <c r="O156" s="50" t="str">
        <f t="shared" ref="O156:AO156" si="1896">IF(OR(AND(O$1&gt;=$D155,O$1&lt;=IF(AND($D155&gt;$M$1,$E155=""),$M$2,$E155)),AND(O$1&gt;=$D156,O$1&lt;=IF(AND($D156&gt;$M$1,$E156=""),$M$2,$E156)),AND(O$1&gt;=$D157,O$1&lt;=IF(AND($D157&gt;$M$1,$E157=""),$M$2,$E157)),AND(O$1&gt;=$D158,O$1&lt;=IF(AND($D158&gt;$M$1,$E158=""),$M$2,$E158))),$D$3,"")</f>
        <v/>
      </c>
      <c r="P156" s="50" t="str">
        <f t="shared" si="1896"/>
        <v/>
      </c>
      <c r="Q156" s="50" t="str">
        <f t="shared" si="1896"/>
        <v/>
      </c>
      <c r="R156" s="50" t="str">
        <f t="shared" si="1896"/>
        <v/>
      </c>
      <c r="S156" s="50" t="str">
        <f t="shared" si="1896"/>
        <v/>
      </c>
      <c r="T156" s="50" t="str">
        <f t="shared" si="1896"/>
        <v/>
      </c>
      <c r="U156" s="50" t="str">
        <f t="shared" si="1896"/>
        <v/>
      </c>
      <c r="V156" s="50" t="str">
        <f t="shared" si="1896"/>
        <v/>
      </c>
      <c r="W156" s="50" t="str">
        <f t="shared" si="1896"/>
        <v/>
      </c>
      <c r="X156" s="50" t="str">
        <f t="shared" si="1896"/>
        <v/>
      </c>
      <c r="Y156" s="50" t="str">
        <f t="shared" si="1896"/>
        <v/>
      </c>
      <c r="Z156" s="50" t="str">
        <f t="shared" si="1896"/>
        <v/>
      </c>
      <c r="AA156" s="50" t="str">
        <f t="shared" si="1896"/>
        <v/>
      </c>
      <c r="AB156" s="50" t="str">
        <f t="shared" si="1896"/>
        <v/>
      </c>
      <c r="AC156" s="50" t="str">
        <f t="shared" si="1896"/>
        <v/>
      </c>
      <c r="AD156" s="50" t="str">
        <f t="shared" si="1896"/>
        <v/>
      </c>
      <c r="AE156" s="50" t="str">
        <f t="shared" si="1896"/>
        <v/>
      </c>
      <c r="AF156" s="50" t="str">
        <f t="shared" si="1896"/>
        <v/>
      </c>
      <c r="AG156" s="50" t="str">
        <f t="shared" si="1896"/>
        <v/>
      </c>
      <c r="AH156" s="50" t="str">
        <f t="shared" si="1896"/>
        <v/>
      </c>
      <c r="AI156" s="50" t="str">
        <f t="shared" si="1896"/>
        <v/>
      </c>
      <c r="AJ156" s="50" t="str">
        <f t="shared" si="1896"/>
        <v/>
      </c>
      <c r="AK156" s="50" t="str">
        <f t="shared" si="1896"/>
        <v/>
      </c>
      <c r="AL156" s="50" t="str">
        <f t="shared" si="1896"/>
        <v/>
      </c>
      <c r="AM156" s="50" t="str">
        <f t="shared" si="1896"/>
        <v/>
      </c>
      <c r="AN156" s="50" t="str">
        <f t="shared" si="1896"/>
        <v/>
      </c>
      <c r="AO156" s="50" t="str">
        <f t="shared" si="1896"/>
        <v/>
      </c>
      <c r="AP156" s="50" t="str">
        <f>IF(AP$1="","",IF(OR(AND(AP$1&gt;=$D155,AP$1&lt;=IF(AND($D155&gt;$M$1,$E155=""),$M$2,$E155)),AND(AP$1&gt;=$D156,AP$1&lt;=IF(AND($D156&gt;$M$1,$E156=""),$M$2,$E156)),AND(AP$1&gt;=$D157,AP$1&lt;=IF(AND($D157&gt;$M$1,$E157=""),$M$2,$E157)),AND(AP$1&gt;=$D158,AP$1&lt;=IF(AND($D158&gt;$M$1,$E158=""),$M$2,$E158))),$D$3,""))</f>
        <v/>
      </c>
      <c r="AQ156" s="50" t="str">
        <f t="shared" ref="AQ156:AR156" si="1897">IF(AQ$1="","",IF(OR(AND(AQ$1&gt;=$D155,AQ$1&lt;=IF(AND($D155&gt;$M$1,$E155=""),$M$2,$E155)),AND(AQ$1&gt;=$D156,AQ$1&lt;=IF(AND($D156&gt;$M$1,$E156=""),$M$2,$E156)),AND(AQ$1&gt;=$D157,AQ$1&lt;=IF(AND($D157&gt;$M$1,$E157=""),$M$2,$E157)),AND(AQ$1&gt;=$D158,AQ$1&lt;=IF(AND($D158&gt;$M$1,$E158=""),$M$2,$E158))),$D$3,""))</f>
        <v/>
      </c>
      <c r="AR156" s="51" t="str">
        <f t="shared" si="1897"/>
        <v/>
      </c>
    </row>
    <row r="157" spans="1:44" s="129" customFormat="1" x14ac:dyDescent="0.2">
      <c r="A157" s="223"/>
      <c r="B157" s="224"/>
      <c r="C157" s="229"/>
      <c r="D157" s="228"/>
      <c r="E157" s="227"/>
      <c r="F157" s="228"/>
      <c r="G157" s="227"/>
      <c r="H157" s="228"/>
      <c r="I157" s="227"/>
      <c r="J157" s="228"/>
      <c r="K157" s="227"/>
      <c r="M157" s="221"/>
      <c r="N157" s="224" t="str">
        <f>IF(OR(AND(N$1&gt;=$F155,N$1&lt;=IF(AND($F155&gt;$M$1,$G155=""),$M$2,$G155)),AND(N$1&gt;=$F156,N$1&lt;=IF(AND($F156&gt;$M$1,$G156=""),$M$2,$G156)),AND(N$1&gt;=$F157,N$1&lt;=IF(AND($F157&gt;$M$1,$G157=""),$M$2,$G157)),AND(N$1&gt;=$F158,N$1&lt;=IF(AND($F158&gt;$M$1,$G158=""),$M$2,$G158))),$F$3,"")</f>
        <v/>
      </c>
      <c r="O157" s="50" t="str">
        <f t="shared" ref="O157:AO157" si="1898">IF(OR(AND(O$1&gt;=$F155,O$1&lt;=IF(AND($F155&gt;$M$1,$G155=""),$M$2,$G155)),AND(O$1&gt;=$F156,O$1&lt;=IF(AND($F156&gt;$M$1,$G156=""),$M$2,$G156)),AND(O$1&gt;=$F157,O$1&lt;=IF(AND($F157&gt;$M$1,$G157=""),$M$2,$G157)),AND(O$1&gt;=$F158,O$1&lt;=IF(AND($F158&gt;$M$1,$G158=""),$M$2,$G158))),$F$3,"")</f>
        <v/>
      </c>
      <c r="P157" s="50" t="str">
        <f t="shared" si="1898"/>
        <v/>
      </c>
      <c r="Q157" s="50" t="str">
        <f t="shared" si="1898"/>
        <v/>
      </c>
      <c r="R157" s="50" t="str">
        <f t="shared" si="1898"/>
        <v/>
      </c>
      <c r="S157" s="50" t="str">
        <f t="shared" si="1898"/>
        <v/>
      </c>
      <c r="T157" s="50" t="str">
        <f t="shared" si="1898"/>
        <v/>
      </c>
      <c r="U157" s="50" t="str">
        <f t="shared" si="1898"/>
        <v/>
      </c>
      <c r="V157" s="50" t="str">
        <f t="shared" si="1898"/>
        <v/>
      </c>
      <c r="W157" s="50" t="str">
        <f t="shared" si="1898"/>
        <v/>
      </c>
      <c r="X157" s="50" t="str">
        <f t="shared" si="1898"/>
        <v/>
      </c>
      <c r="Y157" s="50" t="str">
        <f t="shared" si="1898"/>
        <v/>
      </c>
      <c r="Z157" s="50" t="str">
        <f t="shared" si="1898"/>
        <v/>
      </c>
      <c r="AA157" s="50" t="str">
        <f t="shared" si="1898"/>
        <v/>
      </c>
      <c r="AB157" s="50" t="str">
        <f t="shared" si="1898"/>
        <v/>
      </c>
      <c r="AC157" s="50" t="str">
        <f t="shared" si="1898"/>
        <v/>
      </c>
      <c r="AD157" s="50" t="str">
        <f t="shared" si="1898"/>
        <v/>
      </c>
      <c r="AE157" s="50" t="str">
        <f t="shared" si="1898"/>
        <v/>
      </c>
      <c r="AF157" s="50" t="str">
        <f t="shared" si="1898"/>
        <v/>
      </c>
      <c r="AG157" s="50" t="str">
        <f t="shared" si="1898"/>
        <v/>
      </c>
      <c r="AH157" s="50" t="str">
        <f t="shared" si="1898"/>
        <v/>
      </c>
      <c r="AI157" s="50" t="str">
        <f t="shared" si="1898"/>
        <v/>
      </c>
      <c r="AJ157" s="50" t="str">
        <f t="shared" si="1898"/>
        <v/>
      </c>
      <c r="AK157" s="50" t="str">
        <f t="shared" si="1898"/>
        <v/>
      </c>
      <c r="AL157" s="50" t="str">
        <f t="shared" si="1898"/>
        <v/>
      </c>
      <c r="AM157" s="50" t="str">
        <f t="shared" si="1898"/>
        <v/>
      </c>
      <c r="AN157" s="50" t="str">
        <f t="shared" si="1898"/>
        <v/>
      </c>
      <c r="AO157" s="50" t="str">
        <f t="shared" si="1898"/>
        <v/>
      </c>
      <c r="AP157" s="50" t="str">
        <f>IF(AP$1="","",IF(OR(AND(AP$1&gt;=$F155,AP$1&lt;=IF(AND($F155&gt;$M$1,$G155=""),$M$2,$G155)),AND(AP$1&gt;=$F156,AP$1&lt;=IF(AND($F156&gt;$M$1,$G156=""),$M$2,$G156)),AND(AP$1&gt;=$F157,AP$1&lt;=IF(AND($F157&gt;$M$1,$G157=""),$M$2,$G157)),AND(AP$1&gt;=$F158,AP$1&lt;=IF(AND($F158&gt;$M$1,$G158=""),$M$2,$G158))),$F$3,""))</f>
        <v/>
      </c>
      <c r="AQ157" s="50" t="str">
        <f t="shared" ref="AQ157:AR157" si="1899">IF(AQ$1="","",IF(OR(AND(AQ$1&gt;=$F155,AQ$1&lt;=IF(AND($F155&gt;$M$1,$G155=""),$M$2,$G155)),AND(AQ$1&gt;=$F156,AQ$1&lt;=IF(AND($F156&gt;$M$1,$G156=""),$M$2,$G156)),AND(AQ$1&gt;=$F157,AQ$1&lt;=IF(AND($F157&gt;$M$1,$G157=""),$M$2,$G157)),AND(AQ$1&gt;=$F158,AQ$1&lt;=IF(AND($F158&gt;$M$1,$G158=""),$M$2,$G158))),$F$3,""))</f>
        <v/>
      </c>
      <c r="AR157" s="51" t="str">
        <f t="shared" si="1899"/>
        <v/>
      </c>
    </row>
    <row r="158" spans="1:44" s="129" customFormat="1" x14ac:dyDescent="0.2">
      <c r="A158" s="223"/>
      <c r="B158" s="224"/>
      <c r="C158" s="230"/>
      <c r="D158" s="228"/>
      <c r="E158" s="227"/>
      <c r="F158" s="228"/>
      <c r="G158" s="227"/>
      <c r="H158" s="228"/>
      <c r="I158" s="227"/>
      <c r="J158" s="228"/>
      <c r="K158" s="227"/>
      <c r="M158" s="221"/>
      <c r="N158" s="231" t="str">
        <f t="shared" ref="N158:AO158" si="1900">IF(OR(AND(N$1&gt;=$H155,N$1&lt;=IF(AND($H155&gt;$M$1,$I155=""),$M$2,$I155)),AND(N$1&gt;=$H156,N$1&lt;=IF(AND($H156&gt;$M$1,$I156=""),$M$2,$I156)),AND(N$1&gt;=$H157,N$1&lt;=IF(AND($H157&gt;$M$1,$I157=""),$M$2,$I157)),AND(N$1&gt;=$H158,N$1&lt;=IF(AND($H158&gt;$M$1,$I158=""),$M$2,$I158))),$H$3,"")</f>
        <v/>
      </c>
      <c r="O158" s="95" t="str">
        <f t="shared" si="1900"/>
        <v/>
      </c>
      <c r="P158" s="95" t="str">
        <f t="shared" si="1900"/>
        <v/>
      </c>
      <c r="Q158" s="95" t="str">
        <f t="shared" si="1900"/>
        <v/>
      </c>
      <c r="R158" s="95" t="str">
        <f t="shared" si="1900"/>
        <v/>
      </c>
      <c r="S158" s="95" t="str">
        <f t="shared" si="1900"/>
        <v/>
      </c>
      <c r="T158" s="95" t="str">
        <f t="shared" si="1900"/>
        <v/>
      </c>
      <c r="U158" s="95" t="str">
        <f t="shared" si="1900"/>
        <v/>
      </c>
      <c r="V158" s="95" t="str">
        <f t="shared" si="1900"/>
        <v/>
      </c>
      <c r="W158" s="95" t="str">
        <f t="shared" si="1900"/>
        <v/>
      </c>
      <c r="X158" s="95" t="str">
        <f t="shared" si="1900"/>
        <v/>
      </c>
      <c r="Y158" s="95" t="str">
        <f t="shared" si="1900"/>
        <v/>
      </c>
      <c r="Z158" s="95" t="str">
        <f t="shared" si="1900"/>
        <v/>
      </c>
      <c r="AA158" s="95" t="str">
        <f t="shared" si="1900"/>
        <v/>
      </c>
      <c r="AB158" s="95" t="str">
        <f t="shared" si="1900"/>
        <v/>
      </c>
      <c r="AC158" s="95" t="str">
        <f t="shared" si="1900"/>
        <v/>
      </c>
      <c r="AD158" s="95" t="str">
        <f t="shared" si="1900"/>
        <v/>
      </c>
      <c r="AE158" s="95" t="str">
        <f t="shared" si="1900"/>
        <v/>
      </c>
      <c r="AF158" s="95" t="str">
        <f t="shared" si="1900"/>
        <v/>
      </c>
      <c r="AG158" s="95" t="str">
        <f t="shared" si="1900"/>
        <v/>
      </c>
      <c r="AH158" s="95" t="str">
        <f t="shared" si="1900"/>
        <v/>
      </c>
      <c r="AI158" s="95" t="str">
        <f t="shared" si="1900"/>
        <v/>
      </c>
      <c r="AJ158" s="95" t="str">
        <f t="shared" si="1900"/>
        <v/>
      </c>
      <c r="AK158" s="95" t="str">
        <f t="shared" si="1900"/>
        <v/>
      </c>
      <c r="AL158" s="95" t="str">
        <f t="shared" si="1900"/>
        <v/>
      </c>
      <c r="AM158" s="95" t="str">
        <f t="shared" si="1900"/>
        <v/>
      </c>
      <c r="AN158" s="95" t="str">
        <f t="shared" si="1900"/>
        <v/>
      </c>
      <c r="AO158" s="95" t="str">
        <f t="shared" si="1900"/>
        <v/>
      </c>
      <c r="AP158" s="95" t="str">
        <f>IF(AP$1="","",IF(OR(AND(AP$1&gt;=$H155,AP$1&lt;=IF(AND($H155&gt;$M$1,$I155=""),$M$2,$I155)),AND(AP$1&gt;=$H156,AP$1&lt;=IF(AND($H156&gt;$M$1,$I156=""),$M$2,$I156)),AND(AP$1&gt;=$H157,AP$1&lt;=IF(AND($H157&gt;$M$1,$I157=""),$M$2,$I157)),AND(AP$1&gt;=$H158,AP$1&lt;=IF(AND($H158&gt;$M$1,$I158=""),$M$2,$I158))),$H$3,""))</f>
        <v/>
      </c>
      <c r="AQ158" s="95" t="str">
        <f>IF(AQ$1="","",IF(OR(AND(AQ$1&gt;=$H155,AQ$1&lt;=IF(AND($H155&gt;$M$1,$I155=""),$M$2,$I155)),AND(AQ$1&gt;=$H156,AQ$1&lt;=IF(AND($H156&gt;$M$1,$I156=""),$M$2,$I156)),AND(AQ$1&gt;=$H157,AQ$1&lt;=IF(AND($H157&gt;$M$1,$I157=""),$M$2,$I157)),AND(AQ$1&gt;=$H158,AQ$1&lt;=IF(AND($H158&gt;$M$1,$I158=""),$M$2,$I158))),$H$3,""))</f>
        <v/>
      </c>
      <c r="AR158" s="96" t="str">
        <f>IF(AR$1="","",IF(OR(AND(AR$1&gt;=$H155,AR$1&lt;=IF(AND($H155&gt;$M$1,$I155=""),$M$2,$I155)),AND(AR$1&gt;=$H156,AR$1&lt;=IF(AND($H156&gt;$M$1,$I156=""),$M$2,$I156)),AND(AR$1&gt;=$H157,AR$1&lt;=IF(AND($H157&gt;$M$1,$I157=""),$M$2,$I157)),AND(AR$1&gt;=$H158,AR$1&lt;=IF(AND($H158&gt;$M$1,$I158=""),$M$2,$I158))),$H$3,""))</f>
        <v/>
      </c>
    </row>
    <row r="159" spans="1:44" ht="13.5" thickBot="1" x14ac:dyDescent="0.25">
      <c r="A159" s="202"/>
      <c r="B159" s="75"/>
      <c r="C159" s="200"/>
      <c r="D159" s="91"/>
      <c r="E159" s="92"/>
      <c r="F159" s="91"/>
      <c r="G159" s="92"/>
      <c r="H159" s="91"/>
      <c r="I159" s="92"/>
      <c r="J159" s="91"/>
      <c r="K159" s="92"/>
      <c r="M159" s="99"/>
      <c r="N159" s="75" t="str">
        <f>IF(OR(AND(N$1&gt;=$J155,N$1&lt;=IF(AND($J155&gt;$M$1,$K155=""),$M$2,$K155)),AND(N$1&gt;=$J156,N$1&lt;=IF(AND($J156&gt;$M$1,$K156=""),$M$2,$K156)),AND(N$1&gt;=$J157,N$1&lt;=IF(AND($J157&gt;$M$1,$K157=""),$M$2,$K157)),AND(N$1&gt;=$J158,N$1&lt;=IF(AND($J158&gt;$M$1,$K158=""),$M$2,$K158)),AND(N$1&gt;=$J159,N$1&lt;=IF(AND($J159&gt;$M$1,$K159=""),$M$2,$K159))),$J$3,"")</f>
        <v/>
      </c>
      <c r="O159" s="49" t="str">
        <f t="shared" ref="O159" si="1901">IF(OR(AND(O$1&gt;=$J155,O$1&lt;=IF(AND($J155&gt;$M$1,$K155=""),$M$2,$K155)),AND(O$1&gt;=$J156,O$1&lt;=IF(AND($J156&gt;$M$1,$K156=""),$M$2,$K156)),AND(O$1&gt;=$J157,O$1&lt;=IF(AND($J157&gt;$M$1,$K157=""),$M$2,$K157)),AND(O$1&gt;=$J158,O$1&lt;=IF(AND($J158&gt;$M$1,$K158=""),$M$2,$K158)),AND(O$1&gt;=$J159,O$1&lt;=IF(AND($J159&gt;$M$1,$K159=""),$M$2,$K159))),$J$3,"")</f>
        <v/>
      </c>
      <c r="P159" s="49" t="str">
        <f t="shared" ref="P159" si="1902">IF(OR(AND(P$1&gt;=$J155,P$1&lt;=IF(AND($J155&gt;$M$1,$K155=""),$M$2,$K155)),AND(P$1&gt;=$J156,P$1&lt;=IF(AND($J156&gt;$M$1,$K156=""),$M$2,$K156)),AND(P$1&gt;=$J157,P$1&lt;=IF(AND($J157&gt;$M$1,$K157=""),$M$2,$K157)),AND(P$1&gt;=$J158,P$1&lt;=IF(AND($J158&gt;$M$1,$K158=""),$M$2,$K158)),AND(P$1&gt;=$J159,P$1&lt;=IF(AND($J159&gt;$M$1,$K159=""),$M$2,$K159))),$J$3,"")</f>
        <v/>
      </c>
      <c r="Q159" s="49" t="str">
        <f t="shared" ref="Q159" si="1903">IF(OR(AND(Q$1&gt;=$J155,Q$1&lt;=IF(AND($J155&gt;$M$1,$K155=""),$M$2,$K155)),AND(Q$1&gt;=$J156,Q$1&lt;=IF(AND($J156&gt;$M$1,$K156=""),$M$2,$K156)),AND(Q$1&gt;=$J157,Q$1&lt;=IF(AND($J157&gt;$M$1,$K157=""),$M$2,$K157)),AND(Q$1&gt;=$J158,Q$1&lt;=IF(AND($J158&gt;$M$1,$K158=""),$M$2,$K158)),AND(Q$1&gt;=$J159,Q$1&lt;=IF(AND($J159&gt;$M$1,$K159=""),$M$2,$K159))),$J$3,"")</f>
        <v/>
      </c>
      <c r="R159" s="49" t="str">
        <f t="shared" ref="R159" si="1904">IF(OR(AND(R$1&gt;=$J155,R$1&lt;=IF(AND($J155&gt;$M$1,$K155=""),$M$2,$K155)),AND(R$1&gt;=$J156,R$1&lt;=IF(AND($J156&gt;$M$1,$K156=""),$M$2,$K156)),AND(R$1&gt;=$J157,R$1&lt;=IF(AND($J157&gt;$M$1,$K157=""),$M$2,$K157)),AND(R$1&gt;=$J158,R$1&lt;=IF(AND($J158&gt;$M$1,$K158=""),$M$2,$K158)),AND(R$1&gt;=$J159,R$1&lt;=IF(AND($J159&gt;$M$1,$K159=""),$M$2,$K159))),$J$3,"")</f>
        <v/>
      </c>
      <c r="S159" s="49" t="str">
        <f t="shared" ref="S159" si="1905">IF(OR(AND(S$1&gt;=$J155,S$1&lt;=IF(AND($J155&gt;$M$1,$K155=""),$M$2,$K155)),AND(S$1&gt;=$J156,S$1&lt;=IF(AND($J156&gt;$M$1,$K156=""),$M$2,$K156)),AND(S$1&gt;=$J157,S$1&lt;=IF(AND($J157&gt;$M$1,$K157=""),$M$2,$K157)),AND(S$1&gt;=$J158,S$1&lt;=IF(AND($J158&gt;$M$1,$K158=""),$M$2,$K158)),AND(S$1&gt;=$J159,S$1&lt;=IF(AND($J159&gt;$M$1,$K159=""),$M$2,$K159))),$J$3,"")</f>
        <v/>
      </c>
      <c r="T159" s="49" t="str">
        <f t="shared" ref="T159" si="1906">IF(OR(AND(T$1&gt;=$J155,T$1&lt;=IF(AND($J155&gt;$M$1,$K155=""),$M$2,$K155)),AND(T$1&gt;=$J156,T$1&lt;=IF(AND($J156&gt;$M$1,$K156=""),$M$2,$K156)),AND(T$1&gt;=$J157,T$1&lt;=IF(AND($J157&gt;$M$1,$K157=""),$M$2,$K157)),AND(T$1&gt;=$J158,T$1&lt;=IF(AND($J158&gt;$M$1,$K158=""),$M$2,$K158)),AND(T$1&gt;=$J159,T$1&lt;=IF(AND($J159&gt;$M$1,$K159=""),$M$2,$K159))),$J$3,"")</f>
        <v/>
      </c>
      <c r="U159" s="49" t="str">
        <f t="shared" ref="U159" si="1907">IF(OR(AND(U$1&gt;=$J155,U$1&lt;=IF(AND($J155&gt;$M$1,$K155=""),$M$2,$K155)),AND(U$1&gt;=$J156,U$1&lt;=IF(AND($J156&gt;$M$1,$K156=""),$M$2,$K156)),AND(U$1&gt;=$J157,U$1&lt;=IF(AND($J157&gt;$M$1,$K157=""),$M$2,$K157)),AND(U$1&gt;=$J158,U$1&lt;=IF(AND($J158&gt;$M$1,$K158=""),$M$2,$K158)),AND(U$1&gt;=$J159,U$1&lt;=IF(AND($J159&gt;$M$1,$K159=""),$M$2,$K159))),$J$3,"")</f>
        <v/>
      </c>
      <c r="V159" s="49" t="str">
        <f t="shared" ref="V159" si="1908">IF(OR(AND(V$1&gt;=$J155,V$1&lt;=IF(AND($J155&gt;$M$1,$K155=""),$M$2,$K155)),AND(V$1&gt;=$J156,V$1&lt;=IF(AND($J156&gt;$M$1,$K156=""),$M$2,$K156)),AND(V$1&gt;=$J157,V$1&lt;=IF(AND($J157&gt;$M$1,$K157=""),$M$2,$K157)),AND(V$1&gt;=$J158,V$1&lt;=IF(AND($J158&gt;$M$1,$K158=""),$M$2,$K158)),AND(V$1&gt;=$J159,V$1&lt;=IF(AND($J159&gt;$M$1,$K159=""),$M$2,$K159))),$J$3,"")</f>
        <v/>
      </c>
      <c r="W159" s="49" t="str">
        <f t="shared" ref="W159" si="1909">IF(OR(AND(W$1&gt;=$J155,W$1&lt;=IF(AND($J155&gt;$M$1,$K155=""),$M$2,$K155)),AND(W$1&gt;=$J156,W$1&lt;=IF(AND($J156&gt;$M$1,$K156=""),$M$2,$K156)),AND(W$1&gt;=$J157,W$1&lt;=IF(AND($J157&gt;$M$1,$K157=""),$M$2,$K157)),AND(W$1&gt;=$J158,W$1&lt;=IF(AND($J158&gt;$M$1,$K158=""),$M$2,$K158)),AND(W$1&gt;=$J159,W$1&lt;=IF(AND($J159&gt;$M$1,$K159=""),$M$2,$K159))),$J$3,"")</f>
        <v/>
      </c>
      <c r="X159" s="49" t="str">
        <f t="shared" ref="X159" si="1910">IF(OR(AND(X$1&gt;=$J155,X$1&lt;=IF(AND($J155&gt;$M$1,$K155=""),$M$2,$K155)),AND(X$1&gt;=$J156,X$1&lt;=IF(AND($J156&gt;$M$1,$K156=""),$M$2,$K156)),AND(X$1&gt;=$J157,X$1&lt;=IF(AND($J157&gt;$M$1,$K157=""),$M$2,$K157)),AND(X$1&gt;=$J158,X$1&lt;=IF(AND($J158&gt;$M$1,$K158=""),$M$2,$K158)),AND(X$1&gt;=$J159,X$1&lt;=IF(AND($J159&gt;$M$1,$K159=""),$M$2,$K159))),$J$3,"")</f>
        <v/>
      </c>
      <c r="Y159" s="49" t="str">
        <f t="shared" ref="Y159" si="1911">IF(OR(AND(Y$1&gt;=$J155,Y$1&lt;=IF(AND($J155&gt;$M$1,$K155=""),$M$2,$K155)),AND(Y$1&gt;=$J156,Y$1&lt;=IF(AND($J156&gt;$M$1,$K156=""),$M$2,$K156)),AND(Y$1&gt;=$J157,Y$1&lt;=IF(AND($J157&gt;$M$1,$K157=""),$M$2,$K157)),AND(Y$1&gt;=$J158,Y$1&lt;=IF(AND($J158&gt;$M$1,$K158=""),$M$2,$K158)),AND(Y$1&gt;=$J159,Y$1&lt;=IF(AND($J159&gt;$M$1,$K159=""),$M$2,$K159))),$J$3,"")</f>
        <v/>
      </c>
      <c r="Z159" s="49" t="str">
        <f t="shared" ref="Z159" si="1912">IF(OR(AND(Z$1&gt;=$J155,Z$1&lt;=IF(AND($J155&gt;$M$1,$K155=""),$M$2,$K155)),AND(Z$1&gt;=$J156,Z$1&lt;=IF(AND($J156&gt;$M$1,$K156=""),$M$2,$K156)),AND(Z$1&gt;=$J157,Z$1&lt;=IF(AND($J157&gt;$M$1,$K157=""),$M$2,$K157)),AND(Z$1&gt;=$J158,Z$1&lt;=IF(AND($J158&gt;$M$1,$K158=""),$M$2,$K158)),AND(Z$1&gt;=$J159,Z$1&lt;=IF(AND($J159&gt;$M$1,$K159=""),$M$2,$K159))),$J$3,"")</f>
        <v/>
      </c>
      <c r="AA159" s="49" t="str">
        <f t="shared" ref="AA159" si="1913">IF(OR(AND(AA$1&gt;=$J155,AA$1&lt;=IF(AND($J155&gt;$M$1,$K155=""),$M$2,$K155)),AND(AA$1&gt;=$J156,AA$1&lt;=IF(AND($J156&gt;$M$1,$K156=""),$M$2,$K156)),AND(AA$1&gt;=$J157,AA$1&lt;=IF(AND($J157&gt;$M$1,$K157=""),$M$2,$K157)),AND(AA$1&gt;=$J158,AA$1&lt;=IF(AND($J158&gt;$M$1,$K158=""),$M$2,$K158)),AND(AA$1&gt;=$J159,AA$1&lt;=IF(AND($J159&gt;$M$1,$K159=""),$M$2,$K159))),$J$3,"")</f>
        <v/>
      </c>
      <c r="AB159" s="49" t="str">
        <f t="shared" ref="AB159" si="1914">IF(OR(AND(AB$1&gt;=$J155,AB$1&lt;=IF(AND($J155&gt;$M$1,$K155=""),$M$2,$K155)),AND(AB$1&gt;=$J156,AB$1&lt;=IF(AND($J156&gt;$M$1,$K156=""),$M$2,$K156)),AND(AB$1&gt;=$J157,AB$1&lt;=IF(AND($J157&gt;$M$1,$K157=""),$M$2,$K157)),AND(AB$1&gt;=$J158,AB$1&lt;=IF(AND($J158&gt;$M$1,$K158=""),$M$2,$K158)),AND(AB$1&gt;=$J159,AB$1&lt;=IF(AND($J159&gt;$M$1,$K159=""),$M$2,$K159))),$J$3,"")</f>
        <v/>
      </c>
      <c r="AC159" s="49" t="str">
        <f t="shared" ref="AC159" si="1915">IF(OR(AND(AC$1&gt;=$J155,AC$1&lt;=IF(AND($J155&gt;$M$1,$K155=""),$M$2,$K155)),AND(AC$1&gt;=$J156,AC$1&lt;=IF(AND($J156&gt;$M$1,$K156=""),$M$2,$K156)),AND(AC$1&gt;=$J157,AC$1&lt;=IF(AND($J157&gt;$M$1,$K157=""),$M$2,$K157)),AND(AC$1&gt;=$J158,AC$1&lt;=IF(AND($J158&gt;$M$1,$K158=""),$M$2,$K158)),AND(AC$1&gt;=$J159,AC$1&lt;=IF(AND($J159&gt;$M$1,$K159=""),$M$2,$K159))),$J$3,"")</f>
        <v/>
      </c>
      <c r="AD159" s="49" t="str">
        <f t="shared" ref="AD159" si="1916">IF(OR(AND(AD$1&gt;=$J155,AD$1&lt;=IF(AND($J155&gt;$M$1,$K155=""),$M$2,$K155)),AND(AD$1&gt;=$J156,AD$1&lt;=IF(AND($J156&gt;$M$1,$K156=""),$M$2,$K156)),AND(AD$1&gt;=$J157,AD$1&lt;=IF(AND($J157&gt;$M$1,$K157=""),$M$2,$K157)),AND(AD$1&gt;=$J158,AD$1&lt;=IF(AND($J158&gt;$M$1,$K158=""),$M$2,$K158)),AND(AD$1&gt;=$J159,AD$1&lt;=IF(AND($J159&gt;$M$1,$K159=""),$M$2,$K159))),$J$3,"")</f>
        <v/>
      </c>
      <c r="AE159" s="49" t="str">
        <f t="shared" ref="AE159" si="1917">IF(OR(AND(AE$1&gt;=$J155,AE$1&lt;=IF(AND($J155&gt;$M$1,$K155=""),$M$2,$K155)),AND(AE$1&gt;=$J156,AE$1&lt;=IF(AND($J156&gt;$M$1,$K156=""),$M$2,$K156)),AND(AE$1&gt;=$J157,AE$1&lt;=IF(AND($J157&gt;$M$1,$K157=""),$M$2,$K157)),AND(AE$1&gt;=$J158,AE$1&lt;=IF(AND($J158&gt;$M$1,$K158=""),$M$2,$K158)),AND(AE$1&gt;=$J159,AE$1&lt;=IF(AND($J159&gt;$M$1,$K159=""),$M$2,$K159))),$J$3,"")</f>
        <v/>
      </c>
      <c r="AF159" s="49" t="str">
        <f t="shared" ref="AF159" si="1918">IF(OR(AND(AF$1&gt;=$J155,AF$1&lt;=IF(AND($J155&gt;$M$1,$K155=""),$M$2,$K155)),AND(AF$1&gt;=$J156,AF$1&lt;=IF(AND($J156&gt;$M$1,$K156=""),$M$2,$K156)),AND(AF$1&gt;=$J157,AF$1&lt;=IF(AND($J157&gt;$M$1,$K157=""),$M$2,$K157)),AND(AF$1&gt;=$J158,AF$1&lt;=IF(AND($J158&gt;$M$1,$K158=""),$M$2,$K158)),AND(AF$1&gt;=$J159,AF$1&lt;=IF(AND($J159&gt;$M$1,$K159=""),$M$2,$K159))),$J$3,"")</f>
        <v/>
      </c>
      <c r="AG159" s="49" t="str">
        <f t="shared" ref="AG159" si="1919">IF(OR(AND(AG$1&gt;=$J155,AG$1&lt;=IF(AND($J155&gt;$M$1,$K155=""),$M$2,$K155)),AND(AG$1&gt;=$J156,AG$1&lt;=IF(AND($J156&gt;$M$1,$K156=""),$M$2,$K156)),AND(AG$1&gt;=$J157,AG$1&lt;=IF(AND($J157&gt;$M$1,$K157=""),$M$2,$K157)),AND(AG$1&gt;=$J158,AG$1&lt;=IF(AND($J158&gt;$M$1,$K158=""),$M$2,$K158)),AND(AG$1&gt;=$J159,AG$1&lt;=IF(AND($J159&gt;$M$1,$K159=""),$M$2,$K159))),$J$3,"")</f>
        <v/>
      </c>
      <c r="AH159" s="49" t="str">
        <f t="shared" ref="AH159" si="1920">IF(OR(AND(AH$1&gt;=$J155,AH$1&lt;=IF(AND($J155&gt;$M$1,$K155=""),$M$2,$K155)),AND(AH$1&gt;=$J156,AH$1&lt;=IF(AND($J156&gt;$M$1,$K156=""),$M$2,$K156)),AND(AH$1&gt;=$J157,AH$1&lt;=IF(AND($J157&gt;$M$1,$K157=""),$M$2,$K157)),AND(AH$1&gt;=$J158,AH$1&lt;=IF(AND($J158&gt;$M$1,$K158=""),$M$2,$K158)),AND(AH$1&gt;=$J159,AH$1&lt;=IF(AND($J159&gt;$M$1,$K159=""),$M$2,$K159))),$J$3,"")</f>
        <v/>
      </c>
      <c r="AI159" s="49" t="str">
        <f t="shared" ref="AI159" si="1921">IF(OR(AND(AI$1&gt;=$J155,AI$1&lt;=IF(AND($J155&gt;$M$1,$K155=""),$M$2,$K155)),AND(AI$1&gt;=$J156,AI$1&lt;=IF(AND($J156&gt;$M$1,$K156=""),$M$2,$K156)),AND(AI$1&gt;=$J157,AI$1&lt;=IF(AND($J157&gt;$M$1,$K157=""),$M$2,$K157)),AND(AI$1&gt;=$J158,AI$1&lt;=IF(AND($J158&gt;$M$1,$K158=""),$M$2,$K158)),AND(AI$1&gt;=$J159,AI$1&lt;=IF(AND($J159&gt;$M$1,$K159=""),$M$2,$K159))),$J$3,"")</f>
        <v/>
      </c>
      <c r="AJ159" s="49" t="str">
        <f t="shared" ref="AJ159" si="1922">IF(OR(AND(AJ$1&gt;=$J155,AJ$1&lt;=IF(AND($J155&gt;$M$1,$K155=""),$M$2,$K155)),AND(AJ$1&gt;=$J156,AJ$1&lt;=IF(AND($J156&gt;$M$1,$K156=""),$M$2,$K156)),AND(AJ$1&gt;=$J157,AJ$1&lt;=IF(AND($J157&gt;$M$1,$K157=""),$M$2,$K157)),AND(AJ$1&gt;=$J158,AJ$1&lt;=IF(AND($J158&gt;$M$1,$K158=""),$M$2,$K158)),AND(AJ$1&gt;=$J159,AJ$1&lt;=IF(AND($J159&gt;$M$1,$K159=""),$M$2,$K159))),$J$3,"")</f>
        <v/>
      </c>
      <c r="AK159" s="49" t="str">
        <f t="shared" ref="AK159" si="1923">IF(OR(AND(AK$1&gt;=$J155,AK$1&lt;=IF(AND($J155&gt;$M$1,$K155=""),$M$2,$K155)),AND(AK$1&gt;=$J156,AK$1&lt;=IF(AND($J156&gt;$M$1,$K156=""),$M$2,$K156)),AND(AK$1&gt;=$J157,AK$1&lt;=IF(AND($J157&gt;$M$1,$K157=""),$M$2,$K157)),AND(AK$1&gt;=$J158,AK$1&lt;=IF(AND($J158&gt;$M$1,$K158=""),$M$2,$K158)),AND(AK$1&gt;=$J159,AK$1&lt;=IF(AND($J159&gt;$M$1,$K159=""),$M$2,$K159))),$J$3,"")</f>
        <v/>
      </c>
      <c r="AL159" s="49" t="str">
        <f t="shared" ref="AL159" si="1924">IF(OR(AND(AL$1&gt;=$J155,AL$1&lt;=IF(AND($J155&gt;$M$1,$K155=""),$M$2,$K155)),AND(AL$1&gt;=$J156,AL$1&lt;=IF(AND($J156&gt;$M$1,$K156=""),$M$2,$K156)),AND(AL$1&gt;=$J157,AL$1&lt;=IF(AND($J157&gt;$M$1,$K157=""),$M$2,$K157)),AND(AL$1&gt;=$J158,AL$1&lt;=IF(AND($J158&gt;$M$1,$K158=""),$M$2,$K158)),AND(AL$1&gt;=$J159,AL$1&lt;=IF(AND($J159&gt;$M$1,$K159=""),$M$2,$K159))),$J$3,"")</f>
        <v/>
      </c>
      <c r="AM159" s="49" t="str">
        <f t="shared" ref="AM159" si="1925">IF(OR(AND(AM$1&gt;=$J155,AM$1&lt;=IF(AND($J155&gt;$M$1,$K155=""),$M$2,$K155)),AND(AM$1&gt;=$J156,AM$1&lt;=IF(AND($J156&gt;$M$1,$K156=""),$M$2,$K156)),AND(AM$1&gt;=$J157,AM$1&lt;=IF(AND($J157&gt;$M$1,$K157=""),$M$2,$K157)),AND(AM$1&gt;=$J158,AM$1&lt;=IF(AND($J158&gt;$M$1,$K158=""),$M$2,$K158)),AND(AM$1&gt;=$J159,AM$1&lt;=IF(AND($J159&gt;$M$1,$K159=""),$M$2,$K159))),$J$3,"")</f>
        <v/>
      </c>
      <c r="AN159" s="49" t="str">
        <f t="shared" ref="AN159" si="1926">IF(OR(AND(AN$1&gt;=$J155,AN$1&lt;=IF(AND($J155&gt;$M$1,$K155=""),$M$2,$K155)),AND(AN$1&gt;=$J156,AN$1&lt;=IF(AND($J156&gt;$M$1,$K156=""),$M$2,$K156)),AND(AN$1&gt;=$J157,AN$1&lt;=IF(AND($J157&gt;$M$1,$K157=""),$M$2,$K157)),AND(AN$1&gt;=$J158,AN$1&lt;=IF(AND($J158&gt;$M$1,$K158=""),$M$2,$K158)),AND(AN$1&gt;=$J159,AN$1&lt;=IF(AND($J159&gt;$M$1,$K159=""),$M$2,$K159))),$J$3,"")</f>
        <v/>
      </c>
      <c r="AO159" s="49" t="str">
        <f t="shared" ref="AO159" si="1927">IF(OR(AND(AO$1&gt;=$J155,AO$1&lt;=IF(AND($J155&gt;$M$1,$K155=""),$M$2,$K155)),AND(AO$1&gt;=$J156,AO$1&lt;=IF(AND($J156&gt;$M$1,$K156=""),$M$2,$K156)),AND(AO$1&gt;=$J157,AO$1&lt;=IF(AND($J157&gt;$M$1,$K157=""),$M$2,$K157)),AND(AO$1&gt;=$J158,AO$1&lt;=IF(AND($J158&gt;$M$1,$K158=""),$M$2,$K158)),AND(AO$1&gt;=$J159,AO$1&lt;=IF(AND($J159&gt;$M$1,$K159=""),$M$2,$K159))),$J$3,"")</f>
        <v/>
      </c>
      <c r="AP159" s="52" t="str">
        <f>IF(AP$1="","",IF(OR(AND(AP$1&gt;=$J155,AP$1&lt;=IF(AND($J155&gt;$M$1,$K155=""),$M$2,$K155)),AND(AP$1&gt;=$J156,AP$1&lt;=IF(AND($J156&gt;$M$1,$K156=""),$M$2,$K156)),AND(AP$1&gt;=$J157,AP$1&lt;=IF(AND($J157&gt;$M$1,$K157=""),$M$2,$K157)),AND(AP$1&gt;=$J158,AP$1&lt;=IF(AND($J158&gt;$M$1,$K158=""),$M$2,$K158)),AND(AP$1&gt;=$J159,AP$1&lt;=IF(AND($J159&gt;$M$1,$K159=""),$M$2,$K159))),$J$3,""))</f>
        <v/>
      </c>
      <c r="AQ159" s="52" t="str">
        <f t="shared" ref="AQ159" si="1928">IF(AQ$1="","",IF(OR(AND(AQ$1&gt;=$J155,AQ$1&lt;=IF(AND($J155&gt;$M$1,$K155=""),$M$2,$K155)),AND(AQ$1&gt;=$J156,AQ$1&lt;=IF(AND($J156&gt;$M$1,$K156=""),$M$2,$K156)),AND(AQ$1&gt;=$J157,AQ$1&lt;=IF(AND($J157&gt;$M$1,$K157=""),$M$2,$K157)),AND(AQ$1&gt;=$J158,AQ$1&lt;=IF(AND($J158&gt;$M$1,$K158=""),$M$2,$K158)),AND(AQ$1&gt;=$J159,AQ$1&lt;=IF(AND($J159&gt;$M$1,$K159=""),$M$2,$K159))),$J$3,""))</f>
        <v/>
      </c>
      <c r="AR159" s="53" t="str">
        <f t="shared" ref="AR159" si="1929">IF(AR$1="","",IF(OR(AND(AR$1&gt;=$J155,AR$1&lt;=IF(AND($J155&gt;$M$1,$K155=""),$M$2,$K155)),AND(AR$1&gt;=$J156,AR$1&lt;=IF(AND($J156&gt;$M$1,$K156=""),$M$2,$K156)),AND(AR$1&gt;=$J157,AR$1&lt;=IF(AND($J157&gt;$M$1,$K157=""),$M$2,$K157)),AND(AR$1&gt;=$J158,AR$1&lt;=IF(AND($J158&gt;$M$1,$K158=""),$M$2,$K158)),AND(AR$1&gt;=$J159,AR$1&lt;=IF(AND($J159&gt;$M$1,$K159=""),$M$2,$K159))),$J$3,""))</f>
        <v/>
      </c>
    </row>
    <row r="160" spans="1:44" x14ac:dyDescent="0.2">
      <c r="A160" s="76">
        <f>стр.1!C75</f>
        <v>0</v>
      </c>
      <c r="B160" s="142" t="str">
        <f>IFERROR(VLOOKUP(A160,стр.1!$A$13:$D$106,2,FALSE),"")</f>
        <v/>
      </c>
      <c r="C160" s="197" t="str">
        <f>IFERROR(VLOOKUP(A160,стр.1!$A$13:$D$106,4,FALSE),"")</f>
        <v/>
      </c>
      <c r="D160" s="86"/>
      <c r="E160" s="87"/>
      <c r="F160" s="86"/>
      <c r="G160" s="87"/>
      <c r="H160" s="86"/>
      <c r="I160" s="87"/>
      <c r="J160" s="86"/>
      <c r="K160" s="87"/>
      <c r="L160" s="17"/>
      <c r="M160" s="99"/>
      <c r="N160" s="97" t="str">
        <f>N161&amp;N162&amp;N163&amp;N164</f>
        <v/>
      </c>
      <c r="O160" s="97" t="str">
        <f t="shared" ref="O160:AR160" si="1930">O161&amp;O162&amp;O163&amp;O164</f>
        <v/>
      </c>
      <c r="P160" s="97" t="str">
        <f t="shared" si="1930"/>
        <v/>
      </c>
      <c r="Q160" s="97" t="str">
        <f t="shared" si="1930"/>
        <v/>
      </c>
      <c r="R160" s="97" t="str">
        <f t="shared" si="1930"/>
        <v/>
      </c>
      <c r="S160" s="97" t="str">
        <f t="shared" si="1930"/>
        <v/>
      </c>
      <c r="T160" s="97" t="str">
        <f t="shared" si="1930"/>
        <v/>
      </c>
      <c r="U160" s="97" t="str">
        <f t="shared" si="1930"/>
        <v/>
      </c>
      <c r="V160" s="97" t="str">
        <f t="shared" si="1930"/>
        <v/>
      </c>
      <c r="W160" s="97" t="str">
        <f t="shared" si="1930"/>
        <v/>
      </c>
      <c r="X160" s="97" t="str">
        <f t="shared" si="1930"/>
        <v/>
      </c>
      <c r="Y160" s="97" t="str">
        <f t="shared" si="1930"/>
        <v/>
      </c>
      <c r="Z160" s="97" t="str">
        <f t="shared" si="1930"/>
        <v/>
      </c>
      <c r="AA160" s="97" t="str">
        <f t="shared" si="1930"/>
        <v/>
      </c>
      <c r="AB160" s="97" t="str">
        <f t="shared" si="1930"/>
        <v/>
      </c>
      <c r="AC160" s="97" t="str">
        <f t="shared" si="1930"/>
        <v/>
      </c>
      <c r="AD160" s="97" t="str">
        <f t="shared" si="1930"/>
        <v/>
      </c>
      <c r="AE160" s="97" t="str">
        <f t="shared" si="1930"/>
        <v/>
      </c>
      <c r="AF160" s="97" t="str">
        <f t="shared" si="1930"/>
        <v/>
      </c>
      <c r="AG160" s="97" t="str">
        <f t="shared" si="1930"/>
        <v/>
      </c>
      <c r="AH160" s="97" t="str">
        <f t="shared" si="1930"/>
        <v/>
      </c>
      <c r="AI160" s="97" t="str">
        <f t="shared" si="1930"/>
        <v/>
      </c>
      <c r="AJ160" s="97" t="str">
        <f t="shared" si="1930"/>
        <v/>
      </c>
      <c r="AK160" s="97" t="str">
        <f t="shared" si="1930"/>
        <v/>
      </c>
      <c r="AL160" s="97" t="str">
        <f t="shared" si="1930"/>
        <v/>
      </c>
      <c r="AM160" s="97" t="str">
        <f t="shared" si="1930"/>
        <v/>
      </c>
      <c r="AN160" s="97" t="str">
        <f t="shared" si="1930"/>
        <v/>
      </c>
      <c r="AO160" s="97" t="str">
        <f t="shared" si="1930"/>
        <v/>
      </c>
      <c r="AP160" s="97" t="str">
        <f t="shared" si="1930"/>
        <v/>
      </c>
      <c r="AQ160" s="97" t="str">
        <f t="shared" si="1930"/>
        <v/>
      </c>
      <c r="AR160" s="97" t="str">
        <f t="shared" si="1930"/>
        <v/>
      </c>
    </row>
    <row r="161" spans="1:44" x14ac:dyDescent="0.2">
      <c r="A161" s="201"/>
      <c r="B161" s="74"/>
      <c r="C161" s="198"/>
      <c r="D161" s="88"/>
      <c r="E161" s="89"/>
      <c r="F161" s="90"/>
      <c r="G161" s="89"/>
      <c r="H161" s="90"/>
      <c r="I161" s="89"/>
      <c r="J161" s="90"/>
      <c r="K161" s="89"/>
      <c r="M161" s="99"/>
      <c r="N161" s="74" t="str">
        <f>IF(OR(AND(N$1&gt;=$D160,N$1&lt;=IF(AND($D160&gt;$M$1,$E160=""),$M$2,$E160)),AND(N$1&gt;=$D161,N$1&lt;=IF(AND($D161&gt;$M$1,$E161=""),$M$2,$E161)),AND(N$1&gt;=$D162,N$1&lt;=IF(AND($D162&gt;$M$1,$E162=""),$M$2,$E162)),AND(N$1&gt;=$D163,N$1&lt;=IF(AND($D163&gt;$M$1,$E163=""),$M$2,$E163))),$D$3,"")</f>
        <v/>
      </c>
      <c r="O161" s="41" t="str">
        <f t="shared" ref="O161:AO161" si="1931">IF(OR(AND(O$1&gt;=$D160,O$1&lt;=IF(AND($D160&gt;$M$1,$E160=""),$M$2,$E160)),AND(O$1&gt;=$D161,O$1&lt;=IF(AND($D161&gt;$M$1,$E161=""),$M$2,$E161)),AND(O$1&gt;=$D162,O$1&lt;=IF(AND($D162&gt;$M$1,$E162=""),$M$2,$E162)),AND(O$1&gt;=$D163,O$1&lt;=IF(AND($D163&gt;$M$1,$E163=""),$M$2,$E163))),$D$3,"")</f>
        <v/>
      </c>
      <c r="P161" s="41" t="str">
        <f t="shared" si="1931"/>
        <v/>
      </c>
      <c r="Q161" s="41" t="str">
        <f t="shared" si="1931"/>
        <v/>
      </c>
      <c r="R161" s="41" t="str">
        <f t="shared" si="1931"/>
        <v/>
      </c>
      <c r="S161" s="41" t="str">
        <f t="shared" si="1931"/>
        <v/>
      </c>
      <c r="T161" s="41" t="str">
        <f t="shared" si="1931"/>
        <v/>
      </c>
      <c r="U161" s="41" t="str">
        <f t="shared" si="1931"/>
        <v/>
      </c>
      <c r="V161" s="41" t="str">
        <f t="shared" si="1931"/>
        <v/>
      </c>
      <c r="W161" s="41" t="str">
        <f t="shared" si="1931"/>
        <v/>
      </c>
      <c r="X161" s="41" t="str">
        <f t="shared" si="1931"/>
        <v/>
      </c>
      <c r="Y161" s="41" t="str">
        <f t="shared" si="1931"/>
        <v/>
      </c>
      <c r="Z161" s="41" t="str">
        <f t="shared" si="1931"/>
        <v/>
      </c>
      <c r="AA161" s="41" t="str">
        <f t="shared" si="1931"/>
        <v/>
      </c>
      <c r="AB161" s="41" t="str">
        <f t="shared" si="1931"/>
        <v/>
      </c>
      <c r="AC161" s="41" t="str">
        <f t="shared" si="1931"/>
        <v/>
      </c>
      <c r="AD161" s="41" t="str">
        <f t="shared" si="1931"/>
        <v/>
      </c>
      <c r="AE161" s="41" t="str">
        <f t="shared" si="1931"/>
        <v/>
      </c>
      <c r="AF161" s="41" t="str">
        <f t="shared" si="1931"/>
        <v/>
      </c>
      <c r="AG161" s="41" t="str">
        <f t="shared" si="1931"/>
        <v/>
      </c>
      <c r="AH161" s="41" t="str">
        <f t="shared" si="1931"/>
        <v/>
      </c>
      <c r="AI161" s="41" t="str">
        <f t="shared" si="1931"/>
        <v/>
      </c>
      <c r="AJ161" s="41" t="str">
        <f t="shared" si="1931"/>
        <v/>
      </c>
      <c r="AK161" s="41" t="str">
        <f t="shared" si="1931"/>
        <v/>
      </c>
      <c r="AL161" s="41" t="str">
        <f t="shared" si="1931"/>
        <v/>
      </c>
      <c r="AM161" s="41" t="str">
        <f t="shared" si="1931"/>
        <v/>
      </c>
      <c r="AN161" s="41" t="str">
        <f t="shared" si="1931"/>
        <v/>
      </c>
      <c r="AO161" s="41" t="str">
        <f t="shared" si="1931"/>
        <v/>
      </c>
      <c r="AP161" s="50" t="str">
        <f>IF(AP$1="","",IF(OR(AND(AP$1&gt;=$D160,AP$1&lt;=IF(AND($D160&gt;$M$1,$E160=""),$M$2,$E160)),AND(AP$1&gt;=$D161,AP$1&lt;=IF(AND($D161&gt;$M$1,$E161=""),$M$2,$E161)),AND(AP$1&gt;=$D162,AP$1&lt;=IF(AND($D162&gt;$M$1,$E162=""),$M$2,$E162)),AND(AP$1&gt;=$D163,AP$1&lt;=IF(AND($D163&gt;$M$1,$E163=""),$M$2,$E163))),$D$3,""))</f>
        <v/>
      </c>
      <c r="AQ161" s="50" t="str">
        <f t="shared" ref="AQ161:AR161" si="1932">IF(AQ$1="","",IF(OR(AND(AQ$1&gt;=$D160,AQ$1&lt;=IF(AND($D160&gt;$M$1,$E160=""),$M$2,$E160)),AND(AQ$1&gt;=$D161,AQ$1&lt;=IF(AND($D161&gt;$M$1,$E161=""),$M$2,$E161)),AND(AQ$1&gt;=$D162,AQ$1&lt;=IF(AND($D162&gt;$M$1,$E162=""),$M$2,$E162)),AND(AQ$1&gt;=$D163,AQ$1&lt;=IF(AND($D163&gt;$M$1,$E163=""),$M$2,$E163))),$D$3,""))</f>
        <v/>
      </c>
      <c r="AR161" s="51" t="str">
        <f t="shared" si="1932"/>
        <v/>
      </c>
    </row>
    <row r="162" spans="1:44" x14ac:dyDescent="0.2">
      <c r="A162" s="201"/>
      <c r="B162" s="74"/>
      <c r="C162" s="199"/>
      <c r="D162" s="90"/>
      <c r="E162" s="89"/>
      <c r="F162" s="90"/>
      <c r="G162" s="89"/>
      <c r="H162" s="90"/>
      <c r="I162" s="89"/>
      <c r="J162" s="90"/>
      <c r="K162" s="89"/>
      <c r="M162" s="99"/>
      <c r="N162" s="74" t="str">
        <f>IF(OR(AND(N$1&gt;=$F160,N$1&lt;=IF(AND($F160&gt;$M$1,$G160=""),$M$2,$G160)),AND(N$1&gt;=$F161,N$1&lt;=IF(AND($F161&gt;$M$1,$G161=""),$M$2,$G161)),AND(N$1&gt;=$F162,N$1&lt;=IF(AND($F162&gt;$M$1,$G162=""),$M$2,$G162)),AND(N$1&gt;=$F163,N$1&lt;=IF(AND($F163&gt;$M$1,$G163=""),$M$2,$G163))),$F$3,"")</f>
        <v/>
      </c>
      <c r="O162" s="41" t="str">
        <f t="shared" ref="O162:AO162" si="1933">IF(OR(AND(O$1&gt;=$F160,O$1&lt;=IF(AND($F160&gt;$M$1,$G160=""),$M$2,$G160)),AND(O$1&gt;=$F161,O$1&lt;=IF(AND($F161&gt;$M$1,$G161=""),$M$2,$G161)),AND(O$1&gt;=$F162,O$1&lt;=IF(AND($F162&gt;$M$1,$G162=""),$M$2,$G162)),AND(O$1&gt;=$F163,O$1&lt;=IF(AND($F163&gt;$M$1,$G163=""),$M$2,$G163))),$F$3,"")</f>
        <v/>
      </c>
      <c r="P162" s="41" t="str">
        <f t="shared" si="1933"/>
        <v/>
      </c>
      <c r="Q162" s="41" t="str">
        <f t="shared" si="1933"/>
        <v/>
      </c>
      <c r="R162" s="41" t="str">
        <f t="shared" si="1933"/>
        <v/>
      </c>
      <c r="S162" s="41" t="str">
        <f t="shared" si="1933"/>
        <v/>
      </c>
      <c r="T162" s="41" t="str">
        <f t="shared" si="1933"/>
        <v/>
      </c>
      <c r="U162" s="41" t="str">
        <f t="shared" si="1933"/>
        <v/>
      </c>
      <c r="V162" s="41" t="str">
        <f t="shared" si="1933"/>
        <v/>
      </c>
      <c r="W162" s="41" t="str">
        <f t="shared" si="1933"/>
        <v/>
      </c>
      <c r="X162" s="41" t="str">
        <f t="shared" si="1933"/>
        <v/>
      </c>
      <c r="Y162" s="41" t="str">
        <f t="shared" si="1933"/>
        <v/>
      </c>
      <c r="Z162" s="41" t="str">
        <f t="shared" si="1933"/>
        <v/>
      </c>
      <c r="AA162" s="41" t="str">
        <f t="shared" si="1933"/>
        <v/>
      </c>
      <c r="AB162" s="41" t="str">
        <f t="shared" si="1933"/>
        <v/>
      </c>
      <c r="AC162" s="41" t="str">
        <f t="shared" si="1933"/>
        <v/>
      </c>
      <c r="AD162" s="41" t="str">
        <f t="shared" si="1933"/>
        <v/>
      </c>
      <c r="AE162" s="41" t="str">
        <f t="shared" si="1933"/>
        <v/>
      </c>
      <c r="AF162" s="41" t="str">
        <f t="shared" si="1933"/>
        <v/>
      </c>
      <c r="AG162" s="41" t="str">
        <f t="shared" si="1933"/>
        <v/>
      </c>
      <c r="AH162" s="41" t="str">
        <f t="shared" si="1933"/>
        <v/>
      </c>
      <c r="AI162" s="41" t="str">
        <f t="shared" si="1933"/>
        <v/>
      </c>
      <c r="AJ162" s="41" t="str">
        <f t="shared" si="1933"/>
        <v/>
      </c>
      <c r="AK162" s="41" t="str">
        <f t="shared" si="1933"/>
        <v/>
      </c>
      <c r="AL162" s="41" t="str">
        <f t="shared" si="1933"/>
        <v/>
      </c>
      <c r="AM162" s="41" t="str">
        <f t="shared" si="1933"/>
        <v/>
      </c>
      <c r="AN162" s="41" t="str">
        <f t="shared" si="1933"/>
        <v/>
      </c>
      <c r="AO162" s="41" t="str">
        <f t="shared" si="1933"/>
        <v/>
      </c>
      <c r="AP162" s="50" t="str">
        <f>IF(AP$1="","",IF(OR(AND(AP$1&gt;=$F160,AP$1&lt;=IF(AND($F160&gt;$M$1,$G160=""),$M$2,$G160)),AND(AP$1&gt;=$F161,AP$1&lt;=IF(AND($F161&gt;$M$1,$G161=""),$M$2,$G161)),AND(AP$1&gt;=$F162,AP$1&lt;=IF(AND($F162&gt;$M$1,$G162=""),$M$2,$G162)),AND(AP$1&gt;=$F163,AP$1&lt;=IF(AND($F163&gt;$M$1,$G163=""),$M$2,$G163))),$F$3,""))</f>
        <v/>
      </c>
      <c r="AQ162" s="50" t="str">
        <f t="shared" ref="AQ162:AR162" si="1934">IF(AQ$1="","",IF(OR(AND(AQ$1&gt;=$F160,AQ$1&lt;=IF(AND($F160&gt;$M$1,$G160=""),$M$2,$G160)),AND(AQ$1&gt;=$F161,AQ$1&lt;=IF(AND($F161&gt;$M$1,$G161=""),$M$2,$G161)),AND(AQ$1&gt;=$F162,AQ$1&lt;=IF(AND($F162&gt;$M$1,$G162=""),$M$2,$G162)),AND(AQ$1&gt;=$F163,AQ$1&lt;=IF(AND($F163&gt;$M$1,$G163=""),$M$2,$G163))),$F$3,""))</f>
        <v/>
      </c>
      <c r="AR162" s="51" t="str">
        <f t="shared" si="1934"/>
        <v/>
      </c>
    </row>
    <row r="163" spans="1:44" x14ac:dyDescent="0.2">
      <c r="A163" s="201"/>
      <c r="B163" s="74"/>
      <c r="C163" s="125"/>
      <c r="D163" s="90"/>
      <c r="E163" s="89"/>
      <c r="F163" s="90"/>
      <c r="G163" s="89"/>
      <c r="H163" s="90"/>
      <c r="I163" s="89"/>
      <c r="J163" s="90"/>
      <c r="K163" s="89"/>
      <c r="M163" s="99"/>
      <c r="N163" s="98" t="str">
        <f t="shared" ref="N163:AO163" si="1935">IF(OR(AND(N$1&gt;=$H160,N$1&lt;=IF(AND($H160&gt;$M$1,$I160=""),$M$2,$I160)),AND(N$1&gt;=$H161,N$1&lt;=IF(AND($H161&gt;$M$1,$I161=""),$M$2,$I161)),AND(N$1&gt;=$H162,N$1&lt;=IF(AND($H162&gt;$M$1,$I162=""),$M$2,$I162)),AND(N$1&gt;=$H163,N$1&lt;=IF(AND($H163&gt;$M$1,$I163=""),$M$2,$I163))),$H$3,"")</f>
        <v/>
      </c>
      <c r="O163" s="47" t="str">
        <f t="shared" si="1935"/>
        <v/>
      </c>
      <c r="P163" s="47" t="str">
        <f t="shared" si="1935"/>
        <v/>
      </c>
      <c r="Q163" s="47" t="str">
        <f t="shared" si="1935"/>
        <v/>
      </c>
      <c r="R163" s="47" t="str">
        <f t="shared" si="1935"/>
        <v/>
      </c>
      <c r="S163" s="47" t="str">
        <f t="shared" si="1935"/>
        <v/>
      </c>
      <c r="T163" s="47" t="str">
        <f t="shared" si="1935"/>
        <v/>
      </c>
      <c r="U163" s="47" t="str">
        <f t="shared" si="1935"/>
        <v/>
      </c>
      <c r="V163" s="47" t="str">
        <f t="shared" si="1935"/>
        <v/>
      </c>
      <c r="W163" s="47" t="str">
        <f t="shared" si="1935"/>
        <v/>
      </c>
      <c r="X163" s="47" t="str">
        <f t="shared" si="1935"/>
        <v/>
      </c>
      <c r="Y163" s="47" t="str">
        <f t="shared" si="1935"/>
        <v/>
      </c>
      <c r="Z163" s="47" t="str">
        <f t="shared" si="1935"/>
        <v/>
      </c>
      <c r="AA163" s="47" t="str">
        <f t="shared" si="1935"/>
        <v/>
      </c>
      <c r="AB163" s="47" t="str">
        <f t="shared" si="1935"/>
        <v/>
      </c>
      <c r="AC163" s="47" t="str">
        <f t="shared" si="1935"/>
        <v/>
      </c>
      <c r="AD163" s="47" t="str">
        <f t="shared" si="1935"/>
        <v/>
      </c>
      <c r="AE163" s="47" t="str">
        <f t="shared" si="1935"/>
        <v/>
      </c>
      <c r="AF163" s="47" t="str">
        <f t="shared" si="1935"/>
        <v/>
      </c>
      <c r="AG163" s="47" t="str">
        <f t="shared" si="1935"/>
        <v/>
      </c>
      <c r="AH163" s="47" t="str">
        <f t="shared" si="1935"/>
        <v/>
      </c>
      <c r="AI163" s="47" t="str">
        <f t="shared" si="1935"/>
        <v/>
      </c>
      <c r="AJ163" s="47" t="str">
        <f t="shared" si="1935"/>
        <v/>
      </c>
      <c r="AK163" s="47" t="str">
        <f t="shared" si="1935"/>
        <v/>
      </c>
      <c r="AL163" s="47" t="str">
        <f t="shared" si="1935"/>
        <v/>
      </c>
      <c r="AM163" s="47" t="str">
        <f t="shared" si="1935"/>
        <v/>
      </c>
      <c r="AN163" s="47" t="str">
        <f t="shared" si="1935"/>
        <v/>
      </c>
      <c r="AO163" s="47" t="str">
        <f t="shared" si="1935"/>
        <v/>
      </c>
      <c r="AP163" s="95" t="str">
        <f>IF(AP$1="","",IF(OR(AND(AP$1&gt;=$H160,AP$1&lt;=IF(AND($H160&gt;$M$1,$I160=""),$M$2,$I160)),AND(AP$1&gt;=$H161,AP$1&lt;=IF(AND($H161&gt;$M$1,$I161=""),$M$2,$I161)),AND(AP$1&gt;=$H162,AP$1&lt;=IF(AND($H162&gt;$M$1,$I162=""),$M$2,$I162)),AND(AP$1&gt;=$H163,AP$1&lt;=IF(AND($H163&gt;$M$1,$I163=""),$M$2,$I163))),$H$3,""))</f>
        <v/>
      </c>
      <c r="AQ163" s="95" t="str">
        <f>IF(AQ$1="","",IF(OR(AND(AQ$1&gt;=$H160,AQ$1&lt;=IF(AND($H160&gt;$M$1,$I160=""),$M$2,$I160)),AND(AQ$1&gt;=$H161,AQ$1&lt;=IF(AND($H161&gt;$M$1,$I161=""),$M$2,$I161)),AND(AQ$1&gt;=$H162,AQ$1&lt;=IF(AND($H162&gt;$M$1,$I162=""),$M$2,$I162)),AND(AQ$1&gt;=$H163,AQ$1&lt;=IF(AND($H163&gt;$M$1,$I163=""),$M$2,$I163))),$H$3,""))</f>
        <v/>
      </c>
      <c r="AR163" s="96" t="str">
        <f>IF(AR$1="","",IF(OR(AND(AR$1&gt;=$H160,AR$1&lt;=IF(AND($H160&gt;$M$1,$I160=""),$M$2,$I160)),AND(AR$1&gt;=$H161,AR$1&lt;=IF(AND($H161&gt;$M$1,$I161=""),$M$2,$I161)),AND(AR$1&gt;=$H162,AR$1&lt;=IF(AND($H162&gt;$M$1,$I162=""),$M$2,$I162)),AND(AR$1&gt;=$H163,AR$1&lt;=IF(AND($H163&gt;$M$1,$I163=""),$M$2,$I163))),$H$3,""))</f>
        <v/>
      </c>
    </row>
    <row r="164" spans="1:44" ht="13.5" thickBot="1" x14ac:dyDescent="0.25">
      <c r="A164" s="202"/>
      <c r="B164" s="75"/>
      <c r="C164" s="200"/>
      <c r="D164" s="91"/>
      <c r="E164" s="92"/>
      <c r="F164" s="91"/>
      <c r="G164" s="92"/>
      <c r="H164" s="91"/>
      <c r="I164" s="92"/>
      <c r="J164" s="91"/>
      <c r="K164" s="92"/>
      <c r="M164" s="99"/>
      <c r="N164" s="75" t="str">
        <f>IF(OR(AND(N$1&gt;=$J160,N$1&lt;=IF(AND($J160&gt;$M$1,$K160=""),$M$2,$K160)),AND(N$1&gt;=$J161,N$1&lt;=IF(AND($J161&gt;$M$1,$K161=""),$M$2,$K161)),AND(N$1&gt;=$J162,N$1&lt;=IF(AND($J162&gt;$M$1,$K162=""),$M$2,$K162)),AND(N$1&gt;=$J163,N$1&lt;=IF(AND($J163&gt;$M$1,$K163=""),$M$2,$K163)),AND(N$1&gt;=$J164,N$1&lt;=IF(AND($J164&gt;$M$1,$K164=""),$M$2,$K164))),$J$3,"")</f>
        <v/>
      </c>
      <c r="O164" s="49" t="str">
        <f t="shared" ref="O164:AO164" si="1936">IF(OR(AND(O$1&gt;=$J160,O$1&lt;=IF(AND($J160&gt;$M$1,$K160=""),$M$2,$K160)),AND(O$1&gt;=$J161,O$1&lt;=IF(AND($J161&gt;$M$1,$K161=""),$M$2,$K161)),AND(O$1&gt;=$J162,O$1&lt;=IF(AND($J162&gt;$M$1,$K162=""),$M$2,$K162)),AND(O$1&gt;=$J163,O$1&lt;=IF(AND($J163&gt;$M$1,$K163=""),$M$2,$K163)),AND(O$1&gt;=$J164,O$1&lt;=IF(AND($J164&gt;$M$1,$K164=""),$M$2,$K164))),$J$3,"")</f>
        <v/>
      </c>
      <c r="P164" s="49" t="str">
        <f t="shared" si="1936"/>
        <v/>
      </c>
      <c r="Q164" s="49" t="str">
        <f t="shared" si="1936"/>
        <v/>
      </c>
      <c r="R164" s="49" t="str">
        <f t="shared" si="1936"/>
        <v/>
      </c>
      <c r="S164" s="49" t="str">
        <f t="shared" si="1936"/>
        <v/>
      </c>
      <c r="T164" s="49" t="str">
        <f t="shared" si="1936"/>
        <v/>
      </c>
      <c r="U164" s="49" t="str">
        <f t="shared" si="1936"/>
        <v/>
      </c>
      <c r="V164" s="49" t="str">
        <f t="shared" si="1936"/>
        <v/>
      </c>
      <c r="W164" s="49" t="str">
        <f t="shared" si="1936"/>
        <v/>
      </c>
      <c r="X164" s="49" t="str">
        <f t="shared" si="1936"/>
        <v/>
      </c>
      <c r="Y164" s="49" t="str">
        <f t="shared" si="1936"/>
        <v/>
      </c>
      <c r="Z164" s="49" t="str">
        <f t="shared" si="1936"/>
        <v/>
      </c>
      <c r="AA164" s="49" t="str">
        <f t="shared" si="1936"/>
        <v/>
      </c>
      <c r="AB164" s="49" t="str">
        <f t="shared" si="1936"/>
        <v/>
      </c>
      <c r="AC164" s="49" t="str">
        <f t="shared" si="1936"/>
        <v/>
      </c>
      <c r="AD164" s="49" t="str">
        <f t="shared" si="1936"/>
        <v/>
      </c>
      <c r="AE164" s="49" t="str">
        <f t="shared" si="1936"/>
        <v/>
      </c>
      <c r="AF164" s="49" t="str">
        <f t="shared" si="1936"/>
        <v/>
      </c>
      <c r="AG164" s="49" t="str">
        <f t="shared" si="1936"/>
        <v/>
      </c>
      <c r="AH164" s="49" t="str">
        <f t="shared" si="1936"/>
        <v/>
      </c>
      <c r="AI164" s="49" t="str">
        <f t="shared" si="1936"/>
        <v/>
      </c>
      <c r="AJ164" s="49" t="str">
        <f t="shared" si="1936"/>
        <v/>
      </c>
      <c r="AK164" s="49" t="str">
        <f t="shared" si="1936"/>
        <v/>
      </c>
      <c r="AL164" s="49" t="str">
        <f t="shared" si="1936"/>
        <v/>
      </c>
      <c r="AM164" s="49" t="str">
        <f t="shared" si="1936"/>
        <v/>
      </c>
      <c r="AN164" s="49" t="str">
        <f t="shared" si="1936"/>
        <v/>
      </c>
      <c r="AO164" s="49" t="str">
        <f t="shared" si="1936"/>
        <v/>
      </c>
      <c r="AP164" s="52" t="str">
        <f>IF(AP$1="","",IF(OR(AND(AP$1&gt;=$J160,AP$1&lt;=IF(AND($J160&gt;$M$1,$K160=""),$M$2,$K160)),AND(AP$1&gt;=$J161,AP$1&lt;=IF(AND($J161&gt;$M$1,$K161=""),$M$2,$K161)),AND(AP$1&gt;=$J162,AP$1&lt;=IF(AND($J162&gt;$M$1,$K162=""),$M$2,$K162)),AND(AP$1&gt;=$J163,AP$1&lt;=IF(AND($J163&gt;$M$1,$K163=""),$M$2,$K163)),AND(AP$1&gt;=$J164,AP$1&lt;=IF(AND($J164&gt;$M$1,$K164=""),$M$2,$K164))),$J$3,""))</f>
        <v/>
      </c>
      <c r="AQ164" s="52" t="str">
        <f t="shared" ref="AQ164:AR164" si="1937">IF(AQ$1="","",IF(OR(AND(AQ$1&gt;=$J160,AQ$1&lt;=IF(AND($J160&gt;$M$1,$K160=""),$M$2,$K160)),AND(AQ$1&gt;=$J161,AQ$1&lt;=IF(AND($J161&gt;$M$1,$K161=""),$M$2,$K161)),AND(AQ$1&gt;=$J162,AQ$1&lt;=IF(AND($J162&gt;$M$1,$K162=""),$M$2,$K162)),AND(AQ$1&gt;=$J163,AQ$1&lt;=IF(AND($J163&gt;$M$1,$K163=""),$M$2,$K163)),AND(AQ$1&gt;=$J164,AQ$1&lt;=IF(AND($J164&gt;$M$1,$K164=""),$M$2,$K164))),$J$3,""))</f>
        <v/>
      </c>
      <c r="AR164" s="53" t="str">
        <f t="shared" si="1937"/>
        <v/>
      </c>
    </row>
    <row r="165" spans="1:44" x14ac:dyDescent="0.2">
      <c r="A165" s="76">
        <f>стр.1!C77</f>
        <v>0</v>
      </c>
      <c r="B165" s="142" t="str">
        <f>IFERROR(VLOOKUP(A165,стр.1!$A$13:$D$106,2,FALSE),"")</f>
        <v/>
      </c>
      <c r="C165" s="197" t="str">
        <f>IFERROR(VLOOKUP(A165,стр.1!$A$13:$D$106,4,FALSE),"")</f>
        <v/>
      </c>
      <c r="D165" s="86"/>
      <c r="E165" s="87"/>
      <c r="F165" s="86"/>
      <c r="G165" s="87"/>
      <c r="H165" s="86"/>
      <c r="I165" s="87"/>
      <c r="J165" s="86"/>
      <c r="K165" s="87"/>
      <c r="L165" s="17"/>
      <c r="M165" s="99"/>
      <c r="N165" s="97" t="str">
        <f>N166&amp;N167&amp;N168&amp;N169</f>
        <v/>
      </c>
      <c r="O165" s="97" t="str">
        <f t="shared" ref="O165:AR165" si="1938">O166&amp;O167&amp;O168&amp;O169</f>
        <v/>
      </c>
      <c r="P165" s="97" t="str">
        <f t="shared" si="1938"/>
        <v/>
      </c>
      <c r="Q165" s="97" t="str">
        <f t="shared" si="1938"/>
        <v/>
      </c>
      <c r="R165" s="97" t="str">
        <f t="shared" si="1938"/>
        <v/>
      </c>
      <c r="S165" s="97" t="str">
        <f t="shared" si="1938"/>
        <v/>
      </c>
      <c r="T165" s="97" t="str">
        <f t="shared" si="1938"/>
        <v/>
      </c>
      <c r="U165" s="97" t="str">
        <f t="shared" si="1938"/>
        <v/>
      </c>
      <c r="V165" s="97" t="str">
        <f t="shared" si="1938"/>
        <v/>
      </c>
      <c r="W165" s="97" t="str">
        <f t="shared" si="1938"/>
        <v/>
      </c>
      <c r="X165" s="97" t="str">
        <f t="shared" si="1938"/>
        <v/>
      </c>
      <c r="Y165" s="97" t="str">
        <f t="shared" si="1938"/>
        <v/>
      </c>
      <c r="Z165" s="97" t="str">
        <f t="shared" si="1938"/>
        <v/>
      </c>
      <c r="AA165" s="97" t="str">
        <f t="shared" si="1938"/>
        <v/>
      </c>
      <c r="AB165" s="97" t="str">
        <f t="shared" si="1938"/>
        <v/>
      </c>
      <c r="AC165" s="97" t="str">
        <f t="shared" si="1938"/>
        <v/>
      </c>
      <c r="AD165" s="97" t="str">
        <f t="shared" si="1938"/>
        <v/>
      </c>
      <c r="AE165" s="97" t="str">
        <f t="shared" si="1938"/>
        <v/>
      </c>
      <c r="AF165" s="97" t="str">
        <f t="shared" si="1938"/>
        <v/>
      </c>
      <c r="AG165" s="97" t="str">
        <f t="shared" si="1938"/>
        <v/>
      </c>
      <c r="AH165" s="97" t="str">
        <f t="shared" si="1938"/>
        <v/>
      </c>
      <c r="AI165" s="97" t="str">
        <f t="shared" si="1938"/>
        <v/>
      </c>
      <c r="AJ165" s="97" t="str">
        <f t="shared" si="1938"/>
        <v/>
      </c>
      <c r="AK165" s="97" t="str">
        <f t="shared" si="1938"/>
        <v/>
      </c>
      <c r="AL165" s="97" t="str">
        <f t="shared" si="1938"/>
        <v/>
      </c>
      <c r="AM165" s="97" t="str">
        <f t="shared" si="1938"/>
        <v/>
      </c>
      <c r="AN165" s="97" t="str">
        <f t="shared" si="1938"/>
        <v/>
      </c>
      <c r="AO165" s="97" t="str">
        <f t="shared" si="1938"/>
        <v/>
      </c>
      <c r="AP165" s="97" t="str">
        <f t="shared" si="1938"/>
        <v/>
      </c>
      <c r="AQ165" s="97" t="str">
        <f t="shared" si="1938"/>
        <v/>
      </c>
      <c r="AR165" s="97" t="str">
        <f t="shared" si="1938"/>
        <v/>
      </c>
    </row>
    <row r="166" spans="1:44" x14ac:dyDescent="0.2">
      <c r="A166" s="201"/>
      <c r="B166" s="74"/>
      <c r="C166" s="198"/>
      <c r="D166" s="88"/>
      <c r="E166" s="89"/>
      <c r="F166" s="90"/>
      <c r="G166" s="89"/>
      <c r="H166" s="90"/>
      <c r="I166" s="89"/>
      <c r="J166" s="90"/>
      <c r="K166" s="89"/>
      <c r="M166" s="99"/>
      <c r="N166" s="74" t="str">
        <f>IF(OR(AND(N$1&gt;=$D165,N$1&lt;=IF(AND($D165&gt;$M$1,$E165=""),$M$2,$E165)),AND(N$1&gt;=$D166,N$1&lt;=IF(AND($D166&gt;$M$1,$E166=""),$M$2,$E166)),AND(N$1&gt;=$D167,N$1&lt;=IF(AND($D167&gt;$M$1,$E167=""),$M$2,$E167)),AND(N$1&gt;=$D168,N$1&lt;=IF(AND($D168&gt;$M$1,$E168=""),$M$2,$E168))),$D$3,"")</f>
        <v/>
      </c>
      <c r="O166" s="41" t="str">
        <f t="shared" ref="O166:AO166" si="1939">IF(OR(AND(O$1&gt;=$D165,O$1&lt;=IF(AND($D165&gt;$M$1,$E165=""),$M$2,$E165)),AND(O$1&gt;=$D166,O$1&lt;=IF(AND($D166&gt;$M$1,$E166=""),$M$2,$E166)),AND(O$1&gt;=$D167,O$1&lt;=IF(AND($D167&gt;$M$1,$E167=""),$M$2,$E167)),AND(O$1&gt;=$D168,O$1&lt;=IF(AND($D168&gt;$M$1,$E168=""),$M$2,$E168))),$D$3,"")</f>
        <v/>
      </c>
      <c r="P166" s="41" t="str">
        <f t="shared" si="1939"/>
        <v/>
      </c>
      <c r="Q166" s="41" t="str">
        <f t="shared" si="1939"/>
        <v/>
      </c>
      <c r="R166" s="41" t="str">
        <f t="shared" si="1939"/>
        <v/>
      </c>
      <c r="S166" s="41" t="str">
        <f t="shared" si="1939"/>
        <v/>
      </c>
      <c r="T166" s="41" t="str">
        <f t="shared" si="1939"/>
        <v/>
      </c>
      <c r="U166" s="41" t="str">
        <f t="shared" si="1939"/>
        <v/>
      </c>
      <c r="V166" s="41" t="str">
        <f t="shared" si="1939"/>
        <v/>
      </c>
      <c r="W166" s="41" t="str">
        <f t="shared" si="1939"/>
        <v/>
      </c>
      <c r="X166" s="41" t="str">
        <f t="shared" si="1939"/>
        <v/>
      </c>
      <c r="Y166" s="41" t="str">
        <f t="shared" si="1939"/>
        <v/>
      </c>
      <c r="Z166" s="41" t="str">
        <f t="shared" si="1939"/>
        <v/>
      </c>
      <c r="AA166" s="41" t="str">
        <f t="shared" si="1939"/>
        <v/>
      </c>
      <c r="AB166" s="41" t="str">
        <f t="shared" si="1939"/>
        <v/>
      </c>
      <c r="AC166" s="41" t="str">
        <f t="shared" si="1939"/>
        <v/>
      </c>
      <c r="AD166" s="41" t="str">
        <f t="shared" si="1939"/>
        <v/>
      </c>
      <c r="AE166" s="41" t="str">
        <f t="shared" si="1939"/>
        <v/>
      </c>
      <c r="AF166" s="41" t="str">
        <f t="shared" si="1939"/>
        <v/>
      </c>
      <c r="AG166" s="41" t="str">
        <f t="shared" si="1939"/>
        <v/>
      </c>
      <c r="AH166" s="41" t="str">
        <f t="shared" si="1939"/>
        <v/>
      </c>
      <c r="AI166" s="41" t="str">
        <f t="shared" si="1939"/>
        <v/>
      </c>
      <c r="AJ166" s="41" t="str">
        <f t="shared" si="1939"/>
        <v/>
      </c>
      <c r="AK166" s="41" t="str">
        <f t="shared" si="1939"/>
        <v/>
      </c>
      <c r="AL166" s="41" t="str">
        <f t="shared" si="1939"/>
        <v/>
      </c>
      <c r="AM166" s="41" t="str">
        <f t="shared" si="1939"/>
        <v/>
      </c>
      <c r="AN166" s="41" t="str">
        <f t="shared" si="1939"/>
        <v/>
      </c>
      <c r="AO166" s="41" t="str">
        <f t="shared" si="1939"/>
        <v/>
      </c>
      <c r="AP166" s="50" t="str">
        <f>IF(AP$1="","",IF(OR(AND(AP$1&gt;=$D165,AP$1&lt;=IF(AND($D165&gt;$M$1,$E165=""),$M$2,$E165)),AND(AP$1&gt;=$D166,AP$1&lt;=IF(AND($D166&gt;$M$1,$E166=""),$M$2,$E166)),AND(AP$1&gt;=$D167,AP$1&lt;=IF(AND($D167&gt;$M$1,$E167=""),$M$2,$E167)),AND(AP$1&gt;=$D168,AP$1&lt;=IF(AND($D168&gt;$M$1,$E168=""),$M$2,$E168))),$D$3,""))</f>
        <v/>
      </c>
      <c r="AQ166" s="50" t="str">
        <f t="shared" ref="AQ166:AR166" si="1940">IF(AQ$1="","",IF(OR(AND(AQ$1&gt;=$D165,AQ$1&lt;=IF(AND($D165&gt;$M$1,$E165=""),$M$2,$E165)),AND(AQ$1&gt;=$D166,AQ$1&lt;=IF(AND($D166&gt;$M$1,$E166=""),$M$2,$E166)),AND(AQ$1&gt;=$D167,AQ$1&lt;=IF(AND($D167&gt;$M$1,$E167=""),$M$2,$E167)),AND(AQ$1&gt;=$D168,AQ$1&lt;=IF(AND($D168&gt;$M$1,$E168=""),$M$2,$E168))),$D$3,""))</f>
        <v/>
      </c>
      <c r="AR166" s="51" t="str">
        <f t="shared" si="1940"/>
        <v/>
      </c>
    </row>
    <row r="167" spans="1:44" x14ac:dyDescent="0.2">
      <c r="A167" s="201"/>
      <c r="B167" s="74"/>
      <c r="C167" s="199"/>
      <c r="D167" s="90"/>
      <c r="E167" s="89"/>
      <c r="F167" s="90"/>
      <c r="G167" s="89"/>
      <c r="H167" s="90"/>
      <c r="I167" s="89"/>
      <c r="J167" s="90"/>
      <c r="K167" s="89"/>
      <c r="M167" s="99"/>
      <c r="N167" s="74" t="str">
        <f>IF(OR(AND(N$1&gt;=$F165,N$1&lt;=IF(AND($F165&gt;$M$1,$G165=""),$M$2,$G165)),AND(N$1&gt;=$F166,N$1&lt;=IF(AND($F166&gt;$M$1,$G166=""),$M$2,$G166)),AND(N$1&gt;=$F167,N$1&lt;=IF(AND($F167&gt;$M$1,$G167=""),$M$2,$G167)),AND(N$1&gt;=$F168,N$1&lt;=IF(AND($F168&gt;$M$1,$G168=""),$M$2,$G168))),$F$3,"")</f>
        <v/>
      </c>
      <c r="O167" s="41" t="str">
        <f t="shared" ref="O167:AO167" si="1941">IF(OR(AND(O$1&gt;=$F165,O$1&lt;=IF(AND($F165&gt;$M$1,$G165=""),$M$2,$G165)),AND(O$1&gt;=$F166,O$1&lt;=IF(AND($F166&gt;$M$1,$G166=""),$M$2,$G166)),AND(O$1&gt;=$F167,O$1&lt;=IF(AND($F167&gt;$M$1,$G167=""),$M$2,$G167)),AND(O$1&gt;=$F168,O$1&lt;=IF(AND($F168&gt;$M$1,$G168=""),$M$2,$G168))),$F$3,"")</f>
        <v/>
      </c>
      <c r="P167" s="41" t="str">
        <f t="shared" si="1941"/>
        <v/>
      </c>
      <c r="Q167" s="41" t="str">
        <f t="shared" si="1941"/>
        <v/>
      </c>
      <c r="R167" s="41" t="str">
        <f t="shared" si="1941"/>
        <v/>
      </c>
      <c r="S167" s="41" t="str">
        <f t="shared" si="1941"/>
        <v/>
      </c>
      <c r="T167" s="41" t="str">
        <f t="shared" si="1941"/>
        <v/>
      </c>
      <c r="U167" s="41" t="str">
        <f t="shared" si="1941"/>
        <v/>
      </c>
      <c r="V167" s="41" t="str">
        <f t="shared" si="1941"/>
        <v/>
      </c>
      <c r="W167" s="41" t="str">
        <f t="shared" si="1941"/>
        <v/>
      </c>
      <c r="X167" s="41" t="str">
        <f t="shared" si="1941"/>
        <v/>
      </c>
      <c r="Y167" s="41" t="str">
        <f t="shared" si="1941"/>
        <v/>
      </c>
      <c r="Z167" s="41" t="str">
        <f t="shared" si="1941"/>
        <v/>
      </c>
      <c r="AA167" s="41" t="str">
        <f t="shared" si="1941"/>
        <v/>
      </c>
      <c r="AB167" s="41" t="str">
        <f t="shared" si="1941"/>
        <v/>
      </c>
      <c r="AC167" s="41" t="str">
        <f t="shared" si="1941"/>
        <v/>
      </c>
      <c r="AD167" s="41" t="str">
        <f t="shared" si="1941"/>
        <v/>
      </c>
      <c r="AE167" s="41" t="str">
        <f t="shared" si="1941"/>
        <v/>
      </c>
      <c r="AF167" s="41" t="str">
        <f t="shared" si="1941"/>
        <v/>
      </c>
      <c r="AG167" s="41" t="str">
        <f t="shared" si="1941"/>
        <v/>
      </c>
      <c r="AH167" s="41" t="str">
        <f t="shared" si="1941"/>
        <v/>
      </c>
      <c r="AI167" s="41" t="str">
        <f t="shared" si="1941"/>
        <v/>
      </c>
      <c r="AJ167" s="41" t="str">
        <f t="shared" si="1941"/>
        <v/>
      </c>
      <c r="AK167" s="41" t="str">
        <f t="shared" si="1941"/>
        <v/>
      </c>
      <c r="AL167" s="41" t="str">
        <f t="shared" si="1941"/>
        <v/>
      </c>
      <c r="AM167" s="41" t="str">
        <f t="shared" si="1941"/>
        <v/>
      </c>
      <c r="AN167" s="41" t="str">
        <f t="shared" si="1941"/>
        <v/>
      </c>
      <c r="AO167" s="41" t="str">
        <f t="shared" si="1941"/>
        <v/>
      </c>
      <c r="AP167" s="50" t="str">
        <f>IF(AP$1="","",IF(OR(AND(AP$1&gt;=$F165,AP$1&lt;=IF(AND($F165&gt;$M$1,$G165=""),$M$2,$G165)),AND(AP$1&gt;=$F166,AP$1&lt;=IF(AND($F166&gt;$M$1,$G166=""),$M$2,$G166)),AND(AP$1&gt;=$F167,AP$1&lt;=IF(AND($F167&gt;$M$1,$G167=""),$M$2,$G167)),AND(AP$1&gt;=$F168,AP$1&lt;=IF(AND($F168&gt;$M$1,$G168=""),$M$2,$G168))),$F$3,""))</f>
        <v/>
      </c>
      <c r="AQ167" s="50" t="str">
        <f t="shared" ref="AQ167:AR167" si="1942">IF(AQ$1="","",IF(OR(AND(AQ$1&gt;=$F165,AQ$1&lt;=IF(AND($F165&gt;$M$1,$G165=""),$M$2,$G165)),AND(AQ$1&gt;=$F166,AQ$1&lt;=IF(AND($F166&gt;$M$1,$G166=""),$M$2,$G166)),AND(AQ$1&gt;=$F167,AQ$1&lt;=IF(AND($F167&gt;$M$1,$G167=""),$M$2,$G167)),AND(AQ$1&gt;=$F168,AQ$1&lt;=IF(AND($F168&gt;$M$1,$G168=""),$M$2,$G168))),$F$3,""))</f>
        <v/>
      </c>
      <c r="AR167" s="51" t="str">
        <f t="shared" si="1942"/>
        <v/>
      </c>
    </row>
    <row r="168" spans="1:44" x14ac:dyDescent="0.2">
      <c r="A168" s="201"/>
      <c r="B168" s="74"/>
      <c r="C168" s="125"/>
      <c r="D168" s="90"/>
      <c r="E168" s="89"/>
      <c r="F168" s="90"/>
      <c r="G168" s="89"/>
      <c r="H168" s="90"/>
      <c r="I168" s="89"/>
      <c r="J168" s="90"/>
      <c r="K168" s="89"/>
      <c r="M168" s="99"/>
      <c r="N168" s="98" t="str">
        <f t="shared" ref="N168:AO168" si="1943">IF(OR(AND(N$1&gt;=$H165,N$1&lt;=IF(AND($H165&gt;$M$1,$I165=""),$M$2,$I165)),AND(N$1&gt;=$H166,N$1&lt;=IF(AND($H166&gt;$M$1,$I166=""),$M$2,$I166)),AND(N$1&gt;=$H167,N$1&lt;=IF(AND($H167&gt;$M$1,$I167=""),$M$2,$I167)),AND(N$1&gt;=$H168,N$1&lt;=IF(AND($H168&gt;$M$1,$I168=""),$M$2,$I168))),$H$3,"")</f>
        <v/>
      </c>
      <c r="O168" s="47" t="str">
        <f t="shared" si="1943"/>
        <v/>
      </c>
      <c r="P168" s="47" t="str">
        <f t="shared" si="1943"/>
        <v/>
      </c>
      <c r="Q168" s="47" t="str">
        <f t="shared" si="1943"/>
        <v/>
      </c>
      <c r="R168" s="47" t="str">
        <f t="shared" si="1943"/>
        <v/>
      </c>
      <c r="S168" s="47" t="str">
        <f t="shared" si="1943"/>
        <v/>
      </c>
      <c r="T168" s="47" t="str">
        <f t="shared" si="1943"/>
        <v/>
      </c>
      <c r="U168" s="47" t="str">
        <f t="shared" si="1943"/>
        <v/>
      </c>
      <c r="V168" s="47" t="str">
        <f t="shared" si="1943"/>
        <v/>
      </c>
      <c r="W168" s="47" t="str">
        <f t="shared" si="1943"/>
        <v/>
      </c>
      <c r="X168" s="47" t="str">
        <f t="shared" si="1943"/>
        <v/>
      </c>
      <c r="Y168" s="47" t="str">
        <f t="shared" si="1943"/>
        <v/>
      </c>
      <c r="Z168" s="47" t="str">
        <f t="shared" si="1943"/>
        <v/>
      </c>
      <c r="AA168" s="47" t="str">
        <f t="shared" si="1943"/>
        <v/>
      </c>
      <c r="AB168" s="47" t="str">
        <f t="shared" si="1943"/>
        <v/>
      </c>
      <c r="AC168" s="47" t="str">
        <f t="shared" si="1943"/>
        <v/>
      </c>
      <c r="AD168" s="47" t="str">
        <f t="shared" si="1943"/>
        <v/>
      </c>
      <c r="AE168" s="47" t="str">
        <f t="shared" si="1943"/>
        <v/>
      </c>
      <c r="AF168" s="47" t="str">
        <f t="shared" si="1943"/>
        <v/>
      </c>
      <c r="AG168" s="47" t="str">
        <f t="shared" si="1943"/>
        <v/>
      </c>
      <c r="AH168" s="47" t="str">
        <f t="shared" si="1943"/>
        <v/>
      </c>
      <c r="AI168" s="47" t="str">
        <f t="shared" si="1943"/>
        <v/>
      </c>
      <c r="AJ168" s="47" t="str">
        <f t="shared" si="1943"/>
        <v/>
      </c>
      <c r="AK168" s="47" t="str">
        <f t="shared" si="1943"/>
        <v/>
      </c>
      <c r="AL168" s="47" t="str">
        <f t="shared" si="1943"/>
        <v/>
      </c>
      <c r="AM168" s="47" t="str">
        <f t="shared" si="1943"/>
        <v/>
      </c>
      <c r="AN168" s="47" t="str">
        <f t="shared" si="1943"/>
        <v/>
      </c>
      <c r="AO168" s="47" t="str">
        <f t="shared" si="1943"/>
        <v/>
      </c>
      <c r="AP168" s="95" t="str">
        <f>IF(AP$1="","",IF(OR(AND(AP$1&gt;=$H165,AP$1&lt;=IF(AND($H165&gt;$M$1,$I165=""),$M$2,$I165)),AND(AP$1&gt;=$H166,AP$1&lt;=IF(AND($H166&gt;$M$1,$I166=""),$M$2,$I166)),AND(AP$1&gt;=$H167,AP$1&lt;=IF(AND($H167&gt;$M$1,$I167=""),$M$2,$I167)),AND(AP$1&gt;=$H168,AP$1&lt;=IF(AND($H168&gt;$M$1,$I168=""),$M$2,$I168))),$H$3,""))</f>
        <v/>
      </c>
      <c r="AQ168" s="95" t="str">
        <f>IF(AQ$1="","",IF(OR(AND(AQ$1&gt;=$H165,AQ$1&lt;=IF(AND($H165&gt;$M$1,$I165=""),$M$2,$I165)),AND(AQ$1&gt;=$H166,AQ$1&lt;=IF(AND($H166&gt;$M$1,$I166=""),$M$2,$I166)),AND(AQ$1&gt;=$H167,AQ$1&lt;=IF(AND($H167&gt;$M$1,$I167=""),$M$2,$I167)),AND(AQ$1&gt;=$H168,AQ$1&lt;=IF(AND($H168&gt;$M$1,$I168=""),$M$2,$I168))),$H$3,""))</f>
        <v/>
      </c>
      <c r="AR168" s="96" t="str">
        <f>IF(AR$1="","",IF(OR(AND(AR$1&gt;=$H165,AR$1&lt;=IF(AND($H165&gt;$M$1,$I165=""),$M$2,$I165)),AND(AR$1&gt;=$H166,AR$1&lt;=IF(AND($H166&gt;$M$1,$I166=""),$M$2,$I166)),AND(AR$1&gt;=$H167,AR$1&lt;=IF(AND($H167&gt;$M$1,$I167=""),$M$2,$I167)),AND(AR$1&gt;=$H168,AR$1&lt;=IF(AND($H168&gt;$M$1,$I168=""),$M$2,$I168))),$H$3,""))</f>
        <v/>
      </c>
    </row>
    <row r="169" spans="1:44" ht="13.5" thickBot="1" x14ac:dyDescent="0.25">
      <c r="A169" s="202"/>
      <c r="B169" s="75"/>
      <c r="C169" s="200"/>
      <c r="D169" s="91"/>
      <c r="E169" s="92"/>
      <c r="F169" s="91"/>
      <c r="G169" s="92"/>
      <c r="H169" s="91"/>
      <c r="I169" s="92"/>
      <c r="J169" s="91"/>
      <c r="K169" s="92"/>
      <c r="M169" s="99"/>
      <c r="N169" s="75" t="str">
        <f>IF(OR(AND(N$1&gt;=$J165,N$1&lt;=IF(AND($J165&gt;$M$1,$K165=""),$M$2,$K165)),AND(N$1&gt;=$J166,N$1&lt;=IF(AND($J166&gt;$M$1,$K166=""),$M$2,$K166)),AND(N$1&gt;=$J167,N$1&lt;=IF(AND($J167&gt;$M$1,$K167=""),$M$2,$K167)),AND(N$1&gt;=$J168,N$1&lt;=IF(AND($J168&gt;$M$1,$K168=""),$M$2,$K168)),AND(N$1&gt;=$J169,N$1&lt;=IF(AND($J169&gt;$M$1,$K169=""),$M$2,$K169))),$J$3,"")</f>
        <v/>
      </c>
      <c r="O169" s="49" t="str">
        <f t="shared" ref="O169:AO169" si="1944">IF(OR(AND(O$1&gt;=$J165,O$1&lt;=IF(AND($J165&gt;$M$1,$K165=""),$M$2,$K165)),AND(O$1&gt;=$J166,O$1&lt;=IF(AND($J166&gt;$M$1,$K166=""),$M$2,$K166)),AND(O$1&gt;=$J167,O$1&lt;=IF(AND($J167&gt;$M$1,$K167=""),$M$2,$K167)),AND(O$1&gt;=$J168,O$1&lt;=IF(AND($J168&gt;$M$1,$K168=""),$M$2,$K168)),AND(O$1&gt;=$J169,O$1&lt;=IF(AND($J169&gt;$M$1,$K169=""),$M$2,$K169))),$J$3,"")</f>
        <v/>
      </c>
      <c r="P169" s="49" t="str">
        <f t="shared" si="1944"/>
        <v/>
      </c>
      <c r="Q169" s="49" t="str">
        <f t="shared" si="1944"/>
        <v/>
      </c>
      <c r="R169" s="49" t="str">
        <f t="shared" si="1944"/>
        <v/>
      </c>
      <c r="S169" s="49" t="str">
        <f t="shared" si="1944"/>
        <v/>
      </c>
      <c r="T169" s="49" t="str">
        <f t="shared" si="1944"/>
        <v/>
      </c>
      <c r="U169" s="49" t="str">
        <f t="shared" si="1944"/>
        <v/>
      </c>
      <c r="V169" s="49" t="str">
        <f t="shared" si="1944"/>
        <v/>
      </c>
      <c r="W169" s="49" t="str">
        <f t="shared" si="1944"/>
        <v/>
      </c>
      <c r="X169" s="49" t="str">
        <f t="shared" si="1944"/>
        <v/>
      </c>
      <c r="Y169" s="49" t="str">
        <f t="shared" si="1944"/>
        <v/>
      </c>
      <c r="Z169" s="49" t="str">
        <f t="shared" si="1944"/>
        <v/>
      </c>
      <c r="AA169" s="49" t="str">
        <f t="shared" si="1944"/>
        <v/>
      </c>
      <c r="AB169" s="49" t="str">
        <f t="shared" si="1944"/>
        <v/>
      </c>
      <c r="AC169" s="49" t="str">
        <f t="shared" si="1944"/>
        <v/>
      </c>
      <c r="AD169" s="49" t="str">
        <f t="shared" si="1944"/>
        <v/>
      </c>
      <c r="AE169" s="49" t="str">
        <f t="shared" si="1944"/>
        <v/>
      </c>
      <c r="AF169" s="49" t="str">
        <f t="shared" si="1944"/>
        <v/>
      </c>
      <c r="AG169" s="49" t="str">
        <f t="shared" si="1944"/>
        <v/>
      </c>
      <c r="AH169" s="49" t="str">
        <f t="shared" si="1944"/>
        <v/>
      </c>
      <c r="AI169" s="49" t="str">
        <f t="shared" si="1944"/>
        <v/>
      </c>
      <c r="AJ169" s="49" t="str">
        <f t="shared" si="1944"/>
        <v/>
      </c>
      <c r="AK169" s="49" t="str">
        <f t="shared" si="1944"/>
        <v/>
      </c>
      <c r="AL169" s="49" t="str">
        <f t="shared" si="1944"/>
        <v/>
      </c>
      <c r="AM169" s="49" t="str">
        <f t="shared" si="1944"/>
        <v/>
      </c>
      <c r="AN169" s="49" t="str">
        <f t="shared" si="1944"/>
        <v/>
      </c>
      <c r="AO169" s="49" t="str">
        <f t="shared" si="1944"/>
        <v/>
      </c>
      <c r="AP169" s="52" t="str">
        <f>IF(AP$1="","",IF(OR(AND(AP$1&gt;=$J165,AP$1&lt;=IF(AND($J165&gt;$M$1,$K165=""),$M$2,$K165)),AND(AP$1&gt;=$J166,AP$1&lt;=IF(AND($J166&gt;$M$1,$K166=""),$M$2,$K166)),AND(AP$1&gt;=$J167,AP$1&lt;=IF(AND($J167&gt;$M$1,$K167=""),$M$2,$K167)),AND(AP$1&gt;=$J168,AP$1&lt;=IF(AND($J168&gt;$M$1,$K168=""),$M$2,$K168)),AND(AP$1&gt;=$J169,AP$1&lt;=IF(AND($J169&gt;$M$1,$K169=""),$M$2,$K169))),$J$3,""))</f>
        <v/>
      </c>
      <c r="AQ169" s="52" t="str">
        <f t="shared" ref="AQ169:AR169" si="1945">IF(AQ$1="","",IF(OR(AND(AQ$1&gt;=$J165,AQ$1&lt;=IF(AND($J165&gt;$M$1,$K165=""),$M$2,$K165)),AND(AQ$1&gt;=$J166,AQ$1&lt;=IF(AND($J166&gt;$M$1,$K166=""),$M$2,$K166)),AND(AQ$1&gt;=$J167,AQ$1&lt;=IF(AND($J167&gt;$M$1,$K167=""),$M$2,$K167)),AND(AQ$1&gt;=$J168,AQ$1&lt;=IF(AND($J168&gt;$M$1,$K168=""),$M$2,$K168)),AND(AQ$1&gt;=$J169,AQ$1&lt;=IF(AND($J169&gt;$M$1,$K169=""),$M$2,$K169))),$J$3,""))</f>
        <v/>
      </c>
      <c r="AR169" s="53" t="str">
        <f t="shared" si="1945"/>
        <v/>
      </c>
    </row>
    <row r="170" spans="1:44" x14ac:dyDescent="0.2">
      <c r="A170" s="76">
        <f>стр.1!C79</f>
        <v>0</v>
      </c>
      <c r="B170" s="142" t="str">
        <f>IFERROR(VLOOKUP(A170,стр.1!$A$13:$D$106,2,FALSE),"")</f>
        <v/>
      </c>
      <c r="C170" s="197" t="str">
        <f>IFERROR(VLOOKUP(A170,стр.1!$A$13:$D$106,4,FALSE),"")</f>
        <v/>
      </c>
      <c r="D170" s="86"/>
      <c r="E170" s="87"/>
      <c r="F170" s="86"/>
      <c r="G170" s="87"/>
      <c r="H170" s="86"/>
      <c r="I170" s="87"/>
      <c r="J170" s="86"/>
      <c r="K170" s="87"/>
      <c r="L170" s="17"/>
      <c r="M170" s="99"/>
      <c r="N170" s="97" t="str">
        <f>N171&amp;N172&amp;N173&amp;N174</f>
        <v/>
      </c>
      <c r="O170" s="97" t="str">
        <f t="shared" ref="O170:AR170" si="1946">O171&amp;O172&amp;O173&amp;O174</f>
        <v/>
      </c>
      <c r="P170" s="97" t="str">
        <f t="shared" si="1946"/>
        <v/>
      </c>
      <c r="Q170" s="97" t="str">
        <f t="shared" si="1946"/>
        <v/>
      </c>
      <c r="R170" s="97" t="str">
        <f t="shared" si="1946"/>
        <v/>
      </c>
      <c r="S170" s="97" t="str">
        <f t="shared" si="1946"/>
        <v/>
      </c>
      <c r="T170" s="97" t="str">
        <f t="shared" si="1946"/>
        <v/>
      </c>
      <c r="U170" s="97" t="str">
        <f t="shared" si="1946"/>
        <v/>
      </c>
      <c r="V170" s="97" t="str">
        <f t="shared" si="1946"/>
        <v/>
      </c>
      <c r="W170" s="97" t="str">
        <f t="shared" si="1946"/>
        <v/>
      </c>
      <c r="X170" s="97" t="str">
        <f t="shared" si="1946"/>
        <v/>
      </c>
      <c r="Y170" s="97" t="str">
        <f t="shared" si="1946"/>
        <v/>
      </c>
      <c r="Z170" s="97" t="str">
        <f t="shared" si="1946"/>
        <v/>
      </c>
      <c r="AA170" s="97" t="str">
        <f t="shared" si="1946"/>
        <v/>
      </c>
      <c r="AB170" s="97" t="str">
        <f t="shared" si="1946"/>
        <v/>
      </c>
      <c r="AC170" s="97" t="str">
        <f t="shared" si="1946"/>
        <v/>
      </c>
      <c r="AD170" s="97" t="str">
        <f t="shared" si="1946"/>
        <v/>
      </c>
      <c r="AE170" s="97" t="str">
        <f t="shared" si="1946"/>
        <v/>
      </c>
      <c r="AF170" s="97" t="str">
        <f t="shared" si="1946"/>
        <v/>
      </c>
      <c r="AG170" s="97" t="str">
        <f t="shared" si="1946"/>
        <v/>
      </c>
      <c r="AH170" s="97" t="str">
        <f t="shared" si="1946"/>
        <v/>
      </c>
      <c r="AI170" s="97" t="str">
        <f t="shared" si="1946"/>
        <v/>
      </c>
      <c r="AJ170" s="97" t="str">
        <f t="shared" si="1946"/>
        <v/>
      </c>
      <c r="AK170" s="97" t="str">
        <f t="shared" si="1946"/>
        <v/>
      </c>
      <c r="AL170" s="97" t="str">
        <f t="shared" si="1946"/>
        <v/>
      </c>
      <c r="AM170" s="97" t="str">
        <f t="shared" si="1946"/>
        <v/>
      </c>
      <c r="AN170" s="97" t="str">
        <f t="shared" si="1946"/>
        <v/>
      </c>
      <c r="AO170" s="97" t="str">
        <f t="shared" si="1946"/>
        <v/>
      </c>
      <c r="AP170" s="97" t="str">
        <f t="shared" si="1946"/>
        <v/>
      </c>
      <c r="AQ170" s="97" t="str">
        <f t="shared" si="1946"/>
        <v/>
      </c>
      <c r="AR170" s="97" t="str">
        <f t="shared" si="1946"/>
        <v/>
      </c>
    </row>
    <row r="171" spans="1:44" x14ac:dyDescent="0.2">
      <c r="A171" s="201"/>
      <c r="B171" s="74"/>
      <c r="C171" s="198"/>
      <c r="D171" s="88"/>
      <c r="E171" s="89"/>
      <c r="F171" s="90"/>
      <c r="G171" s="89"/>
      <c r="H171" s="90"/>
      <c r="I171" s="89"/>
      <c r="J171" s="90"/>
      <c r="K171" s="89"/>
      <c r="M171" s="99"/>
      <c r="N171" s="74" t="str">
        <f>IF(OR(AND(N$1&gt;=$D170,N$1&lt;=IF(AND($D170&gt;$M$1,$E170=""),$M$2,$E170)),AND(N$1&gt;=$D171,N$1&lt;=IF(AND($D171&gt;$M$1,$E171=""),$M$2,$E171)),AND(N$1&gt;=$D172,N$1&lt;=IF(AND($D172&gt;$M$1,$E172=""),$M$2,$E172)),AND(N$1&gt;=$D173,N$1&lt;=IF(AND($D173&gt;$M$1,$E173=""),$M$2,$E173))),$D$3,"")</f>
        <v/>
      </c>
      <c r="O171" s="41" t="str">
        <f t="shared" ref="O171:AO171" si="1947">IF(OR(AND(O$1&gt;=$D170,O$1&lt;=IF(AND($D170&gt;$M$1,$E170=""),$M$2,$E170)),AND(O$1&gt;=$D171,O$1&lt;=IF(AND($D171&gt;$M$1,$E171=""),$M$2,$E171)),AND(O$1&gt;=$D172,O$1&lt;=IF(AND($D172&gt;$M$1,$E172=""),$M$2,$E172)),AND(O$1&gt;=$D173,O$1&lt;=IF(AND($D173&gt;$M$1,$E173=""),$M$2,$E173))),$D$3,"")</f>
        <v/>
      </c>
      <c r="P171" s="41" t="str">
        <f t="shared" si="1947"/>
        <v/>
      </c>
      <c r="Q171" s="41" t="str">
        <f t="shared" si="1947"/>
        <v/>
      </c>
      <c r="R171" s="41" t="str">
        <f t="shared" si="1947"/>
        <v/>
      </c>
      <c r="S171" s="41" t="str">
        <f t="shared" si="1947"/>
        <v/>
      </c>
      <c r="T171" s="41" t="str">
        <f t="shared" si="1947"/>
        <v/>
      </c>
      <c r="U171" s="41" t="str">
        <f t="shared" si="1947"/>
        <v/>
      </c>
      <c r="V171" s="41" t="str">
        <f t="shared" si="1947"/>
        <v/>
      </c>
      <c r="W171" s="41" t="str">
        <f t="shared" si="1947"/>
        <v/>
      </c>
      <c r="X171" s="41" t="str">
        <f t="shared" si="1947"/>
        <v/>
      </c>
      <c r="Y171" s="41" t="str">
        <f t="shared" si="1947"/>
        <v/>
      </c>
      <c r="Z171" s="41" t="str">
        <f t="shared" si="1947"/>
        <v/>
      </c>
      <c r="AA171" s="41" t="str">
        <f t="shared" si="1947"/>
        <v/>
      </c>
      <c r="AB171" s="41" t="str">
        <f t="shared" si="1947"/>
        <v/>
      </c>
      <c r="AC171" s="41" t="str">
        <f t="shared" si="1947"/>
        <v/>
      </c>
      <c r="AD171" s="41" t="str">
        <f t="shared" si="1947"/>
        <v/>
      </c>
      <c r="AE171" s="41" t="str">
        <f t="shared" si="1947"/>
        <v/>
      </c>
      <c r="AF171" s="41" t="str">
        <f t="shared" si="1947"/>
        <v/>
      </c>
      <c r="AG171" s="41" t="str">
        <f t="shared" si="1947"/>
        <v/>
      </c>
      <c r="AH171" s="41" t="str">
        <f t="shared" si="1947"/>
        <v/>
      </c>
      <c r="AI171" s="41" t="str">
        <f t="shared" si="1947"/>
        <v/>
      </c>
      <c r="AJ171" s="41" t="str">
        <f t="shared" si="1947"/>
        <v/>
      </c>
      <c r="AK171" s="41" t="str">
        <f t="shared" si="1947"/>
        <v/>
      </c>
      <c r="AL171" s="41" t="str">
        <f t="shared" si="1947"/>
        <v/>
      </c>
      <c r="AM171" s="41" t="str">
        <f t="shared" si="1947"/>
        <v/>
      </c>
      <c r="AN171" s="41" t="str">
        <f t="shared" si="1947"/>
        <v/>
      </c>
      <c r="AO171" s="41" t="str">
        <f t="shared" si="1947"/>
        <v/>
      </c>
      <c r="AP171" s="50" t="str">
        <f>IF(AP$1="","",IF(OR(AND(AP$1&gt;=$D170,AP$1&lt;=IF(AND($D170&gt;$M$1,$E170=""),$M$2,$E170)),AND(AP$1&gt;=$D171,AP$1&lt;=IF(AND($D171&gt;$M$1,$E171=""),$M$2,$E171)),AND(AP$1&gt;=$D172,AP$1&lt;=IF(AND($D172&gt;$M$1,$E172=""),$M$2,$E172)),AND(AP$1&gt;=$D173,AP$1&lt;=IF(AND($D173&gt;$M$1,$E173=""),$M$2,$E173))),$D$3,""))</f>
        <v/>
      </c>
      <c r="AQ171" s="50" t="str">
        <f t="shared" ref="AQ171:AR171" si="1948">IF(AQ$1="","",IF(OR(AND(AQ$1&gt;=$D170,AQ$1&lt;=IF(AND($D170&gt;$M$1,$E170=""),$M$2,$E170)),AND(AQ$1&gt;=$D171,AQ$1&lt;=IF(AND($D171&gt;$M$1,$E171=""),$M$2,$E171)),AND(AQ$1&gt;=$D172,AQ$1&lt;=IF(AND($D172&gt;$M$1,$E172=""),$M$2,$E172)),AND(AQ$1&gt;=$D173,AQ$1&lt;=IF(AND($D173&gt;$M$1,$E173=""),$M$2,$E173))),$D$3,""))</f>
        <v/>
      </c>
      <c r="AR171" s="51" t="str">
        <f t="shared" si="1948"/>
        <v/>
      </c>
    </row>
    <row r="172" spans="1:44" x14ac:dyDescent="0.2">
      <c r="A172" s="201"/>
      <c r="B172" s="74"/>
      <c r="C172" s="199"/>
      <c r="D172" s="90"/>
      <c r="E172" s="89"/>
      <c r="F172" s="90"/>
      <c r="G172" s="89"/>
      <c r="H172" s="90"/>
      <c r="I172" s="89"/>
      <c r="J172" s="90"/>
      <c r="K172" s="89"/>
      <c r="M172" s="99"/>
      <c r="N172" s="74" t="str">
        <f>IF(OR(AND(N$1&gt;=$F170,N$1&lt;=IF(AND($F170&gt;$M$1,$G170=""),$M$2,$G170)),AND(N$1&gt;=$F171,N$1&lt;=IF(AND($F171&gt;$M$1,$G171=""),$M$2,$G171)),AND(N$1&gt;=$F172,N$1&lt;=IF(AND($F172&gt;$M$1,$G172=""),$M$2,$G172)),AND(N$1&gt;=$F173,N$1&lt;=IF(AND($F173&gt;$M$1,$G173=""),$M$2,$G173))),$F$3,"")</f>
        <v/>
      </c>
      <c r="O172" s="41" t="str">
        <f t="shared" ref="O172:AO172" si="1949">IF(OR(AND(O$1&gt;=$F170,O$1&lt;=IF(AND($F170&gt;$M$1,$G170=""),$M$2,$G170)),AND(O$1&gt;=$F171,O$1&lt;=IF(AND($F171&gt;$M$1,$G171=""),$M$2,$G171)),AND(O$1&gt;=$F172,O$1&lt;=IF(AND($F172&gt;$M$1,$G172=""),$M$2,$G172)),AND(O$1&gt;=$F173,O$1&lt;=IF(AND($F173&gt;$M$1,$G173=""),$M$2,$G173))),$F$3,"")</f>
        <v/>
      </c>
      <c r="P172" s="41" t="str">
        <f t="shared" si="1949"/>
        <v/>
      </c>
      <c r="Q172" s="41" t="str">
        <f t="shared" si="1949"/>
        <v/>
      </c>
      <c r="R172" s="41" t="str">
        <f t="shared" si="1949"/>
        <v/>
      </c>
      <c r="S172" s="41" t="str">
        <f t="shared" si="1949"/>
        <v/>
      </c>
      <c r="T172" s="41" t="str">
        <f t="shared" si="1949"/>
        <v/>
      </c>
      <c r="U172" s="41" t="str">
        <f t="shared" si="1949"/>
        <v/>
      </c>
      <c r="V172" s="41" t="str">
        <f t="shared" si="1949"/>
        <v/>
      </c>
      <c r="W172" s="41" t="str">
        <f t="shared" si="1949"/>
        <v/>
      </c>
      <c r="X172" s="41" t="str">
        <f t="shared" si="1949"/>
        <v/>
      </c>
      <c r="Y172" s="41" t="str">
        <f t="shared" si="1949"/>
        <v/>
      </c>
      <c r="Z172" s="41" t="str">
        <f t="shared" si="1949"/>
        <v/>
      </c>
      <c r="AA172" s="41" t="str">
        <f t="shared" si="1949"/>
        <v/>
      </c>
      <c r="AB172" s="41" t="str">
        <f t="shared" si="1949"/>
        <v/>
      </c>
      <c r="AC172" s="41" t="str">
        <f t="shared" si="1949"/>
        <v/>
      </c>
      <c r="AD172" s="41" t="str">
        <f t="shared" si="1949"/>
        <v/>
      </c>
      <c r="AE172" s="41" t="str">
        <f t="shared" si="1949"/>
        <v/>
      </c>
      <c r="AF172" s="41" t="str">
        <f t="shared" si="1949"/>
        <v/>
      </c>
      <c r="AG172" s="41" t="str">
        <f t="shared" si="1949"/>
        <v/>
      </c>
      <c r="AH172" s="41" t="str">
        <f t="shared" si="1949"/>
        <v/>
      </c>
      <c r="AI172" s="41" t="str">
        <f t="shared" si="1949"/>
        <v/>
      </c>
      <c r="AJ172" s="41" t="str">
        <f t="shared" si="1949"/>
        <v/>
      </c>
      <c r="AK172" s="41" t="str">
        <f t="shared" si="1949"/>
        <v/>
      </c>
      <c r="AL172" s="41" t="str">
        <f t="shared" si="1949"/>
        <v/>
      </c>
      <c r="AM172" s="41" t="str">
        <f t="shared" si="1949"/>
        <v/>
      </c>
      <c r="AN172" s="41" t="str">
        <f t="shared" si="1949"/>
        <v/>
      </c>
      <c r="AO172" s="41" t="str">
        <f t="shared" si="1949"/>
        <v/>
      </c>
      <c r="AP172" s="50" t="str">
        <f>IF(AP$1="","",IF(OR(AND(AP$1&gt;=$F170,AP$1&lt;=IF(AND($F170&gt;$M$1,$G170=""),$M$2,$G170)),AND(AP$1&gt;=$F171,AP$1&lt;=IF(AND($F171&gt;$M$1,$G171=""),$M$2,$G171)),AND(AP$1&gt;=$F172,AP$1&lt;=IF(AND($F172&gt;$M$1,$G172=""),$M$2,$G172)),AND(AP$1&gt;=$F173,AP$1&lt;=IF(AND($F173&gt;$M$1,$G173=""),$M$2,$G173))),$F$3,""))</f>
        <v/>
      </c>
      <c r="AQ172" s="50" t="str">
        <f t="shared" ref="AQ172:AR172" si="1950">IF(AQ$1="","",IF(OR(AND(AQ$1&gt;=$F170,AQ$1&lt;=IF(AND($F170&gt;$M$1,$G170=""),$M$2,$G170)),AND(AQ$1&gt;=$F171,AQ$1&lt;=IF(AND($F171&gt;$M$1,$G171=""),$M$2,$G171)),AND(AQ$1&gt;=$F172,AQ$1&lt;=IF(AND($F172&gt;$M$1,$G172=""),$M$2,$G172)),AND(AQ$1&gt;=$F173,AQ$1&lt;=IF(AND($F173&gt;$M$1,$G173=""),$M$2,$G173))),$F$3,""))</f>
        <v/>
      </c>
      <c r="AR172" s="51" t="str">
        <f t="shared" si="1950"/>
        <v/>
      </c>
    </row>
    <row r="173" spans="1:44" x14ac:dyDescent="0.2">
      <c r="A173" s="201"/>
      <c r="B173" s="74"/>
      <c r="C173" s="125"/>
      <c r="D173" s="90"/>
      <c r="E173" s="89"/>
      <c r="F173" s="90"/>
      <c r="G173" s="89"/>
      <c r="H173" s="90"/>
      <c r="I173" s="89"/>
      <c r="J173" s="90"/>
      <c r="K173" s="89"/>
      <c r="M173" s="99"/>
      <c r="N173" s="98" t="str">
        <f t="shared" ref="N173:AO173" si="1951">IF(OR(AND(N$1&gt;=$H170,N$1&lt;=IF(AND($H170&gt;$M$1,$I170=""),$M$2,$I170)),AND(N$1&gt;=$H171,N$1&lt;=IF(AND($H171&gt;$M$1,$I171=""),$M$2,$I171)),AND(N$1&gt;=$H172,N$1&lt;=IF(AND($H172&gt;$M$1,$I172=""),$M$2,$I172)),AND(N$1&gt;=$H173,N$1&lt;=IF(AND($H173&gt;$M$1,$I173=""),$M$2,$I173))),$H$3,"")</f>
        <v/>
      </c>
      <c r="O173" s="47" t="str">
        <f t="shared" si="1951"/>
        <v/>
      </c>
      <c r="P173" s="47" t="str">
        <f t="shared" si="1951"/>
        <v/>
      </c>
      <c r="Q173" s="47" t="str">
        <f t="shared" si="1951"/>
        <v/>
      </c>
      <c r="R173" s="47" t="str">
        <f t="shared" si="1951"/>
        <v/>
      </c>
      <c r="S173" s="47" t="str">
        <f t="shared" si="1951"/>
        <v/>
      </c>
      <c r="T173" s="47" t="str">
        <f t="shared" si="1951"/>
        <v/>
      </c>
      <c r="U173" s="47" t="str">
        <f t="shared" si="1951"/>
        <v/>
      </c>
      <c r="V173" s="47" t="str">
        <f t="shared" si="1951"/>
        <v/>
      </c>
      <c r="W173" s="47" t="str">
        <f t="shared" si="1951"/>
        <v/>
      </c>
      <c r="X173" s="47" t="str">
        <f t="shared" si="1951"/>
        <v/>
      </c>
      <c r="Y173" s="47" t="str">
        <f t="shared" si="1951"/>
        <v/>
      </c>
      <c r="Z173" s="47" t="str">
        <f t="shared" si="1951"/>
        <v/>
      </c>
      <c r="AA173" s="47" t="str">
        <f t="shared" si="1951"/>
        <v/>
      </c>
      <c r="AB173" s="47" t="str">
        <f t="shared" si="1951"/>
        <v/>
      </c>
      <c r="AC173" s="47" t="str">
        <f t="shared" si="1951"/>
        <v/>
      </c>
      <c r="AD173" s="47" t="str">
        <f t="shared" si="1951"/>
        <v/>
      </c>
      <c r="AE173" s="47" t="str">
        <f t="shared" si="1951"/>
        <v/>
      </c>
      <c r="AF173" s="47" t="str">
        <f t="shared" si="1951"/>
        <v/>
      </c>
      <c r="AG173" s="47" t="str">
        <f t="shared" si="1951"/>
        <v/>
      </c>
      <c r="AH173" s="47" t="str">
        <f t="shared" si="1951"/>
        <v/>
      </c>
      <c r="AI173" s="47" t="str">
        <f t="shared" si="1951"/>
        <v/>
      </c>
      <c r="AJ173" s="47" t="str">
        <f t="shared" si="1951"/>
        <v/>
      </c>
      <c r="AK173" s="47" t="str">
        <f t="shared" si="1951"/>
        <v/>
      </c>
      <c r="AL173" s="47" t="str">
        <f t="shared" si="1951"/>
        <v/>
      </c>
      <c r="AM173" s="47" t="str">
        <f t="shared" si="1951"/>
        <v/>
      </c>
      <c r="AN173" s="47" t="str">
        <f t="shared" si="1951"/>
        <v/>
      </c>
      <c r="AO173" s="47" t="str">
        <f t="shared" si="1951"/>
        <v/>
      </c>
      <c r="AP173" s="95" t="str">
        <f>IF(AP$1="","",IF(OR(AND(AP$1&gt;=$H170,AP$1&lt;=IF(AND($H170&gt;$M$1,$I170=""),$M$2,$I170)),AND(AP$1&gt;=$H171,AP$1&lt;=IF(AND($H171&gt;$M$1,$I171=""),$M$2,$I171)),AND(AP$1&gt;=$H172,AP$1&lt;=IF(AND($H172&gt;$M$1,$I172=""),$M$2,$I172)),AND(AP$1&gt;=$H173,AP$1&lt;=IF(AND($H173&gt;$M$1,$I173=""),$M$2,$I173))),$H$3,""))</f>
        <v/>
      </c>
      <c r="AQ173" s="95" t="str">
        <f>IF(AQ$1="","",IF(OR(AND(AQ$1&gt;=$H170,AQ$1&lt;=IF(AND($H170&gt;$M$1,$I170=""),$M$2,$I170)),AND(AQ$1&gt;=$H171,AQ$1&lt;=IF(AND($H171&gt;$M$1,$I171=""),$M$2,$I171)),AND(AQ$1&gt;=$H172,AQ$1&lt;=IF(AND($H172&gt;$M$1,$I172=""),$M$2,$I172)),AND(AQ$1&gt;=$H173,AQ$1&lt;=IF(AND($H173&gt;$M$1,$I173=""),$M$2,$I173))),$H$3,""))</f>
        <v/>
      </c>
      <c r="AR173" s="96" t="str">
        <f>IF(AR$1="","",IF(OR(AND(AR$1&gt;=$H170,AR$1&lt;=IF(AND($H170&gt;$M$1,$I170=""),$M$2,$I170)),AND(AR$1&gt;=$H171,AR$1&lt;=IF(AND($H171&gt;$M$1,$I171=""),$M$2,$I171)),AND(AR$1&gt;=$H172,AR$1&lt;=IF(AND($H172&gt;$M$1,$I172=""),$M$2,$I172)),AND(AR$1&gt;=$H173,AR$1&lt;=IF(AND($H173&gt;$M$1,$I173=""),$M$2,$I173))),$H$3,""))</f>
        <v/>
      </c>
    </row>
    <row r="174" spans="1:44" ht="13.5" thickBot="1" x14ac:dyDescent="0.25">
      <c r="A174" s="202"/>
      <c r="B174" s="75"/>
      <c r="C174" s="200"/>
      <c r="D174" s="91"/>
      <c r="E174" s="92"/>
      <c r="F174" s="91"/>
      <c r="G174" s="92"/>
      <c r="H174" s="91"/>
      <c r="I174" s="92"/>
      <c r="J174" s="91"/>
      <c r="K174" s="92"/>
      <c r="M174" s="99"/>
      <c r="N174" s="75" t="str">
        <f>IF(OR(AND(N$1&gt;=$J170,N$1&lt;=IF(AND($J170&gt;$M$1,$K170=""),$M$2,$K170)),AND(N$1&gt;=$J171,N$1&lt;=IF(AND($J171&gt;$M$1,$K171=""),$M$2,$K171)),AND(N$1&gt;=$J172,N$1&lt;=IF(AND($J172&gt;$M$1,$K172=""),$M$2,$K172)),AND(N$1&gt;=$J173,N$1&lt;=IF(AND($J173&gt;$M$1,$K173=""),$M$2,$K173)),AND(N$1&gt;=$J174,N$1&lt;=IF(AND($J174&gt;$M$1,$K174=""),$M$2,$K174))),$J$3,"")</f>
        <v/>
      </c>
      <c r="O174" s="49" t="str">
        <f t="shared" ref="O174:AO174" si="1952">IF(OR(AND(O$1&gt;=$J170,O$1&lt;=IF(AND($J170&gt;$M$1,$K170=""),$M$2,$K170)),AND(O$1&gt;=$J171,O$1&lt;=IF(AND($J171&gt;$M$1,$K171=""),$M$2,$K171)),AND(O$1&gt;=$J172,O$1&lt;=IF(AND($J172&gt;$M$1,$K172=""),$M$2,$K172)),AND(O$1&gt;=$J173,O$1&lt;=IF(AND($J173&gt;$M$1,$K173=""),$M$2,$K173)),AND(O$1&gt;=$J174,O$1&lt;=IF(AND($J174&gt;$M$1,$K174=""),$M$2,$K174))),$J$3,"")</f>
        <v/>
      </c>
      <c r="P174" s="49" t="str">
        <f t="shared" si="1952"/>
        <v/>
      </c>
      <c r="Q174" s="49" t="str">
        <f t="shared" si="1952"/>
        <v/>
      </c>
      <c r="R174" s="49" t="str">
        <f t="shared" si="1952"/>
        <v/>
      </c>
      <c r="S174" s="49" t="str">
        <f t="shared" si="1952"/>
        <v/>
      </c>
      <c r="T174" s="49" t="str">
        <f t="shared" si="1952"/>
        <v/>
      </c>
      <c r="U174" s="49" t="str">
        <f t="shared" si="1952"/>
        <v/>
      </c>
      <c r="V174" s="49" t="str">
        <f t="shared" si="1952"/>
        <v/>
      </c>
      <c r="W174" s="49" t="str">
        <f t="shared" si="1952"/>
        <v/>
      </c>
      <c r="X174" s="49" t="str">
        <f t="shared" si="1952"/>
        <v/>
      </c>
      <c r="Y174" s="49" t="str">
        <f t="shared" si="1952"/>
        <v/>
      </c>
      <c r="Z174" s="49" t="str">
        <f t="shared" si="1952"/>
        <v/>
      </c>
      <c r="AA174" s="49" t="str">
        <f t="shared" si="1952"/>
        <v/>
      </c>
      <c r="AB174" s="49" t="str">
        <f t="shared" si="1952"/>
        <v/>
      </c>
      <c r="AC174" s="49" t="str">
        <f t="shared" si="1952"/>
        <v/>
      </c>
      <c r="AD174" s="49" t="str">
        <f t="shared" si="1952"/>
        <v/>
      </c>
      <c r="AE174" s="49" t="str">
        <f t="shared" si="1952"/>
        <v/>
      </c>
      <c r="AF174" s="49" t="str">
        <f t="shared" si="1952"/>
        <v/>
      </c>
      <c r="AG174" s="49" t="str">
        <f t="shared" si="1952"/>
        <v/>
      </c>
      <c r="AH174" s="49" t="str">
        <f t="shared" si="1952"/>
        <v/>
      </c>
      <c r="AI174" s="49" t="str">
        <f t="shared" si="1952"/>
        <v/>
      </c>
      <c r="AJ174" s="49" t="str">
        <f t="shared" si="1952"/>
        <v/>
      </c>
      <c r="AK174" s="49" t="str">
        <f t="shared" si="1952"/>
        <v/>
      </c>
      <c r="AL174" s="49" t="str">
        <f t="shared" si="1952"/>
        <v/>
      </c>
      <c r="AM174" s="49" t="str">
        <f t="shared" si="1952"/>
        <v/>
      </c>
      <c r="AN174" s="49" t="str">
        <f t="shared" si="1952"/>
        <v/>
      </c>
      <c r="AO174" s="49" t="str">
        <f t="shared" si="1952"/>
        <v/>
      </c>
      <c r="AP174" s="52" t="str">
        <f>IF(AP$1="","",IF(OR(AND(AP$1&gt;=$J170,AP$1&lt;=IF(AND($J170&gt;$M$1,$K170=""),$M$2,$K170)),AND(AP$1&gt;=$J171,AP$1&lt;=IF(AND($J171&gt;$M$1,$K171=""),$M$2,$K171)),AND(AP$1&gt;=$J172,AP$1&lt;=IF(AND($J172&gt;$M$1,$K172=""),$M$2,$K172)),AND(AP$1&gt;=$J173,AP$1&lt;=IF(AND($J173&gt;$M$1,$K173=""),$M$2,$K173)),AND(AP$1&gt;=$J174,AP$1&lt;=IF(AND($J174&gt;$M$1,$K174=""),$M$2,$K174))),$J$3,""))</f>
        <v/>
      </c>
      <c r="AQ174" s="52" t="str">
        <f t="shared" ref="AQ174:AR174" si="1953">IF(AQ$1="","",IF(OR(AND(AQ$1&gt;=$J170,AQ$1&lt;=IF(AND($J170&gt;$M$1,$K170=""),$M$2,$K170)),AND(AQ$1&gt;=$J171,AQ$1&lt;=IF(AND($J171&gt;$M$1,$K171=""),$M$2,$K171)),AND(AQ$1&gt;=$J172,AQ$1&lt;=IF(AND($J172&gt;$M$1,$K172=""),$M$2,$K172)),AND(AQ$1&gt;=$J173,AQ$1&lt;=IF(AND($J173&gt;$M$1,$K173=""),$M$2,$K173)),AND(AQ$1&gt;=$J174,AQ$1&lt;=IF(AND($J174&gt;$M$1,$K174=""),$M$2,$K174))),$J$3,""))</f>
        <v/>
      </c>
      <c r="AR174" s="53" t="str">
        <f t="shared" si="1953"/>
        <v/>
      </c>
    </row>
    <row r="175" spans="1:44" x14ac:dyDescent="0.2">
      <c r="A175" s="76">
        <f>стр.1!C81</f>
        <v>0</v>
      </c>
      <c r="B175" s="142" t="str">
        <f>IFERROR(VLOOKUP(A175,стр.1!$A$13:$D$106,2,FALSE),"")</f>
        <v/>
      </c>
      <c r="C175" s="197" t="str">
        <f>IFERROR(VLOOKUP(A175,стр.1!$A$13:$D$106,4,FALSE),"")</f>
        <v/>
      </c>
      <c r="D175" s="86"/>
      <c r="E175" s="87"/>
      <c r="F175" s="86"/>
      <c r="G175" s="87"/>
      <c r="H175" s="86"/>
      <c r="I175" s="87"/>
      <c r="J175" s="86"/>
      <c r="K175" s="87"/>
      <c r="L175" s="17"/>
      <c r="M175" s="99"/>
      <c r="N175" s="97" t="str">
        <f>N176&amp;N177&amp;N178&amp;N179</f>
        <v/>
      </c>
      <c r="O175" s="97" t="str">
        <f t="shared" ref="O175:AR175" si="1954">O176&amp;O177&amp;O178&amp;O179</f>
        <v/>
      </c>
      <c r="P175" s="97" t="str">
        <f t="shared" si="1954"/>
        <v/>
      </c>
      <c r="Q175" s="97" t="str">
        <f t="shared" si="1954"/>
        <v/>
      </c>
      <c r="R175" s="97" t="str">
        <f t="shared" si="1954"/>
        <v/>
      </c>
      <c r="S175" s="97" t="str">
        <f t="shared" si="1954"/>
        <v/>
      </c>
      <c r="T175" s="97" t="str">
        <f t="shared" si="1954"/>
        <v/>
      </c>
      <c r="U175" s="97" t="str">
        <f t="shared" si="1954"/>
        <v/>
      </c>
      <c r="V175" s="97" t="str">
        <f t="shared" si="1954"/>
        <v/>
      </c>
      <c r="W175" s="97" t="str">
        <f t="shared" si="1954"/>
        <v/>
      </c>
      <c r="X175" s="97" t="str">
        <f t="shared" si="1954"/>
        <v/>
      </c>
      <c r="Y175" s="97" t="str">
        <f t="shared" si="1954"/>
        <v/>
      </c>
      <c r="Z175" s="97" t="str">
        <f t="shared" si="1954"/>
        <v/>
      </c>
      <c r="AA175" s="97" t="str">
        <f t="shared" si="1954"/>
        <v/>
      </c>
      <c r="AB175" s="97" t="str">
        <f t="shared" si="1954"/>
        <v/>
      </c>
      <c r="AC175" s="97" t="str">
        <f t="shared" si="1954"/>
        <v/>
      </c>
      <c r="AD175" s="97" t="str">
        <f t="shared" si="1954"/>
        <v/>
      </c>
      <c r="AE175" s="97" t="str">
        <f t="shared" si="1954"/>
        <v/>
      </c>
      <c r="AF175" s="97" t="str">
        <f t="shared" si="1954"/>
        <v/>
      </c>
      <c r="AG175" s="97" t="str">
        <f t="shared" si="1954"/>
        <v/>
      </c>
      <c r="AH175" s="97" t="str">
        <f t="shared" si="1954"/>
        <v/>
      </c>
      <c r="AI175" s="97" t="str">
        <f t="shared" si="1954"/>
        <v/>
      </c>
      <c r="AJ175" s="97" t="str">
        <f t="shared" si="1954"/>
        <v/>
      </c>
      <c r="AK175" s="97" t="str">
        <f t="shared" si="1954"/>
        <v/>
      </c>
      <c r="AL175" s="97" t="str">
        <f t="shared" si="1954"/>
        <v/>
      </c>
      <c r="AM175" s="97" t="str">
        <f t="shared" si="1954"/>
        <v/>
      </c>
      <c r="AN175" s="97" t="str">
        <f t="shared" si="1954"/>
        <v/>
      </c>
      <c r="AO175" s="97" t="str">
        <f t="shared" si="1954"/>
        <v/>
      </c>
      <c r="AP175" s="97" t="str">
        <f t="shared" si="1954"/>
        <v/>
      </c>
      <c r="AQ175" s="97" t="str">
        <f t="shared" si="1954"/>
        <v/>
      </c>
      <c r="AR175" s="97" t="str">
        <f t="shared" si="1954"/>
        <v/>
      </c>
    </row>
    <row r="176" spans="1:44" x14ac:dyDescent="0.2">
      <c r="A176" s="201"/>
      <c r="B176" s="74"/>
      <c r="C176" s="198"/>
      <c r="D176" s="88"/>
      <c r="E176" s="89"/>
      <c r="F176" s="90"/>
      <c r="G176" s="89"/>
      <c r="H176" s="90"/>
      <c r="I176" s="89"/>
      <c r="J176" s="90"/>
      <c r="K176" s="89"/>
      <c r="M176" s="99"/>
      <c r="N176" s="74" t="str">
        <f>IF(OR(AND(N$1&gt;=$D175,N$1&lt;=IF(AND($D175&gt;$M$1,$E175=""),$M$2,$E175)),AND(N$1&gt;=$D176,N$1&lt;=IF(AND($D176&gt;$M$1,$E176=""),$M$2,$E176)),AND(N$1&gt;=$D177,N$1&lt;=IF(AND($D177&gt;$M$1,$E177=""),$M$2,$E177)),AND(N$1&gt;=$D178,N$1&lt;=IF(AND($D178&gt;$M$1,$E178=""),$M$2,$E178))),$D$3,"")</f>
        <v/>
      </c>
      <c r="O176" s="41" t="str">
        <f t="shared" ref="O176:AO176" si="1955">IF(OR(AND(O$1&gt;=$D175,O$1&lt;=IF(AND($D175&gt;$M$1,$E175=""),$M$2,$E175)),AND(O$1&gt;=$D176,O$1&lt;=IF(AND($D176&gt;$M$1,$E176=""),$M$2,$E176)),AND(O$1&gt;=$D177,O$1&lt;=IF(AND($D177&gt;$M$1,$E177=""),$M$2,$E177)),AND(O$1&gt;=$D178,O$1&lt;=IF(AND($D178&gt;$M$1,$E178=""),$M$2,$E178))),$D$3,"")</f>
        <v/>
      </c>
      <c r="P176" s="41" t="str">
        <f t="shared" si="1955"/>
        <v/>
      </c>
      <c r="Q176" s="41" t="str">
        <f t="shared" si="1955"/>
        <v/>
      </c>
      <c r="R176" s="41" t="str">
        <f t="shared" si="1955"/>
        <v/>
      </c>
      <c r="S176" s="41" t="str">
        <f t="shared" si="1955"/>
        <v/>
      </c>
      <c r="T176" s="41" t="str">
        <f t="shared" si="1955"/>
        <v/>
      </c>
      <c r="U176" s="41" t="str">
        <f t="shared" si="1955"/>
        <v/>
      </c>
      <c r="V176" s="41" t="str">
        <f t="shared" si="1955"/>
        <v/>
      </c>
      <c r="W176" s="41" t="str">
        <f t="shared" si="1955"/>
        <v/>
      </c>
      <c r="X176" s="41" t="str">
        <f t="shared" si="1955"/>
        <v/>
      </c>
      <c r="Y176" s="41" t="str">
        <f t="shared" si="1955"/>
        <v/>
      </c>
      <c r="Z176" s="41" t="str">
        <f t="shared" si="1955"/>
        <v/>
      </c>
      <c r="AA176" s="41" t="str">
        <f t="shared" si="1955"/>
        <v/>
      </c>
      <c r="AB176" s="41" t="str">
        <f t="shared" si="1955"/>
        <v/>
      </c>
      <c r="AC176" s="41" t="str">
        <f t="shared" si="1955"/>
        <v/>
      </c>
      <c r="AD176" s="41" t="str">
        <f t="shared" si="1955"/>
        <v/>
      </c>
      <c r="AE176" s="41" t="str">
        <f t="shared" si="1955"/>
        <v/>
      </c>
      <c r="AF176" s="41" t="str">
        <f t="shared" si="1955"/>
        <v/>
      </c>
      <c r="AG176" s="41" t="str">
        <f t="shared" si="1955"/>
        <v/>
      </c>
      <c r="AH176" s="41" t="str">
        <f t="shared" si="1955"/>
        <v/>
      </c>
      <c r="AI176" s="41" t="str">
        <f t="shared" si="1955"/>
        <v/>
      </c>
      <c r="AJ176" s="41" t="str">
        <f t="shared" si="1955"/>
        <v/>
      </c>
      <c r="AK176" s="41" t="str">
        <f t="shared" si="1955"/>
        <v/>
      </c>
      <c r="AL176" s="41" t="str">
        <f t="shared" si="1955"/>
        <v/>
      </c>
      <c r="AM176" s="41" t="str">
        <f t="shared" si="1955"/>
        <v/>
      </c>
      <c r="AN176" s="41" t="str">
        <f t="shared" si="1955"/>
        <v/>
      </c>
      <c r="AO176" s="41" t="str">
        <f t="shared" si="1955"/>
        <v/>
      </c>
      <c r="AP176" s="50" t="str">
        <f>IF(AP$1="","",IF(OR(AND(AP$1&gt;=$D175,AP$1&lt;=IF(AND($D175&gt;$M$1,$E175=""),$M$2,$E175)),AND(AP$1&gt;=$D176,AP$1&lt;=IF(AND($D176&gt;$M$1,$E176=""),$M$2,$E176)),AND(AP$1&gt;=$D177,AP$1&lt;=IF(AND($D177&gt;$M$1,$E177=""),$M$2,$E177)),AND(AP$1&gt;=$D178,AP$1&lt;=IF(AND($D178&gt;$M$1,$E178=""),$M$2,$E178))),$D$3,""))</f>
        <v/>
      </c>
      <c r="AQ176" s="50" t="str">
        <f t="shared" ref="AQ176:AR176" si="1956">IF(AQ$1="","",IF(OR(AND(AQ$1&gt;=$D175,AQ$1&lt;=IF(AND($D175&gt;$M$1,$E175=""),$M$2,$E175)),AND(AQ$1&gt;=$D176,AQ$1&lt;=IF(AND($D176&gt;$M$1,$E176=""),$M$2,$E176)),AND(AQ$1&gt;=$D177,AQ$1&lt;=IF(AND($D177&gt;$M$1,$E177=""),$M$2,$E177)),AND(AQ$1&gt;=$D178,AQ$1&lt;=IF(AND($D178&gt;$M$1,$E178=""),$M$2,$E178))),$D$3,""))</f>
        <v/>
      </c>
      <c r="AR176" s="51" t="str">
        <f t="shared" si="1956"/>
        <v/>
      </c>
    </row>
    <row r="177" spans="1:44" x14ac:dyDescent="0.2">
      <c r="A177" s="201"/>
      <c r="B177" s="74"/>
      <c r="C177" s="199"/>
      <c r="D177" s="90"/>
      <c r="E177" s="89"/>
      <c r="F177" s="90"/>
      <c r="G177" s="89"/>
      <c r="H177" s="90"/>
      <c r="I177" s="89"/>
      <c r="J177" s="90"/>
      <c r="K177" s="89"/>
      <c r="M177" s="99"/>
      <c r="N177" s="74" t="str">
        <f>IF(OR(AND(N$1&gt;=$F175,N$1&lt;=IF(AND($F175&gt;$M$1,$G175=""),$M$2,$G175)),AND(N$1&gt;=$F176,N$1&lt;=IF(AND($F176&gt;$M$1,$G176=""),$M$2,$G176)),AND(N$1&gt;=$F177,N$1&lt;=IF(AND($F177&gt;$M$1,$G177=""),$M$2,$G177)),AND(N$1&gt;=$F178,N$1&lt;=IF(AND($F178&gt;$M$1,$G178=""),$M$2,$G178))),$F$3,"")</f>
        <v/>
      </c>
      <c r="O177" s="41" t="str">
        <f t="shared" ref="O177:AO177" si="1957">IF(OR(AND(O$1&gt;=$F175,O$1&lt;=IF(AND($F175&gt;$M$1,$G175=""),$M$2,$G175)),AND(O$1&gt;=$F176,O$1&lt;=IF(AND($F176&gt;$M$1,$G176=""),$M$2,$G176)),AND(O$1&gt;=$F177,O$1&lt;=IF(AND($F177&gt;$M$1,$G177=""),$M$2,$G177)),AND(O$1&gt;=$F178,O$1&lt;=IF(AND($F178&gt;$M$1,$G178=""),$M$2,$G178))),$F$3,"")</f>
        <v/>
      </c>
      <c r="P177" s="41" t="str">
        <f t="shared" si="1957"/>
        <v/>
      </c>
      <c r="Q177" s="41" t="str">
        <f t="shared" si="1957"/>
        <v/>
      </c>
      <c r="R177" s="41" t="str">
        <f t="shared" si="1957"/>
        <v/>
      </c>
      <c r="S177" s="41" t="str">
        <f t="shared" si="1957"/>
        <v/>
      </c>
      <c r="T177" s="41" t="str">
        <f t="shared" si="1957"/>
        <v/>
      </c>
      <c r="U177" s="41" t="str">
        <f t="shared" si="1957"/>
        <v/>
      </c>
      <c r="V177" s="41" t="str">
        <f t="shared" si="1957"/>
        <v/>
      </c>
      <c r="W177" s="41" t="str">
        <f t="shared" si="1957"/>
        <v/>
      </c>
      <c r="X177" s="41" t="str">
        <f t="shared" si="1957"/>
        <v/>
      </c>
      <c r="Y177" s="41" t="str">
        <f t="shared" si="1957"/>
        <v/>
      </c>
      <c r="Z177" s="41" t="str">
        <f t="shared" si="1957"/>
        <v/>
      </c>
      <c r="AA177" s="41" t="str">
        <f t="shared" si="1957"/>
        <v/>
      </c>
      <c r="AB177" s="41" t="str">
        <f t="shared" si="1957"/>
        <v/>
      </c>
      <c r="AC177" s="41" t="str">
        <f t="shared" si="1957"/>
        <v/>
      </c>
      <c r="AD177" s="41" t="str">
        <f t="shared" si="1957"/>
        <v/>
      </c>
      <c r="AE177" s="41" t="str">
        <f t="shared" si="1957"/>
        <v/>
      </c>
      <c r="AF177" s="41" t="str">
        <f t="shared" si="1957"/>
        <v/>
      </c>
      <c r="AG177" s="41" t="str">
        <f t="shared" si="1957"/>
        <v/>
      </c>
      <c r="AH177" s="41" t="str">
        <f t="shared" si="1957"/>
        <v/>
      </c>
      <c r="AI177" s="41" t="str">
        <f t="shared" si="1957"/>
        <v/>
      </c>
      <c r="AJ177" s="41" t="str">
        <f t="shared" si="1957"/>
        <v/>
      </c>
      <c r="AK177" s="41" t="str">
        <f t="shared" si="1957"/>
        <v/>
      </c>
      <c r="AL177" s="41" t="str">
        <f t="shared" si="1957"/>
        <v/>
      </c>
      <c r="AM177" s="41" t="str">
        <f t="shared" si="1957"/>
        <v/>
      </c>
      <c r="AN177" s="41" t="str">
        <f t="shared" si="1957"/>
        <v/>
      </c>
      <c r="AO177" s="41" t="str">
        <f t="shared" si="1957"/>
        <v/>
      </c>
      <c r="AP177" s="50" t="str">
        <f>IF(AP$1="","",IF(OR(AND(AP$1&gt;=$F175,AP$1&lt;=IF(AND($F175&gt;$M$1,$G175=""),$M$2,$G175)),AND(AP$1&gt;=$F176,AP$1&lt;=IF(AND($F176&gt;$M$1,$G176=""),$M$2,$G176)),AND(AP$1&gt;=$F177,AP$1&lt;=IF(AND($F177&gt;$M$1,$G177=""),$M$2,$G177)),AND(AP$1&gt;=$F178,AP$1&lt;=IF(AND($F178&gt;$M$1,$G178=""),$M$2,$G178))),$F$3,""))</f>
        <v/>
      </c>
      <c r="AQ177" s="50" t="str">
        <f t="shared" ref="AQ177:AR177" si="1958">IF(AQ$1="","",IF(OR(AND(AQ$1&gt;=$F175,AQ$1&lt;=IF(AND($F175&gt;$M$1,$G175=""),$M$2,$G175)),AND(AQ$1&gt;=$F176,AQ$1&lt;=IF(AND($F176&gt;$M$1,$G176=""),$M$2,$G176)),AND(AQ$1&gt;=$F177,AQ$1&lt;=IF(AND($F177&gt;$M$1,$G177=""),$M$2,$G177)),AND(AQ$1&gt;=$F178,AQ$1&lt;=IF(AND($F178&gt;$M$1,$G178=""),$M$2,$G178))),$F$3,""))</f>
        <v/>
      </c>
      <c r="AR177" s="51" t="str">
        <f t="shared" si="1958"/>
        <v/>
      </c>
    </row>
    <row r="178" spans="1:44" x14ac:dyDescent="0.2">
      <c r="A178" s="201"/>
      <c r="B178" s="74"/>
      <c r="C178" s="125"/>
      <c r="D178" s="90"/>
      <c r="E178" s="89"/>
      <c r="F178" s="90"/>
      <c r="G178" s="89"/>
      <c r="H178" s="90"/>
      <c r="I178" s="89"/>
      <c r="J178" s="90"/>
      <c r="K178" s="89"/>
      <c r="M178" s="99"/>
      <c r="N178" s="98" t="str">
        <f t="shared" ref="N178:AO178" si="1959">IF(OR(AND(N$1&gt;=$H175,N$1&lt;=IF(AND($H175&gt;$M$1,$I175=""),$M$2,$I175)),AND(N$1&gt;=$H176,N$1&lt;=IF(AND($H176&gt;$M$1,$I176=""),$M$2,$I176)),AND(N$1&gt;=$H177,N$1&lt;=IF(AND($H177&gt;$M$1,$I177=""),$M$2,$I177)),AND(N$1&gt;=$H178,N$1&lt;=IF(AND($H178&gt;$M$1,$I178=""),$M$2,$I178))),$H$3,"")</f>
        <v/>
      </c>
      <c r="O178" s="47" t="str">
        <f t="shared" si="1959"/>
        <v/>
      </c>
      <c r="P178" s="47" t="str">
        <f t="shared" si="1959"/>
        <v/>
      </c>
      <c r="Q178" s="47" t="str">
        <f t="shared" si="1959"/>
        <v/>
      </c>
      <c r="R178" s="47" t="str">
        <f t="shared" si="1959"/>
        <v/>
      </c>
      <c r="S178" s="47" t="str">
        <f t="shared" si="1959"/>
        <v/>
      </c>
      <c r="T178" s="47" t="str">
        <f t="shared" si="1959"/>
        <v/>
      </c>
      <c r="U178" s="47" t="str">
        <f t="shared" si="1959"/>
        <v/>
      </c>
      <c r="V178" s="47" t="str">
        <f t="shared" si="1959"/>
        <v/>
      </c>
      <c r="W178" s="47" t="str">
        <f t="shared" si="1959"/>
        <v/>
      </c>
      <c r="X178" s="47" t="str">
        <f t="shared" si="1959"/>
        <v/>
      </c>
      <c r="Y178" s="47" t="str">
        <f t="shared" si="1959"/>
        <v/>
      </c>
      <c r="Z178" s="47" t="str">
        <f t="shared" si="1959"/>
        <v/>
      </c>
      <c r="AA178" s="47" t="str">
        <f t="shared" si="1959"/>
        <v/>
      </c>
      <c r="AB178" s="47" t="str">
        <f t="shared" si="1959"/>
        <v/>
      </c>
      <c r="AC178" s="47" t="str">
        <f t="shared" si="1959"/>
        <v/>
      </c>
      <c r="AD178" s="47" t="str">
        <f t="shared" si="1959"/>
        <v/>
      </c>
      <c r="AE178" s="47" t="str">
        <f t="shared" si="1959"/>
        <v/>
      </c>
      <c r="AF178" s="47" t="str">
        <f t="shared" si="1959"/>
        <v/>
      </c>
      <c r="AG178" s="47" t="str">
        <f t="shared" si="1959"/>
        <v/>
      </c>
      <c r="AH178" s="47" t="str">
        <f t="shared" si="1959"/>
        <v/>
      </c>
      <c r="AI178" s="47" t="str">
        <f t="shared" si="1959"/>
        <v/>
      </c>
      <c r="AJ178" s="47" t="str">
        <f t="shared" si="1959"/>
        <v/>
      </c>
      <c r="AK178" s="47" t="str">
        <f t="shared" si="1959"/>
        <v/>
      </c>
      <c r="AL178" s="47" t="str">
        <f t="shared" si="1959"/>
        <v/>
      </c>
      <c r="AM178" s="47" t="str">
        <f t="shared" si="1959"/>
        <v/>
      </c>
      <c r="AN178" s="47" t="str">
        <f t="shared" si="1959"/>
        <v/>
      </c>
      <c r="AO178" s="47" t="str">
        <f t="shared" si="1959"/>
        <v/>
      </c>
      <c r="AP178" s="95" t="str">
        <f>IF(AP$1="","",IF(OR(AND(AP$1&gt;=$H175,AP$1&lt;=IF(AND($H175&gt;$M$1,$I175=""),$M$2,$I175)),AND(AP$1&gt;=$H176,AP$1&lt;=IF(AND($H176&gt;$M$1,$I176=""),$M$2,$I176)),AND(AP$1&gt;=$H177,AP$1&lt;=IF(AND($H177&gt;$M$1,$I177=""),$M$2,$I177)),AND(AP$1&gt;=$H178,AP$1&lt;=IF(AND($H178&gt;$M$1,$I178=""),$M$2,$I178))),$H$3,""))</f>
        <v/>
      </c>
      <c r="AQ178" s="95" t="str">
        <f>IF(AQ$1="","",IF(OR(AND(AQ$1&gt;=$H175,AQ$1&lt;=IF(AND($H175&gt;$M$1,$I175=""),$M$2,$I175)),AND(AQ$1&gt;=$H176,AQ$1&lt;=IF(AND($H176&gt;$M$1,$I176=""),$M$2,$I176)),AND(AQ$1&gt;=$H177,AQ$1&lt;=IF(AND($H177&gt;$M$1,$I177=""),$M$2,$I177)),AND(AQ$1&gt;=$H178,AQ$1&lt;=IF(AND($H178&gt;$M$1,$I178=""),$M$2,$I178))),$H$3,""))</f>
        <v/>
      </c>
      <c r="AR178" s="96" t="str">
        <f>IF(AR$1="","",IF(OR(AND(AR$1&gt;=$H175,AR$1&lt;=IF(AND($H175&gt;$M$1,$I175=""),$M$2,$I175)),AND(AR$1&gt;=$H176,AR$1&lt;=IF(AND($H176&gt;$M$1,$I176=""),$M$2,$I176)),AND(AR$1&gt;=$H177,AR$1&lt;=IF(AND($H177&gt;$M$1,$I177=""),$M$2,$I177)),AND(AR$1&gt;=$H178,AR$1&lt;=IF(AND($H178&gt;$M$1,$I178=""),$M$2,$I178))),$H$3,""))</f>
        <v/>
      </c>
    </row>
    <row r="179" spans="1:44" ht="13.5" thickBot="1" x14ac:dyDescent="0.25">
      <c r="A179" s="202"/>
      <c r="B179" s="75"/>
      <c r="C179" s="200"/>
      <c r="D179" s="91"/>
      <c r="E179" s="92"/>
      <c r="F179" s="91"/>
      <c r="G179" s="92"/>
      <c r="H179" s="91"/>
      <c r="I179" s="92"/>
      <c r="J179" s="91"/>
      <c r="K179" s="92"/>
      <c r="M179" s="99"/>
      <c r="N179" s="75" t="str">
        <f>IF(OR(AND(N$1&gt;=$J175,N$1&lt;=IF(AND($J175&gt;$M$1,$K175=""),$M$2,$K175)),AND(N$1&gt;=$J176,N$1&lt;=IF(AND($J176&gt;$M$1,$K176=""),$M$2,$K176)),AND(N$1&gt;=$J177,N$1&lt;=IF(AND($J177&gt;$M$1,$K177=""),$M$2,$K177)),AND(N$1&gt;=$J178,N$1&lt;=IF(AND($J178&gt;$M$1,$K178=""),$M$2,$K178)),AND(N$1&gt;=$J179,N$1&lt;=IF(AND($J179&gt;$M$1,$K179=""),$M$2,$K179))),$J$3,"")</f>
        <v/>
      </c>
      <c r="O179" s="49" t="str">
        <f t="shared" ref="O179:AO179" si="1960">IF(OR(AND(O$1&gt;=$J175,O$1&lt;=IF(AND($J175&gt;$M$1,$K175=""),$M$2,$K175)),AND(O$1&gt;=$J176,O$1&lt;=IF(AND($J176&gt;$M$1,$K176=""),$M$2,$K176)),AND(O$1&gt;=$J177,O$1&lt;=IF(AND($J177&gt;$M$1,$K177=""),$M$2,$K177)),AND(O$1&gt;=$J178,O$1&lt;=IF(AND($J178&gt;$M$1,$K178=""),$M$2,$K178)),AND(O$1&gt;=$J179,O$1&lt;=IF(AND($J179&gt;$M$1,$K179=""),$M$2,$K179))),$J$3,"")</f>
        <v/>
      </c>
      <c r="P179" s="49" t="str">
        <f t="shared" si="1960"/>
        <v/>
      </c>
      <c r="Q179" s="49" t="str">
        <f t="shared" si="1960"/>
        <v/>
      </c>
      <c r="R179" s="49" t="str">
        <f t="shared" si="1960"/>
        <v/>
      </c>
      <c r="S179" s="49" t="str">
        <f t="shared" si="1960"/>
        <v/>
      </c>
      <c r="T179" s="49" t="str">
        <f t="shared" si="1960"/>
        <v/>
      </c>
      <c r="U179" s="49" t="str">
        <f t="shared" si="1960"/>
        <v/>
      </c>
      <c r="V179" s="49" t="str">
        <f t="shared" si="1960"/>
        <v/>
      </c>
      <c r="W179" s="49" t="str">
        <f t="shared" si="1960"/>
        <v/>
      </c>
      <c r="X179" s="49" t="str">
        <f t="shared" si="1960"/>
        <v/>
      </c>
      <c r="Y179" s="49" t="str">
        <f t="shared" si="1960"/>
        <v/>
      </c>
      <c r="Z179" s="49" t="str">
        <f t="shared" si="1960"/>
        <v/>
      </c>
      <c r="AA179" s="49" t="str">
        <f t="shared" si="1960"/>
        <v/>
      </c>
      <c r="AB179" s="49" t="str">
        <f t="shared" si="1960"/>
        <v/>
      </c>
      <c r="AC179" s="49" t="str">
        <f t="shared" si="1960"/>
        <v/>
      </c>
      <c r="AD179" s="49" t="str">
        <f t="shared" si="1960"/>
        <v/>
      </c>
      <c r="AE179" s="49" t="str">
        <f t="shared" si="1960"/>
        <v/>
      </c>
      <c r="AF179" s="49" t="str">
        <f t="shared" si="1960"/>
        <v/>
      </c>
      <c r="AG179" s="49" t="str">
        <f t="shared" si="1960"/>
        <v/>
      </c>
      <c r="AH179" s="49" t="str">
        <f t="shared" si="1960"/>
        <v/>
      </c>
      <c r="AI179" s="49" t="str">
        <f t="shared" si="1960"/>
        <v/>
      </c>
      <c r="AJ179" s="49" t="str">
        <f t="shared" si="1960"/>
        <v/>
      </c>
      <c r="AK179" s="49" t="str">
        <f t="shared" si="1960"/>
        <v/>
      </c>
      <c r="AL179" s="49" t="str">
        <f t="shared" si="1960"/>
        <v/>
      </c>
      <c r="AM179" s="49" t="str">
        <f t="shared" si="1960"/>
        <v/>
      </c>
      <c r="AN179" s="49" t="str">
        <f t="shared" si="1960"/>
        <v/>
      </c>
      <c r="AO179" s="49" t="str">
        <f t="shared" si="1960"/>
        <v/>
      </c>
      <c r="AP179" s="52" t="str">
        <f>IF(AP$1="","",IF(OR(AND(AP$1&gt;=$J175,AP$1&lt;=IF(AND($J175&gt;$M$1,$K175=""),$M$2,$K175)),AND(AP$1&gt;=$J176,AP$1&lt;=IF(AND($J176&gt;$M$1,$K176=""),$M$2,$K176)),AND(AP$1&gt;=$J177,AP$1&lt;=IF(AND($J177&gt;$M$1,$K177=""),$M$2,$K177)),AND(AP$1&gt;=$J178,AP$1&lt;=IF(AND($J178&gt;$M$1,$K178=""),$M$2,$K178)),AND(AP$1&gt;=$J179,AP$1&lt;=IF(AND($J179&gt;$M$1,$K179=""),$M$2,$K179))),$J$3,""))</f>
        <v/>
      </c>
      <c r="AQ179" s="52" t="str">
        <f t="shared" ref="AQ179:AR179" si="1961">IF(AQ$1="","",IF(OR(AND(AQ$1&gt;=$J175,AQ$1&lt;=IF(AND($J175&gt;$M$1,$K175=""),$M$2,$K175)),AND(AQ$1&gt;=$J176,AQ$1&lt;=IF(AND($J176&gt;$M$1,$K176=""),$M$2,$K176)),AND(AQ$1&gt;=$J177,AQ$1&lt;=IF(AND($J177&gt;$M$1,$K177=""),$M$2,$K177)),AND(AQ$1&gt;=$J178,AQ$1&lt;=IF(AND($J178&gt;$M$1,$K178=""),$M$2,$K178)),AND(AQ$1&gt;=$J179,AQ$1&lt;=IF(AND($J179&gt;$M$1,$K179=""),$M$2,$K179))),$J$3,""))</f>
        <v/>
      </c>
      <c r="AR179" s="53" t="str">
        <f t="shared" si="1961"/>
        <v/>
      </c>
    </row>
    <row r="180" spans="1:44" x14ac:dyDescent="0.2">
      <c r="A180" s="76">
        <f>стр.1!C83</f>
        <v>0</v>
      </c>
      <c r="B180" s="142" t="str">
        <f>IFERROR(VLOOKUP(A180,стр.1!$A$13:$D$106,2,FALSE),"")</f>
        <v/>
      </c>
      <c r="C180" s="197" t="str">
        <f>IFERROR(VLOOKUP(A180,стр.1!$A$13:$D$106,4,FALSE),"")</f>
        <v/>
      </c>
      <c r="D180" s="86"/>
      <c r="E180" s="87"/>
      <c r="F180" s="86"/>
      <c r="G180" s="87"/>
      <c r="H180" s="86"/>
      <c r="I180" s="87"/>
      <c r="J180" s="86"/>
      <c r="K180" s="87"/>
      <c r="L180" s="17"/>
      <c r="M180" s="99"/>
      <c r="N180" s="97" t="str">
        <f>N181&amp;N182&amp;N183&amp;N184</f>
        <v/>
      </c>
      <c r="O180" s="97" t="str">
        <f t="shared" ref="O180:AR180" si="1962">O181&amp;O182&amp;O183&amp;O184</f>
        <v/>
      </c>
      <c r="P180" s="97" t="str">
        <f t="shared" si="1962"/>
        <v/>
      </c>
      <c r="Q180" s="97" t="str">
        <f t="shared" si="1962"/>
        <v/>
      </c>
      <c r="R180" s="97" t="str">
        <f t="shared" si="1962"/>
        <v/>
      </c>
      <c r="S180" s="97" t="str">
        <f t="shared" si="1962"/>
        <v/>
      </c>
      <c r="T180" s="97" t="str">
        <f t="shared" si="1962"/>
        <v/>
      </c>
      <c r="U180" s="97" t="str">
        <f t="shared" si="1962"/>
        <v/>
      </c>
      <c r="V180" s="97" t="str">
        <f t="shared" si="1962"/>
        <v/>
      </c>
      <c r="W180" s="97" t="str">
        <f t="shared" si="1962"/>
        <v/>
      </c>
      <c r="X180" s="97" t="str">
        <f t="shared" si="1962"/>
        <v/>
      </c>
      <c r="Y180" s="97" t="str">
        <f t="shared" si="1962"/>
        <v/>
      </c>
      <c r="Z180" s="97" t="str">
        <f t="shared" si="1962"/>
        <v/>
      </c>
      <c r="AA180" s="97" t="str">
        <f t="shared" si="1962"/>
        <v/>
      </c>
      <c r="AB180" s="97" t="str">
        <f t="shared" si="1962"/>
        <v/>
      </c>
      <c r="AC180" s="97" t="str">
        <f t="shared" si="1962"/>
        <v/>
      </c>
      <c r="AD180" s="97" t="str">
        <f t="shared" si="1962"/>
        <v/>
      </c>
      <c r="AE180" s="97" t="str">
        <f t="shared" si="1962"/>
        <v/>
      </c>
      <c r="AF180" s="97" t="str">
        <f t="shared" si="1962"/>
        <v/>
      </c>
      <c r="AG180" s="97" t="str">
        <f t="shared" si="1962"/>
        <v/>
      </c>
      <c r="AH180" s="97" t="str">
        <f t="shared" si="1962"/>
        <v/>
      </c>
      <c r="AI180" s="97" t="str">
        <f t="shared" si="1962"/>
        <v/>
      </c>
      <c r="AJ180" s="97" t="str">
        <f t="shared" si="1962"/>
        <v/>
      </c>
      <c r="AK180" s="97" t="str">
        <f t="shared" si="1962"/>
        <v/>
      </c>
      <c r="AL180" s="97" t="str">
        <f t="shared" si="1962"/>
        <v/>
      </c>
      <c r="AM180" s="97" t="str">
        <f t="shared" si="1962"/>
        <v/>
      </c>
      <c r="AN180" s="97" t="str">
        <f t="shared" si="1962"/>
        <v/>
      </c>
      <c r="AO180" s="97" t="str">
        <f t="shared" si="1962"/>
        <v/>
      </c>
      <c r="AP180" s="97" t="str">
        <f t="shared" si="1962"/>
        <v/>
      </c>
      <c r="AQ180" s="97" t="str">
        <f t="shared" si="1962"/>
        <v/>
      </c>
      <c r="AR180" s="97" t="str">
        <f t="shared" si="1962"/>
        <v/>
      </c>
    </row>
    <row r="181" spans="1:44" x14ac:dyDescent="0.2">
      <c r="A181" s="201"/>
      <c r="B181" s="74"/>
      <c r="C181" s="198"/>
      <c r="D181" s="88"/>
      <c r="E181" s="89"/>
      <c r="F181" s="90"/>
      <c r="G181" s="89"/>
      <c r="H181" s="90"/>
      <c r="I181" s="89"/>
      <c r="J181" s="90"/>
      <c r="K181" s="89"/>
      <c r="M181" s="99"/>
      <c r="N181" s="74" t="str">
        <f>IF(OR(AND(N$1&gt;=$D180,N$1&lt;=IF(AND($D180&gt;$M$1,$E180=""),$M$2,$E180)),AND(N$1&gt;=$D181,N$1&lt;=IF(AND($D181&gt;$M$1,$E181=""),$M$2,$E181)),AND(N$1&gt;=$D182,N$1&lt;=IF(AND($D182&gt;$M$1,$E182=""),$M$2,$E182)),AND(N$1&gt;=$D183,N$1&lt;=IF(AND($D183&gt;$M$1,$E183=""),$M$2,$E183))),$D$3,"")</f>
        <v/>
      </c>
      <c r="O181" s="41" t="str">
        <f t="shared" ref="O181:AO181" si="1963">IF(OR(AND(O$1&gt;=$D180,O$1&lt;=IF(AND($D180&gt;$M$1,$E180=""),$M$2,$E180)),AND(O$1&gt;=$D181,O$1&lt;=IF(AND($D181&gt;$M$1,$E181=""),$M$2,$E181)),AND(O$1&gt;=$D182,O$1&lt;=IF(AND($D182&gt;$M$1,$E182=""),$M$2,$E182)),AND(O$1&gt;=$D183,O$1&lt;=IF(AND($D183&gt;$M$1,$E183=""),$M$2,$E183))),$D$3,"")</f>
        <v/>
      </c>
      <c r="P181" s="41" t="str">
        <f t="shared" si="1963"/>
        <v/>
      </c>
      <c r="Q181" s="41" t="str">
        <f t="shared" si="1963"/>
        <v/>
      </c>
      <c r="R181" s="41" t="str">
        <f t="shared" si="1963"/>
        <v/>
      </c>
      <c r="S181" s="41" t="str">
        <f t="shared" si="1963"/>
        <v/>
      </c>
      <c r="T181" s="41" t="str">
        <f t="shared" si="1963"/>
        <v/>
      </c>
      <c r="U181" s="41" t="str">
        <f t="shared" si="1963"/>
        <v/>
      </c>
      <c r="V181" s="41" t="str">
        <f t="shared" si="1963"/>
        <v/>
      </c>
      <c r="W181" s="41" t="str">
        <f t="shared" si="1963"/>
        <v/>
      </c>
      <c r="X181" s="41" t="str">
        <f t="shared" si="1963"/>
        <v/>
      </c>
      <c r="Y181" s="41" t="str">
        <f t="shared" si="1963"/>
        <v/>
      </c>
      <c r="Z181" s="41" t="str">
        <f t="shared" si="1963"/>
        <v/>
      </c>
      <c r="AA181" s="41" t="str">
        <f t="shared" si="1963"/>
        <v/>
      </c>
      <c r="AB181" s="41" t="str">
        <f t="shared" si="1963"/>
        <v/>
      </c>
      <c r="AC181" s="41" t="str">
        <f t="shared" si="1963"/>
        <v/>
      </c>
      <c r="AD181" s="41" t="str">
        <f t="shared" si="1963"/>
        <v/>
      </c>
      <c r="AE181" s="41" t="str">
        <f t="shared" si="1963"/>
        <v/>
      </c>
      <c r="AF181" s="41" t="str">
        <f t="shared" si="1963"/>
        <v/>
      </c>
      <c r="AG181" s="41" t="str">
        <f t="shared" si="1963"/>
        <v/>
      </c>
      <c r="AH181" s="41" t="str">
        <f t="shared" si="1963"/>
        <v/>
      </c>
      <c r="AI181" s="41" t="str">
        <f t="shared" si="1963"/>
        <v/>
      </c>
      <c r="AJ181" s="41" t="str">
        <f t="shared" si="1963"/>
        <v/>
      </c>
      <c r="AK181" s="41" t="str">
        <f t="shared" si="1963"/>
        <v/>
      </c>
      <c r="AL181" s="41" t="str">
        <f t="shared" si="1963"/>
        <v/>
      </c>
      <c r="AM181" s="41" t="str">
        <f t="shared" si="1963"/>
        <v/>
      </c>
      <c r="AN181" s="41" t="str">
        <f t="shared" si="1963"/>
        <v/>
      </c>
      <c r="AO181" s="41" t="str">
        <f t="shared" si="1963"/>
        <v/>
      </c>
      <c r="AP181" s="50" t="str">
        <f>IF(AP$1="","",IF(OR(AND(AP$1&gt;=$D180,AP$1&lt;=IF(AND($D180&gt;$M$1,$E180=""),$M$2,$E180)),AND(AP$1&gt;=$D181,AP$1&lt;=IF(AND($D181&gt;$M$1,$E181=""),$M$2,$E181)),AND(AP$1&gt;=$D182,AP$1&lt;=IF(AND($D182&gt;$M$1,$E182=""),$M$2,$E182)),AND(AP$1&gt;=$D183,AP$1&lt;=IF(AND($D183&gt;$M$1,$E183=""),$M$2,$E183))),$D$3,""))</f>
        <v/>
      </c>
      <c r="AQ181" s="50" t="str">
        <f t="shared" ref="AQ181:AR181" si="1964">IF(AQ$1="","",IF(OR(AND(AQ$1&gt;=$D180,AQ$1&lt;=IF(AND($D180&gt;$M$1,$E180=""),$M$2,$E180)),AND(AQ$1&gt;=$D181,AQ$1&lt;=IF(AND($D181&gt;$M$1,$E181=""),$M$2,$E181)),AND(AQ$1&gt;=$D182,AQ$1&lt;=IF(AND($D182&gt;$M$1,$E182=""),$M$2,$E182)),AND(AQ$1&gt;=$D183,AQ$1&lt;=IF(AND($D183&gt;$M$1,$E183=""),$M$2,$E183))),$D$3,""))</f>
        <v/>
      </c>
      <c r="AR181" s="51" t="str">
        <f t="shared" si="1964"/>
        <v/>
      </c>
    </row>
    <row r="182" spans="1:44" x14ac:dyDescent="0.2">
      <c r="A182" s="201"/>
      <c r="B182" s="74"/>
      <c r="C182" s="199"/>
      <c r="D182" s="90"/>
      <c r="E182" s="89"/>
      <c r="F182" s="90"/>
      <c r="G182" s="89"/>
      <c r="H182" s="90"/>
      <c r="I182" s="89"/>
      <c r="J182" s="90"/>
      <c r="K182" s="89"/>
      <c r="M182" s="99"/>
      <c r="N182" s="74" t="str">
        <f>IF(OR(AND(N$1&gt;=$F180,N$1&lt;=IF(AND($F180&gt;$M$1,$G180=""),$M$2,$G180)),AND(N$1&gt;=$F181,N$1&lt;=IF(AND($F181&gt;$M$1,$G181=""),$M$2,$G181)),AND(N$1&gt;=$F182,N$1&lt;=IF(AND($F182&gt;$M$1,$G182=""),$M$2,$G182)),AND(N$1&gt;=$F183,N$1&lt;=IF(AND($F183&gt;$M$1,$G183=""),$M$2,$G183))),$F$3,"")</f>
        <v/>
      </c>
      <c r="O182" s="41" t="str">
        <f t="shared" ref="O182:AO182" si="1965">IF(OR(AND(O$1&gt;=$F180,O$1&lt;=IF(AND($F180&gt;$M$1,$G180=""),$M$2,$G180)),AND(O$1&gt;=$F181,O$1&lt;=IF(AND($F181&gt;$M$1,$G181=""),$M$2,$G181)),AND(O$1&gt;=$F182,O$1&lt;=IF(AND($F182&gt;$M$1,$G182=""),$M$2,$G182)),AND(O$1&gt;=$F183,O$1&lt;=IF(AND($F183&gt;$M$1,$G183=""),$M$2,$G183))),$F$3,"")</f>
        <v/>
      </c>
      <c r="P182" s="41" t="str">
        <f t="shared" si="1965"/>
        <v/>
      </c>
      <c r="Q182" s="41" t="str">
        <f t="shared" si="1965"/>
        <v/>
      </c>
      <c r="R182" s="41" t="str">
        <f t="shared" si="1965"/>
        <v/>
      </c>
      <c r="S182" s="41" t="str">
        <f t="shared" si="1965"/>
        <v/>
      </c>
      <c r="T182" s="41" t="str">
        <f t="shared" si="1965"/>
        <v/>
      </c>
      <c r="U182" s="41" t="str">
        <f t="shared" si="1965"/>
        <v/>
      </c>
      <c r="V182" s="41" t="str">
        <f t="shared" si="1965"/>
        <v/>
      </c>
      <c r="W182" s="41" t="str">
        <f t="shared" si="1965"/>
        <v/>
      </c>
      <c r="X182" s="41" t="str">
        <f t="shared" si="1965"/>
        <v/>
      </c>
      <c r="Y182" s="41" t="str">
        <f t="shared" si="1965"/>
        <v/>
      </c>
      <c r="Z182" s="41" t="str">
        <f t="shared" si="1965"/>
        <v/>
      </c>
      <c r="AA182" s="41" t="str">
        <f t="shared" si="1965"/>
        <v/>
      </c>
      <c r="AB182" s="41" t="str">
        <f t="shared" si="1965"/>
        <v/>
      </c>
      <c r="AC182" s="41" t="str">
        <f t="shared" si="1965"/>
        <v/>
      </c>
      <c r="AD182" s="41" t="str">
        <f t="shared" si="1965"/>
        <v/>
      </c>
      <c r="AE182" s="41" t="str">
        <f t="shared" si="1965"/>
        <v/>
      </c>
      <c r="AF182" s="41" t="str">
        <f t="shared" si="1965"/>
        <v/>
      </c>
      <c r="AG182" s="41" t="str">
        <f t="shared" si="1965"/>
        <v/>
      </c>
      <c r="AH182" s="41" t="str">
        <f t="shared" si="1965"/>
        <v/>
      </c>
      <c r="AI182" s="41" t="str">
        <f t="shared" si="1965"/>
        <v/>
      </c>
      <c r="AJ182" s="41" t="str">
        <f t="shared" si="1965"/>
        <v/>
      </c>
      <c r="AK182" s="41" t="str">
        <f t="shared" si="1965"/>
        <v/>
      </c>
      <c r="AL182" s="41" t="str">
        <f t="shared" si="1965"/>
        <v/>
      </c>
      <c r="AM182" s="41" t="str">
        <f t="shared" si="1965"/>
        <v/>
      </c>
      <c r="AN182" s="41" t="str">
        <f t="shared" si="1965"/>
        <v/>
      </c>
      <c r="AO182" s="41" t="str">
        <f t="shared" si="1965"/>
        <v/>
      </c>
      <c r="AP182" s="50" t="str">
        <f>IF(AP$1="","",IF(OR(AND(AP$1&gt;=$F180,AP$1&lt;=IF(AND($F180&gt;$M$1,$G180=""),$M$2,$G180)),AND(AP$1&gt;=$F181,AP$1&lt;=IF(AND($F181&gt;$M$1,$G181=""),$M$2,$G181)),AND(AP$1&gt;=$F182,AP$1&lt;=IF(AND($F182&gt;$M$1,$G182=""),$M$2,$G182)),AND(AP$1&gt;=$F183,AP$1&lt;=IF(AND($F183&gt;$M$1,$G183=""),$M$2,$G183))),$F$3,""))</f>
        <v/>
      </c>
      <c r="AQ182" s="50" t="str">
        <f t="shared" ref="AQ182:AR182" si="1966">IF(AQ$1="","",IF(OR(AND(AQ$1&gt;=$F180,AQ$1&lt;=IF(AND($F180&gt;$M$1,$G180=""),$M$2,$G180)),AND(AQ$1&gt;=$F181,AQ$1&lt;=IF(AND($F181&gt;$M$1,$G181=""),$M$2,$G181)),AND(AQ$1&gt;=$F182,AQ$1&lt;=IF(AND($F182&gt;$M$1,$G182=""),$M$2,$G182)),AND(AQ$1&gt;=$F183,AQ$1&lt;=IF(AND($F183&gt;$M$1,$G183=""),$M$2,$G183))),$F$3,""))</f>
        <v/>
      </c>
      <c r="AR182" s="51" t="str">
        <f t="shared" si="1966"/>
        <v/>
      </c>
    </row>
    <row r="183" spans="1:44" x14ac:dyDescent="0.2">
      <c r="A183" s="201"/>
      <c r="B183" s="74"/>
      <c r="C183" s="125"/>
      <c r="D183" s="90"/>
      <c r="E183" s="89"/>
      <c r="F183" s="90"/>
      <c r="G183" s="89"/>
      <c r="H183" s="90"/>
      <c r="I183" s="89"/>
      <c r="J183" s="90"/>
      <c r="K183" s="89"/>
      <c r="M183" s="99"/>
      <c r="N183" s="98" t="str">
        <f t="shared" ref="N183:AO183" si="1967">IF(OR(AND(N$1&gt;=$H180,N$1&lt;=IF(AND($H180&gt;$M$1,$I180=""),$M$2,$I180)),AND(N$1&gt;=$H181,N$1&lt;=IF(AND($H181&gt;$M$1,$I181=""),$M$2,$I181)),AND(N$1&gt;=$H182,N$1&lt;=IF(AND($H182&gt;$M$1,$I182=""),$M$2,$I182)),AND(N$1&gt;=$H183,N$1&lt;=IF(AND($H183&gt;$M$1,$I183=""),$M$2,$I183))),$H$3,"")</f>
        <v/>
      </c>
      <c r="O183" s="47" t="str">
        <f t="shared" si="1967"/>
        <v/>
      </c>
      <c r="P183" s="47" t="str">
        <f t="shared" si="1967"/>
        <v/>
      </c>
      <c r="Q183" s="47" t="str">
        <f t="shared" si="1967"/>
        <v/>
      </c>
      <c r="R183" s="47" t="str">
        <f t="shared" si="1967"/>
        <v/>
      </c>
      <c r="S183" s="47" t="str">
        <f t="shared" si="1967"/>
        <v/>
      </c>
      <c r="T183" s="47" t="str">
        <f t="shared" si="1967"/>
        <v/>
      </c>
      <c r="U183" s="47" t="str">
        <f t="shared" si="1967"/>
        <v/>
      </c>
      <c r="V183" s="47" t="str">
        <f t="shared" si="1967"/>
        <v/>
      </c>
      <c r="W183" s="47" t="str">
        <f t="shared" si="1967"/>
        <v/>
      </c>
      <c r="X183" s="47" t="str">
        <f t="shared" si="1967"/>
        <v/>
      </c>
      <c r="Y183" s="47" t="str">
        <f t="shared" si="1967"/>
        <v/>
      </c>
      <c r="Z183" s="47" t="str">
        <f t="shared" si="1967"/>
        <v/>
      </c>
      <c r="AA183" s="47" t="str">
        <f t="shared" si="1967"/>
        <v/>
      </c>
      <c r="AB183" s="47" t="str">
        <f t="shared" si="1967"/>
        <v/>
      </c>
      <c r="AC183" s="47" t="str">
        <f t="shared" si="1967"/>
        <v/>
      </c>
      <c r="AD183" s="47" t="str">
        <f t="shared" si="1967"/>
        <v/>
      </c>
      <c r="AE183" s="47" t="str">
        <f t="shared" si="1967"/>
        <v/>
      </c>
      <c r="AF183" s="47" t="str">
        <f t="shared" si="1967"/>
        <v/>
      </c>
      <c r="AG183" s="47" t="str">
        <f t="shared" si="1967"/>
        <v/>
      </c>
      <c r="AH183" s="47" t="str">
        <f t="shared" si="1967"/>
        <v/>
      </c>
      <c r="AI183" s="47" t="str">
        <f t="shared" si="1967"/>
        <v/>
      </c>
      <c r="AJ183" s="47" t="str">
        <f t="shared" si="1967"/>
        <v/>
      </c>
      <c r="AK183" s="47" t="str">
        <f t="shared" si="1967"/>
        <v/>
      </c>
      <c r="AL183" s="47" t="str">
        <f t="shared" si="1967"/>
        <v/>
      </c>
      <c r="AM183" s="47" t="str">
        <f t="shared" si="1967"/>
        <v/>
      </c>
      <c r="AN183" s="47" t="str">
        <f t="shared" si="1967"/>
        <v/>
      </c>
      <c r="AO183" s="47" t="str">
        <f t="shared" si="1967"/>
        <v/>
      </c>
      <c r="AP183" s="95" t="str">
        <f>IF(AP$1="","",IF(OR(AND(AP$1&gt;=$H180,AP$1&lt;=IF(AND($H180&gt;$M$1,$I180=""),$M$2,$I180)),AND(AP$1&gt;=$H181,AP$1&lt;=IF(AND($H181&gt;$M$1,$I181=""),$M$2,$I181)),AND(AP$1&gt;=$H182,AP$1&lt;=IF(AND($H182&gt;$M$1,$I182=""),$M$2,$I182)),AND(AP$1&gt;=$H183,AP$1&lt;=IF(AND($H183&gt;$M$1,$I183=""),$M$2,$I183))),$H$3,""))</f>
        <v/>
      </c>
      <c r="AQ183" s="95" t="str">
        <f>IF(AQ$1="","",IF(OR(AND(AQ$1&gt;=$H180,AQ$1&lt;=IF(AND($H180&gt;$M$1,$I180=""),$M$2,$I180)),AND(AQ$1&gt;=$H181,AQ$1&lt;=IF(AND($H181&gt;$M$1,$I181=""),$M$2,$I181)),AND(AQ$1&gt;=$H182,AQ$1&lt;=IF(AND($H182&gt;$M$1,$I182=""),$M$2,$I182)),AND(AQ$1&gt;=$H183,AQ$1&lt;=IF(AND($H183&gt;$M$1,$I183=""),$M$2,$I183))),$H$3,""))</f>
        <v/>
      </c>
      <c r="AR183" s="96" t="str">
        <f>IF(AR$1="","",IF(OR(AND(AR$1&gt;=$H180,AR$1&lt;=IF(AND($H180&gt;$M$1,$I180=""),$M$2,$I180)),AND(AR$1&gt;=$H181,AR$1&lt;=IF(AND($H181&gt;$M$1,$I181=""),$M$2,$I181)),AND(AR$1&gt;=$H182,AR$1&lt;=IF(AND($H182&gt;$M$1,$I182=""),$M$2,$I182)),AND(AR$1&gt;=$H183,AR$1&lt;=IF(AND($H183&gt;$M$1,$I183=""),$M$2,$I183))),$H$3,""))</f>
        <v/>
      </c>
    </row>
    <row r="184" spans="1:44" ht="13.5" thickBot="1" x14ac:dyDescent="0.25">
      <c r="A184" s="202"/>
      <c r="B184" s="75"/>
      <c r="C184" s="200"/>
      <c r="D184" s="91"/>
      <c r="E184" s="92"/>
      <c r="F184" s="91"/>
      <c r="G184" s="92"/>
      <c r="H184" s="91"/>
      <c r="I184" s="92"/>
      <c r="J184" s="91"/>
      <c r="K184" s="92"/>
      <c r="M184" s="99"/>
      <c r="N184" s="75" t="str">
        <f>IF(OR(AND(N$1&gt;=$J180,N$1&lt;=IF(AND($J180&gt;$M$1,$K180=""),$M$2,$K180)),AND(N$1&gt;=$J181,N$1&lt;=IF(AND($J181&gt;$M$1,$K181=""),$M$2,$K181)),AND(N$1&gt;=$J182,N$1&lt;=IF(AND($J182&gt;$M$1,$K182=""),$M$2,$K182)),AND(N$1&gt;=$J183,N$1&lt;=IF(AND($J183&gt;$M$1,$K183=""),$M$2,$K183)),AND(N$1&gt;=$J184,N$1&lt;=IF(AND($J184&gt;$M$1,$K184=""),$M$2,$K184))),$J$3,"")</f>
        <v/>
      </c>
      <c r="O184" s="49" t="str">
        <f t="shared" ref="O184:AO184" si="1968">IF(OR(AND(O$1&gt;=$J180,O$1&lt;=IF(AND($J180&gt;$M$1,$K180=""),$M$2,$K180)),AND(O$1&gt;=$J181,O$1&lt;=IF(AND($J181&gt;$M$1,$K181=""),$M$2,$K181)),AND(O$1&gt;=$J182,O$1&lt;=IF(AND($J182&gt;$M$1,$K182=""),$M$2,$K182)),AND(O$1&gt;=$J183,O$1&lt;=IF(AND($J183&gt;$M$1,$K183=""),$M$2,$K183)),AND(O$1&gt;=$J184,O$1&lt;=IF(AND($J184&gt;$M$1,$K184=""),$M$2,$K184))),$J$3,"")</f>
        <v/>
      </c>
      <c r="P184" s="49" t="str">
        <f t="shared" si="1968"/>
        <v/>
      </c>
      <c r="Q184" s="49" t="str">
        <f t="shared" si="1968"/>
        <v/>
      </c>
      <c r="R184" s="49" t="str">
        <f t="shared" si="1968"/>
        <v/>
      </c>
      <c r="S184" s="49" t="str">
        <f t="shared" si="1968"/>
        <v/>
      </c>
      <c r="T184" s="49" t="str">
        <f t="shared" si="1968"/>
        <v/>
      </c>
      <c r="U184" s="49" t="str">
        <f t="shared" si="1968"/>
        <v/>
      </c>
      <c r="V184" s="49" t="str">
        <f t="shared" si="1968"/>
        <v/>
      </c>
      <c r="W184" s="49" t="str">
        <f t="shared" si="1968"/>
        <v/>
      </c>
      <c r="X184" s="49" t="str">
        <f t="shared" si="1968"/>
        <v/>
      </c>
      <c r="Y184" s="49" t="str">
        <f t="shared" si="1968"/>
        <v/>
      </c>
      <c r="Z184" s="49" t="str">
        <f t="shared" si="1968"/>
        <v/>
      </c>
      <c r="AA184" s="49" t="str">
        <f t="shared" si="1968"/>
        <v/>
      </c>
      <c r="AB184" s="49" t="str">
        <f t="shared" si="1968"/>
        <v/>
      </c>
      <c r="AC184" s="49" t="str">
        <f t="shared" si="1968"/>
        <v/>
      </c>
      <c r="AD184" s="49" t="str">
        <f t="shared" si="1968"/>
        <v/>
      </c>
      <c r="AE184" s="49" t="str">
        <f t="shared" si="1968"/>
        <v/>
      </c>
      <c r="AF184" s="49" t="str">
        <f t="shared" si="1968"/>
        <v/>
      </c>
      <c r="AG184" s="49" t="str">
        <f t="shared" si="1968"/>
        <v/>
      </c>
      <c r="AH184" s="49" t="str">
        <f t="shared" si="1968"/>
        <v/>
      </c>
      <c r="AI184" s="49" t="str">
        <f t="shared" si="1968"/>
        <v/>
      </c>
      <c r="AJ184" s="49" t="str">
        <f t="shared" si="1968"/>
        <v/>
      </c>
      <c r="AK184" s="49" t="str">
        <f t="shared" si="1968"/>
        <v/>
      </c>
      <c r="AL184" s="49" t="str">
        <f t="shared" si="1968"/>
        <v/>
      </c>
      <c r="AM184" s="49" t="str">
        <f t="shared" si="1968"/>
        <v/>
      </c>
      <c r="AN184" s="49" t="str">
        <f t="shared" si="1968"/>
        <v/>
      </c>
      <c r="AO184" s="49" t="str">
        <f t="shared" si="1968"/>
        <v/>
      </c>
      <c r="AP184" s="52" t="str">
        <f>IF(AP$1="","",IF(OR(AND(AP$1&gt;=$J180,AP$1&lt;=IF(AND($J180&gt;$M$1,$K180=""),$M$2,$K180)),AND(AP$1&gt;=$J181,AP$1&lt;=IF(AND($J181&gt;$M$1,$K181=""),$M$2,$K181)),AND(AP$1&gt;=$J182,AP$1&lt;=IF(AND($J182&gt;$M$1,$K182=""),$M$2,$K182)),AND(AP$1&gt;=$J183,AP$1&lt;=IF(AND($J183&gt;$M$1,$K183=""),$M$2,$K183)),AND(AP$1&gt;=$J184,AP$1&lt;=IF(AND($J184&gt;$M$1,$K184=""),$M$2,$K184))),$J$3,""))</f>
        <v/>
      </c>
      <c r="AQ184" s="52" t="str">
        <f t="shared" ref="AQ184:AR184" si="1969">IF(AQ$1="","",IF(OR(AND(AQ$1&gt;=$J180,AQ$1&lt;=IF(AND($J180&gt;$M$1,$K180=""),$M$2,$K180)),AND(AQ$1&gt;=$J181,AQ$1&lt;=IF(AND($J181&gt;$M$1,$K181=""),$M$2,$K181)),AND(AQ$1&gt;=$J182,AQ$1&lt;=IF(AND($J182&gt;$M$1,$K182=""),$M$2,$K182)),AND(AQ$1&gt;=$J183,AQ$1&lt;=IF(AND($J183&gt;$M$1,$K183=""),$M$2,$K183)),AND(AQ$1&gt;=$J184,AQ$1&lt;=IF(AND($J184&gt;$M$1,$K184=""),$M$2,$K184))),$J$3,""))</f>
        <v/>
      </c>
      <c r="AR184" s="53" t="str">
        <f t="shared" si="1969"/>
        <v/>
      </c>
    </row>
    <row r="185" spans="1:44" x14ac:dyDescent="0.2">
      <c r="A185" s="76">
        <f>стр.1!C85</f>
        <v>0</v>
      </c>
      <c r="B185" s="142" t="str">
        <f>IFERROR(VLOOKUP(A185,стр.1!$A$13:$D$106,2,FALSE),"")</f>
        <v/>
      </c>
      <c r="C185" s="197" t="str">
        <f>IFERROR(VLOOKUP(A185,стр.1!$A$13:$D$106,4,FALSE),"")</f>
        <v/>
      </c>
      <c r="D185" s="86"/>
      <c r="E185" s="87"/>
      <c r="F185" s="86"/>
      <c r="G185" s="87"/>
      <c r="H185" s="86"/>
      <c r="I185" s="87"/>
      <c r="J185" s="86"/>
      <c r="K185" s="87"/>
      <c r="L185" s="17"/>
      <c r="M185" s="99"/>
      <c r="N185" s="97" t="str">
        <f>N186&amp;N187&amp;N188&amp;N189</f>
        <v/>
      </c>
      <c r="O185" s="97" t="str">
        <f t="shared" ref="O185:AR185" si="1970">O186&amp;O187&amp;O188&amp;O189</f>
        <v/>
      </c>
      <c r="P185" s="97" t="str">
        <f t="shared" si="1970"/>
        <v/>
      </c>
      <c r="Q185" s="97" t="str">
        <f t="shared" si="1970"/>
        <v/>
      </c>
      <c r="R185" s="97" t="str">
        <f t="shared" si="1970"/>
        <v/>
      </c>
      <c r="S185" s="97" t="str">
        <f t="shared" si="1970"/>
        <v/>
      </c>
      <c r="T185" s="97" t="str">
        <f t="shared" si="1970"/>
        <v/>
      </c>
      <c r="U185" s="97" t="str">
        <f t="shared" si="1970"/>
        <v/>
      </c>
      <c r="V185" s="97" t="str">
        <f t="shared" si="1970"/>
        <v/>
      </c>
      <c r="W185" s="97" t="str">
        <f t="shared" si="1970"/>
        <v/>
      </c>
      <c r="X185" s="97" t="str">
        <f t="shared" si="1970"/>
        <v/>
      </c>
      <c r="Y185" s="97" t="str">
        <f t="shared" si="1970"/>
        <v/>
      </c>
      <c r="Z185" s="97" t="str">
        <f t="shared" si="1970"/>
        <v/>
      </c>
      <c r="AA185" s="97" t="str">
        <f t="shared" si="1970"/>
        <v/>
      </c>
      <c r="AB185" s="97" t="str">
        <f t="shared" si="1970"/>
        <v/>
      </c>
      <c r="AC185" s="97" t="str">
        <f t="shared" si="1970"/>
        <v/>
      </c>
      <c r="AD185" s="97" t="str">
        <f t="shared" si="1970"/>
        <v/>
      </c>
      <c r="AE185" s="97" t="str">
        <f t="shared" si="1970"/>
        <v/>
      </c>
      <c r="AF185" s="97" t="str">
        <f t="shared" si="1970"/>
        <v/>
      </c>
      <c r="AG185" s="97" t="str">
        <f t="shared" si="1970"/>
        <v/>
      </c>
      <c r="AH185" s="97" t="str">
        <f t="shared" si="1970"/>
        <v/>
      </c>
      <c r="AI185" s="97" t="str">
        <f t="shared" si="1970"/>
        <v/>
      </c>
      <c r="AJ185" s="97" t="str">
        <f t="shared" si="1970"/>
        <v/>
      </c>
      <c r="AK185" s="97" t="str">
        <f t="shared" si="1970"/>
        <v/>
      </c>
      <c r="AL185" s="97" t="str">
        <f t="shared" si="1970"/>
        <v/>
      </c>
      <c r="AM185" s="97" t="str">
        <f t="shared" si="1970"/>
        <v/>
      </c>
      <c r="AN185" s="97" t="str">
        <f t="shared" si="1970"/>
        <v/>
      </c>
      <c r="AO185" s="97" t="str">
        <f t="shared" si="1970"/>
        <v/>
      </c>
      <c r="AP185" s="97" t="str">
        <f t="shared" si="1970"/>
        <v/>
      </c>
      <c r="AQ185" s="97" t="str">
        <f t="shared" si="1970"/>
        <v/>
      </c>
      <c r="AR185" s="97" t="str">
        <f t="shared" si="1970"/>
        <v/>
      </c>
    </row>
    <row r="186" spans="1:44" x14ac:dyDescent="0.2">
      <c r="A186" s="201"/>
      <c r="B186" s="74"/>
      <c r="C186" s="198"/>
      <c r="D186" s="88"/>
      <c r="E186" s="89"/>
      <c r="F186" s="90"/>
      <c r="G186" s="89"/>
      <c r="H186" s="90"/>
      <c r="I186" s="89"/>
      <c r="J186" s="90"/>
      <c r="K186" s="89"/>
      <c r="M186" s="99"/>
      <c r="N186" s="74" t="str">
        <f>IF(OR(AND(N$1&gt;=$D185,N$1&lt;=IF(AND($D185&gt;$M$1,$E185=""),$M$2,$E185)),AND(N$1&gt;=$D186,N$1&lt;=IF(AND($D186&gt;$M$1,$E186=""),$M$2,$E186)),AND(N$1&gt;=$D187,N$1&lt;=IF(AND($D187&gt;$M$1,$E187=""),$M$2,$E187)),AND(N$1&gt;=$D188,N$1&lt;=IF(AND($D188&gt;$M$1,$E188=""),$M$2,$E188))),$D$3,"")</f>
        <v/>
      </c>
      <c r="O186" s="41" t="str">
        <f t="shared" ref="O186:AO186" si="1971">IF(OR(AND(O$1&gt;=$D185,O$1&lt;=IF(AND($D185&gt;$M$1,$E185=""),$M$2,$E185)),AND(O$1&gt;=$D186,O$1&lt;=IF(AND($D186&gt;$M$1,$E186=""),$M$2,$E186)),AND(O$1&gt;=$D187,O$1&lt;=IF(AND($D187&gt;$M$1,$E187=""),$M$2,$E187)),AND(O$1&gt;=$D188,O$1&lt;=IF(AND($D188&gt;$M$1,$E188=""),$M$2,$E188))),$D$3,"")</f>
        <v/>
      </c>
      <c r="P186" s="41" t="str">
        <f t="shared" si="1971"/>
        <v/>
      </c>
      <c r="Q186" s="41" t="str">
        <f t="shared" si="1971"/>
        <v/>
      </c>
      <c r="R186" s="41" t="str">
        <f t="shared" si="1971"/>
        <v/>
      </c>
      <c r="S186" s="41" t="str">
        <f t="shared" si="1971"/>
        <v/>
      </c>
      <c r="T186" s="41" t="str">
        <f t="shared" si="1971"/>
        <v/>
      </c>
      <c r="U186" s="41" t="str">
        <f t="shared" si="1971"/>
        <v/>
      </c>
      <c r="V186" s="41" t="str">
        <f t="shared" si="1971"/>
        <v/>
      </c>
      <c r="W186" s="41" t="str">
        <f t="shared" si="1971"/>
        <v/>
      </c>
      <c r="X186" s="41" t="str">
        <f t="shared" si="1971"/>
        <v/>
      </c>
      <c r="Y186" s="41" t="str">
        <f t="shared" si="1971"/>
        <v/>
      </c>
      <c r="Z186" s="41" t="str">
        <f t="shared" si="1971"/>
        <v/>
      </c>
      <c r="AA186" s="41" t="str">
        <f t="shared" si="1971"/>
        <v/>
      </c>
      <c r="AB186" s="41" t="str">
        <f t="shared" si="1971"/>
        <v/>
      </c>
      <c r="AC186" s="41" t="str">
        <f t="shared" si="1971"/>
        <v/>
      </c>
      <c r="AD186" s="41" t="str">
        <f t="shared" si="1971"/>
        <v/>
      </c>
      <c r="AE186" s="41" t="str">
        <f t="shared" si="1971"/>
        <v/>
      </c>
      <c r="AF186" s="41" t="str">
        <f t="shared" si="1971"/>
        <v/>
      </c>
      <c r="AG186" s="41" t="str">
        <f t="shared" si="1971"/>
        <v/>
      </c>
      <c r="AH186" s="41" t="str">
        <f t="shared" si="1971"/>
        <v/>
      </c>
      <c r="AI186" s="41" t="str">
        <f t="shared" si="1971"/>
        <v/>
      </c>
      <c r="AJ186" s="41" t="str">
        <f t="shared" si="1971"/>
        <v/>
      </c>
      <c r="AK186" s="41" t="str">
        <f t="shared" si="1971"/>
        <v/>
      </c>
      <c r="AL186" s="41" t="str">
        <f t="shared" si="1971"/>
        <v/>
      </c>
      <c r="AM186" s="41" t="str">
        <f t="shared" si="1971"/>
        <v/>
      </c>
      <c r="AN186" s="41" t="str">
        <f t="shared" si="1971"/>
        <v/>
      </c>
      <c r="AO186" s="41" t="str">
        <f t="shared" si="1971"/>
        <v/>
      </c>
      <c r="AP186" s="50" t="str">
        <f>IF(AP$1="","",IF(OR(AND(AP$1&gt;=$D185,AP$1&lt;=IF(AND($D185&gt;$M$1,$E185=""),$M$2,$E185)),AND(AP$1&gt;=$D186,AP$1&lt;=IF(AND($D186&gt;$M$1,$E186=""),$M$2,$E186)),AND(AP$1&gt;=$D187,AP$1&lt;=IF(AND($D187&gt;$M$1,$E187=""),$M$2,$E187)),AND(AP$1&gt;=$D188,AP$1&lt;=IF(AND($D188&gt;$M$1,$E188=""),$M$2,$E188))),$D$3,""))</f>
        <v/>
      </c>
      <c r="AQ186" s="50" t="str">
        <f t="shared" ref="AQ186:AR186" si="1972">IF(AQ$1="","",IF(OR(AND(AQ$1&gt;=$D185,AQ$1&lt;=IF(AND($D185&gt;$M$1,$E185=""),$M$2,$E185)),AND(AQ$1&gt;=$D186,AQ$1&lt;=IF(AND($D186&gt;$M$1,$E186=""),$M$2,$E186)),AND(AQ$1&gt;=$D187,AQ$1&lt;=IF(AND($D187&gt;$M$1,$E187=""),$M$2,$E187)),AND(AQ$1&gt;=$D188,AQ$1&lt;=IF(AND($D188&gt;$M$1,$E188=""),$M$2,$E188))),$D$3,""))</f>
        <v/>
      </c>
      <c r="AR186" s="51" t="str">
        <f t="shared" si="1972"/>
        <v/>
      </c>
    </row>
    <row r="187" spans="1:44" x14ac:dyDescent="0.2">
      <c r="A187" s="201"/>
      <c r="B187" s="74"/>
      <c r="C187" s="199"/>
      <c r="D187" s="90"/>
      <c r="E187" s="89"/>
      <c r="F187" s="90"/>
      <c r="G187" s="89"/>
      <c r="H187" s="90"/>
      <c r="I187" s="89"/>
      <c r="J187" s="90"/>
      <c r="K187" s="89"/>
      <c r="M187" s="99"/>
      <c r="N187" s="74" t="str">
        <f>IF(OR(AND(N$1&gt;=$F185,N$1&lt;=IF(AND($F185&gt;$M$1,$G185=""),$M$2,$G185)),AND(N$1&gt;=$F186,N$1&lt;=IF(AND($F186&gt;$M$1,$G186=""),$M$2,$G186)),AND(N$1&gt;=$F187,N$1&lt;=IF(AND($F187&gt;$M$1,$G187=""),$M$2,$G187)),AND(N$1&gt;=$F188,N$1&lt;=IF(AND($F188&gt;$M$1,$G188=""),$M$2,$G188))),$F$3,"")</f>
        <v/>
      </c>
      <c r="O187" s="41" t="str">
        <f t="shared" ref="O187:AO187" si="1973">IF(OR(AND(O$1&gt;=$F185,O$1&lt;=IF(AND($F185&gt;$M$1,$G185=""),$M$2,$G185)),AND(O$1&gt;=$F186,O$1&lt;=IF(AND($F186&gt;$M$1,$G186=""),$M$2,$G186)),AND(O$1&gt;=$F187,O$1&lt;=IF(AND($F187&gt;$M$1,$G187=""),$M$2,$G187)),AND(O$1&gt;=$F188,O$1&lt;=IF(AND($F188&gt;$M$1,$G188=""),$M$2,$G188))),$F$3,"")</f>
        <v/>
      </c>
      <c r="P187" s="41" t="str">
        <f t="shared" si="1973"/>
        <v/>
      </c>
      <c r="Q187" s="41" t="str">
        <f t="shared" si="1973"/>
        <v/>
      </c>
      <c r="R187" s="41" t="str">
        <f t="shared" si="1973"/>
        <v/>
      </c>
      <c r="S187" s="41" t="str">
        <f t="shared" si="1973"/>
        <v/>
      </c>
      <c r="T187" s="41" t="str">
        <f t="shared" si="1973"/>
        <v/>
      </c>
      <c r="U187" s="41" t="str">
        <f t="shared" si="1973"/>
        <v/>
      </c>
      <c r="V187" s="41" t="str">
        <f t="shared" si="1973"/>
        <v/>
      </c>
      <c r="W187" s="41" t="str">
        <f t="shared" si="1973"/>
        <v/>
      </c>
      <c r="X187" s="41" t="str">
        <f t="shared" si="1973"/>
        <v/>
      </c>
      <c r="Y187" s="41" t="str">
        <f t="shared" si="1973"/>
        <v/>
      </c>
      <c r="Z187" s="41" t="str">
        <f t="shared" si="1973"/>
        <v/>
      </c>
      <c r="AA187" s="41" t="str">
        <f t="shared" si="1973"/>
        <v/>
      </c>
      <c r="AB187" s="41" t="str">
        <f t="shared" si="1973"/>
        <v/>
      </c>
      <c r="AC187" s="41" t="str">
        <f t="shared" si="1973"/>
        <v/>
      </c>
      <c r="AD187" s="41" t="str">
        <f t="shared" si="1973"/>
        <v/>
      </c>
      <c r="AE187" s="41" t="str">
        <f t="shared" si="1973"/>
        <v/>
      </c>
      <c r="AF187" s="41" t="str">
        <f t="shared" si="1973"/>
        <v/>
      </c>
      <c r="AG187" s="41" t="str">
        <f t="shared" si="1973"/>
        <v/>
      </c>
      <c r="AH187" s="41" t="str">
        <f t="shared" si="1973"/>
        <v/>
      </c>
      <c r="AI187" s="41" t="str">
        <f t="shared" si="1973"/>
        <v/>
      </c>
      <c r="AJ187" s="41" t="str">
        <f t="shared" si="1973"/>
        <v/>
      </c>
      <c r="AK187" s="41" t="str">
        <f t="shared" si="1973"/>
        <v/>
      </c>
      <c r="AL187" s="41" t="str">
        <f t="shared" si="1973"/>
        <v/>
      </c>
      <c r="AM187" s="41" t="str">
        <f t="shared" si="1973"/>
        <v/>
      </c>
      <c r="AN187" s="41" t="str">
        <f t="shared" si="1973"/>
        <v/>
      </c>
      <c r="AO187" s="41" t="str">
        <f t="shared" si="1973"/>
        <v/>
      </c>
      <c r="AP187" s="50" t="str">
        <f>IF(AP$1="","",IF(OR(AND(AP$1&gt;=$F185,AP$1&lt;=IF(AND($F185&gt;$M$1,$G185=""),$M$2,$G185)),AND(AP$1&gt;=$F186,AP$1&lt;=IF(AND($F186&gt;$M$1,$G186=""),$M$2,$G186)),AND(AP$1&gt;=$F187,AP$1&lt;=IF(AND($F187&gt;$M$1,$G187=""),$M$2,$G187)),AND(AP$1&gt;=$F188,AP$1&lt;=IF(AND($F188&gt;$M$1,$G188=""),$M$2,$G188))),$F$3,""))</f>
        <v/>
      </c>
      <c r="AQ187" s="50" t="str">
        <f t="shared" ref="AQ187:AR187" si="1974">IF(AQ$1="","",IF(OR(AND(AQ$1&gt;=$F185,AQ$1&lt;=IF(AND($F185&gt;$M$1,$G185=""),$M$2,$G185)),AND(AQ$1&gt;=$F186,AQ$1&lt;=IF(AND($F186&gt;$M$1,$G186=""),$M$2,$G186)),AND(AQ$1&gt;=$F187,AQ$1&lt;=IF(AND($F187&gt;$M$1,$G187=""),$M$2,$G187)),AND(AQ$1&gt;=$F188,AQ$1&lt;=IF(AND($F188&gt;$M$1,$G188=""),$M$2,$G188))),$F$3,""))</f>
        <v/>
      </c>
      <c r="AR187" s="51" t="str">
        <f t="shared" si="1974"/>
        <v/>
      </c>
    </row>
    <row r="188" spans="1:44" x14ac:dyDescent="0.2">
      <c r="A188" s="201"/>
      <c r="B188" s="74"/>
      <c r="C188" s="125"/>
      <c r="D188" s="90"/>
      <c r="E188" s="89"/>
      <c r="F188" s="90"/>
      <c r="G188" s="89"/>
      <c r="H188" s="90"/>
      <c r="I188" s="89"/>
      <c r="J188" s="90"/>
      <c r="K188" s="89"/>
      <c r="M188" s="99"/>
      <c r="N188" s="98" t="str">
        <f t="shared" ref="N188:AO188" si="1975">IF(OR(AND(N$1&gt;=$H185,N$1&lt;=IF(AND($H185&gt;$M$1,$I185=""),$M$2,$I185)),AND(N$1&gt;=$H186,N$1&lt;=IF(AND($H186&gt;$M$1,$I186=""),$M$2,$I186)),AND(N$1&gt;=$H187,N$1&lt;=IF(AND($H187&gt;$M$1,$I187=""),$M$2,$I187)),AND(N$1&gt;=$H188,N$1&lt;=IF(AND($H188&gt;$M$1,$I188=""),$M$2,$I188))),$H$3,"")</f>
        <v/>
      </c>
      <c r="O188" s="47" t="str">
        <f t="shared" si="1975"/>
        <v/>
      </c>
      <c r="P188" s="47" t="str">
        <f t="shared" si="1975"/>
        <v/>
      </c>
      <c r="Q188" s="47" t="str">
        <f t="shared" si="1975"/>
        <v/>
      </c>
      <c r="R188" s="47" t="str">
        <f t="shared" si="1975"/>
        <v/>
      </c>
      <c r="S188" s="47" t="str">
        <f t="shared" si="1975"/>
        <v/>
      </c>
      <c r="T188" s="47" t="str">
        <f t="shared" si="1975"/>
        <v/>
      </c>
      <c r="U188" s="47" t="str">
        <f t="shared" si="1975"/>
        <v/>
      </c>
      <c r="V188" s="47" t="str">
        <f t="shared" si="1975"/>
        <v/>
      </c>
      <c r="W188" s="47" t="str">
        <f t="shared" si="1975"/>
        <v/>
      </c>
      <c r="X188" s="47" t="str">
        <f t="shared" si="1975"/>
        <v/>
      </c>
      <c r="Y188" s="47" t="str">
        <f t="shared" si="1975"/>
        <v/>
      </c>
      <c r="Z188" s="47" t="str">
        <f t="shared" si="1975"/>
        <v/>
      </c>
      <c r="AA188" s="47" t="str">
        <f t="shared" si="1975"/>
        <v/>
      </c>
      <c r="AB188" s="47" t="str">
        <f t="shared" si="1975"/>
        <v/>
      </c>
      <c r="AC188" s="47" t="str">
        <f t="shared" si="1975"/>
        <v/>
      </c>
      <c r="AD188" s="47" t="str">
        <f t="shared" si="1975"/>
        <v/>
      </c>
      <c r="AE188" s="47" t="str">
        <f t="shared" si="1975"/>
        <v/>
      </c>
      <c r="AF188" s="47" t="str">
        <f t="shared" si="1975"/>
        <v/>
      </c>
      <c r="AG188" s="47" t="str">
        <f t="shared" si="1975"/>
        <v/>
      </c>
      <c r="AH188" s="47" t="str">
        <f t="shared" si="1975"/>
        <v/>
      </c>
      <c r="AI188" s="47" t="str">
        <f t="shared" si="1975"/>
        <v/>
      </c>
      <c r="AJ188" s="47" t="str">
        <f t="shared" si="1975"/>
        <v/>
      </c>
      <c r="AK188" s="47" t="str">
        <f t="shared" si="1975"/>
        <v/>
      </c>
      <c r="AL188" s="47" t="str">
        <f t="shared" si="1975"/>
        <v/>
      </c>
      <c r="AM188" s="47" t="str">
        <f t="shared" si="1975"/>
        <v/>
      </c>
      <c r="AN188" s="47" t="str">
        <f t="shared" si="1975"/>
        <v/>
      </c>
      <c r="AO188" s="47" t="str">
        <f t="shared" si="1975"/>
        <v/>
      </c>
      <c r="AP188" s="95" t="str">
        <f>IF(AP$1="","",IF(OR(AND(AP$1&gt;=$H185,AP$1&lt;=IF(AND($H185&gt;$M$1,$I185=""),$M$2,$I185)),AND(AP$1&gt;=$H186,AP$1&lt;=IF(AND($H186&gt;$M$1,$I186=""),$M$2,$I186)),AND(AP$1&gt;=$H187,AP$1&lt;=IF(AND($H187&gt;$M$1,$I187=""),$M$2,$I187)),AND(AP$1&gt;=$H188,AP$1&lt;=IF(AND($H188&gt;$M$1,$I188=""),$M$2,$I188))),$H$3,""))</f>
        <v/>
      </c>
      <c r="AQ188" s="95" t="str">
        <f>IF(AQ$1="","",IF(OR(AND(AQ$1&gt;=$H185,AQ$1&lt;=IF(AND($H185&gt;$M$1,$I185=""),$M$2,$I185)),AND(AQ$1&gt;=$H186,AQ$1&lt;=IF(AND($H186&gt;$M$1,$I186=""),$M$2,$I186)),AND(AQ$1&gt;=$H187,AQ$1&lt;=IF(AND($H187&gt;$M$1,$I187=""),$M$2,$I187)),AND(AQ$1&gt;=$H188,AQ$1&lt;=IF(AND($H188&gt;$M$1,$I188=""),$M$2,$I188))),$H$3,""))</f>
        <v/>
      </c>
      <c r="AR188" s="96" t="str">
        <f>IF(AR$1="","",IF(OR(AND(AR$1&gt;=$H185,AR$1&lt;=IF(AND($H185&gt;$M$1,$I185=""),$M$2,$I185)),AND(AR$1&gt;=$H186,AR$1&lt;=IF(AND($H186&gt;$M$1,$I186=""),$M$2,$I186)),AND(AR$1&gt;=$H187,AR$1&lt;=IF(AND($H187&gt;$M$1,$I187=""),$M$2,$I187)),AND(AR$1&gt;=$H188,AR$1&lt;=IF(AND($H188&gt;$M$1,$I188=""),$M$2,$I188))),$H$3,""))</f>
        <v/>
      </c>
    </row>
    <row r="189" spans="1:44" ht="13.5" thickBot="1" x14ac:dyDescent="0.25">
      <c r="A189" s="202"/>
      <c r="B189" s="75"/>
      <c r="C189" s="200"/>
      <c r="D189" s="91"/>
      <c r="E189" s="92"/>
      <c r="F189" s="91"/>
      <c r="G189" s="92"/>
      <c r="H189" s="91"/>
      <c r="I189" s="92"/>
      <c r="J189" s="91"/>
      <c r="K189" s="92"/>
      <c r="M189" s="99"/>
      <c r="N189" s="75" t="str">
        <f>IF(OR(AND(N$1&gt;=$J185,N$1&lt;=IF(AND($J185&gt;$M$1,$K185=""),$M$2,$K185)),AND(N$1&gt;=$J186,N$1&lt;=IF(AND($J186&gt;$M$1,$K186=""),$M$2,$K186)),AND(N$1&gt;=$J187,N$1&lt;=IF(AND($J187&gt;$M$1,$K187=""),$M$2,$K187)),AND(N$1&gt;=$J188,N$1&lt;=IF(AND($J188&gt;$M$1,$K188=""),$M$2,$K188)),AND(N$1&gt;=$J189,N$1&lt;=IF(AND($J189&gt;$M$1,$K189=""),$M$2,$K189))),$J$3,"")</f>
        <v/>
      </c>
      <c r="O189" s="49" t="str">
        <f t="shared" ref="O189:AO189" si="1976">IF(OR(AND(O$1&gt;=$J185,O$1&lt;=IF(AND($J185&gt;$M$1,$K185=""),$M$2,$K185)),AND(O$1&gt;=$J186,O$1&lt;=IF(AND($J186&gt;$M$1,$K186=""),$M$2,$K186)),AND(O$1&gt;=$J187,O$1&lt;=IF(AND($J187&gt;$M$1,$K187=""),$M$2,$K187)),AND(O$1&gt;=$J188,O$1&lt;=IF(AND($J188&gt;$M$1,$K188=""),$M$2,$K188)),AND(O$1&gt;=$J189,O$1&lt;=IF(AND($J189&gt;$M$1,$K189=""),$M$2,$K189))),$J$3,"")</f>
        <v/>
      </c>
      <c r="P189" s="49" t="str">
        <f t="shared" si="1976"/>
        <v/>
      </c>
      <c r="Q189" s="49" t="str">
        <f t="shared" si="1976"/>
        <v/>
      </c>
      <c r="R189" s="49" t="str">
        <f t="shared" si="1976"/>
        <v/>
      </c>
      <c r="S189" s="49" t="str">
        <f t="shared" si="1976"/>
        <v/>
      </c>
      <c r="T189" s="49" t="str">
        <f t="shared" si="1976"/>
        <v/>
      </c>
      <c r="U189" s="49" t="str">
        <f t="shared" si="1976"/>
        <v/>
      </c>
      <c r="V189" s="49" t="str">
        <f t="shared" si="1976"/>
        <v/>
      </c>
      <c r="W189" s="49" t="str">
        <f t="shared" si="1976"/>
        <v/>
      </c>
      <c r="X189" s="49" t="str">
        <f t="shared" si="1976"/>
        <v/>
      </c>
      <c r="Y189" s="49" t="str">
        <f t="shared" si="1976"/>
        <v/>
      </c>
      <c r="Z189" s="49" t="str">
        <f t="shared" si="1976"/>
        <v/>
      </c>
      <c r="AA189" s="49" t="str">
        <f t="shared" si="1976"/>
        <v/>
      </c>
      <c r="AB189" s="49" t="str">
        <f t="shared" si="1976"/>
        <v/>
      </c>
      <c r="AC189" s="49" t="str">
        <f t="shared" si="1976"/>
        <v/>
      </c>
      <c r="AD189" s="49" t="str">
        <f t="shared" si="1976"/>
        <v/>
      </c>
      <c r="AE189" s="49" t="str">
        <f t="shared" si="1976"/>
        <v/>
      </c>
      <c r="AF189" s="49" t="str">
        <f t="shared" si="1976"/>
        <v/>
      </c>
      <c r="AG189" s="49" t="str">
        <f t="shared" si="1976"/>
        <v/>
      </c>
      <c r="AH189" s="49" t="str">
        <f t="shared" si="1976"/>
        <v/>
      </c>
      <c r="AI189" s="49" t="str">
        <f t="shared" si="1976"/>
        <v/>
      </c>
      <c r="AJ189" s="49" t="str">
        <f t="shared" si="1976"/>
        <v/>
      </c>
      <c r="AK189" s="49" t="str">
        <f t="shared" si="1976"/>
        <v/>
      </c>
      <c r="AL189" s="49" t="str">
        <f t="shared" si="1976"/>
        <v/>
      </c>
      <c r="AM189" s="49" t="str">
        <f t="shared" si="1976"/>
        <v/>
      </c>
      <c r="AN189" s="49" t="str">
        <f t="shared" si="1976"/>
        <v/>
      </c>
      <c r="AO189" s="49" t="str">
        <f t="shared" si="1976"/>
        <v/>
      </c>
      <c r="AP189" s="52" t="str">
        <f>IF(AP$1="","",IF(OR(AND(AP$1&gt;=$J185,AP$1&lt;=IF(AND($J185&gt;$M$1,$K185=""),$M$2,$K185)),AND(AP$1&gt;=$J186,AP$1&lt;=IF(AND($J186&gt;$M$1,$K186=""),$M$2,$K186)),AND(AP$1&gt;=$J187,AP$1&lt;=IF(AND($J187&gt;$M$1,$K187=""),$M$2,$K187)),AND(AP$1&gt;=$J188,AP$1&lt;=IF(AND($J188&gt;$M$1,$K188=""),$M$2,$K188)),AND(AP$1&gt;=$J189,AP$1&lt;=IF(AND($J189&gt;$M$1,$K189=""),$M$2,$K189))),$J$3,""))</f>
        <v/>
      </c>
      <c r="AQ189" s="52" t="str">
        <f t="shared" ref="AQ189:AR189" si="1977">IF(AQ$1="","",IF(OR(AND(AQ$1&gt;=$J185,AQ$1&lt;=IF(AND($J185&gt;$M$1,$K185=""),$M$2,$K185)),AND(AQ$1&gt;=$J186,AQ$1&lt;=IF(AND($J186&gt;$M$1,$K186=""),$M$2,$K186)),AND(AQ$1&gt;=$J187,AQ$1&lt;=IF(AND($J187&gt;$M$1,$K187=""),$M$2,$K187)),AND(AQ$1&gt;=$J188,AQ$1&lt;=IF(AND($J188&gt;$M$1,$K188=""),$M$2,$K188)),AND(AQ$1&gt;=$J189,AQ$1&lt;=IF(AND($J189&gt;$M$1,$K189=""),$M$2,$K189))),$J$3,""))</f>
        <v/>
      </c>
      <c r="AR189" s="53" t="str">
        <f t="shared" si="1977"/>
        <v/>
      </c>
    </row>
    <row r="190" spans="1:44" x14ac:dyDescent="0.2">
      <c r="A190" s="76">
        <f>стр.1!C87</f>
        <v>0</v>
      </c>
      <c r="B190" s="142" t="str">
        <f>IFERROR(VLOOKUP(A190,стр.1!$A$13:$D$106,2,FALSE),"")</f>
        <v/>
      </c>
      <c r="C190" s="197" t="str">
        <f>IFERROR(VLOOKUP(A190,стр.1!$A$13:$D$106,4,FALSE),"")</f>
        <v/>
      </c>
      <c r="D190" s="86"/>
      <c r="E190" s="87"/>
      <c r="F190" s="86"/>
      <c r="G190" s="87"/>
      <c r="H190" s="86"/>
      <c r="I190" s="87"/>
      <c r="J190" s="86"/>
      <c r="K190" s="87"/>
      <c r="L190" s="17"/>
      <c r="M190" s="99"/>
      <c r="N190" s="97" t="str">
        <f>N191&amp;N192&amp;N193&amp;N194</f>
        <v/>
      </c>
      <c r="O190" s="97" t="str">
        <f t="shared" ref="O190:AR190" si="1978">O191&amp;O192&amp;O193&amp;O194</f>
        <v/>
      </c>
      <c r="P190" s="97" t="str">
        <f t="shared" si="1978"/>
        <v/>
      </c>
      <c r="Q190" s="97" t="str">
        <f t="shared" si="1978"/>
        <v/>
      </c>
      <c r="R190" s="97" t="str">
        <f t="shared" si="1978"/>
        <v/>
      </c>
      <c r="S190" s="97" t="str">
        <f t="shared" si="1978"/>
        <v/>
      </c>
      <c r="T190" s="97" t="str">
        <f t="shared" si="1978"/>
        <v/>
      </c>
      <c r="U190" s="97" t="str">
        <f t="shared" si="1978"/>
        <v/>
      </c>
      <c r="V190" s="97" t="str">
        <f t="shared" si="1978"/>
        <v/>
      </c>
      <c r="W190" s="97" t="str">
        <f t="shared" si="1978"/>
        <v/>
      </c>
      <c r="X190" s="97" t="str">
        <f t="shared" si="1978"/>
        <v/>
      </c>
      <c r="Y190" s="97" t="str">
        <f t="shared" si="1978"/>
        <v/>
      </c>
      <c r="Z190" s="97" t="str">
        <f t="shared" si="1978"/>
        <v/>
      </c>
      <c r="AA190" s="97" t="str">
        <f t="shared" si="1978"/>
        <v/>
      </c>
      <c r="AB190" s="97" t="str">
        <f t="shared" si="1978"/>
        <v/>
      </c>
      <c r="AC190" s="97" t="str">
        <f t="shared" si="1978"/>
        <v/>
      </c>
      <c r="AD190" s="97" t="str">
        <f t="shared" si="1978"/>
        <v/>
      </c>
      <c r="AE190" s="97" t="str">
        <f t="shared" si="1978"/>
        <v/>
      </c>
      <c r="AF190" s="97" t="str">
        <f t="shared" si="1978"/>
        <v/>
      </c>
      <c r="AG190" s="97" t="str">
        <f t="shared" si="1978"/>
        <v/>
      </c>
      <c r="AH190" s="97" t="str">
        <f t="shared" si="1978"/>
        <v/>
      </c>
      <c r="AI190" s="97" t="str">
        <f t="shared" si="1978"/>
        <v/>
      </c>
      <c r="AJ190" s="97" t="str">
        <f t="shared" si="1978"/>
        <v/>
      </c>
      <c r="AK190" s="97" t="str">
        <f t="shared" si="1978"/>
        <v/>
      </c>
      <c r="AL190" s="97" t="str">
        <f t="shared" si="1978"/>
        <v/>
      </c>
      <c r="AM190" s="97" t="str">
        <f t="shared" si="1978"/>
        <v/>
      </c>
      <c r="AN190" s="97" t="str">
        <f t="shared" si="1978"/>
        <v/>
      </c>
      <c r="AO190" s="97" t="str">
        <f t="shared" si="1978"/>
        <v/>
      </c>
      <c r="AP190" s="97" t="str">
        <f t="shared" si="1978"/>
        <v/>
      </c>
      <c r="AQ190" s="97" t="str">
        <f t="shared" si="1978"/>
        <v/>
      </c>
      <c r="AR190" s="97" t="str">
        <f t="shared" si="1978"/>
        <v/>
      </c>
    </row>
    <row r="191" spans="1:44" x14ac:dyDescent="0.2">
      <c r="A191" s="201"/>
      <c r="B191" s="74"/>
      <c r="C191" s="198"/>
      <c r="D191" s="88"/>
      <c r="E191" s="89"/>
      <c r="F191" s="90"/>
      <c r="G191" s="89"/>
      <c r="H191" s="90"/>
      <c r="I191" s="89"/>
      <c r="J191" s="90"/>
      <c r="K191" s="89"/>
      <c r="M191" s="99"/>
      <c r="N191" s="74" t="str">
        <f>IF(OR(AND(N$1&gt;=$D190,N$1&lt;=IF(AND($D190&gt;$M$1,$E190=""),$M$2,$E190)),AND(N$1&gt;=$D191,N$1&lt;=IF(AND($D191&gt;$M$1,$E191=""),$M$2,$E191)),AND(N$1&gt;=$D192,N$1&lt;=IF(AND($D192&gt;$M$1,$E192=""),$M$2,$E192)),AND(N$1&gt;=$D193,N$1&lt;=IF(AND($D193&gt;$M$1,$E193=""),$M$2,$E193))),$D$3,"")</f>
        <v/>
      </c>
      <c r="O191" s="41" t="str">
        <f t="shared" ref="O191:AO191" si="1979">IF(OR(AND(O$1&gt;=$D190,O$1&lt;=IF(AND($D190&gt;$M$1,$E190=""),$M$2,$E190)),AND(O$1&gt;=$D191,O$1&lt;=IF(AND($D191&gt;$M$1,$E191=""),$M$2,$E191)),AND(O$1&gt;=$D192,O$1&lt;=IF(AND($D192&gt;$M$1,$E192=""),$M$2,$E192)),AND(O$1&gt;=$D193,O$1&lt;=IF(AND($D193&gt;$M$1,$E193=""),$M$2,$E193))),$D$3,"")</f>
        <v/>
      </c>
      <c r="P191" s="41" t="str">
        <f t="shared" si="1979"/>
        <v/>
      </c>
      <c r="Q191" s="41" t="str">
        <f t="shared" si="1979"/>
        <v/>
      </c>
      <c r="R191" s="41" t="str">
        <f t="shared" si="1979"/>
        <v/>
      </c>
      <c r="S191" s="41" t="str">
        <f t="shared" si="1979"/>
        <v/>
      </c>
      <c r="T191" s="41" t="str">
        <f t="shared" si="1979"/>
        <v/>
      </c>
      <c r="U191" s="41" t="str">
        <f t="shared" si="1979"/>
        <v/>
      </c>
      <c r="V191" s="41" t="str">
        <f t="shared" si="1979"/>
        <v/>
      </c>
      <c r="W191" s="41" t="str">
        <f t="shared" si="1979"/>
        <v/>
      </c>
      <c r="X191" s="41" t="str">
        <f t="shared" si="1979"/>
        <v/>
      </c>
      <c r="Y191" s="41" t="str">
        <f t="shared" si="1979"/>
        <v/>
      </c>
      <c r="Z191" s="41" t="str">
        <f t="shared" si="1979"/>
        <v/>
      </c>
      <c r="AA191" s="41" t="str">
        <f t="shared" si="1979"/>
        <v/>
      </c>
      <c r="AB191" s="41" t="str">
        <f t="shared" si="1979"/>
        <v/>
      </c>
      <c r="AC191" s="41" t="str">
        <f t="shared" si="1979"/>
        <v/>
      </c>
      <c r="AD191" s="41" t="str">
        <f t="shared" si="1979"/>
        <v/>
      </c>
      <c r="AE191" s="41" t="str">
        <f t="shared" si="1979"/>
        <v/>
      </c>
      <c r="AF191" s="41" t="str">
        <f t="shared" si="1979"/>
        <v/>
      </c>
      <c r="AG191" s="41" t="str">
        <f t="shared" si="1979"/>
        <v/>
      </c>
      <c r="AH191" s="41" t="str">
        <f t="shared" si="1979"/>
        <v/>
      </c>
      <c r="AI191" s="41" t="str">
        <f t="shared" si="1979"/>
        <v/>
      </c>
      <c r="AJ191" s="41" t="str">
        <f t="shared" si="1979"/>
        <v/>
      </c>
      <c r="AK191" s="41" t="str">
        <f t="shared" si="1979"/>
        <v/>
      </c>
      <c r="AL191" s="41" t="str">
        <f t="shared" si="1979"/>
        <v/>
      </c>
      <c r="AM191" s="41" t="str">
        <f t="shared" si="1979"/>
        <v/>
      </c>
      <c r="AN191" s="41" t="str">
        <f t="shared" si="1979"/>
        <v/>
      </c>
      <c r="AO191" s="41" t="str">
        <f t="shared" si="1979"/>
        <v/>
      </c>
      <c r="AP191" s="50" t="str">
        <f>IF(AP$1="","",IF(OR(AND(AP$1&gt;=$D190,AP$1&lt;=IF(AND($D190&gt;$M$1,$E190=""),$M$2,$E190)),AND(AP$1&gt;=$D191,AP$1&lt;=IF(AND($D191&gt;$M$1,$E191=""),$M$2,$E191)),AND(AP$1&gt;=$D192,AP$1&lt;=IF(AND($D192&gt;$M$1,$E192=""),$M$2,$E192)),AND(AP$1&gt;=$D193,AP$1&lt;=IF(AND($D193&gt;$M$1,$E193=""),$M$2,$E193))),$D$3,""))</f>
        <v/>
      </c>
      <c r="AQ191" s="50" t="str">
        <f t="shared" ref="AQ191:AR191" si="1980">IF(AQ$1="","",IF(OR(AND(AQ$1&gt;=$D190,AQ$1&lt;=IF(AND($D190&gt;$M$1,$E190=""),$M$2,$E190)),AND(AQ$1&gt;=$D191,AQ$1&lt;=IF(AND($D191&gt;$M$1,$E191=""),$M$2,$E191)),AND(AQ$1&gt;=$D192,AQ$1&lt;=IF(AND($D192&gt;$M$1,$E192=""),$M$2,$E192)),AND(AQ$1&gt;=$D193,AQ$1&lt;=IF(AND($D193&gt;$M$1,$E193=""),$M$2,$E193))),$D$3,""))</f>
        <v/>
      </c>
      <c r="AR191" s="51" t="str">
        <f t="shared" si="1980"/>
        <v/>
      </c>
    </row>
    <row r="192" spans="1:44" x14ac:dyDescent="0.2">
      <c r="A192" s="201"/>
      <c r="B192" s="74"/>
      <c r="C192" s="199"/>
      <c r="D192" s="90"/>
      <c r="E192" s="89"/>
      <c r="F192" s="90"/>
      <c r="G192" s="89"/>
      <c r="H192" s="90"/>
      <c r="I192" s="89"/>
      <c r="J192" s="90"/>
      <c r="K192" s="89"/>
      <c r="M192" s="99"/>
      <c r="N192" s="74" t="str">
        <f>IF(OR(AND(N$1&gt;=$F190,N$1&lt;=IF(AND($F190&gt;$M$1,$G190=""),$M$2,$G190)),AND(N$1&gt;=$F191,N$1&lt;=IF(AND($F191&gt;$M$1,$G191=""),$M$2,$G191)),AND(N$1&gt;=$F192,N$1&lt;=IF(AND($F192&gt;$M$1,$G192=""),$M$2,$G192)),AND(N$1&gt;=$F193,N$1&lt;=IF(AND($F193&gt;$M$1,$G193=""),$M$2,$G193))),$F$3,"")</f>
        <v/>
      </c>
      <c r="O192" s="41" t="str">
        <f t="shared" ref="O192:AO192" si="1981">IF(OR(AND(O$1&gt;=$F190,O$1&lt;=IF(AND($F190&gt;$M$1,$G190=""),$M$2,$G190)),AND(O$1&gt;=$F191,O$1&lt;=IF(AND($F191&gt;$M$1,$G191=""),$M$2,$G191)),AND(O$1&gt;=$F192,O$1&lt;=IF(AND($F192&gt;$M$1,$G192=""),$M$2,$G192)),AND(O$1&gt;=$F193,O$1&lt;=IF(AND($F193&gt;$M$1,$G193=""),$M$2,$G193))),$F$3,"")</f>
        <v/>
      </c>
      <c r="P192" s="41" t="str">
        <f t="shared" si="1981"/>
        <v/>
      </c>
      <c r="Q192" s="41" t="str">
        <f t="shared" si="1981"/>
        <v/>
      </c>
      <c r="R192" s="41" t="str">
        <f t="shared" si="1981"/>
        <v/>
      </c>
      <c r="S192" s="41" t="str">
        <f t="shared" si="1981"/>
        <v/>
      </c>
      <c r="T192" s="41" t="str">
        <f t="shared" si="1981"/>
        <v/>
      </c>
      <c r="U192" s="41" t="str">
        <f t="shared" si="1981"/>
        <v/>
      </c>
      <c r="V192" s="41" t="str">
        <f t="shared" si="1981"/>
        <v/>
      </c>
      <c r="W192" s="41" t="str">
        <f t="shared" si="1981"/>
        <v/>
      </c>
      <c r="X192" s="41" t="str">
        <f t="shared" si="1981"/>
        <v/>
      </c>
      <c r="Y192" s="41" t="str">
        <f t="shared" si="1981"/>
        <v/>
      </c>
      <c r="Z192" s="41" t="str">
        <f t="shared" si="1981"/>
        <v/>
      </c>
      <c r="AA192" s="41" t="str">
        <f t="shared" si="1981"/>
        <v/>
      </c>
      <c r="AB192" s="41" t="str">
        <f t="shared" si="1981"/>
        <v/>
      </c>
      <c r="AC192" s="41" t="str">
        <f t="shared" si="1981"/>
        <v/>
      </c>
      <c r="AD192" s="41" t="str">
        <f t="shared" si="1981"/>
        <v/>
      </c>
      <c r="AE192" s="41" t="str">
        <f t="shared" si="1981"/>
        <v/>
      </c>
      <c r="AF192" s="41" t="str">
        <f t="shared" si="1981"/>
        <v/>
      </c>
      <c r="AG192" s="41" t="str">
        <f t="shared" si="1981"/>
        <v/>
      </c>
      <c r="AH192" s="41" t="str">
        <f t="shared" si="1981"/>
        <v/>
      </c>
      <c r="AI192" s="41" t="str">
        <f t="shared" si="1981"/>
        <v/>
      </c>
      <c r="AJ192" s="41" t="str">
        <f t="shared" si="1981"/>
        <v/>
      </c>
      <c r="AK192" s="41" t="str">
        <f t="shared" si="1981"/>
        <v/>
      </c>
      <c r="AL192" s="41" t="str">
        <f t="shared" si="1981"/>
        <v/>
      </c>
      <c r="AM192" s="41" t="str">
        <f t="shared" si="1981"/>
        <v/>
      </c>
      <c r="AN192" s="41" t="str">
        <f t="shared" si="1981"/>
        <v/>
      </c>
      <c r="AO192" s="41" t="str">
        <f t="shared" si="1981"/>
        <v/>
      </c>
      <c r="AP192" s="50" t="str">
        <f>IF(AP$1="","",IF(OR(AND(AP$1&gt;=$F190,AP$1&lt;=IF(AND($F190&gt;$M$1,$G190=""),$M$2,$G190)),AND(AP$1&gt;=$F191,AP$1&lt;=IF(AND($F191&gt;$M$1,$G191=""),$M$2,$G191)),AND(AP$1&gt;=$F192,AP$1&lt;=IF(AND($F192&gt;$M$1,$G192=""),$M$2,$G192)),AND(AP$1&gt;=$F193,AP$1&lt;=IF(AND($F193&gt;$M$1,$G193=""),$M$2,$G193))),$F$3,""))</f>
        <v/>
      </c>
      <c r="AQ192" s="50" t="str">
        <f t="shared" ref="AQ192:AR192" si="1982">IF(AQ$1="","",IF(OR(AND(AQ$1&gt;=$F190,AQ$1&lt;=IF(AND($F190&gt;$M$1,$G190=""),$M$2,$G190)),AND(AQ$1&gt;=$F191,AQ$1&lt;=IF(AND($F191&gt;$M$1,$G191=""),$M$2,$G191)),AND(AQ$1&gt;=$F192,AQ$1&lt;=IF(AND($F192&gt;$M$1,$G192=""),$M$2,$G192)),AND(AQ$1&gt;=$F193,AQ$1&lt;=IF(AND($F193&gt;$M$1,$G193=""),$M$2,$G193))),$F$3,""))</f>
        <v/>
      </c>
      <c r="AR192" s="51" t="str">
        <f t="shared" si="1982"/>
        <v/>
      </c>
    </row>
    <row r="193" spans="1:44" x14ac:dyDescent="0.2">
      <c r="A193" s="201"/>
      <c r="B193" s="74"/>
      <c r="C193" s="125"/>
      <c r="D193" s="90"/>
      <c r="E193" s="89"/>
      <c r="F193" s="90"/>
      <c r="G193" s="89"/>
      <c r="H193" s="90"/>
      <c r="I193" s="89"/>
      <c r="J193" s="90"/>
      <c r="K193" s="89"/>
      <c r="M193" s="99"/>
      <c r="N193" s="98" t="str">
        <f t="shared" ref="N193:AO193" si="1983">IF(OR(AND(N$1&gt;=$H190,N$1&lt;=IF(AND($H190&gt;$M$1,$I190=""),$M$2,$I190)),AND(N$1&gt;=$H191,N$1&lt;=IF(AND($H191&gt;$M$1,$I191=""),$M$2,$I191)),AND(N$1&gt;=$H192,N$1&lt;=IF(AND($H192&gt;$M$1,$I192=""),$M$2,$I192)),AND(N$1&gt;=$H193,N$1&lt;=IF(AND($H193&gt;$M$1,$I193=""),$M$2,$I193))),$H$3,"")</f>
        <v/>
      </c>
      <c r="O193" s="47" t="str">
        <f t="shared" si="1983"/>
        <v/>
      </c>
      <c r="P193" s="47" t="str">
        <f t="shared" si="1983"/>
        <v/>
      </c>
      <c r="Q193" s="47" t="str">
        <f t="shared" si="1983"/>
        <v/>
      </c>
      <c r="R193" s="47" t="str">
        <f t="shared" si="1983"/>
        <v/>
      </c>
      <c r="S193" s="47" t="str">
        <f t="shared" si="1983"/>
        <v/>
      </c>
      <c r="T193" s="47" t="str">
        <f t="shared" si="1983"/>
        <v/>
      </c>
      <c r="U193" s="47" t="str">
        <f t="shared" si="1983"/>
        <v/>
      </c>
      <c r="V193" s="47" t="str">
        <f t="shared" si="1983"/>
        <v/>
      </c>
      <c r="W193" s="47" t="str">
        <f t="shared" si="1983"/>
        <v/>
      </c>
      <c r="X193" s="47" t="str">
        <f t="shared" si="1983"/>
        <v/>
      </c>
      <c r="Y193" s="47" t="str">
        <f t="shared" si="1983"/>
        <v/>
      </c>
      <c r="Z193" s="47" t="str">
        <f t="shared" si="1983"/>
        <v/>
      </c>
      <c r="AA193" s="47" t="str">
        <f t="shared" si="1983"/>
        <v/>
      </c>
      <c r="AB193" s="47" t="str">
        <f t="shared" si="1983"/>
        <v/>
      </c>
      <c r="AC193" s="47" t="str">
        <f t="shared" si="1983"/>
        <v/>
      </c>
      <c r="AD193" s="47" t="str">
        <f t="shared" si="1983"/>
        <v/>
      </c>
      <c r="AE193" s="47" t="str">
        <f t="shared" si="1983"/>
        <v/>
      </c>
      <c r="AF193" s="47" t="str">
        <f t="shared" si="1983"/>
        <v/>
      </c>
      <c r="AG193" s="47" t="str">
        <f t="shared" si="1983"/>
        <v/>
      </c>
      <c r="AH193" s="47" t="str">
        <f t="shared" si="1983"/>
        <v/>
      </c>
      <c r="AI193" s="47" t="str">
        <f t="shared" si="1983"/>
        <v/>
      </c>
      <c r="AJ193" s="47" t="str">
        <f t="shared" si="1983"/>
        <v/>
      </c>
      <c r="AK193" s="47" t="str">
        <f t="shared" si="1983"/>
        <v/>
      </c>
      <c r="AL193" s="47" t="str">
        <f t="shared" si="1983"/>
        <v/>
      </c>
      <c r="AM193" s="47" t="str">
        <f t="shared" si="1983"/>
        <v/>
      </c>
      <c r="AN193" s="47" t="str">
        <f t="shared" si="1983"/>
        <v/>
      </c>
      <c r="AO193" s="47" t="str">
        <f t="shared" si="1983"/>
        <v/>
      </c>
      <c r="AP193" s="95" t="str">
        <f>IF(AP$1="","",IF(OR(AND(AP$1&gt;=$H190,AP$1&lt;=IF(AND($H190&gt;$M$1,$I190=""),$M$2,$I190)),AND(AP$1&gt;=$H191,AP$1&lt;=IF(AND($H191&gt;$M$1,$I191=""),$M$2,$I191)),AND(AP$1&gt;=$H192,AP$1&lt;=IF(AND($H192&gt;$M$1,$I192=""),$M$2,$I192)),AND(AP$1&gt;=$H193,AP$1&lt;=IF(AND($H193&gt;$M$1,$I193=""),$M$2,$I193))),$H$3,""))</f>
        <v/>
      </c>
      <c r="AQ193" s="95" t="str">
        <f>IF(AQ$1="","",IF(OR(AND(AQ$1&gt;=$H190,AQ$1&lt;=IF(AND($H190&gt;$M$1,$I190=""),$M$2,$I190)),AND(AQ$1&gt;=$H191,AQ$1&lt;=IF(AND($H191&gt;$M$1,$I191=""),$M$2,$I191)),AND(AQ$1&gt;=$H192,AQ$1&lt;=IF(AND($H192&gt;$M$1,$I192=""),$M$2,$I192)),AND(AQ$1&gt;=$H193,AQ$1&lt;=IF(AND($H193&gt;$M$1,$I193=""),$M$2,$I193))),$H$3,""))</f>
        <v/>
      </c>
      <c r="AR193" s="96" t="str">
        <f>IF(AR$1="","",IF(OR(AND(AR$1&gt;=$H190,AR$1&lt;=IF(AND($H190&gt;$M$1,$I190=""),$M$2,$I190)),AND(AR$1&gt;=$H191,AR$1&lt;=IF(AND($H191&gt;$M$1,$I191=""),$M$2,$I191)),AND(AR$1&gt;=$H192,AR$1&lt;=IF(AND($H192&gt;$M$1,$I192=""),$M$2,$I192)),AND(AR$1&gt;=$H193,AR$1&lt;=IF(AND($H193&gt;$M$1,$I193=""),$M$2,$I193))),$H$3,""))</f>
        <v/>
      </c>
    </row>
    <row r="194" spans="1:44" ht="13.5" thickBot="1" x14ac:dyDescent="0.25">
      <c r="A194" s="202"/>
      <c r="B194" s="75"/>
      <c r="C194" s="200"/>
      <c r="D194" s="91"/>
      <c r="E194" s="92"/>
      <c r="F194" s="91"/>
      <c r="G194" s="92"/>
      <c r="H194" s="91"/>
      <c r="I194" s="92"/>
      <c r="J194" s="91"/>
      <c r="K194" s="92"/>
      <c r="M194" s="99"/>
      <c r="N194" s="75" t="str">
        <f>IF(OR(AND(N$1&gt;=$J190,N$1&lt;=IF(AND($J190&gt;$M$1,$K190=""),$M$2,$K190)),AND(N$1&gt;=$J191,N$1&lt;=IF(AND($J191&gt;$M$1,$K191=""),$M$2,$K191)),AND(N$1&gt;=$J192,N$1&lt;=IF(AND($J192&gt;$M$1,$K192=""),$M$2,$K192)),AND(N$1&gt;=$J193,N$1&lt;=IF(AND($J193&gt;$M$1,$K193=""),$M$2,$K193)),AND(N$1&gt;=$J194,N$1&lt;=IF(AND($J194&gt;$M$1,$K194=""),$M$2,$K194))),$J$3,"")</f>
        <v/>
      </c>
      <c r="O194" s="49" t="str">
        <f t="shared" ref="O194:AO194" si="1984">IF(OR(AND(O$1&gt;=$J190,O$1&lt;=IF(AND($J190&gt;$M$1,$K190=""),$M$2,$K190)),AND(O$1&gt;=$J191,O$1&lt;=IF(AND($J191&gt;$M$1,$K191=""),$M$2,$K191)),AND(O$1&gt;=$J192,O$1&lt;=IF(AND($J192&gt;$M$1,$K192=""),$M$2,$K192)),AND(O$1&gt;=$J193,O$1&lt;=IF(AND($J193&gt;$M$1,$K193=""),$M$2,$K193)),AND(O$1&gt;=$J194,O$1&lt;=IF(AND($J194&gt;$M$1,$K194=""),$M$2,$K194))),$J$3,"")</f>
        <v/>
      </c>
      <c r="P194" s="49" t="str">
        <f t="shared" si="1984"/>
        <v/>
      </c>
      <c r="Q194" s="49" t="str">
        <f t="shared" si="1984"/>
        <v/>
      </c>
      <c r="R194" s="49" t="str">
        <f t="shared" si="1984"/>
        <v/>
      </c>
      <c r="S194" s="49" t="str">
        <f t="shared" si="1984"/>
        <v/>
      </c>
      <c r="T194" s="49" t="str">
        <f t="shared" si="1984"/>
        <v/>
      </c>
      <c r="U194" s="49" t="str">
        <f t="shared" si="1984"/>
        <v/>
      </c>
      <c r="V194" s="49" t="str">
        <f t="shared" si="1984"/>
        <v/>
      </c>
      <c r="W194" s="49" t="str">
        <f t="shared" si="1984"/>
        <v/>
      </c>
      <c r="X194" s="49" t="str">
        <f t="shared" si="1984"/>
        <v/>
      </c>
      <c r="Y194" s="49" t="str">
        <f t="shared" si="1984"/>
        <v/>
      </c>
      <c r="Z194" s="49" t="str">
        <f t="shared" si="1984"/>
        <v/>
      </c>
      <c r="AA194" s="49" t="str">
        <f t="shared" si="1984"/>
        <v/>
      </c>
      <c r="AB194" s="49" t="str">
        <f t="shared" si="1984"/>
        <v/>
      </c>
      <c r="AC194" s="49" t="str">
        <f t="shared" si="1984"/>
        <v/>
      </c>
      <c r="AD194" s="49" t="str">
        <f t="shared" si="1984"/>
        <v/>
      </c>
      <c r="AE194" s="49" t="str">
        <f t="shared" si="1984"/>
        <v/>
      </c>
      <c r="AF194" s="49" t="str">
        <f t="shared" si="1984"/>
        <v/>
      </c>
      <c r="AG194" s="49" t="str">
        <f t="shared" si="1984"/>
        <v/>
      </c>
      <c r="AH194" s="49" t="str">
        <f t="shared" si="1984"/>
        <v/>
      </c>
      <c r="AI194" s="49" t="str">
        <f t="shared" si="1984"/>
        <v/>
      </c>
      <c r="AJ194" s="49" t="str">
        <f t="shared" si="1984"/>
        <v/>
      </c>
      <c r="AK194" s="49" t="str">
        <f t="shared" si="1984"/>
        <v/>
      </c>
      <c r="AL194" s="49" t="str">
        <f t="shared" si="1984"/>
        <v/>
      </c>
      <c r="AM194" s="49" t="str">
        <f t="shared" si="1984"/>
        <v/>
      </c>
      <c r="AN194" s="49" t="str">
        <f t="shared" si="1984"/>
        <v/>
      </c>
      <c r="AO194" s="49" t="str">
        <f t="shared" si="1984"/>
        <v/>
      </c>
      <c r="AP194" s="52" t="str">
        <f>IF(AP$1="","",IF(OR(AND(AP$1&gt;=$J190,AP$1&lt;=IF(AND($J190&gt;$M$1,$K190=""),$M$2,$K190)),AND(AP$1&gt;=$J191,AP$1&lt;=IF(AND($J191&gt;$M$1,$K191=""),$M$2,$K191)),AND(AP$1&gt;=$J192,AP$1&lt;=IF(AND($J192&gt;$M$1,$K192=""),$M$2,$K192)),AND(AP$1&gt;=$J193,AP$1&lt;=IF(AND($J193&gt;$M$1,$K193=""),$M$2,$K193)),AND(AP$1&gt;=$J194,AP$1&lt;=IF(AND($J194&gt;$M$1,$K194=""),$M$2,$K194))),$J$3,""))</f>
        <v/>
      </c>
      <c r="AQ194" s="52" t="str">
        <f t="shared" ref="AQ194:AR194" si="1985">IF(AQ$1="","",IF(OR(AND(AQ$1&gt;=$J190,AQ$1&lt;=IF(AND($J190&gt;$M$1,$K190=""),$M$2,$K190)),AND(AQ$1&gt;=$J191,AQ$1&lt;=IF(AND($J191&gt;$M$1,$K191=""),$M$2,$K191)),AND(AQ$1&gt;=$J192,AQ$1&lt;=IF(AND($J192&gt;$M$1,$K192=""),$M$2,$K192)),AND(AQ$1&gt;=$J193,AQ$1&lt;=IF(AND($J193&gt;$M$1,$K193=""),$M$2,$K193)),AND(AQ$1&gt;=$J194,AQ$1&lt;=IF(AND($J194&gt;$M$1,$K194=""),$M$2,$K194))),$J$3,""))</f>
        <v/>
      </c>
      <c r="AR194" s="53" t="str">
        <f t="shared" si="1985"/>
        <v/>
      </c>
    </row>
    <row r="195" spans="1:44" x14ac:dyDescent="0.2">
      <c r="A195" s="76">
        <f>стр.1!C89</f>
        <v>0</v>
      </c>
      <c r="B195" s="142" t="str">
        <f>IFERROR(VLOOKUP(A195,стр.1!$A$13:$D$106,2,FALSE),"")</f>
        <v/>
      </c>
      <c r="C195" s="197" t="str">
        <f>IFERROR(VLOOKUP(A195,стр.1!$A$13:$D$106,4,FALSE),"")</f>
        <v/>
      </c>
      <c r="D195" s="86"/>
      <c r="E195" s="87"/>
      <c r="F195" s="86"/>
      <c r="G195" s="87"/>
      <c r="H195" s="86"/>
      <c r="I195" s="87"/>
      <c r="J195" s="86"/>
      <c r="K195" s="87"/>
      <c r="L195" s="17"/>
      <c r="M195" s="99"/>
      <c r="N195" s="97" t="str">
        <f>N196&amp;N197&amp;N198&amp;N199</f>
        <v/>
      </c>
      <c r="O195" s="97" t="str">
        <f t="shared" ref="O195:AR195" si="1986">O196&amp;O197&amp;O198&amp;O199</f>
        <v/>
      </c>
      <c r="P195" s="97" t="str">
        <f t="shared" si="1986"/>
        <v/>
      </c>
      <c r="Q195" s="97" t="str">
        <f t="shared" si="1986"/>
        <v/>
      </c>
      <c r="R195" s="97" t="str">
        <f t="shared" si="1986"/>
        <v/>
      </c>
      <c r="S195" s="97" t="str">
        <f t="shared" si="1986"/>
        <v/>
      </c>
      <c r="T195" s="97" t="str">
        <f t="shared" si="1986"/>
        <v/>
      </c>
      <c r="U195" s="97" t="str">
        <f t="shared" si="1986"/>
        <v/>
      </c>
      <c r="V195" s="97" t="str">
        <f t="shared" si="1986"/>
        <v/>
      </c>
      <c r="W195" s="97" t="str">
        <f t="shared" si="1986"/>
        <v/>
      </c>
      <c r="X195" s="97" t="str">
        <f t="shared" si="1986"/>
        <v/>
      </c>
      <c r="Y195" s="97" t="str">
        <f t="shared" si="1986"/>
        <v/>
      </c>
      <c r="Z195" s="97" t="str">
        <f t="shared" si="1986"/>
        <v/>
      </c>
      <c r="AA195" s="97" t="str">
        <f t="shared" si="1986"/>
        <v/>
      </c>
      <c r="AB195" s="97" t="str">
        <f t="shared" si="1986"/>
        <v/>
      </c>
      <c r="AC195" s="97" t="str">
        <f t="shared" si="1986"/>
        <v/>
      </c>
      <c r="AD195" s="97" t="str">
        <f t="shared" si="1986"/>
        <v/>
      </c>
      <c r="AE195" s="97" t="str">
        <f t="shared" si="1986"/>
        <v/>
      </c>
      <c r="AF195" s="97" t="str">
        <f t="shared" si="1986"/>
        <v/>
      </c>
      <c r="AG195" s="97" t="str">
        <f t="shared" si="1986"/>
        <v/>
      </c>
      <c r="AH195" s="97" t="str">
        <f t="shared" si="1986"/>
        <v/>
      </c>
      <c r="AI195" s="97" t="str">
        <f t="shared" si="1986"/>
        <v/>
      </c>
      <c r="AJ195" s="97" t="str">
        <f t="shared" si="1986"/>
        <v/>
      </c>
      <c r="AK195" s="97" t="str">
        <f t="shared" si="1986"/>
        <v/>
      </c>
      <c r="AL195" s="97" t="str">
        <f t="shared" si="1986"/>
        <v/>
      </c>
      <c r="AM195" s="97" t="str">
        <f t="shared" si="1986"/>
        <v/>
      </c>
      <c r="AN195" s="97" t="str">
        <f t="shared" si="1986"/>
        <v/>
      </c>
      <c r="AO195" s="97" t="str">
        <f t="shared" si="1986"/>
        <v/>
      </c>
      <c r="AP195" s="97" t="str">
        <f t="shared" si="1986"/>
        <v/>
      </c>
      <c r="AQ195" s="97" t="str">
        <f t="shared" si="1986"/>
        <v/>
      </c>
      <c r="AR195" s="97" t="str">
        <f t="shared" si="1986"/>
        <v/>
      </c>
    </row>
    <row r="196" spans="1:44" x14ac:dyDescent="0.2">
      <c r="A196" s="201"/>
      <c r="B196" s="74"/>
      <c r="C196" s="198"/>
      <c r="D196" s="88"/>
      <c r="E196" s="89"/>
      <c r="F196" s="90"/>
      <c r="G196" s="89"/>
      <c r="H196" s="90"/>
      <c r="I196" s="89"/>
      <c r="J196" s="90"/>
      <c r="K196" s="89"/>
      <c r="M196" s="99"/>
      <c r="N196" s="74" t="str">
        <f>IF(OR(AND(N$1&gt;=$D195,N$1&lt;=IF(AND($D195&gt;$M$1,$E195=""),$M$2,$E195)),AND(N$1&gt;=$D196,N$1&lt;=IF(AND($D196&gt;$M$1,$E196=""),$M$2,$E196)),AND(N$1&gt;=$D197,N$1&lt;=IF(AND($D197&gt;$M$1,$E197=""),$M$2,$E197)),AND(N$1&gt;=$D198,N$1&lt;=IF(AND($D198&gt;$M$1,$E198=""),$M$2,$E198))),$D$3,"")</f>
        <v/>
      </c>
      <c r="O196" s="41" t="str">
        <f t="shared" ref="O196:AO196" si="1987">IF(OR(AND(O$1&gt;=$D195,O$1&lt;=IF(AND($D195&gt;$M$1,$E195=""),$M$2,$E195)),AND(O$1&gt;=$D196,O$1&lt;=IF(AND($D196&gt;$M$1,$E196=""),$M$2,$E196)),AND(O$1&gt;=$D197,O$1&lt;=IF(AND($D197&gt;$M$1,$E197=""),$M$2,$E197)),AND(O$1&gt;=$D198,O$1&lt;=IF(AND($D198&gt;$M$1,$E198=""),$M$2,$E198))),$D$3,"")</f>
        <v/>
      </c>
      <c r="P196" s="41" t="str">
        <f t="shared" si="1987"/>
        <v/>
      </c>
      <c r="Q196" s="41" t="str">
        <f t="shared" si="1987"/>
        <v/>
      </c>
      <c r="R196" s="41" t="str">
        <f t="shared" si="1987"/>
        <v/>
      </c>
      <c r="S196" s="41" t="str">
        <f t="shared" si="1987"/>
        <v/>
      </c>
      <c r="T196" s="41" t="str">
        <f t="shared" si="1987"/>
        <v/>
      </c>
      <c r="U196" s="41" t="str">
        <f t="shared" si="1987"/>
        <v/>
      </c>
      <c r="V196" s="41" t="str">
        <f t="shared" si="1987"/>
        <v/>
      </c>
      <c r="W196" s="41" t="str">
        <f t="shared" si="1987"/>
        <v/>
      </c>
      <c r="X196" s="41" t="str">
        <f t="shared" si="1987"/>
        <v/>
      </c>
      <c r="Y196" s="41" t="str">
        <f t="shared" si="1987"/>
        <v/>
      </c>
      <c r="Z196" s="41" t="str">
        <f t="shared" si="1987"/>
        <v/>
      </c>
      <c r="AA196" s="41" t="str">
        <f t="shared" si="1987"/>
        <v/>
      </c>
      <c r="AB196" s="41" t="str">
        <f t="shared" si="1987"/>
        <v/>
      </c>
      <c r="AC196" s="41" t="str">
        <f t="shared" si="1987"/>
        <v/>
      </c>
      <c r="AD196" s="41" t="str">
        <f t="shared" si="1987"/>
        <v/>
      </c>
      <c r="AE196" s="41" t="str">
        <f t="shared" si="1987"/>
        <v/>
      </c>
      <c r="AF196" s="41" t="str">
        <f t="shared" si="1987"/>
        <v/>
      </c>
      <c r="AG196" s="41" t="str">
        <f t="shared" si="1987"/>
        <v/>
      </c>
      <c r="AH196" s="41" t="str">
        <f t="shared" si="1987"/>
        <v/>
      </c>
      <c r="AI196" s="41" t="str">
        <f t="shared" si="1987"/>
        <v/>
      </c>
      <c r="AJ196" s="41" t="str">
        <f t="shared" si="1987"/>
        <v/>
      </c>
      <c r="AK196" s="41" t="str">
        <f t="shared" si="1987"/>
        <v/>
      </c>
      <c r="AL196" s="41" t="str">
        <f t="shared" si="1987"/>
        <v/>
      </c>
      <c r="AM196" s="41" t="str">
        <f t="shared" si="1987"/>
        <v/>
      </c>
      <c r="AN196" s="41" t="str">
        <f t="shared" si="1987"/>
        <v/>
      </c>
      <c r="AO196" s="41" t="str">
        <f t="shared" si="1987"/>
        <v/>
      </c>
      <c r="AP196" s="50" t="str">
        <f>IF(AP$1="","",IF(OR(AND(AP$1&gt;=$D195,AP$1&lt;=IF(AND($D195&gt;$M$1,$E195=""),$M$2,$E195)),AND(AP$1&gt;=$D196,AP$1&lt;=IF(AND($D196&gt;$M$1,$E196=""),$M$2,$E196)),AND(AP$1&gt;=$D197,AP$1&lt;=IF(AND($D197&gt;$M$1,$E197=""),$M$2,$E197)),AND(AP$1&gt;=$D198,AP$1&lt;=IF(AND($D198&gt;$M$1,$E198=""),$M$2,$E198))),$D$3,""))</f>
        <v/>
      </c>
      <c r="AQ196" s="50" t="str">
        <f t="shared" ref="AQ196:AR196" si="1988">IF(AQ$1="","",IF(OR(AND(AQ$1&gt;=$D195,AQ$1&lt;=IF(AND($D195&gt;$M$1,$E195=""),$M$2,$E195)),AND(AQ$1&gt;=$D196,AQ$1&lt;=IF(AND($D196&gt;$M$1,$E196=""),$M$2,$E196)),AND(AQ$1&gt;=$D197,AQ$1&lt;=IF(AND($D197&gt;$M$1,$E197=""),$M$2,$E197)),AND(AQ$1&gt;=$D198,AQ$1&lt;=IF(AND($D198&gt;$M$1,$E198=""),$M$2,$E198))),$D$3,""))</f>
        <v/>
      </c>
      <c r="AR196" s="51" t="str">
        <f t="shared" si="1988"/>
        <v/>
      </c>
    </row>
    <row r="197" spans="1:44" x14ac:dyDescent="0.2">
      <c r="A197" s="201"/>
      <c r="B197" s="74"/>
      <c r="C197" s="199"/>
      <c r="D197" s="90"/>
      <c r="E197" s="89"/>
      <c r="F197" s="90"/>
      <c r="G197" s="89"/>
      <c r="H197" s="90"/>
      <c r="I197" s="89"/>
      <c r="J197" s="90"/>
      <c r="K197" s="89"/>
      <c r="M197" s="99"/>
      <c r="N197" s="74" t="str">
        <f>IF(OR(AND(N$1&gt;=$F195,N$1&lt;=IF(AND($F195&gt;$M$1,$G195=""),$M$2,$G195)),AND(N$1&gt;=$F196,N$1&lt;=IF(AND($F196&gt;$M$1,$G196=""),$M$2,$G196)),AND(N$1&gt;=$F197,N$1&lt;=IF(AND($F197&gt;$M$1,$G197=""),$M$2,$G197)),AND(N$1&gt;=$F198,N$1&lt;=IF(AND($F198&gt;$M$1,$G198=""),$M$2,$G198))),$F$3,"")</f>
        <v/>
      </c>
      <c r="O197" s="41" t="str">
        <f t="shared" ref="O197:AO197" si="1989">IF(OR(AND(O$1&gt;=$F195,O$1&lt;=IF(AND($F195&gt;$M$1,$G195=""),$M$2,$G195)),AND(O$1&gt;=$F196,O$1&lt;=IF(AND($F196&gt;$M$1,$G196=""),$M$2,$G196)),AND(O$1&gt;=$F197,O$1&lt;=IF(AND($F197&gt;$M$1,$G197=""),$M$2,$G197)),AND(O$1&gt;=$F198,O$1&lt;=IF(AND($F198&gt;$M$1,$G198=""),$M$2,$G198))),$F$3,"")</f>
        <v/>
      </c>
      <c r="P197" s="41" t="str">
        <f t="shared" si="1989"/>
        <v/>
      </c>
      <c r="Q197" s="41" t="str">
        <f t="shared" si="1989"/>
        <v/>
      </c>
      <c r="R197" s="41" t="str">
        <f t="shared" si="1989"/>
        <v/>
      </c>
      <c r="S197" s="41" t="str">
        <f t="shared" si="1989"/>
        <v/>
      </c>
      <c r="T197" s="41" t="str">
        <f t="shared" si="1989"/>
        <v/>
      </c>
      <c r="U197" s="41" t="str">
        <f t="shared" si="1989"/>
        <v/>
      </c>
      <c r="V197" s="41" t="str">
        <f t="shared" si="1989"/>
        <v/>
      </c>
      <c r="W197" s="41" t="str">
        <f t="shared" si="1989"/>
        <v/>
      </c>
      <c r="X197" s="41" t="str">
        <f t="shared" si="1989"/>
        <v/>
      </c>
      <c r="Y197" s="41" t="str">
        <f t="shared" si="1989"/>
        <v/>
      </c>
      <c r="Z197" s="41" t="str">
        <f t="shared" si="1989"/>
        <v/>
      </c>
      <c r="AA197" s="41" t="str">
        <f t="shared" si="1989"/>
        <v/>
      </c>
      <c r="AB197" s="41" t="str">
        <f t="shared" si="1989"/>
        <v/>
      </c>
      <c r="AC197" s="41" t="str">
        <f t="shared" si="1989"/>
        <v/>
      </c>
      <c r="AD197" s="41" t="str">
        <f t="shared" si="1989"/>
        <v/>
      </c>
      <c r="AE197" s="41" t="str">
        <f t="shared" si="1989"/>
        <v/>
      </c>
      <c r="AF197" s="41" t="str">
        <f t="shared" si="1989"/>
        <v/>
      </c>
      <c r="AG197" s="41" t="str">
        <f t="shared" si="1989"/>
        <v/>
      </c>
      <c r="AH197" s="41" t="str">
        <f t="shared" si="1989"/>
        <v/>
      </c>
      <c r="AI197" s="41" t="str">
        <f t="shared" si="1989"/>
        <v/>
      </c>
      <c r="AJ197" s="41" t="str">
        <f t="shared" si="1989"/>
        <v/>
      </c>
      <c r="AK197" s="41" t="str">
        <f t="shared" si="1989"/>
        <v/>
      </c>
      <c r="AL197" s="41" t="str">
        <f t="shared" si="1989"/>
        <v/>
      </c>
      <c r="AM197" s="41" t="str">
        <f t="shared" si="1989"/>
        <v/>
      </c>
      <c r="AN197" s="41" t="str">
        <f t="shared" si="1989"/>
        <v/>
      </c>
      <c r="AO197" s="41" t="str">
        <f t="shared" si="1989"/>
        <v/>
      </c>
      <c r="AP197" s="50" t="str">
        <f>IF(AP$1="","",IF(OR(AND(AP$1&gt;=$F195,AP$1&lt;=IF(AND($F195&gt;$M$1,$G195=""),$M$2,$G195)),AND(AP$1&gt;=$F196,AP$1&lt;=IF(AND($F196&gt;$M$1,$G196=""),$M$2,$G196)),AND(AP$1&gt;=$F197,AP$1&lt;=IF(AND($F197&gt;$M$1,$G197=""),$M$2,$G197)),AND(AP$1&gt;=$F198,AP$1&lt;=IF(AND($F198&gt;$M$1,$G198=""),$M$2,$G198))),$F$3,""))</f>
        <v/>
      </c>
      <c r="AQ197" s="50" t="str">
        <f t="shared" ref="AQ197:AR197" si="1990">IF(AQ$1="","",IF(OR(AND(AQ$1&gt;=$F195,AQ$1&lt;=IF(AND($F195&gt;$M$1,$G195=""),$M$2,$G195)),AND(AQ$1&gt;=$F196,AQ$1&lt;=IF(AND($F196&gt;$M$1,$G196=""),$M$2,$G196)),AND(AQ$1&gt;=$F197,AQ$1&lt;=IF(AND($F197&gt;$M$1,$G197=""),$M$2,$G197)),AND(AQ$1&gt;=$F198,AQ$1&lt;=IF(AND($F198&gt;$M$1,$G198=""),$M$2,$G198))),$F$3,""))</f>
        <v/>
      </c>
      <c r="AR197" s="51" t="str">
        <f t="shared" si="1990"/>
        <v/>
      </c>
    </row>
    <row r="198" spans="1:44" x14ac:dyDescent="0.2">
      <c r="A198" s="201"/>
      <c r="B198" s="74"/>
      <c r="C198" s="125"/>
      <c r="D198" s="90"/>
      <c r="E198" s="89"/>
      <c r="F198" s="90"/>
      <c r="G198" s="89"/>
      <c r="H198" s="90"/>
      <c r="I198" s="89"/>
      <c r="J198" s="90"/>
      <c r="K198" s="89"/>
      <c r="M198" s="99"/>
      <c r="N198" s="98" t="str">
        <f t="shared" ref="N198:AO198" si="1991">IF(OR(AND(N$1&gt;=$H195,N$1&lt;=IF(AND($H195&gt;$M$1,$I195=""),$M$2,$I195)),AND(N$1&gt;=$H196,N$1&lt;=IF(AND($H196&gt;$M$1,$I196=""),$M$2,$I196)),AND(N$1&gt;=$H197,N$1&lt;=IF(AND($H197&gt;$M$1,$I197=""),$M$2,$I197)),AND(N$1&gt;=$H198,N$1&lt;=IF(AND($H198&gt;$M$1,$I198=""),$M$2,$I198))),$H$3,"")</f>
        <v/>
      </c>
      <c r="O198" s="47" t="str">
        <f t="shared" si="1991"/>
        <v/>
      </c>
      <c r="P198" s="47" t="str">
        <f t="shared" si="1991"/>
        <v/>
      </c>
      <c r="Q198" s="47" t="str">
        <f t="shared" si="1991"/>
        <v/>
      </c>
      <c r="R198" s="47" t="str">
        <f t="shared" si="1991"/>
        <v/>
      </c>
      <c r="S198" s="47" t="str">
        <f t="shared" si="1991"/>
        <v/>
      </c>
      <c r="T198" s="47" t="str">
        <f t="shared" si="1991"/>
        <v/>
      </c>
      <c r="U198" s="47" t="str">
        <f t="shared" si="1991"/>
        <v/>
      </c>
      <c r="V198" s="47" t="str">
        <f t="shared" si="1991"/>
        <v/>
      </c>
      <c r="W198" s="47" t="str">
        <f t="shared" si="1991"/>
        <v/>
      </c>
      <c r="X198" s="47" t="str">
        <f t="shared" si="1991"/>
        <v/>
      </c>
      <c r="Y198" s="47" t="str">
        <f t="shared" si="1991"/>
        <v/>
      </c>
      <c r="Z198" s="47" t="str">
        <f t="shared" si="1991"/>
        <v/>
      </c>
      <c r="AA198" s="47" t="str">
        <f t="shared" si="1991"/>
        <v/>
      </c>
      <c r="AB198" s="47" t="str">
        <f t="shared" si="1991"/>
        <v/>
      </c>
      <c r="AC198" s="47" t="str">
        <f t="shared" si="1991"/>
        <v/>
      </c>
      <c r="AD198" s="47" t="str">
        <f t="shared" si="1991"/>
        <v/>
      </c>
      <c r="AE198" s="47" t="str">
        <f t="shared" si="1991"/>
        <v/>
      </c>
      <c r="AF198" s="47" t="str">
        <f t="shared" si="1991"/>
        <v/>
      </c>
      <c r="AG198" s="47" t="str">
        <f t="shared" si="1991"/>
        <v/>
      </c>
      <c r="AH198" s="47" t="str">
        <f t="shared" si="1991"/>
        <v/>
      </c>
      <c r="AI198" s="47" t="str">
        <f t="shared" si="1991"/>
        <v/>
      </c>
      <c r="AJ198" s="47" t="str">
        <f t="shared" si="1991"/>
        <v/>
      </c>
      <c r="AK198" s="47" t="str">
        <f t="shared" si="1991"/>
        <v/>
      </c>
      <c r="AL198" s="47" t="str">
        <f t="shared" si="1991"/>
        <v/>
      </c>
      <c r="AM198" s="47" t="str">
        <f t="shared" si="1991"/>
        <v/>
      </c>
      <c r="AN198" s="47" t="str">
        <f t="shared" si="1991"/>
        <v/>
      </c>
      <c r="AO198" s="47" t="str">
        <f t="shared" si="1991"/>
        <v/>
      </c>
      <c r="AP198" s="95" t="str">
        <f>IF(AP$1="","",IF(OR(AND(AP$1&gt;=$H195,AP$1&lt;=IF(AND($H195&gt;$M$1,$I195=""),$M$2,$I195)),AND(AP$1&gt;=$H196,AP$1&lt;=IF(AND($H196&gt;$M$1,$I196=""),$M$2,$I196)),AND(AP$1&gt;=$H197,AP$1&lt;=IF(AND($H197&gt;$M$1,$I197=""),$M$2,$I197)),AND(AP$1&gt;=$H198,AP$1&lt;=IF(AND($H198&gt;$M$1,$I198=""),$M$2,$I198))),$H$3,""))</f>
        <v/>
      </c>
      <c r="AQ198" s="95" t="str">
        <f>IF(AQ$1="","",IF(OR(AND(AQ$1&gt;=$H195,AQ$1&lt;=IF(AND($H195&gt;$M$1,$I195=""),$M$2,$I195)),AND(AQ$1&gt;=$H196,AQ$1&lt;=IF(AND($H196&gt;$M$1,$I196=""),$M$2,$I196)),AND(AQ$1&gt;=$H197,AQ$1&lt;=IF(AND($H197&gt;$M$1,$I197=""),$M$2,$I197)),AND(AQ$1&gt;=$H198,AQ$1&lt;=IF(AND($H198&gt;$M$1,$I198=""),$M$2,$I198))),$H$3,""))</f>
        <v/>
      </c>
      <c r="AR198" s="96" t="str">
        <f>IF(AR$1="","",IF(OR(AND(AR$1&gt;=$H195,AR$1&lt;=IF(AND($H195&gt;$M$1,$I195=""),$M$2,$I195)),AND(AR$1&gt;=$H196,AR$1&lt;=IF(AND($H196&gt;$M$1,$I196=""),$M$2,$I196)),AND(AR$1&gt;=$H197,AR$1&lt;=IF(AND($H197&gt;$M$1,$I197=""),$M$2,$I197)),AND(AR$1&gt;=$H198,AR$1&lt;=IF(AND($H198&gt;$M$1,$I198=""),$M$2,$I198))),$H$3,""))</f>
        <v/>
      </c>
    </row>
    <row r="199" spans="1:44" ht="13.5" thickBot="1" x14ac:dyDescent="0.25">
      <c r="A199" s="202"/>
      <c r="B199" s="75"/>
      <c r="C199" s="200"/>
      <c r="D199" s="91"/>
      <c r="E199" s="92"/>
      <c r="F199" s="91"/>
      <c r="G199" s="92"/>
      <c r="H199" s="91"/>
      <c r="I199" s="92"/>
      <c r="J199" s="91"/>
      <c r="K199" s="92"/>
      <c r="M199" s="99"/>
      <c r="N199" s="75" t="str">
        <f>IF(OR(AND(N$1&gt;=$J195,N$1&lt;=IF(AND($J195&gt;$M$1,$K195=""),$M$2,$K195)),AND(N$1&gt;=$J196,N$1&lt;=IF(AND($J196&gt;$M$1,$K196=""),$M$2,$K196)),AND(N$1&gt;=$J197,N$1&lt;=IF(AND($J197&gt;$M$1,$K197=""),$M$2,$K197)),AND(N$1&gt;=$J198,N$1&lt;=IF(AND($J198&gt;$M$1,$K198=""),$M$2,$K198)),AND(N$1&gt;=$J199,N$1&lt;=IF(AND($J199&gt;$M$1,$K199=""),$M$2,$K199))),$J$3,"")</f>
        <v/>
      </c>
      <c r="O199" s="49" t="str">
        <f t="shared" ref="O199:AO199" si="1992">IF(OR(AND(O$1&gt;=$J195,O$1&lt;=IF(AND($J195&gt;$M$1,$K195=""),$M$2,$K195)),AND(O$1&gt;=$J196,O$1&lt;=IF(AND($J196&gt;$M$1,$K196=""),$M$2,$K196)),AND(O$1&gt;=$J197,O$1&lt;=IF(AND($J197&gt;$M$1,$K197=""),$M$2,$K197)),AND(O$1&gt;=$J198,O$1&lt;=IF(AND($J198&gt;$M$1,$K198=""),$M$2,$K198)),AND(O$1&gt;=$J199,O$1&lt;=IF(AND($J199&gt;$M$1,$K199=""),$M$2,$K199))),$J$3,"")</f>
        <v/>
      </c>
      <c r="P199" s="49" t="str">
        <f t="shared" si="1992"/>
        <v/>
      </c>
      <c r="Q199" s="49" t="str">
        <f t="shared" si="1992"/>
        <v/>
      </c>
      <c r="R199" s="49" t="str">
        <f t="shared" si="1992"/>
        <v/>
      </c>
      <c r="S199" s="49" t="str">
        <f t="shared" si="1992"/>
        <v/>
      </c>
      <c r="T199" s="49" t="str">
        <f t="shared" si="1992"/>
        <v/>
      </c>
      <c r="U199" s="49" t="str">
        <f t="shared" si="1992"/>
        <v/>
      </c>
      <c r="V199" s="49" t="str">
        <f t="shared" si="1992"/>
        <v/>
      </c>
      <c r="W199" s="49" t="str">
        <f t="shared" si="1992"/>
        <v/>
      </c>
      <c r="X199" s="49" t="str">
        <f t="shared" si="1992"/>
        <v/>
      </c>
      <c r="Y199" s="49" t="str">
        <f t="shared" si="1992"/>
        <v/>
      </c>
      <c r="Z199" s="49" t="str">
        <f t="shared" si="1992"/>
        <v/>
      </c>
      <c r="AA199" s="49" t="str">
        <f t="shared" si="1992"/>
        <v/>
      </c>
      <c r="AB199" s="49" t="str">
        <f t="shared" si="1992"/>
        <v/>
      </c>
      <c r="AC199" s="49" t="str">
        <f t="shared" si="1992"/>
        <v/>
      </c>
      <c r="AD199" s="49" t="str">
        <f t="shared" si="1992"/>
        <v/>
      </c>
      <c r="AE199" s="49" t="str">
        <f t="shared" si="1992"/>
        <v/>
      </c>
      <c r="AF199" s="49" t="str">
        <f t="shared" si="1992"/>
        <v/>
      </c>
      <c r="AG199" s="49" t="str">
        <f t="shared" si="1992"/>
        <v/>
      </c>
      <c r="AH199" s="49" t="str">
        <f t="shared" si="1992"/>
        <v/>
      </c>
      <c r="AI199" s="49" t="str">
        <f t="shared" si="1992"/>
        <v/>
      </c>
      <c r="AJ199" s="49" t="str">
        <f t="shared" si="1992"/>
        <v/>
      </c>
      <c r="AK199" s="49" t="str">
        <f t="shared" si="1992"/>
        <v/>
      </c>
      <c r="AL199" s="49" t="str">
        <f t="shared" si="1992"/>
        <v/>
      </c>
      <c r="AM199" s="49" t="str">
        <f t="shared" si="1992"/>
        <v/>
      </c>
      <c r="AN199" s="49" t="str">
        <f t="shared" si="1992"/>
        <v/>
      </c>
      <c r="AO199" s="49" t="str">
        <f t="shared" si="1992"/>
        <v/>
      </c>
      <c r="AP199" s="52" t="str">
        <f>IF(AP$1="","",IF(OR(AND(AP$1&gt;=$J195,AP$1&lt;=IF(AND($J195&gt;$M$1,$K195=""),$M$2,$K195)),AND(AP$1&gt;=$J196,AP$1&lt;=IF(AND($J196&gt;$M$1,$K196=""),$M$2,$K196)),AND(AP$1&gt;=$J197,AP$1&lt;=IF(AND($J197&gt;$M$1,$K197=""),$M$2,$K197)),AND(AP$1&gt;=$J198,AP$1&lt;=IF(AND($J198&gt;$M$1,$K198=""),$M$2,$K198)),AND(AP$1&gt;=$J199,AP$1&lt;=IF(AND($J199&gt;$M$1,$K199=""),$M$2,$K199))),$J$3,""))</f>
        <v/>
      </c>
      <c r="AQ199" s="52" t="str">
        <f t="shared" ref="AQ199:AR199" si="1993">IF(AQ$1="","",IF(OR(AND(AQ$1&gt;=$J195,AQ$1&lt;=IF(AND($J195&gt;$M$1,$K195=""),$M$2,$K195)),AND(AQ$1&gt;=$J196,AQ$1&lt;=IF(AND($J196&gt;$M$1,$K196=""),$M$2,$K196)),AND(AQ$1&gt;=$J197,AQ$1&lt;=IF(AND($J197&gt;$M$1,$K197=""),$M$2,$K197)),AND(AQ$1&gt;=$J198,AQ$1&lt;=IF(AND($J198&gt;$M$1,$K198=""),$M$2,$K198)),AND(AQ$1&gt;=$J199,AQ$1&lt;=IF(AND($J199&gt;$M$1,$K199=""),$M$2,$K199))),$J$3,""))</f>
        <v/>
      </c>
      <c r="AR199" s="53" t="str">
        <f t="shared" si="1993"/>
        <v/>
      </c>
    </row>
    <row r="200" spans="1:44" x14ac:dyDescent="0.2">
      <c r="A200" s="76">
        <f>стр.1!C89</f>
        <v>0</v>
      </c>
      <c r="B200" s="142" t="str">
        <f>IFERROR(VLOOKUP(A200,стр.1!$A$13:$D$106,2,FALSE),"")</f>
        <v/>
      </c>
      <c r="C200" s="197" t="str">
        <f>IFERROR(VLOOKUP(A200,стр.1!$A$13:$D$106,4,FALSE),"")</f>
        <v/>
      </c>
      <c r="D200" s="86"/>
      <c r="E200" s="87"/>
      <c r="F200" s="86"/>
      <c r="G200" s="87"/>
      <c r="H200" s="86"/>
      <c r="I200" s="87"/>
      <c r="J200" s="86"/>
      <c r="K200" s="87"/>
      <c r="L200" s="17"/>
      <c r="M200" s="99"/>
      <c r="N200" s="97" t="str">
        <f>N201&amp;N202&amp;N203&amp;N204</f>
        <v/>
      </c>
      <c r="O200" s="97" t="str">
        <f t="shared" ref="O200:AR200" si="1994">O201&amp;O202&amp;O203&amp;O204</f>
        <v/>
      </c>
      <c r="P200" s="97" t="str">
        <f t="shared" si="1994"/>
        <v/>
      </c>
      <c r="Q200" s="97" t="str">
        <f t="shared" si="1994"/>
        <v/>
      </c>
      <c r="R200" s="97" t="str">
        <f t="shared" si="1994"/>
        <v/>
      </c>
      <c r="S200" s="97" t="str">
        <f t="shared" si="1994"/>
        <v/>
      </c>
      <c r="T200" s="97" t="str">
        <f t="shared" si="1994"/>
        <v/>
      </c>
      <c r="U200" s="97" t="str">
        <f t="shared" si="1994"/>
        <v/>
      </c>
      <c r="V200" s="97" t="str">
        <f t="shared" si="1994"/>
        <v/>
      </c>
      <c r="W200" s="97" t="str">
        <f t="shared" si="1994"/>
        <v/>
      </c>
      <c r="X200" s="97" t="str">
        <f t="shared" si="1994"/>
        <v/>
      </c>
      <c r="Y200" s="97" t="str">
        <f t="shared" si="1994"/>
        <v/>
      </c>
      <c r="Z200" s="97" t="str">
        <f t="shared" si="1994"/>
        <v/>
      </c>
      <c r="AA200" s="97" t="str">
        <f t="shared" si="1994"/>
        <v/>
      </c>
      <c r="AB200" s="97" t="str">
        <f t="shared" si="1994"/>
        <v/>
      </c>
      <c r="AC200" s="97" t="str">
        <f t="shared" si="1994"/>
        <v/>
      </c>
      <c r="AD200" s="97" t="str">
        <f t="shared" si="1994"/>
        <v/>
      </c>
      <c r="AE200" s="97" t="str">
        <f t="shared" si="1994"/>
        <v/>
      </c>
      <c r="AF200" s="97" t="str">
        <f t="shared" si="1994"/>
        <v/>
      </c>
      <c r="AG200" s="97" t="str">
        <f t="shared" si="1994"/>
        <v/>
      </c>
      <c r="AH200" s="97" t="str">
        <f t="shared" si="1994"/>
        <v/>
      </c>
      <c r="AI200" s="97" t="str">
        <f t="shared" si="1994"/>
        <v/>
      </c>
      <c r="AJ200" s="97" t="str">
        <f t="shared" si="1994"/>
        <v/>
      </c>
      <c r="AK200" s="97" t="str">
        <f t="shared" si="1994"/>
        <v/>
      </c>
      <c r="AL200" s="97" t="str">
        <f t="shared" si="1994"/>
        <v/>
      </c>
      <c r="AM200" s="97" t="str">
        <f t="shared" si="1994"/>
        <v/>
      </c>
      <c r="AN200" s="97" t="str">
        <f t="shared" si="1994"/>
        <v/>
      </c>
      <c r="AO200" s="97" t="str">
        <f t="shared" si="1994"/>
        <v/>
      </c>
      <c r="AP200" s="97" t="str">
        <f t="shared" si="1994"/>
        <v/>
      </c>
      <c r="AQ200" s="97" t="str">
        <f t="shared" si="1994"/>
        <v/>
      </c>
      <c r="AR200" s="97" t="str">
        <f t="shared" si="1994"/>
        <v/>
      </c>
    </row>
    <row r="201" spans="1:44" x14ac:dyDescent="0.2">
      <c r="A201" s="201"/>
      <c r="B201" s="74"/>
      <c r="C201" s="198"/>
      <c r="D201" s="88"/>
      <c r="E201" s="89"/>
      <c r="F201" s="90"/>
      <c r="G201" s="89"/>
      <c r="H201" s="90"/>
      <c r="I201" s="89"/>
      <c r="J201" s="90"/>
      <c r="K201" s="89"/>
      <c r="M201" s="99"/>
      <c r="N201" s="74" t="str">
        <f>IF(OR(AND(N$1&gt;=$D200,N$1&lt;=IF(AND($D200&gt;$M$1,$E200=""),$M$2,$E200)),AND(N$1&gt;=$D201,N$1&lt;=IF(AND($D201&gt;$M$1,$E201=""),$M$2,$E201)),AND(N$1&gt;=$D202,N$1&lt;=IF(AND($D202&gt;$M$1,$E202=""),$M$2,$E202)),AND(N$1&gt;=$D203,N$1&lt;=IF(AND($D203&gt;$M$1,$E203=""),$M$2,$E203))),$D$3,"")</f>
        <v/>
      </c>
      <c r="O201" s="41" t="str">
        <f t="shared" ref="O201:AO201" si="1995">IF(OR(AND(O$1&gt;=$D200,O$1&lt;=IF(AND($D200&gt;$M$1,$E200=""),$M$2,$E200)),AND(O$1&gt;=$D201,O$1&lt;=IF(AND($D201&gt;$M$1,$E201=""),$M$2,$E201)),AND(O$1&gt;=$D202,O$1&lt;=IF(AND($D202&gt;$M$1,$E202=""),$M$2,$E202)),AND(O$1&gt;=$D203,O$1&lt;=IF(AND($D203&gt;$M$1,$E203=""),$M$2,$E203))),$D$3,"")</f>
        <v/>
      </c>
      <c r="P201" s="41" t="str">
        <f t="shared" si="1995"/>
        <v/>
      </c>
      <c r="Q201" s="41" t="str">
        <f t="shared" si="1995"/>
        <v/>
      </c>
      <c r="R201" s="41" t="str">
        <f t="shared" si="1995"/>
        <v/>
      </c>
      <c r="S201" s="41" t="str">
        <f t="shared" si="1995"/>
        <v/>
      </c>
      <c r="T201" s="41" t="str">
        <f t="shared" si="1995"/>
        <v/>
      </c>
      <c r="U201" s="41" t="str">
        <f t="shared" si="1995"/>
        <v/>
      </c>
      <c r="V201" s="41" t="str">
        <f t="shared" si="1995"/>
        <v/>
      </c>
      <c r="W201" s="41" t="str">
        <f t="shared" si="1995"/>
        <v/>
      </c>
      <c r="X201" s="41" t="str">
        <f t="shared" si="1995"/>
        <v/>
      </c>
      <c r="Y201" s="41" t="str">
        <f t="shared" si="1995"/>
        <v/>
      </c>
      <c r="Z201" s="41" t="str">
        <f t="shared" si="1995"/>
        <v/>
      </c>
      <c r="AA201" s="41" t="str">
        <f t="shared" si="1995"/>
        <v/>
      </c>
      <c r="AB201" s="41" t="str">
        <f t="shared" si="1995"/>
        <v/>
      </c>
      <c r="AC201" s="41" t="str">
        <f t="shared" si="1995"/>
        <v/>
      </c>
      <c r="AD201" s="41" t="str">
        <f t="shared" si="1995"/>
        <v/>
      </c>
      <c r="AE201" s="41" t="str">
        <f t="shared" si="1995"/>
        <v/>
      </c>
      <c r="AF201" s="41" t="str">
        <f t="shared" si="1995"/>
        <v/>
      </c>
      <c r="AG201" s="41" t="str">
        <f t="shared" si="1995"/>
        <v/>
      </c>
      <c r="AH201" s="41" t="str">
        <f t="shared" si="1995"/>
        <v/>
      </c>
      <c r="AI201" s="41" t="str">
        <f t="shared" si="1995"/>
        <v/>
      </c>
      <c r="AJ201" s="41" t="str">
        <f t="shared" si="1995"/>
        <v/>
      </c>
      <c r="AK201" s="41" t="str">
        <f t="shared" si="1995"/>
        <v/>
      </c>
      <c r="AL201" s="41" t="str">
        <f t="shared" si="1995"/>
        <v/>
      </c>
      <c r="AM201" s="41" t="str">
        <f t="shared" si="1995"/>
        <v/>
      </c>
      <c r="AN201" s="41" t="str">
        <f t="shared" si="1995"/>
        <v/>
      </c>
      <c r="AO201" s="41" t="str">
        <f t="shared" si="1995"/>
        <v/>
      </c>
      <c r="AP201" s="50" t="str">
        <f>IF(AP$1="","",IF(OR(AND(AP$1&gt;=$D200,AP$1&lt;=IF(AND($D200&gt;$M$1,$E200=""),$M$2,$E200)),AND(AP$1&gt;=$D201,AP$1&lt;=IF(AND($D201&gt;$M$1,$E201=""),$M$2,$E201)),AND(AP$1&gt;=$D202,AP$1&lt;=IF(AND($D202&gt;$M$1,$E202=""),$M$2,$E202)),AND(AP$1&gt;=$D203,AP$1&lt;=IF(AND($D203&gt;$M$1,$E203=""),$M$2,$E203))),$D$3,""))</f>
        <v/>
      </c>
      <c r="AQ201" s="50" t="str">
        <f t="shared" ref="AQ201:AR201" si="1996">IF(AQ$1="","",IF(OR(AND(AQ$1&gt;=$D200,AQ$1&lt;=IF(AND($D200&gt;$M$1,$E200=""),$M$2,$E200)),AND(AQ$1&gt;=$D201,AQ$1&lt;=IF(AND($D201&gt;$M$1,$E201=""),$M$2,$E201)),AND(AQ$1&gt;=$D202,AQ$1&lt;=IF(AND($D202&gt;$M$1,$E202=""),$M$2,$E202)),AND(AQ$1&gt;=$D203,AQ$1&lt;=IF(AND($D203&gt;$M$1,$E203=""),$M$2,$E203))),$D$3,""))</f>
        <v/>
      </c>
      <c r="AR201" s="51" t="str">
        <f t="shared" si="1996"/>
        <v/>
      </c>
    </row>
    <row r="202" spans="1:44" x14ac:dyDescent="0.2">
      <c r="A202" s="201"/>
      <c r="B202" s="74"/>
      <c r="C202" s="199"/>
      <c r="D202" s="90"/>
      <c r="E202" s="89"/>
      <c r="F202" s="90"/>
      <c r="G202" s="89"/>
      <c r="H202" s="90"/>
      <c r="I202" s="89"/>
      <c r="J202" s="90"/>
      <c r="K202" s="89"/>
      <c r="M202" s="99"/>
      <c r="N202" s="74" t="str">
        <f>IF(OR(AND(N$1&gt;=$F200,N$1&lt;=IF(AND($F200&gt;$M$1,$G200=""),$M$2,$G200)),AND(N$1&gt;=$F201,N$1&lt;=IF(AND($F201&gt;$M$1,$G201=""),$M$2,$G201)),AND(N$1&gt;=$F202,N$1&lt;=IF(AND($F202&gt;$M$1,$G202=""),$M$2,$G202)),AND(N$1&gt;=$F203,N$1&lt;=IF(AND($F203&gt;$M$1,$G203=""),$M$2,$G203))),$F$3,"")</f>
        <v/>
      </c>
      <c r="O202" s="41" t="str">
        <f t="shared" ref="O202:AO202" si="1997">IF(OR(AND(O$1&gt;=$F200,O$1&lt;=IF(AND($F200&gt;$M$1,$G200=""),$M$2,$G200)),AND(O$1&gt;=$F201,O$1&lt;=IF(AND($F201&gt;$M$1,$G201=""),$M$2,$G201)),AND(O$1&gt;=$F202,O$1&lt;=IF(AND($F202&gt;$M$1,$G202=""),$M$2,$G202)),AND(O$1&gt;=$F203,O$1&lt;=IF(AND($F203&gt;$M$1,$G203=""),$M$2,$G203))),$F$3,"")</f>
        <v/>
      </c>
      <c r="P202" s="41" t="str">
        <f t="shared" si="1997"/>
        <v/>
      </c>
      <c r="Q202" s="41" t="str">
        <f t="shared" si="1997"/>
        <v/>
      </c>
      <c r="R202" s="41" t="str">
        <f t="shared" si="1997"/>
        <v/>
      </c>
      <c r="S202" s="41" t="str">
        <f t="shared" si="1997"/>
        <v/>
      </c>
      <c r="T202" s="41" t="str">
        <f t="shared" si="1997"/>
        <v/>
      </c>
      <c r="U202" s="41" t="str">
        <f t="shared" si="1997"/>
        <v/>
      </c>
      <c r="V202" s="41" t="str">
        <f t="shared" si="1997"/>
        <v/>
      </c>
      <c r="W202" s="41" t="str">
        <f t="shared" si="1997"/>
        <v/>
      </c>
      <c r="X202" s="41" t="str">
        <f t="shared" si="1997"/>
        <v/>
      </c>
      <c r="Y202" s="41" t="str">
        <f t="shared" si="1997"/>
        <v/>
      </c>
      <c r="Z202" s="41" t="str">
        <f t="shared" si="1997"/>
        <v/>
      </c>
      <c r="AA202" s="41" t="str">
        <f t="shared" si="1997"/>
        <v/>
      </c>
      <c r="AB202" s="41" t="str">
        <f t="shared" si="1997"/>
        <v/>
      </c>
      <c r="AC202" s="41" t="str">
        <f t="shared" si="1997"/>
        <v/>
      </c>
      <c r="AD202" s="41" t="str">
        <f t="shared" si="1997"/>
        <v/>
      </c>
      <c r="AE202" s="41" t="str">
        <f t="shared" si="1997"/>
        <v/>
      </c>
      <c r="AF202" s="41" t="str">
        <f t="shared" si="1997"/>
        <v/>
      </c>
      <c r="AG202" s="41" t="str">
        <f t="shared" si="1997"/>
        <v/>
      </c>
      <c r="AH202" s="41" t="str">
        <f t="shared" si="1997"/>
        <v/>
      </c>
      <c r="AI202" s="41" t="str">
        <f t="shared" si="1997"/>
        <v/>
      </c>
      <c r="AJ202" s="41" t="str">
        <f t="shared" si="1997"/>
        <v/>
      </c>
      <c r="AK202" s="41" t="str">
        <f t="shared" si="1997"/>
        <v/>
      </c>
      <c r="AL202" s="41" t="str">
        <f t="shared" si="1997"/>
        <v/>
      </c>
      <c r="AM202" s="41" t="str">
        <f t="shared" si="1997"/>
        <v/>
      </c>
      <c r="AN202" s="41" t="str">
        <f t="shared" si="1997"/>
        <v/>
      </c>
      <c r="AO202" s="41" t="str">
        <f t="shared" si="1997"/>
        <v/>
      </c>
      <c r="AP202" s="50" t="str">
        <f>IF(AP$1="","",IF(OR(AND(AP$1&gt;=$F200,AP$1&lt;=IF(AND($F200&gt;$M$1,$G200=""),$M$2,$G200)),AND(AP$1&gt;=$F201,AP$1&lt;=IF(AND($F201&gt;$M$1,$G201=""),$M$2,$G201)),AND(AP$1&gt;=$F202,AP$1&lt;=IF(AND($F202&gt;$M$1,$G202=""),$M$2,$G202)),AND(AP$1&gt;=$F203,AP$1&lt;=IF(AND($F203&gt;$M$1,$G203=""),$M$2,$G203))),$F$3,""))</f>
        <v/>
      </c>
      <c r="AQ202" s="50" t="str">
        <f t="shared" ref="AQ202:AR202" si="1998">IF(AQ$1="","",IF(OR(AND(AQ$1&gt;=$F200,AQ$1&lt;=IF(AND($F200&gt;$M$1,$G200=""),$M$2,$G200)),AND(AQ$1&gt;=$F201,AQ$1&lt;=IF(AND($F201&gt;$M$1,$G201=""),$M$2,$G201)),AND(AQ$1&gt;=$F202,AQ$1&lt;=IF(AND($F202&gt;$M$1,$G202=""),$M$2,$G202)),AND(AQ$1&gt;=$F203,AQ$1&lt;=IF(AND($F203&gt;$M$1,$G203=""),$M$2,$G203))),$F$3,""))</f>
        <v/>
      </c>
      <c r="AR202" s="51" t="str">
        <f t="shared" si="1998"/>
        <v/>
      </c>
    </row>
    <row r="203" spans="1:44" x14ac:dyDescent="0.2">
      <c r="A203" s="201"/>
      <c r="B203" s="74"/>
      <c r="C203" s="125"/>
      <c r="D203" s="90"/>
      <c r="E203" s="89"/>
      <c r="F203" s="90"/>
      <c r="G203" s="89"/>
      <c r="H203" s="90"/>
      <c r="I203" s="89"/>
      <c r="J203" s="90"/>
      <c r="K203" s="89"/>
      <c r="M203" s="99"/>
      <c r="N203" s="98" t="str">
        <f t="shared" ref="N203:AO203" si="1999">IF(OR(AND(N$1&gt;=$H200,N$1&lt;=IF(AND($H200&gt;$M$1,$I200=""),$M$2,$I200)),AND(N$1&gt;=$H201,N$1&lt;=IF(AND($H201&gt;$M$1,$I201=""),$M$2,$I201)),AND(N$1&gt;=$H202,N$1&lt;=IF(AND($H202&gt;$M$1,$I202=""),$M$2,$I202)),AND(N$1&gt;=$H203,N$1&lt;=IF(AND($H203&gt;$M$1,$I203=""),$M$2,$I203))),$H$3,"")</f>
        <v/>
      </c>
      <c r="O203" s="47" t="str">
        <f t="shared" si="1999"/>
        <v/>
      </c>
      <c r="P203" s="47" t="str">
        <f t="shared" si="1999"/>
        <v/>
      </c>
      <c r="Q203" s="47" t="str">
        <f t="shared" si="1999"/>
        <v/>
      </c>
      <c r="R203" s="47" t="str">
        <f t="shared" si="1999"/>
        <v/>
      </c>
      <c r="S203" s="47" t="str">
        <f t="shared" si="1999"/>
        <v/>
      </c>
      <c r="T203" s="47" t="str">
        <f t="shared" si="1999"/>
        <v/>
      </c>
      <c r="U203" s="47" t="str">
        <f t="shared" si="1999"/>
        <v/>
      </c>
      <c r="V203" s="47" t="str">
        <f t="shared" si="1999"/>
        <v/>
      </c>
      <c r="W203" s="47" t="str">
        <f t="shared" si="1999"/>
        <v/>
      </c>
      <c r="X203" s="47" t="str">
        <f t="shared" si="1999"/>
        <v/>
      </c>
      <c r="Y203" s="47" t="str">
        <f t="shared" si="1999"/>
        <v/>
      </c>
      <c r="Z203" s="47" t="str">
        <f t="shared" si="1999"/>
        <v/>
      </c>
      <c r="AA203" s="47" t="str">
        <f t="shared" si="1999"/>
        <v/>
      </c>
      <c r="AB203" s="47" t="str">
        <f t="shared" si="1999"/>
        <v/>
      </c>
      <c r="AC203" s="47" t="str">
        <f t="shared" si="1999"/>
        <v/>
      </c>
      <c r="AD203" s="47" t="str">
        <f t="shared" si="1999"/>
        <v/>
      </c>
      <c r="AE203" s="47" t="str">
        <f t="shared" si="1999"/>
        <v/>
      </c>
      <c r="AF203" s="47" t="str">
        <f t="shared" si="1999"/>
        <v/>
      </c>
      <c r="AG203" s="47" t="str">
        <f t="shared" si="1999"/>
        <v/>
      </c>
      <c r="AH203" s="47" t="str">
        <f t="shared" si="1999"/>
        <v/>
      </c>
      <c r="AI203" s="47" t="str">
        <f t="shared" si="1999"/>
        <v/>
      </c>
      <c r="AJ203" s="47" t="str">
        <f t="shared" si="1999"/>
        <v/>
      </c>
      <c r="AK203" s="47" t="str">
        <f t="shared" si="1999"/>
        <v/>
      </c>
      <c r="AL203" s="47" t="str">
        <f t="shared" si="1999"/>
        <v/>
      </c>
      <c r="AM203" s="47" t="str">
        <f t="shared" si="1999"/>
        <v/>
      </c>
      <c r="AN203" s="47" t="str">
        <f t="shared" si="1999"/>
        <v/>
      </c>
      <c r="AO203" s="47" t="str">
        <f t="shared" si="1999"/>
        <v/>
      </c>
      <c r="AP203" s="95" t="str">
        <f>IF(AP$1="","",IF(OR(AND(AP$1&gt;=$H200,AP$1&lt;=IF(AND($H200&gt;$M$1,$I200=""),$M$2,$I200)),AND(AP$1&gt;=$H201,AP$1&lt;=IF(AND($H201&gt;$M$1,$I201=""),$M$2,$I201)),AND(AP$1&gt;=$H202,AP$1&lt;=IF(AND($H202&gt;$M$1,$I202=""),$M$2,$I202)),AND(AP$1&gt;=$H203,AP$1&lt;=IF(AND($H203&gt;$M$1,$I203=""),$M$2,$I203))),$H$3,""))</f>
        <v/>
      </c>
      <c r="AQ203" s="95" t="str">
        <f>IF(AQ$1="","",IF(OR(AND(AQ$1&gt;=$H200,AQ$1&lt;=IF(AND($H200&gt;$M$1,$I200=""),$M$2,$I200)),AND(AQ$1&gt;=$H201,AQ$1&lt;=IF(AND($H201&gt;$M$1,$I201=""),$M$2,$I201)),AND(AQ$1&gt;=$H202,AQ$1&lt;=IF(AND($H202&gt;$M$1,$I202=""),$M$2,$I202)),AND(AQ$1&gt;=$H203,AQ$1&lt;=IF(AND($H203&gt;$M$1,$I203=""),$M$2,$I203))),$H$3,""))</f>
        <v/>
      </c>
      <c r="AR203" s="96" t="str">
        <f>IF(AR$1="","",IF(OR(AND(AR$1&gt;=$H200,AR$1&lt;=IF(AND($H200&gt;$M$1,$I200=""),$M$2,$I200)),AND(AR$1&gt;=$H201,AR$1&lt;=IF(AND($H201&gt;$M$1,$I201=""),$M$2,$I201)),AND(AR$1&gt;=$H202,AR$1&lt;=IF(AND($H202&gt;$M$1,$I202=""),$M$2,$I202)),AND(AR$1&gt;=$H203,AR$1&lt;=IF(AND($H203&gt;$M$1,$I203=""),$M$2,$I203))),$H$3,""))</f>
        <v/>
      </c>
    </row>
    <row r="204" spans="1:44" ht="13.5" thickBot="1" x14ac:dyDescent="0.25">
      <c r="A204" s="202"/>
      <c r="B204" s="75"/>
      <c r="C204" s="200"/>
      <c r="D204" s="91"/>
      <c r="E204" s="92"/>
      <c r="F204" s="91"/>
      <c r="G204" s="92"/>
      <c r="H204" s="91"/>
      <c r="I204" s="92"/>
      <c r="J204" s="91"/>
      <c r="K204" s="92"/>
      <c r="M204" s="99"/>
      <c r="N204" s="75" t="str">
        <f>IF(OR(AND(N$1&gt;=$J200,N$1&lt;=IF(AND($J200&gt;$M$1,$K200=""),$M$2,$K200)),AND(N$1&gt;=$J201,N$1&lt;=IF(AND($J201&gt;$M$1,$K201=""),$M$2,$K201)),AND(N$1&gt;=$J202,N$1&lt;=IF(AND($J202&gt;$M$1,$K202=""),$M$2,$K202)),AND(N$1&gt;=$J203,N$1&lt;=IF(AND($J203&gt;$M$1,$K203=""),$M$2,$K203)),AND(N$1&gt;=$J204,N$1&lt;=IF(AND($J204&gt;$M$1,$K204=""),$M$2,$K204))),$J$3,"")</f>
        <v/>
      </c>
      <c r="O204" s="49" t="str">
        <f t="shared" ref="O204:AO204" si="2000">IF(OR(AND(O$1&gt;=$J200,O$1&lt;=IF(AND($J200&gt;$M$1,$K200=""),$M$2,$K200)),AND(O$1&gt;=$J201,O$1&lt;=IF(AND($J201&gt;$M$1,$K201=""),$M$2,$K201)),AND(O$1&gt;=$J202,O$1&lt;=IF(AND($J202&gt;$M$1,$K202=""),$M$2,$K202)),AND(O$1&gt;=$J203,O$1&lt;=IF(AND($J203&gt;$M$1,$K203=""),$M$2,$K203)),AND(O$1&gt;=$J204,O$1&lt;=IF(AND($J204&gt;$M$1,$K204=""),$M$2,$K204))),$J$3,"")</f>
        <v/>
      </c>
      <c r="P204" s="49" t="str">
        <f t="shared" si="2000"/>
        <v/>
      </c>
      <c r="Q204" s="49" t="str">
        <f t="shared" si="2000"/>
        <v/>
      </c>
      <c r="R204" s="49" t="str">
        <f t="shared" si="2000"/>
        <v/>
      </c>
      <c r="S204" s="49" t="str">
        <f t="shared" si="2000"/>
        <v/>
      </c>
      <c r="T204" s="49" t="str">
        <f t="shared" si="2000"/>
        <v/>
      </c>
      <c r="U204" s="49" t="str">
        <f t="shared" si="2000"/>
        <v/>
      </c>
      <c r="V204" s="49" t="str">
        <f t="shared" si="2000"/>
        <v/>
      </c>
      <c r="W204" s="49" t="str">
        <f t="shared" si="2000"/>
        <v/>
      </c>
      <c r="X204" s="49" t="str">
        <f t="shared" si="2000"/>
        <v/>
      </c>
      <c r="Y204" s="49" t="str">
        <f t="shared" si="2000"/>
        <v/>
      </c>
      <c r="Z204" s="49" t="str">
        <f t="shared" si="2000"/>
        <v/>
      </c>
      <c r="AA204" s="49" t="str">
        <f t="shared" si="2000"/>
        <v/>
      </c>
      <c r="AB204" s="49" t="str">
        <f t="shared" si="2000"/>
        <v/>
      </c>
      <c r="AC204" s="49" t="str">
        <f t="shared" si="2000"/>
        <v/>
      </c>
      <c r="AD204" s="49" t="str">
        <f t="shared" si="2000"/>
        <v/>
      </c>
      <c r="AE204" s="49" t="str">
        <f t="shared" si="2000"/>
        <v/>
      </c>
      <c r="AF204" s="49" t="str">
        <f t="shared" si="2000"/>
        <v/>
      </c>
      <c r="AG204" s="49" t="str">
        <f t="shared" si="2000"/>
        <v/>
      </c>
      <c r="AH204" s="49" t="str">
        <f t="shared" si="2000"/>
        <v/>
      </c>
      <c r="AI204" s="49" t="str">
        <f t="shared" si="2000"/>
        <v/>
      </c>
      <c r="AJ204" s="49" t="str">
        <f t="shared" si="2000"/>
        <v/>
      </c>
      <c r="AK204" s="49" t="str">
        <f t="shared" si="2000"/>
        <v/>
      </c>
      <c r="AL204" s="49" t="str">
        <f t="shared" si="2000"/>
        <v/>
      </c>
      <c r="AM204" s="49" t="str">
        <f t="shared" si="2000"/>
        <v/>
      </c>
      <c r="AN204" s="49" t="str">
        <f t="shared" si="2000"/>
        <v/>
      </c>
      <c r="AO204" s="49" t="str">
        <f t="shared" si="2000"/>
        <v/>
      </c>
      <c r="AP204" s="52" t="str">
        <f>IF(AP$1="","",IF(OR(AND(AP$1&gt;=$J200,AP$1&lt;=IF(AND($J200&gt;$M$1,$K200=""),$M$2,$K200)),AND(AP$1&gt;=$J201,AP$1&lt;=IF(AND($J201&gt;$M$1,$K201=""),$M$2,$K201)),AND(AP$1&gt;=$J202,AP$1&lt;=IF(AND($J202&gt;$M$1,$K202=""),$M$2,$K202)),AND(AP$1&gt;=$J203,AP$1&lt;=IF(AND($J203&gt;$M$1,$K203=""),$M$2,$K203)),AND(AP$1&gt;=$J204,AP$1&lt;=IF(AND($J204&gt;$M$1,$K204=""),$M$2,$K204))),$J$3,""))</f>
        <v/>
      </c>
      <c r="AQ204" s="52" t="str">
        <f t="shared" ref="AQ204:AR204" si="2001">IF(AQ$1="","",IF(OR(AND(AQ$1&gt;=$J200,AQ$1&lt;=IF(AND($J200&gt;$M$1,$K200=""),$M$2,$K200)),AND(AQ$1&gt;=$J201,AQ$1&lt;=IF(AND($J201&gt;$M$1,$K201=""),$M$2,$K201)),AND(AQ$1&gt;=$J202,AQ$1&lt;=IF(AND($J202&gt;$M$1,$K202=""),$M$2,$K202)),AND(AQ$1&gt;=$J203,AQ$1&lt;=IF(AND($J203&gt;$M$1,$K203=""),$M$2,$K203)),AND(AQ$1&gt;=$J204,AQ$1&lt;=IF(AND($J204&gt;$M$1,$K204=""),$M$2,$K204))),$J$3,""))</f>
        <v/>
      </c>
      <c r="AR204" s="53" t="str">
        <f t="shared" si="2001"/>
        <v/>
      </c>
    </row>
    <row r="205" spans="1:44" x14ac:dyDescent="0.2">
      <c r="A205" s="76">
        <f>стр.1!C91</f>
        <v>0</v>
      </c>
      <c r="B205" s="142" t="str">
        <f>IFERROR(VLOOKUP(A205,стр.1!$A$13:$D$106,2,FALSE),"")</f>
        <v/>
      </c>
      <c r="C205" s="197" t="str">
        <f>IFERROR(VLOOKUP(A205,стр.1!$A$13:$D$106,4,FALSE),"")</f>
        <v/>
      </c>
      <c r="D205" s="86"/>
      <c r="E205" s="87"/>
      <c r="F205" s="86"/>
      <c r="G205" s="87"/>
      <c r="H205" s="86"/>
      <c r="I205" s="87"/>
      <c r="J205" s="86"/>
      <c r="K205" s="87"/>
      <c r="L205" s="17"/>
      <c r="M205" s="99"/>
      <c r="N205" s="97" t="str">
        <f>N206&amp;N207&amp;N208&amp;N209</f>
        <v/>
      </c>
      <c r="O205" s="97" t="str">
        <f t="shared" ref="O205:AR205" si="2002">O206&amp;O207&amp;O208&amp;O209</f>
        <v/>
      </c>
      <c r="P205" s="97" t="str">
        <f t="shared" si="2002"/>
        <v/>
      </c>
      <c r="Q205" s="97" t="str">
        <f t="shared" si="2002"/>
        <v/>
      </c>
      <c r="R205" s="97" t="str">
        <f t="shared" si="2002"/>
        <v/>
      </c>
      <c r="S205" s="97" t="str">
        <f t="shared" si="2002"/>
        <v/>
      </c>
      <c r="T205" s="97" t="str">
        <f t="shared" si="2002"/>
        <v/>
      </c>
      <c r="U205" s="97" t="str">
        <f t="shared" si="2002"/>
        <v/>
      </c>
      <c r="V205" s="97" t="str">
        <f t="shared" si="2002"/>
        <v/>
      </c>
      <c r="W205" s="97" t="str">
        <f t="shared" si="2002"/>
        <v/>
      </c>
      <c r="X205" s="97" t="str">
        <f t="shared" si="2002"/>
        <v/>
      </c>
      <c r="Y205" s="97" t="str">
        <f t="shared" si="2002"/>
        <v/>
      </c>
      <c r="Z205" s="97" t="str">
        <f t="shared" si="2002"/>
        <v/>
      </c>
      <c r="AA205" s="97" t="str">
        <f t="shared" si="2002"/>
        <v/>
      </c>
      <c r="AB205" s="97" t="str">
        <f t="shared" si="2002"/>
        <v/>
      </c>
      <c r="AC205" s="97" t="str">
        <f t="shared" si="2002"/>
        <v/>
      </c>
      <c r="AD205" s="97" t="str">
        <f t="shared" si="2002"/>
        <v/>
      </c>
      <c r="AE205" s="97" t="str">
        <f t="shared" si="2002"/>
        <v/>
      </c>
      <c r="AF205" s="97" t="str">
        <f t="shared" si="2002"/>
        <v/>
      </c>
      <c r="AG205" s="97" t="str">
        <f t="shared" si="2002"/>
        <v/>
      </c>
      <c r="AH205" s="97" t="str">
        <f t="shared" si="2002"/>
        <v/>
      </c>
      <c r="AI205" s="97" t="str">
        <f t="shared" si="2002"/>
        <v/>
      </c>
      <c r="AJ205" s="97" t="str">
        <f t="shared" si="2002"/>
        <v/>
      </c>
      <c r="AK205" s="97" t="str">
        <f t="shared" si="2002"/>
        <v/>
      </c>
      <c r="AL205" s="97" t="str">
        <f t="shared" si="2002"/>
        <v/>
      </c>
      <c r="AM205" s="97" t="str">
        <f t="shared" si="2002"/>
        <v/>
      </c>
      <c r="AN205" s="97" t="str">
        <f t="shared" si="2002"/>
        <v/>
      </c>
      <c r="AO205" s="97" t="str">
        <f t="shared" si="2002"/>
        <v/>
      </c>
      <c r="AP205" s="97" t="str">
        <f t="shared" si="2002"/>
        <v/>
      </c>
      <c r="AQ205" s="97" t="str">
        <f t="shared" si="2002"/>
        <v/>
      </c>
      <c r="AR205" s="97" t="str">
        <f t="shared" si="2002"/>
        <v/>
      </c>
    </row>
    <row r="206" spans="1:44" x14ac:dyDescent="0.2">
      <c r="A206" s="201"/>
      <c r="B206" s="74"/>
      <c r="C206" s="198"/>
      <c r="D206" s="88"/>
      <c r="E206" s="89"/>
      <c r="F206" s="90"/>
      <c r="G206" s="89"/>
      <c r="H206" s="90"/>
      <c r="I206" s="89"/>
      <c r="J206" s="90"/>
      <c r="K206" s="89"/>
      <c r="M206" s="99"/>
      <c r="N206" s="74" t="str">
        <f>IF(OR(AND(N$1&gt;=$D205,N$1&lt;=IF(AND($D205&gt;$M$1,$E205=""),$M$2,$E205)),AND(N$1&gt;=$D206,N$1&lt;=IF(AND($D206&gt;$M$1,$E206=""),$M$2,$E206)),AND(N$1&gt;=$D207,N$1&lt;=IF(AND($D207&gt;$M$1,$E207=""),$M$2,$E207)),AND(N$1&gt;=$D208,N$1&lt;=IF(AND($D208&gt;$M$1,$E208=""),$M$2,$E208))),$D$3,"")</f>
        <v/>
      </c>
      <c r="O206" s="41" t="str">
        <f t="shared" ref="O206:AO206" si="2003">IF(OR(AND(O$1&gt;=$D205,O$1&lt;=IF(AND($D205&gt;$M$1,$E205=""),$M$2,$E205)),AND(O$1&gt;=$D206,O$1&lt;=IF(AND($D206&gt;$M$1,$E206=""),$M$2,$E206)),AND(O$1&gt;=$D207,O$1&lt;=IF(AND($D207&gt;$M$1,$E207=""),$M$2,$E207)),AND(O$1&gt;=$D208,O$1&lt;=IF(AND($D208&gt;$M$1,$E208=""),$M$2,$E208))),$D$3,"")</f>
        <v/>
      </c>
      <c r="P206" s="41" t="str">
        <f t="shared" si="2003"/>
        <v/>
      </c>
      <c r="Q206" s="41" t="str">
        <f t="shared" si="2003"/>
        <v/>
      </c>
      <c r="R206" s="41" t="str">
        <f t="shared" si="2003"/>
        <v/>
      </c>
      <c r="S206" s="41" t="str">
        <f t="shared" si="2003"/>
        <v/>
      </c>
      <c r="T206" s="41" t="str">
        <f t="shared" si="2003"/>
        <v/>
      </c>
      <c r="U206" s="41" t="str">
        <f t="shared" si="2003"/>
        <v/>
      </c>
      <c r="V206" s="41" t="str">
        <f t="shared" si="2003"/>
        <v/>
      </c>
      <c r="W206" s="41" t="str">
        <f t="shared" si="2003"/>
        <v/>
      </c>
      <c r="X206" s="41" t="str">
        <f t="shared" si="2003"/>
        <v/>
      </c>
      <c r="Y206" s="41" t="str">
        <f t="shared" si="2003"/>
        <v/>
      </c>
      <c r="Z206" s="41" t="str">
        <f t="shared" si="2003"/>
        <v/>
      </c>
      <c r="AA206" s="41" t="str">
        <f t="shared" si="2003"/>
        <v/>
      </c>
      <c r="AB206" s="41" t="str">
        <f t="shared" si="2003"/>
        <v/>
      </c>
      <c r="AC206" s="41" t="str">
        <f t="shared" si="2003"/>
        <v/>
      </c>
      <c r="AD206" s="41" t="str">
        <f t="shared" si="2003"/>
        <v/>
      </c>
      <c r="AE206" s="41" t="str">
        <f t="shared" si="2003"/>
        <v/>
      </c>
      <c r="AF206" s="41" t="str">
        <f t="shared" si="2003"/>
        <v/>
      </c>
      <c r="AG206" s="41" t="str">
        <f t="shared" si="2003"/>
        <v/>
      </c>
      <c r="AH206" s="41" t="str">
        <f t="shared" si="2003"/>
        <v/>
      </c>
      <c r="AI206" s="41" t="str">
        <f t="shared" si="2003"/>
        <v/>
      </c>
      <c r="AJ206" s="41" t="str">
        <f t="shared" si="2003"/>
        <v/>
      </c>
      <c r="AK206" s="41" t="str">
        <f t="shared" si="2003"/>
        <v/>
      </c>
      <c r="AL206" s="41" t="str">
        <f t="shared" si="2003"/>
        <v/>
      </c>
      <c r="AM206" s="41" t="str">
        <f t="shared" si="2003"/>
        <v/>
      </c>
      <c r="AN206" s="41" t="str">
        <f t="shared" si="2003"/>
        <v/>
      </c>
      <c r="AO206" s="41" t="str">
        <f t="shared" si="2003"/>
        <v/>
      </c>
      <c r="AP206" s="50" t="str">
        <f>IF(AP$1="","",IF(OR(AND(AP$1&gt;=$D205,AP$1&lt;=IF(AND($D205&gt;$M$1,$E205=""),$M$2,$E205)),AND(AP$1&gt;=$D206,AP$1&lt;=IF(AND($D206&gt;$M$1,$E206=""),$M$2,$E206)),AND(AP$1&gt;=$D207,AP$1&lt;=IF(AND($D207&gt;$M$1,$E207=""),$M$2,$E207)),AND(AP$1&gt;=$D208,AP$1&lt;=IF(AND($D208&gt;$M$1,$E208=""),$M$2,$E208))),$D$3,""))</f>
        <v/>
      </c>
      <c r="AQ206" s="50" t="str">
        <f t="shared" ref="AQ206:AR206" si="2004">IF(AQ$1="","",IF(OR(AND(AQ$1&gt;=$D205,AQ$1&lt;=IF(AND($D205&gt;$M$1,$E205=""),$M$2,$E205)),AND(AQ$1&gt;=$D206,AQ$1&lt;=IF(AND($D206&gt;$M$1,$E206=""),$M$2,$E206)),AND(AQ$1&gt;=$D207,AQ$1&lt;=IF(AND($D207&gt;$M$1,$E207=""),$M$2,$E207)),AND(AQ$1&gt;=$D208,AQ$1&lt;=IF(AND($D208&gt;$M$1,$E208=""),$M$2,$E208))),$D$3,""))</f>
        <v/>
      </c>
      <c r="AR206" s="51" t="str">
        <f t="shared" si="2004"/>
        <v/>
      </c>
    </row>
    <row r="207" spans="1:44" x14ac:dyDescent="0.2">
      <c r="A207" s="201"/>
      <c r="B207" s="74"/>
      <c r="C207" s="199"/>
      <c r="D207" s="90"/>
      <c r="E207" s="89"/>
      <c r="F207" s="90"/>
      <c r="G207" s="89"/>
      <c r="H207" s="90"/>
      <c r="I207" s="89"/>
      <c r="J207" s="90"/>
      <c r="K207" s="89"/>
      <c r="M207" s="99"/>
      <c r="N207" s="74" t="str">
        <f>IF(OR(AND(N$1&gt;=$F205,N$1&lt;=IF(AND($F205&gt;$M$1,$G205=""),$M$2,$G205)),AND(N$1&gt;=$F206,N$1&lt;=IF(AND($F206&gt;$M$1,$G206=""),$M$2,$G206)),AND(N$1&gt;=$F207,N$1&lt;=IF(AND($F207&gt;$M$1,$G207=""),$M$2,$G207)),AND(N$1&gt;=$F208,N$1&lt;=IF(AND($F208&gt;$M$1,$G208=""),$M$2,$G208))),$F$3,"")</f>
        <v/>
      </c>
      <c r="O207" s="41" t="str">
        <f t="shared" ref="O207:AO207" si="2005">IF(OR(AND(O$1&gt;=$F205,O$1&lt;=IF(AND($F205&gt;$M$1,$G205=""),$M$2,$G205)),AND(O$1&gt;=$F206,O$1&lt;=IF(AND($F206&gt;$M$1,$G206=""),$M$2,$G206)),AND(O$1&gt;=$F207,O$1&lt;=IF(AND($F207&gt;$M$1,$G207=""),$M$2,$G207)),AND(O$1&gt;=$F208,O$1&lt;=IF(AND($F208&gt;$M$1,$G208=""),$M$2,$G208))),$F$3,"")</f>
        <v/>
      </c>
      <c r="P207" s="41" t="str">
        <f t="shared" si="2005"/>
        <v/>
      </c>
      <c r="Q207" s="41" t="str">
        <f t="shared" si="2005"/>
        <v/>
      </c>
      <c r="R207" s="41" t="str">
        <f t="shared" si="2005"/>
        <v/>
      </c>
      <c r="S207" s="41" t="str">
        <f t="shared" si="2005"/>
        <v/>
      </c>
      <c r="T207" s="41" t="str">
        <f t="shared" si="2005"/>
        <v/>
      </c>
      <c r="U207" s="41" t="str">
        <f t="shared" si="2005"/>
        <v/>
      </c>
      <c r="V207" s="41" t="str">
        <f t="shared" si="2005"/>
        <v/>
      </c>
      <c r="W207" s="41" t="str">
        <f t="shared" si="2005"/>
        <v/>
      </c>
      <c r="X207" s="41" t="str">
        <f t="shared" si="2005"/>
        <v/>
      </c>
      <c r="Y207" s="41" t="str">
        <f t="shared" si="2005"/>
        <v/>
      </c>
      <c r="Z207" s="41" t="str">
        <f t="shared" si="2005"/>
        <v/>
      </c>
      <c r="AA207" s="41" t="str">
        <f t="shared" si="2005"/>
        <v/>
      </c>
      <c r="AB207" s="41" t="str">
        <f t="shared" si="2005"/>
        <v/>
      </c>
      <c r="AC207" s="41" t="str">
        <f t="shared" si="2005"/>
        <v/>
      </c>
      <c r="AD207" s="41" t="str">
        <f t="shared" si="2005"/>
        <v/>
      </c>
      <c r="AE207" s="41" t="str">
        <f t="shared" si="2005"/>
        <v/>
      </c>
      <c r="AF207" s="41" t="str">
        <f t="shared" si="2005"/>
        <v/>
      </c>
      <c r="AG207" s="41" t="str">
        <f t="shared" si="2005"/>
        <v/>
      </c>
      <c r="AH207" s="41" t="str">
        <f t="shared" si="2005"/>
        <v/>
      </c>
      <c r="AI207" s="41" t="str">
        <f t="shared" si="2005"/>
        <v/>
      </c>
      <c r="AJ207" s="41" t="str">
        <f t="shared" si="2005"/>
        <v/>
      </c>
      <c r="AK207" s="41" t="str">
        <f t="shared" si="2005"/>
        <v/>
      </c>
      <c r="AL207" s="41" t="str">
        <f t="shared" si="2005"/>
        <v/>
      </c>
      <c r="AM207" s="41" t="str">
        <f t="shared" si="2005"/>
        <v/>
      </c>
      <c r="AN207" s="41" t="str">
        <f t="shared" si="2005"/>
        <v/>
      </c>
      <c r="AO207" s="41" t="str">
        <f t="shared" si="2005"/>
        <v/>
      </c>
      <c r="AP207" s="50" t="str">
        <f>IF(AP$1="","",IF(OR(AND(AP$1&gt;=$F205,AP$1&lt;=IF(AND($F205&gt;$M$1,$G205=""),$M$2,$G205)),AND(AP$1&gt;=$F206,AP$1&lt;=IF(AND($F206&gt;$M$1,$G206=""),$M$2,$G206)),AND(AP$1&gt;=$F207,AP$1&lt;=IF(AND($F207&gt;$M$1,$G207=""),$M$2,$G207)),AND(AP$1&gt;=$F208,AP$1&lt;=IF(AND($F208&gt;$M$1,$G208=""),$M$2,$G208))),$F$3,""))</f>
        <v/>
      </c>
      <c r="AQ207" s="50" t="str">
        <f t="shared" ref="AQ207:AR207" si="2006">IF(AQ$1="","",IF(OR(AND(AQ$1&gt;=$F205,AQ$1&lt;=IF(AND($F205&gt;$M$1,$G205=""),$M$2,$G205)),AND(AQ$1&gt;=$F206,AQ$1&lt;=IF(AND($F206&gt;$M$1,$G206=""),$M$2,$G206)),AND(AQ$1&gt;=$F207,AQ$1&lt;=IF(AND($F207&gt;$M$1,$G207=""),$M$2,$G207)),AND(AQ$1&gt;=$F208,AQ$1&lt;=IF(AND($F208&gt;$M$1,$G208=""),$M$2,$G208))),$F$3,""))</f>
        <v/>
      </c>
      <c r="AR207" s="51" t="str">
        <f t="shared" si="2006"/>
        <v/>
      </c>
    </row>
    <row r="208" spans="1:44" x14ac:dyDescent="0.2">
      <c r="A208" s="201"/>
      <c r="B208" s="74"/>
      <c r="C208" s="125"/>
      <c r="D208" s="90"/>
      <c r="E208" s="89"/>
      <c r="F208" s="90"/>
      <c r="G208" s="89"/>
      <c r="H208" s="90"/>
      <c r="I208" s="89"/>
      <c r="J208" s="90"/>
      <c r="K208" s="89"/>
      <c r="M208" s="99"/>
      <c r="N208" s="98" t="str">
        <f t="shared" ref="N208:AO208" si="2007">IF(OR(AND(N$1&gt;=$H205,N$1&lt;=IF(AND($H205&gt;$M$1,$I205=""),$M$2,$I205)),AND(N$1&gt;=$H206,N$1&lt;=IF(AND($H206&gt;$M$1,$I206=""),$M$2,$I206)),AND(N$1&gt;=$H207,N$1&lt;=IF(AND($H207&gt;$M$1,$I207=""),$M$2,$I207)),AND(N$1&gt;=$H208,N$1&lt;=IF(AND($H208&gt;$M$1,$I208=""),$M$2,$I208))),$H$3,"")</f>
        <v/>
      </c>
      <c r="O208" s="47" t="str">
        <f t="shared" si="2007"/>
        <v/>
      </c>
      <c r="P208" s="47" t="str">
        <f t="shared" si="2007"/>
        <v/>
      </c>
      <c r="Q208" s="47" t="str">
        <f t="shared" si="2007"/>
        <v/>
      </c>
      <c r="R208" s="47" t="str">
        <f t="shared" si="2007"/>
        <v/>
      </c>
      <c r="S208" s="47" t="str">
        <f t="shared" si="2007"/>
        <v/>
      </c>
      <c r="T208" s="47" t="str">
        <f t="shared" si="2007"/>
        <v/>
      </c>
      <c r="U208" s="47" t="str">
        <f t="shared" si="2007"/>
        <v/>
      </c>
      <c r="V208" s="47" t="str">
        <f t="shared" si="2007"/>
        <v/>
      </c>
      <c r="W208" s="47" t="str">
        <f t="shared" si="2007"/>
        <v/>
      </c>
      <c r="X208" s="47" t="str">
        <f t="shared" si="2007"/>
        <v/>
      </c>
      <c r="Y208" s="47" t="str">
        <f t="shared" si="2007"/>
        <v/>
      </c>
      <c r="Z208" s="47" t="str">
        <f t="shared" si="2007"/>
        <v/>
      </c>
      <c r="AA208" s="47" t="str">
        <f t="shared" si="2007"/>
        <v/>
      </c>
      <c r="AB208" s="47" t="str">
        <f t="shared" si="2007"/>
        <v/>
      </c>
      <c r="AC208" s="47" t="str">
        <f t="shared" si="2007"/>
        <v/>
      </c>
      <c r="AD208" s="47" t="str">
        <f t="shared" si="2007"/>
        <v/>
      </c>
      <c r="AE208" s="47" t="str">
        <f t="shared" si="2007"/>
        <v/>
      </c>
      <c r="AF208" s="47" t="str">
        <f t="shared" si="2007"/>
        <v/>
      </c>
      <c r="AG208" s="47" t="str">
        <f t="shared" si="2007"/>
        <v/>
      </c>
      <c r="AH208" s="47" t="str">
        <f t="shared" si="2007"/>
        <v/>
      </c>
      <c r="AI208" s="47" t="str">
        <f t="shared" si="2007"/>
        <v/>
      </c>
      <c r="AJ208" s="47" t="str">
        <f t="shared" si="2007"/>
        <v/>
      </c>
      <c r="AK208" s="47" t="str">
        <f t="shared" si="2007"/>
        <v/>
      </c>
      <c r="AL208" s="47" t="str">
        <f t="shared" si="2007"/>
        <v/>
      </c>
      <c r="AM208" s="47" t="str">
        <f t="shared" si="2007"/>
        <v/>
      </c>
      <c r="AN208" s="47" t="str">
        <f t="shared" si="2007"/>
        <v/>
      </c>
      <c r="AO208" s="47" t="str">
        <f t="shared" si="2007"/>
        <v/>
      </c>
      <c r="AP208" s="95" t="str">
        <f>IF(AP$1="","",IF(OR(AND(AP$1&gt;=$H205,AP$1&lt;=IF(AND($H205&gt;$M$1,$I205=""),$M$2,$I205)),AND(AP$1&gt;=$H206,AP$1&lt;=IF(AND($H206&gt;$M$1,$I206=""),$M$2,$I206)),AND(AP$1&gt;=$H207,AP$1&lt;=IF(AND($H207&gt;$M$1,$I207=""),$M$2,$I207)),AND(AP$1&gt;=$H208,AP$1&lt;=IF(AND($H208&gt;$M$1,$I208=""),$M$2,$I208))),$H$3,""))</f>
        <v/>
      </c>
      <c r="AQ208" s="95" t="str">
        <f>IF(AQ$1="","",IF(OR(AND(AQ$1&gt;=$H205,AQ$1&lt;=IF(AND($H205&gt;$M$1,$I205=""),$M$2,$I205)),AND(AQ$1&gt;=$H206,AQ$1&lt;=IF(AND($H206&gt;$M$1,$I206=""),$M$2,$I206)),AND(AQ$1&gt;=$H207,AQ$1&lt;=IF(AND($H207&gt;$M$1,$I207=""),$M$2,$I207)),AND(AQ$1&gt;=$H208,AQ$1&lt;=IF(AND($H208&gt;$M$1,$I208=""),$M$2,$I208))),$H$3,""))</f>
        <v/>
      </c>
      <c r="AR208" s="96" t="str">
        <f>IF(AR$1="","",IF(OR(AND(AR$1&gt;=$H205,AR$1&lt;=IF(AND($H205&gt;$M$1,$I205=""),$M$2,$I205)),AND(AR$1&gt;=$H206,AR$1&lt;=IF(AND($H206&gt;$M$1,$I206=""),$M$2,$I206)),AND(AR$1&gt;=$H207,AR$1&lt;=IF(AND($H207&gt;$M$1,$I207=""),$M$2,$I207)),AND(AR$1&gt;=$H208,AR$1&lt;=IF(AND($H208&gt;$M$1,$I208=""),$M$2,$I208))),$H$3,""))</f>
        <v/>
      </c>
    </row>
    <row r="209" spans="1:44" ht="13.5" thickBot="1" x14ac:dyDescent="0.25">
      <c r="A209" s="202"/>
      <c r="B209" s="75"/>
      <c r="C209" s="200"/>
      <c r="D209" s="91"/>
      <c r="E209" s="92"/>
      <c r="F209" s="91"/>
      <c r="G209" s="92"/>
      <c r="H209" s="91"/>
      <c r="I209" s="92"/>
      <c r="J209" s="91"/>
      <c r="K209" s="92"/>
      <c r="M209" s="99"/>
      <c r="N209" s="75" t="str">
        <f>IF(OR(AND(N$1&gt;=$J205,N$1&lt;=IF(AND($J205&gt;$M$1,$K205=""),$M$2,$K205)),AND(N$1&gt;=$J206,N$1&lt;=IF(AND($J206&gt;$M$1,$K206=""),$M$2,$K206)),AND(N$1&gt;=$J207,N$1&lt;=IF(AND($J207&gt;$M$1,$K207=""),$M$2,$K207)),AND(N$1&gt;=$J208,N$1&lt;=IF(AND($J208&gt;$M$1,$K208=""),$M$2,$K208)),AND(N$1&gt;=$J209,N$1&lt;=IF(AND($J209&gt;$M$1,$K209=""),$M$2,$K209))),$J$3,"")</f>
        <v/>
      </c>
      <c r="O209" s="49" t="str">
        <f t="shared" ref="O209:AO209" si="2008">IF(OR(AND(O$1&gt;=$J205,O$1&lt;=IF(AND($J205&gt;$M$1,$K205=""),$M$2,$K205)),AND(O$1&gt;=$J206,O$1&lt;=IF(AND($J206&gt;$M$1,$K206=""),$M$2,$K206)),AND(O$1&gt;=$J207,O$1&lt;=IF(AND($J207&gt;$M$1,$K207=""),$M$2,$K207)),AND(O$1&gt;=$J208,O$1&lt;=IF(AND($J208&gt;$M$1,$K208=""),$M$2,$K208)),AND(O$1&gt;=$J209,O$1&lt;=IF(AND($J209&gt;$M$1,$K209=""),$M$2,$K209))),$J$3,"")</f>
        <v/>
      </c>
      <c r="P209" s="49" t="str">
        <f t="shared" si="2008"/>
        <v/>
      </c>
      <c r="Q209" s="49" t="str">
        <f t="shared" si="2008"/>
        <v/>
      </c>
      <c r="R209" s="49" t="str">
        <f t="shared" si="2008"/>
        <v/>
      </c>
      <c r="S209" s="49" t="str">
        <f t="shared" si="2008"/>
        <v/>
      </c>
      <c r="T209" s="49" t="str">
        <f t="shared" si="2008"/>
        <v/>
      </c>
      <c r="U209" s="49" t="str">
        <f t="shared" si="2008"/>
        <v/>
      </c>
      <c r="V209" s="49" t="str">
        <f t="shared" si="2008"/>
        <v/>
      </c>
      <c r="W209" s="49" t="str">
        <f t="shared" si="2008"/>
        <v/>
      </c>
      <c r="X209" s="49" t="str">
        <f t="shared" si="2008"/>
        <v/>
      </c>
      <c r="Y209" s="49" t="str">
        <f t="shared" si="2008"/>
        <v/>
      </c>
      <c r="Z209" s="49" t="str">
        <f t="shared" si="2008"/>
        <v/>
      </c>
      <c r="AA209" s="49" t="str">
        <f t="shared" si="2008"/>
        <v/>
      </c>
      <c r="AB209" s="49" t="str">
        <f t="shared" si="2008"/>
        <v/>
      </c>
      <c r="AC209" s="49" t="str">
        <f t="shared" si="2008"/>
        <v/>
      </c>
      <c r="AD209" s="49" t="str">
        <f t="shared" si="2008"/>
        <v/>
      </c>
      <c r="AE209" s="49" t="str">
        <f t="shared" si="2008"/>
        <v/>
      </c>
      <c r="AF209" s="49" t="str">
        <f t="shared" si="2008"/>
        <v/>
      </c>
      <c r="AG209" s="49" t="str">
        <f t="shared" si="2008"/>
        <v/>
      </c>
      <c r="AH209" s="49" t="str">
        <f t="shared" si="2008"/>
        <v/>
      </c>
      <c r="AI209" s="49" t="str">
        <f t="shared" si="2008"/>
        <v/>
      </c>
      <c r="AJ209" s="49" t="str">
        <f t="shared" si="2008"/>
        <v/>
      </c>
      <c r="AK209" s="49" t="str">
        <f t="shared" si="2008"/>
        <v/>
      </c>
      <c r="AL209" s="49" t="str">
        <f t="shared" si="2008"/>
        <v/>
      </c>
      <c r="AM209" s="49" t="str">
        <f t="shared" si="2008"/>
        <v/>
      </c>
      <c r="AN209" s="49" t="str">
        <f t="shared" si="2008"/>
        <v/>
      </c>
      <c r="AO209" s="49" t="str">
        <f t="shared" si="2008"/>
        <v/>
      </c>
      <c r="AP209" s="52" t="str">
        <f>IF(AP$1="","",IF(OR(AND(AP$1&gt;=$J205,AP$1&lt;=IF(AND($J205&gt;$M$1,$K205=""),$M$2,$K205)),AND(AP$1&gt;=$J206,AP$1&lt;=IF(AND($J206&gt;$M$1,$K206=""),$M$2,$K206)),AND(AP$1&gt;=$J207,AP$1&lt;=IF(AND($J207&gt;$M$1,$K207=""),$M$2,$K207)),AND(AP$1&gt;=$J208,AP$1&lt;=IF(AND($J208&gt;$M$1,$K208=""),$M$2,$K208)),AND(AP$1&gt;=$J209,AP$1&lt;=IF(AND($J209&gt;$M$1,$K209=""),$M$2,$K209))),$J$3,""))</f>
        <v/>
      </c>
      <c r="AQ209" s="52" t="str">
        <f t="shared" ref="AQ209:AR209" si="2009">IF(AQ$1="","",IF(OR(AND(AQ$1&gt;=$J205,AQ$1&lt;=IF(AND($J205&gt;$M$1,$K205=""),$M$2,$K205)),AND(AQ$1&gt;=$J206,AQ$1&lt;=IF(AND($J206&gt;$M$1,$K206=""),$M$2,$K206)),AND(AQ$1&gt;=$J207,AQ$1&lt;=IF(AND($J207&gt;$M$1,$K207=""),$M$2,$K207)),AND(AQ$1&gt;=$J208,AQ$1&lt;=IF(AND($J208&gt;$M$1,$K208=""),$M$2,$K208)),AND(AQ$1&gt;=$J209,AQ$1&lt;=IF(AND($J209&gt;$M$1,$K209=""),$M$2,$K209))),$J$3,""))</f>
        <v/>
      </c>
      <c r="AR209" s="53" t="str">
        <f t="shared" si="2009"/>
        <v/>
      </c>
    </row>
    <row r="210" spans="1:44" x14ac:dyDescent="0.2">
      <c r="A210" s="76">
        <f>стр.1!C93</f>
        <v>0</v>
      </c>
      <c r="B210" s="142" t="str">
        <f>IFERROR(VLOOKUP(A210,стр.1!$A$13:$D$106,2,FALSE),"")</f>
        <v/>
      </c>
      <c r="C210" s="197" t="str">
        <f>IFERROR(VLOOKUP(A210,стр.1!$A$13:$D$106,4,FALSE),"")</f>
        <v/>
      </c>
      <c r="D210" s="86"/>
      <c r="E210" s="87"/>
      <c r="F210" s="86"/>
      <c r="G210" s="87"/>
      <c r="H210" s="86"/>
      <c r="I210" s="87"/>
      <c r="J210" s="86"/>
      <c r="K210" s="87"/>
      <c r="L210" s="17"/>
      <c r="M210" s="99"/>
      <c r="N210" s="97" t="str">
        <f>N211&amp;N212&amp;N213&amp;N214</f>
        <v/>
      </c>
      <c r="O210" s="97" t="str">
        <f t="shared" ref="O210:AR210" si="2010">O211&amp;O212&amp;O213&amp;O214</f>
        <v/>
      </c>
      <c r="P210" s="97" t="str">
        <f t="shared" si="2010"/>
        <v/>
      </c>
      <c r="Q210" s="97" t="str">
        <f t="shared" si="2010"/>
        <v/>
      </c>
      <c r="R210" s="97" t="str">
        <f t="shared" si="2010"/>
        <v/>
      </c>
      <c r="S210" s="97" t="str">
        <f t="shared" si="2010"/>
        <v/>
      </c>
      <c r="T210" s="97" t="str">
        <f t="shared" si="2010"/>
        <v/>
      </c>
      <c r="U210" s="97" t="str">
        <f t="shared" si="2010"/>
        <v/>
      </c>
      <c r="V210" s="97" t="str">
        <f t="shared" si="2010"/>
        <v/>
      </c>
      <c r="W210" s="97" t="str">
        <f t="shared" si="2010"/>
        <v/>
      </c>
      <c r="X210" s="97" t="str">
        <f t="shared" si="2010"/>
        <v/>
      </c>
      <c r="Y210" s="97" t="str">
        <f t="shared" si="2010"/>
        <v/>
      </c>
      <c r="Z210" s="97" t="str">
        <f t="shared" si="2010"/>
        <v/>
      </c>
      <c r="AA210" s="97" t="str">
        <f t="shared" si="2010"/>
        <v/>
      </c>
      <c r="AB210" s="97" t="str">
        <f t="shared" si="2010"/>
        <v/>
      </c>
      <c r="AC210" s="97" t="str">
        <f t="shared" si="2010"/>
        <v/>
      </c>
      <c r="AD210" s="97" t="str">
        <f t="shared" si="2010"/>
        <v/>
      </c>
      <c r="AE210" s="97" t="str">
        <f t="shared" si="2010"/>
        <v/>
      </c>
      <c r="AF210" s="97" t="str">
        <f t="shared" si="2010"/>
        <v/>
      </c>
      <c r="AG210" s="97" t="str">
        <f t="shared" si="2010"/>
        <v/>
      </c>
      <c r="AH210" s="97" t="str">
        <f t="shared" si="2010"/>
        <v/>
      </c>
      <c r="AI210" s="97" t="str">
        <f t="shared" si="2010"/>
        <v/>
      </c>
      <c r="AJ210" s="97" t="str">
        <f t="shared" si="2010"/>
        <v/>
      </c>
      <c r="AK210" s="97" t="str">
        <f t="shared" si="2010"/>
        <v/>
      </c>
      <c r="AL210" s="97" t="str">
        <f t="shared" si="2010"/>
        <v/>
      </c>
      <c r="AM210" s="97" t="str">
        <f t="shared" si="2010"/>
        <v/>
      </c>
      <c r="AN210" s="97" t="str">
        <f t="shared" si="2010"/>
        <v/>
      </c>
      <c r="AO210" s="97" t="str">
        <f t="shared" si="2010"/>
        <v/>
      </c>
      <c r="AP210" s="97" t="str">
        <f t="shared" si="2010"/>
        <v/>
      </c>
      <c r="AQ210" s="97" t="str">
        <f t="shared" si="2010"/>
        <v/>
      </c>
      <c r="AR210" s="97" t="str">
        <f t="shared" si="2010"/>
        <v/>
      </c>
    </row>
    <row r="211" spans="1:44" x14ac:dyDescent="0.2">
      <c r="A211" s="201"/>
      <c r="B211" s="74"/>
      <c r="C211" s="198"/>
      <c r="D211" s="88"/>
      <c r="E211" s="89"/>
      <c r="F211" s="90"/>
      <c r="G211" s="89"/>
      <c r="H211" s="90"/>
      <c r="I211" s="89"/>
      <c r="J211" s="90"/>
      <c r="K211" s="89"/>
      <c r="M211" s="99"/>
      <c r="N211" s="74" t="str">
        <f>IF(OR(AND(N$1&gt;=$D210,N$1&lt;=IF(AND($D210&gt;$M$1,$E210=""),$M$2,$E210)),AND(N$1&gt;=$D211,N$1&lt;=IF(AND($D211&gt;$M$1,$E211=""),$M$2,$E211)),AND(N$1&gt;=$D212,N$1&lt;=IF(AND($D212&gt;$M$1,$E212=""),$M$2,$E212)),AND(N$1&gt;=$D213,N$1&lt;=IF(AND($D213&gt;$M$1,$E213=""),$M$2,$E213))),$D$3,"")</f>
        <v/>
      </c>
      <c r="O211" s="41" t="str">
        <f t="shared" ref="O211:AO211" si="2011">IF(OR(AND(O$1&gt;=$D210,O$1&lt;=IF(AND($D210&gt;$M$1,$E210=""),$M$2,$E210)),AND(O$1&gt;=$D211,O$1&lt;=IF(AND($D211&gt;$M$1,$E211=""),$M$2,$E211)),AND(O$1&gt;=$D212,O$1&lt;=IF(AND($D212&gt;$M$1,$E212=""),$M$2,$E212)),AND(O$1&gt;=$D213,O$1&lt;=IF(AND($D213&gt;$M$1,$E213=""),$M$2,$E213))),$D$3,"")</f>
        <v/>
      </c>
      <c r="P211" s="41" t="str">
        <f t="shared" si="2011"/>
        <v/>
      </c>
      <c r="Q211" s="41" t="str">
        <f t="shared" si="2011"/>
        <v/>
      </c>
      <c r="R211" s="41" t="str">
        <f t="shared" si="2011"/>
        <v/>
      </c>
      <c r="S211" s="41" t="str">
        <f t="shared" si="2011"/>
        <v/>
      </c>
      <c r="T211" s="41" t="str">
        <f t="shared" si="2011"/>
        <v/>
      </c>
      <c r="U211" s="41" t="str">
        <f t="shared" si="2011"/>
        <v/>
      </c>
      <c r="V211" s="41" t="str">
        <f t="shared" si="2011"/>
        <v/>
      </c>
      <c r="W211" s="41" t="str">
        <f t="shared" si="2011"/>
        <v/>
      </c>
      <c r="X211" s="41" t="str">
        <f t="shared" si="2011"/>
        <v/>
      </c>
      <c r="Y211" s="41" t="str">
        <f t="shared" si="2011"/>
        <v/>
      </c>
      <c r="Z211" s="41" t="str">
        <f t="shared" si="2011"/>
        <v/>
      </c>
      <c r="AA211" s="41" t="str">
        <f t="shared" si="2011"/>
        <v/>
      </c>
      <c r="AB211" s="41" t="str">
        <f t="shared" si="2011"/>
        <v/>
      </c>
      <c r="AC211" s="41" t="str">
        <f t="shared" si="2011"/>
        <v/>
      </c>
      <c r="AD211" s="41" t="str">
        <f t="shared" si="2011"/>
        <v/>
      </c>
      <c r="AE211" s="41" t="str">
        <f t="shared" si="2011"/>
        <v/>
      </c>
      <c r="AF211" s="41" t="str">
        <f t="shared" si="2011"/>
        <v/>
      </c>
      <c r="AG211" s="41" t="str">
        <f t="shared" si="2011"/>
        <v/>
      </c>
      <c r="AH211" s="41" t="str">
        <f t="shared" si="2011"/>
        <v/>
      </c>
      <c r="AI211" s="41" t="str">
        <f t="shared" si="2011"/>
        <v/>
      </c>
      <c r="AJ211" s="41" t="str">
        <f t="shared" si="2011"/>
        <v/>
      </c>
      <c r="AK211" s="41" t="str">
        <f t="shared" si="2011"/>
        <v/>
      </c>
      <c r="AL211" s="41" t="str">
        <f t="shared" si="2011"/>
        <v/>
      </c>
      <c r="AM211" s="41" t="str">
        <f t="shared" si="2011"/>
        <v/>
      </c>
      <c r="AN211" s="41" t="str">
        <f t="shared" si="2011"/>
        <v/>
      </c>
      <c r="AO211" s="41" t="str">
        <f t="shared" si="2011"/>
        <v/>
      </c>
      <c r="AP211" s="50" t="str">
        <f>IF(AP$1="","",IF(OR(AND(AP$1&gt;=$D210,AP$1&lt;=IF(AND($D210&gt;$M$1,$E210=""),$M$2,$E210)),AND(AP$1&gt;=$D211,AP$1&lt;=IF(AND($D211&gt;$M$1,$E211=""),$M$2,$E211)),AND(AP$1&gt;=$D212,AP$1&lt;=IF(AND($D212&gt;$M$1,$E212=""),$M$2,$E212)),AND(AP$1&gt;=$D213,AP$1&lt;=IF(AND($D213&gt;$M$1,$E213=""),$M$2,$E213))),$D$3,""))</f>
        <v/>
      </c>
      <c r="AQ211" s="50" t="str">
        <f t="shared" ref="AQ211:AR211" si="2012">IF(AQ$1="","",IF(OR(AND(AQ$1&gt;=$D210,AQ$1&lt;=IF(AND($D210&gt;$M$1,$E210=""),$M$2,$E210)),AND(AQ$1&gt;=$D211,AQ$1&lt;=IF(AND($D211&gt;$M$1,$E211=""),$M$2,$E211)),AND(AQ$1&gt;=$D212,AQ$1&lt;=IF(AND($D212&gt;$M$1,$E212=""),$M$2,$E212)),AND(AQ$1&gt;=$D213,AQ$1&lt;=IF(AND($D213&gt;$M$1,$E213=""),$M$2,$E213))),$D$3,""))</f>
        <v/>
      </c>
      <c r="AR211" s="51" t="str">
        <f t="shared" si="2012"/>
        <v/>
      </c>
    </row>
    <row r="212" spans="1:44" x14ac:dyDescent="0.2">
      <c r="A212" s="201"/>
      <c r="B212" s="74"/>
      <c r="C212" s="199"/>
      <c r="D212" s="90"/>
      <c r="E212" s="89"/>
      <c r="F212" s="90"/>
      <c r="G212" s="89"/>
      <c r="H212" s="90"/>
      <c r="I212" s="89"/>
      <c r="J212" s="90"/>
      <c r="K212" s="89"/>
      <c r="M212" s="99"/>
      <c r="N212" s="74" t="str">
        <f>IF(OR(AND(N$1&gt;=$F210,N$1&lt;=IF(AND($F210&gt;$M$1,$G210=""),$M$2,$G210)),AND(N$1&gt;=$F211,N$1&lt;=IF(AND($F211&gt;$M$1,$G211=""),$M$2,$G211)),AND(N$1&gt;=$F212,N$1&lt;=IF(AND($F212&gt;$M$1,$G212=""),$M$2,$G212)),AND(N$1&gt;=$F213,N$1&lt;=IF(AND($F213&gt;$M$1,$G213=""),$M$2,$G213))),$F$3,"")</f>
        <v/>
      </c>
      <c r="O212" s="41" t="str">
        <f t="shared" ref="O212:AO212" si="2013">IF(OR(AND(O$1&gt;=$F210,O$1&lt;=IF(AND($F210&gt;$M$1,$G210=""),$M$2,$G210)),AND(O$1&gt;=$F211,O$1&lt;=IF(AND($F211&gt;$M$1,$G211=""),$M$2,$G211)),AND(O$1&gt;=$F212,O$1&lt;=IF(AND($F212&gt;$M$1,$G212=""),$M$2,$G212)),AND(O$1&gt;=$F213,O$1&lt;=IF(AND($F213&gt;$M$1,$G213=""),$M$2,$G213))),$F$3,"")</f>
        <v/>
      </c>
      <c r="P212" s="41" t="str">
        <f t="shared" si="2013"/>
        <v/>
      </c>
      <c r="Q212" s="41" t="str">
        <f t="shared" si="2013"/>
        <v/>
      </c>
      <c r="R212" s="41" t="str">
        <f t="shared" si="2013"/>
        <v/>
      </c>
      <c r="S212" s="41" t="str">
        <f t="shared" si="2013"/>
        <v/>
      </c>
      <c r="T212" s="41" t="str">
        <f t="shared" si="2013"/>
        <v/>
      </c>
      <c r="U212" s="41" t="str">
        <f t="shared" si="2013"/>
        <v/>
      </c>
      <c r="V212" s="41" t="str">
        <f t="shared" si="2013"/>
        <v/>
      </c>
      <c r="W212" s="41" t="str">
        <f t="shared" si="2013"/>
        <v/>
      </c>
      <c r="X212" s="41" t="str">
        <f t="shared" si="2013"/>
        <v/>
      </c>
      <c r="Y212" s="41" t="str">
        <f t="shared" si="2013"/>
        <v/>
      </c>
      <c r="Z212" s="41" t="str">
        <f t="shared" si="2013"/>
        <v/>
      </c>
      <c r="AA212" s="41" t="str">
        <f t="shared" si="2013"/>
        <v/>
      </c>
      <c r="AB212" s="41" t="str">
        <f t="shared" si="2013"/>
        <v/>
      </c>
      <c r="AC212" s="41" t="str">
        <f t="shared" si="2013"/>
        <v/>
      </c>
      <c r="AD212" s="41" t="str">
        <f t="shared" si="2013"/>
        <v/>
      </c>
      <c r="AE212" s="41" t="str">
        <f t="shared" si="2013"/>
        <v/>
      </c>
      <c r="AF212" s="41" t="str">
        <f t="shared" si="2013"/>
        <v/>
      </c>
      <c r="AG212" s="41" t="str">
        <f t="shared" si="2013"/>
        <v/>
      </c>
      <c r="AH212" s="41" t="str">
        <f t="shared" si="2013"/>
        <v/>
      </c>
      <c r="AI212" s="41" t="str">
        <f t="shared" si="2013"/>
        <v/>
      </c>
      <c r="AJ212" s="41" t="str">
        <f t="shared" si="2013"/>
        <v/>
      </c>
      <c r="AK212" s="41" t="str">
        <f t="shared" si="2013"/>
        <v/>
      </c>
      <c r="AL212" s="41" t="str">
        <f t="shared" si="2013"/>
        <v/>
      </c>
      <c r="AM212" s="41" t="str">
        <f t="shared" si="2013"/>
        <v/>
      </c>
      <c r="AN212" s="41" t="str">
        <f t="shared" si="2013"/>
        <v/>
      </c>
      <c r="AO212" s="41" t="str">
        <f t="shared" si="2013"/>
        <v/>
      </c>
      <c r="AP212" s="50" t="str">
        <f>IF(AP$1="","",IF(OR(AND(AP$1&gt;=$F210,AP$1&lt;=IF(AND($F210&gt;$M$1,$G210=""),$M$2,$G210)),AND(AP$1&gt;=$F211,AP$1&lt;=IF(AND($F211&gt;$M$1,$G211=""),$M$2,$G211)),AND(AP$1&gt;=$F212,AP$1&lt;=IF(AND($F212&gt;$M$1,$G212=""),$M$2,$G212)),AND(AP$1&gt;=$F213,AP$1&lt;=IF(AND($F213&gt;$M$1,$G213=""),$M$2,$G213))),$F$3,""))</f>
        <v/>
      </c>
      <c r="AQ212" s="50" t="str">
        <f t="shared" ref="AQ212:AR212" si="2014">IF(AQ$1="","",IF(OR(AND(AQ$1&gt;=$F210,AQ$1&lt;=IF(AND($F210&gt;$M$1,$G210=""),$M$2,$G210)),AND(AQ$1&gt;=$F211,AQ$1&lt;=IF(AND($F211&gt;$M$1,$G211=""),$M$2,$G211)),AND(AQ$1&gt;=$F212,AQ$1&lt;=IF(AND($F212&gt;$M$1,$G212=""),$M$2,$G212)),AND(AQ$1&gt;=$F213,AQ$1&lt;=IF(AND($F213&gt;$M$1,$G213=""),$M$2,$G213))),$F$3,""))</f>
        <v/>
      </c>
      <c r="AR212" s="51" t="str">
        <f t="shared" si="2014"/>
        <v/>
      </c>
    </row>
    <row r="213" spans="1:44" x14ac:dyDescent="0.2">
      <c r="A213" s="201"/>
      <c r="B213" s="74"/>
      <c r="C213" s="125"/>
      <c r="D213" s="90"/>
      <c r="E213" s="89"/>
      <c r="F213" s="90"/>
      <c r="G213" s="89"/>
      <c r="H213" s="90"/>
      <c r="I213" s="89"/>
      <c r="J213" s="90"/>
      <c r="K213" s="89"/>
      <c r="M213" s="99"/>
      <c r="N213" s="98" t="str">
        <f t="shared" ref="N213:AO213" si="2015">IF(OR(AND(N$1&gt;=$H210,N$1&lt;=IF(AND($H210&gt;$M$1,$I210=""),$M$2,$I210)),AND(N$1&gt;=$H211,N$1&lt;=IF(AND($H211&gt;$M$1,$I211=""),$M$2,$I211)),AND(N$1&gt;=$H212,N$1&lt;=IF(AND($H212&gt;$M$1,$I212=""),$M$2,$I212)),AND(N$1&gt;=$H213,N$1&lt;=IF(AND($H213&gt;$M$1,$I213=""),$M$2,$I213))),$H$3,"")</f>
        <v/>
      </c>
      <c r="O213" s="47" t="str">
        <f t="shared" si="2015"/>
        <v/>
      </c>
      <c r="P213" s="47" t="str">
        <f t="shared" si="2015"/>
        <v/>
      </c>
      <c r="Q213" s="47" t="str">
        <f t="shared" si="2015"/>
        <v/>
      </c>
      <c r="R213" s="47" t="str">
        <f t="shared" si="2015"/>
        <v/>
      </c>
      <c r="S213" s="47" t="str">
        <f t="shared" si="2015"/>
        <v/>
      </c>
      <c r="T213" s="47" t="str">
        <f t="shared" si="2015"/>
        <v/>
      </c>
      <c r="U213" s="47" t="str">
        <f t="shared" si="2015"/>
        <v/>
      </c>
      <c r="V213" s="47" t="str">
        <f t="shared" si="2015"/>
        <v/>
      </c>
      <c r="W213" s="47" t="str">
        <f t="shared" si="2015"/>
        <v/>
      </c>
      <c r="X213" s="47" t="str">
        <f t="shared" si="2015"/>
        <v/>
      </c>
      <c r="Y213" s="47" t="str">
        <f t="shared" si="2015"/>
        <v/>
      </c>
      <c r="Z213" s="47" t="str">
        <f t="shared" si="2015"/>
        <v/>
      </c>
      <c r="AA213" s="47" t="str">
        <f t="shared" si="2015"/>
        <v/>
      </c>
      <c r="AB213" s="47" t="str">
        <f t="shared" si="2015"/>
        <v/>
      </c>
      <c r="AC213" s="47" t="str">
        <f t="shared" si="2015"/>
        <v/>
      </c>
      <c r="AD213" s="47" t="str">
        <f t="shared" si="2015"/>
        <v/>
      </c>
      <c r="AE213" s="47" t="str">
        <f t="shared" si="2015"/>
        <v/>
      </c>
      <c r="AF213" s="47" t="str">
        <f t="shared" si="2015"/>
        <v/>
      </c>
      <c r="AG213" s="47" t="str">
        <f t="shared" si="2015"/>
        <v/>
      </c>
      <c r="AH213" s="47" t="str">
        <f t="shared" si="2015"/>
        <v/>
      </c>
      <c r="AI213" s="47" t="str">
        <f t="shared" si="2015"/>
        <v/>
      </c>
      <c r="AJ213" s="47" t="str">
        <f t="shared" si="2015"/>
        <v/>
      </c>
      <c r="AK213" s="47" t="str">
        <f t="shared" si="2015"/>
        <v/>
      </c>
      <c r="AL213" s="47" t="str">
        <f t="shared" si="2015"/>
        <v/>
      </c>
      <c r="AM213" s="47" t="str">
        <f t="shared" si="2015"/>
        <v/>
      </c>
      <c r="AN213" s="47" t="str">
        <f t="shared" si="2015"/>
        <v/>
      </c>
      <c r="AO213" s="47" t="str">
        <f t="shared" si="2015"/>
        <v/>
      </c>
      <c r="AP213" s="95" t="str">
        <f>IF(AP$1="","",IF(OR(AND(AP$1&gt;=$H210,AP$1&lt;=IF(AND($H210&gt;$M$1,$I210=""),$M$2,$I210)),AND(AP$1&gt;=$H211,AP$1&lt;=IF(AND($H211&gt;$M$1,$I211=""),$M$2,$I211)),AND(AP$1&gt;=$H212,AP$1&lt;=IF(AND($H212&gt;$M$1,$I212=""),$M$2,$I212)),AND(AP$1&gt;=$H213,AP$1&lt;=IF(AND($H213&gt;$M$1,$I213=""),$M$2,$I213))),$H$3,""))</f>
        <v/>
      </c>
      <c r="AQ213" s="95" t="str">
        <f>IF(AQ$1="","",IF(OR(AND(AQ$1&gt;=$H210,AQ$1&lt;=IF(AND($H210&gt;$M$1,$I210=""),$M$2,$I210)),AND(AQ$1&gt;=$H211,AQ$1&lt;=IF(AND($H211&gt;$M$1,$I211=""),$M$2,$I211)),AND(AQ$1&gt;=$H212,AQ$1&lt;=IF(AND($H212&gt;$M$1,$I212=""),$M$2,$I212)),AND(AQ$1&gt;=$H213,AQ$1&lt;=IF(AND($H213&gt;$M$1,$I213=""),$M$2,$I213))),$H$3,""))</f>
        <v/>
      </c>
      <c r="AR213" s="96" t="str">
        <f>IF(AR$1="","",IF(OR(AND(AR$1&gt;=$H210,AR$1&lt;=IF(AND($H210&gt;$M$1,$I210=""),$M$2,$I210)),AND(AR$1&gt;=$H211,AR$1&lt;=IF(AND($H211&gt;$M$1,$I211=""),$M$2,$I211)),AND(AR$1&gt;=$H212,AR$1&lt;=IF(AND($H212&gt;$M$1,$I212=""),$M$2,$I212)),AND(AR$1&gt;=$H213,AR$1&lt;=IF(AND($H213&gt;$M$1,$I213=""),$M$2,$I213))),$H$3,""))</f>
        <v/>
      </c>
    </row>
    <row r="214" spans="1:44" ht="13.5" thickBot="1" x14ac:dyDescent="0.25">
      <c r="A214" s="202"/>
      <c r="B214" s="75"/>
      <c r="C214" s="200"/>
      <c r="D214" s="91"/>
      <c r="E214" s="92"/>
      <c r="F214" s="91"/>
      <c r="G214" s="92"/>
      <c r="H214" s="91"/>
      <c r="I214" s="92"/>
      <c r="J214" s="91"/>
      <c r="K214" s="92"/>
      <c r="M214" s="99"/>
      <c r="N214" s="75" t="str">
        <f>IF(OR(AND(N$1&gt;=$J210,N$1&lt;=IF(AND($J210&gt;$M$1,$K210=""),$M$2,$K210)),AND(N$1&gt;=$J211,N$1&lt;=IF(AND($J211&gt;$M$1,$K211=""),$M$2,$K211)),AND(N$1&gt;=$J212,N$1&lt;=IF(AND($J212&gt;$M$1,$K212=""),$M$2,$K212)),AND(N$1&gt;=$J213,N$1&lt;=IF(AND($J213&gt;$M$1,$K213=""),$M$2,$K213)),AND(N$1&gt;=$J214,N$1&lt;=IF(AND($J214&gt;$M$1,$K214=""),$M$2,$K214))),$J$3,"")</f>
        <v/>
      </c>
      <c r="O214" s="49" t="str">
        <f t="shared" ref="O214:AO214" si="2016">IF(OR(AND(O$1&gt;=$J210,O$1&lt;=IF(AND($J210&gt;$M$1,$K210=""),$M$2,$K210)),AND(O$1&gt;=$J211,O$1&lt;=IF(AND($J211&gt;$M$1,$K211=""),$M$2,$K211)),AND(O$1&gt;=$J212,O$1&lt;=IF(AND($J212&gt;$M$1,$K212=""),$M$2,$K212)),AND(O$1&gt;=$J213,O$1&lt;=IF(AND($J213&gt;$M$1,$K213=""),$M$2,$K213)),AND(O$1&gt;=$J214,O$1&lt;=IF(AND($J214&gt;$M$1,$K214=""),$M$2,$K214))),$J$3,"")</f>
        <v/>
      </c>
      <c r="P214" s="49" t="str">
        <f t="shared" si="2016"/>
        <v/>
      </c>
      <c r="Q214" s="49" t="str">
        <f t="shared" si="2016"/>
        <v/>
      </c>
      <c r="R214" s="49" t="str">
        <f t="shared" si="2016"/>
        <v/>
      </c>
      <c r="S214" s="49" t="str">
        <f t="shared" si="2016"/>
        <v/>
      </c>
      <c r="T214" s="49" t="str">
        <f t="shared" si="2016"/>
        <v/>
      </c>
      <c r="U214" s="49" t="str">
        <f t="shared" si="2016"/>
        <v/>
      </c>
      <c r="V214" s="49" t="str">
        <f t="shared" si="2016"/>
        <v/>
      </c>
      <c r="W214" s="49" t="str">
        <f t="shared" si="2016"/>
        <v/>
      </c>
      <c r="X214" s="49" t="str">
        <f t="shared" si="2016"/>
        <v/>
      </c>
      <c r="Y214" s="49" t="str">
        <f t="shared" si="2016"/>
        <v/>
      </c>
      <c r="Z214" s="49" t="str">
        <f t="shared" si="2016"/>
        <v/>
      </c>
      <c r="AA214" s="49" t="str">
        <f t="shared" si="2016"/>
        <v/>
      </c>
      <c r="AB214" s="49" t="str">
        <f t="shared" si="2016"/>
        <v/>
      </c>
      <c r="AC214" s="49" t="str">
        <f t="shared" si="2016"/>
        <v/>
      </c>
      <c r="AD214" s="49" t="str">
        <f t="shared" si="2016"/>
        <v/>
      </c>
      <c r="AE214" s="49" t="str">
        <f t="shared" si="2016"/>
        <v/>
      </c>
      <c r="AF214" s="49" t="str">
        <f t="shared" si="2016"/>
        <v/>
      </c>
      <c r="AG214" s="49" t="str">
        <f t="shared" si="2016"/>
        <v/>
      </c>
      <c r="AH214" s="49" t="str">
        <f t="shared" si="2016"/>
        <v/>
      </c>
      <c r="AI214" s="49" t="str">
        <f t="shared" si="2016"/>
        <v/>
      </c>
      <c r="AJ214" s="49" t="str">
        <f t="shared" si="2016"/>
        <v/>
      </c>
      <c r="AK214" s="49" t="str">
        <f t="shared" si="2016"/>
        <v/>
      </c>
      <c r="AL214" s="49" t="str">
        <f t="shared" si="2016"/>
        <v/>
      </c>
      <c r="AM214" s="49" t="str">
        <f t="shared" si="2016"/>
        <v/>
      </c>
      <c r="AN214" s="49" t="str">
        <f t="shared" si="2016"/>
        <v/>
      </c>
      <c r="AO214" s="49" t="str">
        <f t="shared" si="2016"/>
        <v/>
      </c>
      <c r="AP214" s="52" t="str">
        <f>IF(AP$1="","",IF(OR(AND(AP$1&gt;=$J210,AP$1&lt;=IF(AND($J210&gt;$M$1,$K210=""),$M$2,$K210)),AND(AP$1&gt;=$J211,AP$1&lt;=IF(AND($J211&gt;$M$1,$K211=""),$M$2,$K211)),AND(AP$1&gt;=$J212,AP$1&lt;=IF(AND($J212&gt;$M$1,$K212=""),$M$2,$K212)),AND(AP$1&gt;=$J213,AP$1&lt;=IF(AND($J213&gt;$M$1,$K213=""),$M$2,$K213)),AND(AP$1&gt;=$J214,AP$1&lt;=IF(AND($J214&gt;$M$1,$K214=""),$M$2,$K214))),$J$3,""))</f>
        <v/>
      </c>
      <c r="AQ214" s="52" t="str">
        <f t="shared" ref="AQ214:AR214" si="2017">IF(AQ$1="","",IF(OR(AND(AQ$1&gt;=$J210,AQ$1&lt;=IF(AND($J210&gt;$M$1,$K210=""),$M$2,$K210)),AND(AQ$1&gt;=$J211,AQ$1&lt;=IF(AND($J211&gt;$M$1,$K211=""),$M$2,$K211)),AND(AQ$1&gt;=$J212,AQ$1&lt;=IF(AND($J212&gt;$M$1,$K212=""),$M$2,$K212)),AND(AQ$1&gt;=$J213,AQ$1&lt;=IF(AND($J213&gt;$M$1,$K213=""),$M$2,$K213)),AND(AQ$1&gt;=$J214,AQ$1&lt;=IF(AND($J214&gt;$M$1,$K214=""),$M$2,$K214))),$J$3,""))</f>
        <v/>
      </c>
      <c r="AR214" s="53" t="str">
        <f t="shared" si="2017"/>
        <v/>
      </c>
    </row>
    <row r="215" spans="1:44" x14ac:dyDescent="0.2">
      <c r="A215" s="76">
        <f>стр.1!C95</f>
        <v>0</v>
      </c>
      <c r="B215" s="142" t="str">
        <f>IFERROR(VLOOKUP(A215,стр.1!$A$13:$D$106,2,FALSE),"")</f>
        <v/>
      </c>
      <c r="C215" s="197" t="str">
        <f>IFERROR(VLOOKUP(A215,стр.1!$A$13:$D$106,4,FALSE),"")</f>
        <v/>
      </c>
      <c r="D215" s="86"/>
      <c r="E215" s="87"/>
      <c r="F215" s="86"/>
      <c r="G215" s="87"/>
      <c r="H215" s="86"/>
      <c r="I215" s="87"/>
      <c r="J215" s="86"/>
      <c r="K215" s="87"/>
      <c r="L215" s="17"/>
      <c r="M215" s="99"/>
      <c r="N215" s="97" t="str">
        <f>N216&amp;N217&amp;N218&amp;N219</f>
        <v/>
      </c>
      <c r="O215" s="97" t="str">
        <f t="shared" ref="O215:AR215" si="2018">O216&amp;O217&amp;O218&amp;O219</f>
        <v/>
      </c>
      <c r="P215" s="97" t="str">
        <f t="shared" si="2018"/>
        <v/>
      </c>
      <c r="Q215" s="97" t="str">
        <f t="shared" si="2018"/>
        <v/>
      </c>
      <c r="R215" s="97" t="str">
        <f t="shared" si="2018"/>
        <v/>
      </c>
      <c r="S215" s="97" t="str">
        <f t="shared" si="2018"/>
        <v/>
      </c>
      <c r="T215" s="97" t="str">
        <f t="shared" si="2018"/>
        <v/>
      </c>
      <c r="U215" s="97" t="str">
        <f t="shared" si="2018"/>
        <v/>
      </c>
      <c r="V215" s="97" t="str">
        <f t="shared" si="2018"/>
        <v/>
      </c>
      <c r="W215" s="97" t="str">
        <f t="shared" si="2018"/>
        <v/>
      </c>
      <c r="X215" s="97" t="str">
        <f t="shared" si="2018"/>
        <v/>
      </c>
      <c r="Y215" s="97" t="str">
        <f t="shared" si="2018"/>
        <v/>
      </c>
      <c r="Z215" s="97" t="str">
        <f t="shared" si="2018"/>
        <v/>
      </c>
      <c r="AA215" s="97" t="str">
        <f t="shared" si="2018"/>
        <v/>
      </c>
      <c r="AB215" s="97" t="str">
        <f t="shared" si="2018"/>
        <v/>
      </c>
      <c r="AC215" s="97" t="str">
        <f t="shared" si="2018"/>
        <v/>
      </c>
      <c r="AD215" s="97" t="str">
        <f t="shared" si="2018"/>
        <v/>
      </c>
      <c r="AE215" s="97" t="str">
        <f t="shared" si="2018"/>
        <v/>
      </c>
      <c r="AF215" s="97" t="str">
        <f t="shared" si="2018"/>
        <v/>
      </c>
      <c r="AG215" s="97" t="str">
        <f t="shared" si="2018"/>
        <v/>
      </c>
      <c r="AH215" s="97" t="str">
        <f t="shared" si="2018"/>
        <v/>
      </c>
      <c r="AI215" s="97" t="str">
        <f t="shared" si="2018"/>
        <v/>
      </c>
      <c r="AJ215" s="97" t="str">
        <f t="shared" si="2018"/>
        <v/>
      </c>
      <c r="AK215" s="97" t="str">
        <f t="shared" si="2018"/>
        <v/>
      </c>
      <c r="AL215" s="97" t="str">
        <f t="shared" si="2018"/>
        <v/>
      </c>
      <c r="AM215" s="97" t="str">
        <f t="shared" si="2018"/>
        <v/>
      </c>
      <c r="AN215" s="97" t="str">
        <f t="shared" si="2018"/>
        <v/>
      </c>
      <c r="AO215" s="97" t="str">
        <f t="shared" si="2018"/>
        <v/>
      </c>
      <c r="AP215" s="97" t="str">
        <f t="shared" si="2018"/>
        <v/>
      </c>
      <c r="AQ215" s="97" t="str">
        <f t="shared" si="2018"/>
        <v/>
      </c>
      <c r="AR215" s="97" t="str">
        <f t="shared" si="2018"/>
        <v/>
      </c>
    </row>
    <row r="216" spans="1:44" x14ac:dyDescent="0.2">
      <c r="A216" s="201"/>
      <c r="B216" s="74"/>
      <c r="C216" s="198"/>
      <c r="D216" s="88"/>
      <c r="E216" s="89"/>
      <c r="F216" s="90"/>
      <c r="G216" s="89"/>
      <c r="H216" s="90"/>
      <c r="I216" s="89"/>
      <c r="J216" s="90"/>
      <c r="K216" s="89"/>
      <c r="M216" s="99"/>
      <c r="N216" s="74" t="str">
        <f>IF(OR(AND(N$1&gt;=$D215,N$1&lt;=IF(AND($D215&gt;$M$1,$E215=""),$M$2,$E215)),AND(N$1&gt;=$D216,N$1&lt;=IF(AND($D216&gt;$M$1,$E216=""),$M$2,$E216)),AND(N$1&gt;=$D217,N$1&lt;=IF(AND($D217&gt;$M$1,$E217=""),$M$2,$E217)),AND(N$1&gt;=$D218,N$1&lt;=IF(AND($D218&gt;$M$1,$E218=""),$M$2,$E218))),$D$3,"")</f>
        <v/>
      </c>
      <c r="O216" s="41" t="str">
        <f t="shared" ref="O216:AO216" si="2019">IF(OR(AND(O$1&gt;=$D215,O$1&lt;=IF(AND($D215&gt;$M$1,$E215=""),$M$2,$E215)),AND(O$1&gt;=$D216,O$1&lt;=IF(AND($D216&gt;$M$1,$E216=""),$M$2,$E216)),AND(O$1&gt;=$D217,O$1&lt;=IF(AND($D217&gt;$M$1,$E217=""),$M$2,$E217)),AND(O$1&gt;=$D218,O$1&lt;=IF(AND($D218&gt;$M$1,$E218=""),$M$2,$E218))),$D$3,"")</f>
        <v/>
      </c>
      <c r="P216" s="41" t="str">
        <f t="shared" si="2019"/>
        <v/>
      </c>
      <c r="Q216" s="41" t="str">
        <f t="shared" si="2019"/>
        <v/>
      </c>
      <c r="R216" s="41" t="str">
        <f t="shared" si="2019"/>
        <v/>
      </c>
      <c r="S216" s="41" t="str">
        <f t="shared" si="2019"/>
        <v/>
      </c>
      <c r="T216" s="41" t="str">
        <f t="shared" si="2019"/>
        <v/>
      </c>
      <c r="U216" s="41" t="str">
        <f t="shared" si="2019"/>
        <v/>
      </c>
      <c r="V216" s="41" t="str">
        <f t="shared" si="2019"/>
        <v/>
      </c>
      <c r="W216" s="41" t="str">
        <f t="shared" si="2019"/>
        <v/>
      </c>
      <c r="X216" s="41" t="str">
        <f t="shared" si="2019"/>
        <v/>
      </c>
      <c r="Y216" s="41" t="str">
        <f t="shared" si="2019"/>
        <v/>
      </c>
      <c r="Z216" s="41" t="str">
        <f t="shared" si="2019"/>
        <v/>
      </c>
      <c r="AA216" s="41" t="str">
        <f t="shared" si="2019"/>
        <v/>
      </c>
      <c r="AB216" s="41" t="str">
        <f t="shared" si="2019"/>
        <v/>
      </c>
      <c r="AC216" s="41" t="str">
        <f t="shared" si="2019"/>
        <v/>
      </c>
      <c r="AD216" s="41" t="str">
        <f t="shared" si="2019"/>
        <v/>
      </c>
      <c r="AE216" s="41" t="str">
        <f t="shared" si="2019"/>
        <v/>
      </c>
      <c r="AF216" s="41" t="str">
        <f t="shared" si="2019"/>
        <v/>
      </c>
      <c r="AG216" s="41" t="str">
        <f t="shared" si="2019"/>
        <v/>
      </c>
      <c r="AH216" s="41" t="str">
        <f t="shared" si="2019"/>
        <v/>
      </c>
      <c r="AI216" s="41" t="str">
        <f t="shared" si="2019"/>
        <v/>
      </c>
      <c r="AJ216" s="41" t="str">
        <f t="shared" si="2019"/>
        <v/>
      </c>
      <c r="AK216" s="41" t="str">
        <f t="shared" si="2019"/>
        <v/>
      </c>
      <c r="AL216" s="41" t="str">
        <f t="shared" si="2019"/>
        <v/>
      </c>
      <c r="AM216" s="41" t="str">
        <f t="shared" si="2019"/>
        <v/>
      </c>
      <c r="AN216" s="41" t="str">
        <f t="shared" si="2019"/>
        <v/>
      </c>
      <c r="AO216" s="41" t="str">
        <f t="shared" si="2019"/>
        <v/>
      </c>
      <c r="AP216" s="50" t="str">
        <f>IF(AP$1="","",IF(OR(AND(AP$1&gt;=$D215,AP$1&lt;=IF(AND($D215&gt;$M$1,$E215=""),$M$2,$E215)),AND(AP$1&gt;=$D216,AP$1&lt;=IF(AND($D216&gt;$M$1,$E216=""),$M$2,$E216)),AND(AP$1&gt;=$D217,AP$1&lt;=IF(AND($D217&gt;$M$1,$E217=""),$M$2,$E217)),AND(AP$1&gt;=$D218,AP$1&lt;=IF(AND($D218&gt;$M$1,$E218=""),$M$2,$E218))),$D$3,""))</f>
        <v/>
      </c>
      <c r="AQ216" s="50" t="str">
        <f t="shared" ref="AQ216:AR216" si="2020">IF(AQ$1="","",IF(OR(AND(AQ$1&gt;=$D215,AQ$1&lt;=IF(AND($D215&gt;$M$1,$E215=""),$M$2,$E215)),AND(AQ$1&gt;=$D216,AQ$1&lt;=IF(AND($D216&gt;$M$1,$E216=""),$M$2,$E216)),AND(AQ$1&gt;=$D217,AQ$1&lt;=IF(AND($D217&gt;$M$1,$E217=""),$M$2,$E217)),AND(AQ$1&gt;=$D218,AQ$1&lt;=IF(AND($D218&gt;$M$1,$E218=""),$M$2,$E218))),$D$3,""))</f>
        <v/>
      </c>
      <c r="AR216" s="51" t="str">
        <f t="shared" si="2020"/>
        <v/>
      </c>
    </row>
    <row r="217" spans="1:44" x14ac:dyDescent="0.2">
      <c r="A217" s="201"/>
      <c r="B217" s="74"/>
      <c r="C217" s="199"/>
      <c r="D217" s="90"/>
      <c r="E217" s="89"/>
      <c r="F217" s="90"/>
      <c r="G217" s="89"/>
      <c r="H217" s="90"/>
      <c r="I217" s="89"/>
      <c r="J217" s="90"/>
      <c r="K217" s="89"/>
      <c r="M217" s="99"/>
      <c r="N217" s="74" t="str">
        <f>IF(OR(AND(N$1&gt;=$F215,N$1&lt;=IF(AND($F215&gt;$M$1,$G215=""),$M$2,$G215)),AND(N$1&gt;=$F216,N$1&lt;=IF(AND($F216&gt;$M$1,$G216=""),$M$2,$G216)),AND(N$1&gt;=$F217,N$1&lt;=IF(AND($F217&gt;$M$1,$G217=""),$M$2,$G217)),AND(N$1&gt;=$F218,N$1&lt;=IF(AND($F218&gt;$M$1,$G218=""),$M$2,$G218))),$F$3,"")</f>
        <v/>
      </c>
      <c r="O217" s="41" t="str">
        <f t="shared" ref="O217:AO217" si="2021">IF(OR(AND(O$1&gt;=$F215,O$1&lt;=IF(AND($F215&gt;$M$1,$G215=""),$M$2,$G215)),AND(O$1&gt;=$F216,O$1&lt;=IF(AND($F216&gt;$M$1,$G216=""),$M$2,$G216)),AND(O$1&gt;=$F217,O$1&lt;=IF(AND($F217&gt;$M$1,$G217=""),$M$2,$G217)),AND(O$1&gt;=$F218,O$1&lt;=IF(AND($F218&gt;$M$1,$G218=""),$M$2,$G218))),$F$3,"")</f>
        <v/>
      </c>
      <c r="P217" s="41" t="str">
        <f t="shared" si="2021"/>
        <v/>
      </c>
      <c r="Q217" s="41" t="str">
        <f t="shared" si="2021"/>
        <v/>
      </c>
      <c r="R217" s="41" t="str">
        <f t="shared" si="2021"/>
        <v/>
      </c>
      <c r="S217" s="41" t="str">
        <f t="shared" si="2021"/>
        <v/>
      </c>
      <c r="T217" s="41" t="str">
        <f t="shared" si="2021"/>
        <v/>
      </c>
      <c r="U217" s="41" t="str">
        <f t="shared" si="2021"/>
        <v/>
      </c>
      <c r="V217" s="41" t="str">
        <f t="shared" si="2021"/>
        <v/>
      </c>
      <c r="W217" s="41" t="str">
        <f t="shared" si="2021"/>
        <v/>
      </c>
      <c r="X217" s="41" t="str">
        <f t="shared" si="2021"/>
        <v/>
      </c>
      <c r="Y217" s="41" t="str">
        <f t="shared" si="2021"/>
        <v/>
      </c>
      <c r="Z217" s="41" t="str">
        <f t="shared" si="2021"/>
        <v/>
      </c>
      <c r="AA217" s="41" t="str">
        <f t="shared" si="2021"/>
        <v/>
      </c>
      <c r="AB217" s="41" t="str">
        <f t="shared" si="2021"/>
        <v/>
      </c>
      <c r="AC217" s="41" t="str">
        <f t="shared" si="2021"/>
        <v/>
      </c>
      <c r="AD217" s="41" t="str">
        <f t="shared" si="2021"/>
        <v/>
      </c>
      <c r="AE217" s="41" t="str">
        <f t="shared" si="2021"/>
        <v/>
      </c>
      <c r="AF217" s="41" t="str">
        <f t="shared" si="2021"/>
        <v/>
      </c>
      <c r="AG217" s="41" t="str">
        <f t="shared" si="2021"/>
        <v/>
      </c>
      <c r="AH217" s="41" t="str">
        <f t="shared" si="2021"/>
        <v/>
      </c>
      <c r="AI217" s="41" t="str">
        <f t="shared" si="2021"/>
        <v/>
      </c>
      <c r="AJ217" s="41" t="str">
        <f t="shared" si="2021"/>
        <v/>
      </c>
      <c r="AK217" s="41" t="str">
        <f t="shared" si="2021"/>
        <v/>
      </c>
      <c r="AL217" s="41" t="str">
        <f t="shared" si="2021"/>
        <v/>
      </c>
      <c r="AM217" s="41" t="str">
        <f t="shared" si="2021"/>
        <v/>
      </c>
      <c r="AN217" s="41" t="str">
        <f t="shared" si="2021"/>
        <v/>
      </c>
      <c r="AO217" s="41" t="str">
        <f t="shared" si="2021"/>
        <v/>
      </c>
      <c r="AP217" s="50" t="str">
        <f>IF(AP$1="","",IF(OR(AND(AP$1&gt;=$F215,AP$1&lt;=IF(AND($F215&gt;$M$1,$G215=""),$M$2,$G215)),AND(AP$1&gt;=$F216,AP$1&lt;=IF(AND($F216&gt;$M$1,$G216=""),$M$2,$G216)),AND(AP$1&gt;=$F217,AP$1&lt;=IF(AND($F217&gt;$M$1,$G217=""),$M$2,$G217)),AND(AP$1&gt;=$F218,AP$1&lt;=IF(AND($F218&gt;$M$1,$G218=""),$M$2,$G218))),$F$3,""))</f>
        <v/>
      </c>
      <c r="AQ217" s="50" t="str">
        <f t="shared" ref="AQ217:AR217" si="2022">IF(AQ$1="","",IF(OR(AND(AQ$1&gt;=$F215,AQ$1&lt;=IF(AND($F215&gt;$M$1,$G215=""),$M$2,$G215)),AND(AQ$1&gt;=$F216,AQ$1&lt;=IF(AND($F216&gt;$M$1,$G216=""),$M$2,$G216)),AND(AQ$1&gt;=$F217,AQ$1&lt;=IF(AND($F217&gt;$M$1,$G217=""),$M$2,$G217)),AND(AQ$1&gt;=$F218,AQ$1&lt;=IF(AND($F218&gt;$M$1,$G218=""),$M$2,$G218))),$F$3,""))</f>
        <v/>
      </c>
      <c r="AR217" s="51" t="str">
        <f t="shared" si="2022"/>
        <v/>
      </c>
    </row>
    <row r="218" spans="1:44" x14ac:dyDescent="0.2">
      <c r="A218" s="201"/>
      <c r="B218" s="74"/>
      <c r="C218" s="125"/>
      <c r="D218" s="90"/>
      <c r="E218" s="89"/>
      <c r="F218" s="90"/>
      <c r="G218" s="89"/>
      <c r="H218" s="90"/>
      <c r="I218" s="89"/>
      <c r="J218" s="90"/>
      <c r="K218" s="89"/>
      <c r="M218" s="99"/>
      <c r="N218" s="98" t="str">
        <f t="shared" ref="N218:AO218" si="2023">IF(OR(AND(N$1&gt;=$H215,N$1&lt;=IF(AND($H215&gt;$M$1,$I215=""),$M$2,$I215)),AND(N$1&gt;=$H216,N$1&lt;=IF(AND($H216&gt;$M$1,$I216=""),$M$2,$I216)),AND(N$1&gt;=$H217,N$1&lt;=IF(AND($H217&gt;$M$1,$I217=""),$M$2,$I217)),AND(N$1&gt;=$H218,N$1&lt;=IF(AND($H218&gt;$M$1,$I218=""),$M$2,$I218))),$H$3,"")</f>
        <v/>
      </c>
      <c r="O218" s="47" t="str">
        <f t="shared" si="2023"/>
        <v/>
      </c>
      <c r="P218" s="47" t="str">
        <f t="shared" si="2023"/>
        <v/>
      </c>
      <c r="Q218" s="47" t="str">
        <f t="shared" si="2023"/>
        <v/>
      </c>
      <c r="R218" s="47" t="str">
        <f t="shared" si="2023"/>
        <v/>
      </c>
      <c r="S218" s="47" t="str">
        <f t="shared" si="2023"/>
        <v/>
      </c>
      <c r="T218" s="47" t="str">
        <f t="shared" si="2023"/>
        <v/>
      </c>
      <c r="U218" s="47" t="str">
        <f t="shared" si="2023"/>
        <v/>
      </c>
      <c r="V218" s="47" t="str">
        <f t="shared" si="2023"/>
        <v/>
      </c>
      <c r="W218" s="47" t="str">
        <f t="shared" si="2023"/>
        <v/>
      </c>
      <c r="X218" s="47" t="str">
        <f t="shared" si="2023"/>
        <v/>
      </c>
      <c r="Y218" s="47" t="str">
        <f t="shared" si="2023"/>
        <v/>
      </c>
      <c r="Z218" s="47" t="str">
        <f t="shared" si="2023"/>
        <v/>
      </c>
      <c r="AA218" s="47" t="str">
        <f t="shared" si="2023"/>
        <v/>
      </c>
      <c r="AB218" s="47" t="str">
        <f t="shared" si="2023"/>
        <v/>
      </c>
      <c r="AC218" s="47" t="str">
        <f t="shared" si="2023"/>
        <v/>
      </c>
      <c r="AD218" s="47" t="str">
        <f t="shared" si="2023"/>
        <v/>
      </c>
      <c r="AE218" s="47" t="str">
        <f t="shared" si="2023"/>
        <v/>
      </c>
      <c r="AF218" s="47" t="str">
        <f t="shared" si="2023"/>
        <v/>
      </c>
      <c r="AG218" s="47" t="str">
        <f t="shared" si="2023"/>
        <v/>
      </c>
      <c r="AH218" s="47" t="str">
        <f t="shared" si="2023"/>
        <v/>
      </c>
      <c r="AI218" s="47" t="str">
        <f t="shared" si="2023"/>
        <v/>
      </c>
      <c r="AJ218" s="47" t="str">
        <f t="shared" si="2023"/>
        <v/>
      </c>
      <c r="AK218" s="47" t="str">
        <f t="shared" si="2023"/>
        <v/>
      </c>
      <c r="AL218" s="47" t="str">
        <f t="shared" si="2023"/>
        <v/>
      </c>
      <c r="AM218" s="47" t="str">
        <f t="shared" si="2023"/>
        <v/>
      </c>
      <c r="AN218" s="47" t="str">
        <f t="shared" si="2023"/>
        <v/>
      </c>
      <c r="AO218" s="47" t="str">
        <f t="shared" si="2023"/>
        <v/>
      </c>
      <c r="AP218" s="95" t="str">
        <f>IF(AP$1="","",IF(OR(AND(AP$1&gt;=$H215,AP$1&lt;=IF(AND($H215&gt;$M$1,$I215=""),$M$2,$I215)),AND(AP$1&gt;=$H216,AP$1&lt;=IF(AND($H216&gt;$M$1,$I216=""),$M$2,$I216)),AND(AP$1&gt;=$H217,AP$1&lt;=IF(AND($H217&gt;$M$1,$I217=""),$M$2,$I217)),AND(AP$1&gt;=$H218,AP$1&lt;=IF(AND($H218&gt;$M$1,$I218=""),$M$2,$I218))),$H$3,""))</f>
        <v/>
      </c>
      <c r="AQ218" s="95" t="str">
        <f>IF(AQ$1="","",IF(OR(AND(AQ$1&gt;=$H215,AQ$1&lt;=IF(AND($H215&gt;$M$1,$I215=""),$M$2,$I215)),AND(AQ$1&gt;=$H216,AQ$1&lt;=IF(AND($H216&gt;$M$1,$I216=""),$M$2,$I216)),AND(AQ$1&gt;=$H217,AQ$1&lt;=IF(AND($H217&gt;$M$1,$I217=""),$M$2,$I217)),AND(AQ$1&gt;=$H218,AQ$1&lt;=IF(AND($H218&gt;$M$1,$I218=""),$M$2,$I218))),$H$3,""))</f>
        <v/>
      </c>
      <c r="AR218" s="96" t="str">
        <f>IF(AR$1="","",IF(OR(AND(AR$1&gt;=$H215,AR$1&lt;=IF(AND($H215&gt;$M$1,$I215=""),$M$2,$I215)),AND(AR$1&gt;=$H216,AR$1&lt;=IF(AND($H216&gt;$M$1,$I216=""),$M$2,$I216)),AND(AR$1&gt;=$H217,AR$1&lt;=IF(AND($H217&gt;$M$1,$I217=""),$M$2,$I217)),AND(AR$1&gt;=$H218,AR$1&lt;=IF(AND($H218&gt;$M$1,$I218=""),$M$2,$I218))),$H$3,""))</f>
        <v/>
      </c>
    </row>
    <row r="219" spans="1:44" ht="13.5" thickBot="1" x14ac:dyDescent="0.25">
      <c r="A219" s="202"/>
      <c r="B219" s="75"/>
      <c r="C219" s="200"/>
      <c r="D219" s="91"/>
      <c r="E219" s="92"/>
      <c r="F219" s="91"/>
      <c r="G219" s="92"/>
      <c r="H219" s="91"/>
      <c r="I219" s="92"/>
      <c r="J219" s="91"/>
      <c r="K219" s="92"/>
      <c r="M219" s="99"/>
      <c r="N219" s="75" t="str">
        <f>IF(OR(AND(N$1&gt;=$J215,N$1&lt;=IF(AND($J215&gt;$M$1,$K215=""),$M$2,$K215)),AND(N$1&gt;=$J216,N$1&lt;=IF(AND($J216&gt;$M$1,$K216=""),$M$2,$K216)),AND(N$1&gt;=$J217,N$1&lt;=IF(AND($J217&gt;$M$1,$K217=""),$M$2,$K217)),AND(N$1&gt;=$J218,N$1&lt;=IF(AND($J218&gt;$M$1,$K218=""),$M$2,$K218)),AND(N$1&gt;=$J219,N$1&lt;=IF(AND($J219&gt;$M$1,$K219=""),$M$2,$K219))),$J$3,"")</f>
        <v/>
      </c>
      <c r="O219" s="49" t="str">
        <f t="shared" ref="O219:AO219" si="2024">IF(OR(AND(O$1&gt;=$J215,O$1&lt;=IF(AND($J215&gt;$M$1,$K215=""),$M$2,$K215)),AND(O$1&gt;=$J216,O$1&lt;=IF(AND($J216&gt;$M$1,$K216=""),$M$2,$K216)),AND(O$1&gt;=$J217,O$1&lt;=IF(AND($J217&gt;$M$1,$K217=""),$M$2,$K217)),AND(O$1&gt;=$J218,O$1&lt;=IF(AND($J218&gt;$M$1,$K218=""),$M$2,$K218)),AND(O$1&gt;=$J219,O$1&lt;=IF(AND($J219&gt;$M$1,$K219=""),$M$2,$K219))),$J$3,"")</f>
        <v/>
      </c>
      <c r="P219" s="49" t="str">
        <f t="shared" si="2024"/>
        <v/>
      </c>
      <c r="Q219" s="49" t="str">
        <f t="shared" si="2024"/>
        <v/>
      </c>
      <c r="R219" s="49" t="str">
        <f t="shared" si="2024"/>
        <v/>
      </c>
      <c r="S219" s="49" t="str">
        <f t="shared" si="2024"/>
        <v/>
      </c>
      <c r="T219" s="49" t="str">
        <f t="shared" si="2024"/>
        <v/>
      </c>
      <c r="U219" s="49" t="str">
        <f t="shared" si="2024"/>
        <v/>
      </c>
      <c r="V219" s="49" t="str">
        <f t="shared" si="2024"/>
        <v/>
      </c>
      <c r="W219" s="49" t="str">
        <f t="shared" si="2024"/>
        <v/>
      </c>
      <c r="X219" s="49" t="str">
        <f t="shared" si="2024"/>
        <v/>
      </c>
      <c r="Y219" s="49" t="str">
        <f t="shared" si="2024"/>
        <v/>
      </c>
      <c r="Z219" s="49" t="str">
        <f t="shared" si="2024"/>
        <v/>
      </c>
      <c r="AA219" s="49" t="str">
        <f t="shared" si="2024"/>
        <v/>
      </c>
      <c r="AB219" s="49" t="str">
        <f t="shared" si="2024"/>
        <v/>
      </c>
      <c r="AC219" s="49" t="str">
        <f t="shared" si="2024"/>
        <v/>
      </c>
      <c r="AD219" s="49" t="str">
        <f t="shared" si="2024"/>
        <v/>
      </c>
      <c r="AE219" s="49" t="str">
        <f t="shared" si="2024"/>
        <v/>
      </c>
      <c r="AF219" s="49" t="str">
        <f t="shared" si="2024"/>
        <v/>
      </c>
      <c r="AG219" s="49" t="str">
        <f t="shared" si="2024"/>
        <v/>
      </c>
      <c r="AH219" s="49" t="str">
        <f t="shared" si="2024"/>
        <v/>
      </c>
      <c r="AI219" s="49" t="str">
        <f t="shared" si="2024"/>
        <v/>
      </c>
      <c r="AJ219" s="49" t="str">
        <f t="shared" si="2024"/>
        <v/>
      </c>
      <c r="AK219" s="49" t="str">
        <f t="shared" si="2024"/>
        <v/>
      </c>
      <c r="AL219" s="49" t="str">
        <f t="shared" si="2024"/>
        <v/>
      </c>
      <c r="AM219" s="49" t="str">
        <f t="shared" si="2024"/>
        <v/>
      </c>
      <c r="AN219" s="49" t="str">
        <f t="shared" si="2024"/>
        <v/>
      </c>
      <c r="AO219" s="49" t="str">
        <f t="shared" si="2024"/>
        <v/>
      </c>
      <c r="AP219" s="52" t="str">
        <f>IF(AP$1="","",IF(OR(AND(AP$1&gt;=$J215,AP$1&lt;=IF(AND($J215&gt;$M$1,$K215=""),$M$2,$K215)),AND(AP$1&gt;=$J216,AP$1&lt;=IF(AND($J216&gt;$M$1,$K216=""),$M$2,$K216)),AND(AP$1&gt;=$J217,AP$1&lt;=IF(AND($J217&gt;$M$1,$K217=""),$M$2,$K217)),AND(AP$1&gt;=$J218,AP$1&lt;=IF(AND($J218&gt;$M$1,$K218=""),$M$2,$K218)),AND(AP$1&gt;=$J219,AP$1&lt;=IF(AND($J219&gt;$M$1,$K219=""),$M$2,$K219))),$J$3,""))</f>
        <v/>
      </c>
      <c r="AQ219" s="52" t="str">
        <f t="shared" ref="AQ219:AR219" si="2025">IF(AQ$1="","",IF(OR(AND(AQ$1&gt;=$J215,AQ$1&lt;=IF(AND($J215&gt;$M$1,$K215=""),$M$2,$K215)),AND(AQ$1&gt;=$J216,AQ$1&lt;=IF(AND($J216&gt;$M$1,$K216=""),$M$2,$K216)),AND(AQ$1&gt;=$J217,AQ$1&lt;=IF(AND($J217&gt;$M$1,$K217=""),$M$2,$K217)),AND(AQ$1&gt;=$J218,AQ$1&lt;=IF(AND($J218&gt;$M$1,$K218=""),$M$2,$K218)),AND(AQ$1&gt;=$J219,AQ$1&lt;=IF(AND($J219&gt;$M$1,$K219=""),$M$2,$K219))),$J$3,""))</f>
        <v/>
      </c>
      <c r="AR219" s="53" t="str">
        <f t="shared" si="2025"/>
        <v/>
      </c>
    </row>
    <row r="220" spans="1:44" x14ac:dyDescent="0.2">
      <c r="A220" s="76">
        <f>стр.1!C97</f>
        <v>0</v>
      </c>
      <c r="B220" s="142" t="str">
        <f>IFERROR(VLOOKUP(A220,стр.1!$A$13:$D$106,2,FALSE),"")</f>
        <v/>
      </c>
      <c r="C220" s="197" t="str">
        <f>IFERROR(VLOOKUP(A220,стр.1!$A$13:$D$106,4,FALSE),"")</f>
        <v/>
      </c>
      <c r="D220" s="86"/>
      <c r="E220" s="87"/>
      <c r="F220" s="86"/>
      <c r="G220" s="87"/>
      <c r="H220" s="86"/>
      <c r="I220" s="87"/>
      <c r="J220" s="86"/>
      <c r="K220" s="87"/>
      <c r="L220" s="17"/>
      <c r="M220" s="99"/>
      <c r="N220" s="97" t="str">
        <f>N221&amp;N222&amp;N223&amp;N224</f>
        <v/>
      </c>
      <c r="O220" s="97" t="str">
        <f t="shared" ref="O220:AR220" si="2026">O221&amp;O222&amp;O223&amp;O224</f>
        <v/>
      </c>
      <c r="P220" s="97" t="str">
        <f t="shared" si="2026"/>
        <v/>
      </c>
      <c r="Q220" s="97" t="str">
        <f t="shared" si="2026"/>
        <v/>
      </c>
      <c r="R220" s="97" t="str">
        <f t="shared" si="2026"/>
        <v/>
      </c>
      <c r="S220" s="97" t="str">
        <f t="shared" si="2026"/>
        <v/>
      </c>
      <c r="T220" s="97" t="str">
        <f t="shared" si="2026"/>
        <v/>
      </c>
      <c r="U220" s="97" t="str">
        <f t="shared" si="2026"/>
        <v/>
      </c>
      <c r="V220" s="97" t="str">
        <f t="shared" si="2026"/>
        <v/>
      </c>
      <c r="W220" s="97" t="str">
        <f t="shared" si="2026"/>
        <v/>
      </c>
      <c r="X220" s="97" t="str">
        <f t="shared" si="2026"/>
        <v/>
      </c>
      <c r="Y220" s="97" t="str">
        <f t="shared" si="2026"/>
        <v/>
      </c>
      <c r="Z220" s="97" t="str">
        <f t="shared" si="2026"/>
        <v/>
      </c>
      <c r="AA220" s="97" t="str">
        <f t="shared" si="2026"/>
        <v/>
      </c>
      <c r="AB220" s="97" t="str">
        <f t="shared" si="2026"/>
        <v/>
      </c>
      <c r="AC220" s="97" t="str">
        <f t="shared" si="2026"/>
        <v/>
      </c>
      <c r="AD220" s="97" t="str">
        <f t="shared" si="2026"/>
        <v/>
      </c>
      <c r="AE220" s="97" t="str">
        <f t="shared" si="2026"/>
        <v/>
      </c>
      <c r="AF220" s="97" t="str">
        <f t="shared" si="2026"/>
        <v/>
      </c>
      <c r="AG220" s="97" t="str">
        <f t="shared" si="2026"/>
        <v/>
      </c>
      <c r="AH220" s="97" t="str">
        <f t="shared" si="2026"/>
        <v/>
      </c>
      <c r="AI220" s="97" t="str">
        <f t="shared" si="2026"/>
        <v/>
      </c>
      <c r="AJ220" s="97" t="str">
        <f t="shared" si="2026"/>
        <v/>
      </c>
      <c r="AK220" s="97" t="str">
        <f t="shared" si="2026"/>
        <v/>
      </c>
      <c r="AL220" s="97" t="str">
        <f t="shared" si="2026"/>
        <v/>
      </c>
      <c r="AM220" s="97" t="str">
        <f t="shared" si="2026"/>
        <v/>
      </c>
      <c r="AN220" s="97" t="str">
        <f t="shared" si="2026"/>
        <v/>
      </c>
      <c r="AO220" s="97" t="str">
        <f t="shared" si="2026"/>
        <v/>
      </c>
      <c r="AP220" s="97" t="str">
        <f t="shared" si="2026"/>
        <v/>
      </c>
      <c r="AQ220" s="97" t="str">
        <f t="shared" si="2026"/>
        <v/>
      </c>
      <c r="AR220" s="97" t="str">
        <f t="shared" si="2026"/>
        <v/>
      </c>
    </row>
    <row r="221" spans="1:44" x14ac:dyDescent="0.2">
      <c r="A221" s="201"/>
      <c r="B221" s="74"/>
      <c r="C221" s="198"/>
      <c r="D221" s="88"/>
      <c r="E221" s="89"/>
      <c r="F221" s="90"/>
      <c r="G221" s="89"/>
      <c r="H221" s="90"/>
      <c r="I221" s="89"/>
      <c r="J221" s="90"/>
      <c r="K221" s="89"/>
      <c r="M221" s="99"/>
      <c r="N221" s="74" t="str">
        <f>IF(OR(AND(N$1&gt;=$D220,N$1&lt;=IF(AND($D220&gt;$M$1,$E220=""),$M$2,$E220)),AND(N$1&gt;=$D221,N$1&lt;=IF(AND($D221&gt;$M$1,$E221=""),$M$2,$E221)),AND(N$1&gt;=$D222,N$1&lt;=IF(AND($D222&gt;$M$1,$E222=""),$M$2,$E222)),AND(N$1&gt;=$D223,N$1&lt;=IF(AND($D223&gt;$M$1,$E223=""),$M$2,$E223))),$D$3,"")</f>
        <v/>
      </c>
      <c r="O221" s="41" t="str">
        <f t="shared" ref="O221:AO221" si="2027">IF(OR(AND(O$1&gt;=$D220,O$1&lt;=IF(AND($D220&gt;$M$1,$E220=""),$M$2,$E220)),AND(O$1&gt;=$D221,O$1&lt;=IF(AND($D221&gt;$M$1,$E221=""),$M$2,$E221)),AND(O$1&gt;=$D222,O$1&lt;=IF(AND($D222&gt;$M$1,$E222=""),$M$2,$E222)),AND(O$1&gt;=$D223,O$1&lt;=IF(AND($D223&gt;$M$1,$E223=""),$M$2,$E223))),$D$3,"")</f>
        <v/>
      </c>
      <c r="P221" s="41" t="str">
        <f t="shared" si="2027"/>
        <v/>
      </c>
      <c r="Q221" s="41" t="str">
        <f t="shared" si="2027"/>
        <v/>
      </c>
      <c r="R221" s="41" t="str">
        <f t="shared" si="2027"/>
        <v/>
      </c>
      <c r="S221" s="41" t="str">
        <f t="shared" si="2027"/>
        <v/>
      </c>
      <c r="T221" s="41" t="str">
        <f t="shared" si="2027"/>
        <v/>
      </c>
      <c r="U221" s="41" t="str">
        <f t="shared" si="2027"/>
        <v/>
      </c>
      <c r="V221" s="41" t="str">
        <f t="shared" si="2027"/>
        <v/>
      </c>
      <c r="W221" s="41" t="str">
        <f t="shared" si="2027"/>
        <v/>
      </c>
      <c r="X221" s="41" t="str">
        <f t="shared" si="2027"/>
        <v/>
      </c>
      <c r="Y221" s="41" t="str">
        <f t="shared" si="2027"/>
        <v/>
      </c>
      <c r="Z221" s="41" t="str">
        <f t="shared" si="2027"/>
        <v/>
      </c>
      <c r="AA221" s="41" t="str">
        <f t="shared" si="2027"/>
        <v/>
      </c>
      <c r="AB221" s="41" t="str">
        <f t="shared" si="2027"/>
        <v/>
      </c>
      <c r="AC221" s="41" t="str">
        <f t="shared" si="2027"/>
        <v/>
      </c>
      <c r="AD221" s="41" t="str">
        <f t="shared" si="2027"/>
        <v/>
      </c>
      <c r="AE221" s="41" t="str">
        <f t="shared" si="2027"/>
        <v/>
      </c>
      <c r="AF221" s="41" t="str">
        <f t="shared" si="2027"/>
        <v/>
      </c>
      <c r="AG221" s="41" t="str">
        <f t="shared" si="2027"/>
        <v/>
      </c>
      <c r="AH221" s="41" t="str">
        <f t="shared" si="2027"/>
        <v/>
      </c>
      <c r="AI221" s="41" t="str">
        <f t="shared" si="2027"/>
        <v/>
      </c>
      <c r="AJ221" s="41" t="str">
        <f t="shared" si="2027"/>
        <v/>
      </c>
      <c r="AK221" s="41" t="str">
        <f t="shared" si="2027"/>
        <v/>
      </c>
      <c r="AL221" s="41" t="str">
        <f t="shared" si="2027"/>
        <v/>
      </c>
      <c r="AM221" s="41" t="str">
        <f t="shared" si="2027"/>
        <v/>
      </c>
      <c r="AN221" s="41" t="str">
        <f t="shared" si="2027"/>
        <v/>
      </c>
      <c r="AO221" s="41" t="str">
        <f t="shared" si="2027"/>
        <v/>
      </c>
      <c r="AP221" s="50" t="str">
        <f>IF(AP$1="","",IF(OR(AND(AP$1&gt;=$D220,AP$1&lt;=IF(AND($D220&gt;$M$1,$E220=""),$M$2,$E220)),AND(AP$1&gt;=$D221,AP$1&lt;=IF(AND($D221&gt;$M$1,$E221=""),$M$2,$E221)),AND(AP$1&gt;=$D222,AP$1&lt;=IF(AND($D222&gt;$M$1,$E222=""),$M$2,$E222)),AND(AP$1&gt;=$D223,AP$1&lt;=IF(AND($D223&gt;$M$1,$E223=""),$M$2,$E223))),$D$3,""))</f>
        <v/>
      </c>
      <c r="AQ221" s="50" t="str">
        <f t="shared" ref="AQ221:AR221" si="2028">IF(AQ$1="","",IF(OR(AND(AQ$1&gt;=$D220,AQ$1&lt;=IF(AND($D220&gt;$M$1,$E220=""),$M$2,$E220)),AND(AQ$1&gt;=$D221,AQ$1&lt;=IF(AND($D221&gt;$M$1,$E221=""),$M$2,$E221)),AND(AQ$1&gt;=$D222,AQ$1&lt;=IF(AND($D222&gt;$M$1,$E222=""),$M$2,$E222)),AND(AQ$1&gt;=$D223,AQ$1&lt;=IF(AND($D223&gt;$M$1,$E223=""),$M$2,$E223))),$D$3,""))</f>
        <v/>
      </c>
      <c r="AR221" s="51" t="str">
        <f t="shared" si="2028"/>
        <v/>
      </c>
    </row>
    <row r="222" spans="1:44" x14ac:dyDescent="0.2">
      <c r="A222" s="201"/>
      <c r="B222" s="74"/>
      <c r="C222" s="199"/>
      <c r="D222" s="90"/>
      <c r="E222" s="89"/>
      <c r="F222" s="90"/>
      <c r="G222" s="89"/>
      <c r="H222" s="90"/>
      <c r="I222" s="89"/>
      <c r="J222" s="90"/>
      <c r="K222" s="89"/>
      <c r="M222" s="99"/>
      <c r="N222" s="74" t="str">
        <f>IF(OR(AND(N$1&gt;=$F220,N$1&lt;=IF(AND($F220&gt;$M$1,$G220=""),$M$2,$G220)),AND(N$1&gt;=$F221,N$1&lt;=IF(AND($F221&gt;$M$1,$G221=""),$M$2,$G221)),AND(N$1&gt;=$F222,N$1&lt;=IF(AND($F222&gt;$M$1,$G222=""),$M$2,$G222)),AND(N$1&gt;=$F223,N$1&lt;=IF(AND($F223&gt;$M$1,$G223=""),$M$2,$G223))),$F$3,"")</f>
        <v/>
      </c>
      <c r="O222" s="41" t="str">
        <f t="shared" ref="O222:AO222" si="2029">IF(OR(AND(O$1&gt;=$F220,O$1&lt;=IF(AND($F220&gt;$M$1,$G220=""),$M$2,$G220)),AND(O$1&gt;=$F221,O$1&lt;=IF(AND($F221&gt;$M$1,$G221=""),$M$2,$G221)),AND(O$1&gt;=$F222,O$1&lt;=IF(AND($F222&gt;$M$1,$G222=""),$M$2,$G222)),AND(O$1&gt;=$F223,O$1&lt;=IF(AND($F223&gt;$M$1,$G223=""),$M$2,$G223))),$F$3,"")</f>
        <v/>
      </c>
      <c r="P222" s="41" t="str">
        <f t="shared" si="2029"/>
        <v/>
      </c>
      <c r="Q222" s="41" t="str">
        <f t="shared" si="2029"/>
        <v/>
      </c>
      <c r="R222" s="41" t="str">
        <f t="shared" si="2029"/>
        <v/>
      </c>
      <c r="S222" s="41" t="str">
        <f t="shared" si="2029"/>
        <v/>
      </c>
      <c r="T222" s="41" t="str">
        <f t="shared" si="2029"/>
        <v/>
      </c>
      <c r="U222" s="41" t="str">
        <f t="shared" si="2029"/>
        <v/>
      </c>
      <c r="V222" s="41" t="str">
        <f t="shared" si="2029"/>
        <v/>
      </c>
      <c r="W222" s="41" t="str">
        <f t="shared" si="2029"/>
        <v/>
      </c>
      <c r="X222" s="41" t="str">
        <f t="shared" si="2029"/>
        <v/>
      </c>
      <c r="Y222" s="41" t="str">
        <f t="shared" si="2029"/>
        <v/>
      </c>
      <c r="Z222" s="41" t="str">
        <f t="shared" si="2029"/>
        <v/>
      </c>
      <c r="AA222" s="41" t="str">
        <f t="shared" si="2029"/>
        <v/>
      </c>
      <c r="AB222" s="41" t="str">
        <f t="shared" si="2029"/>
        <v/>
      </c>
      <c r="AC222" s="41" t="str">
        <f t="shared" si="2029"/>
        <v/>
      </c>
      <c r="AD222" s="41" t="str">
        <f t="shared" si="2029"/>
        <v/>
      </c>
      <c r="AE222" s="41" t="str">
        <f t="shared" si="2029"/>
        <v/>
      </c>
      <c r="AF222" s="41" t="str">
        <f t="shared" si="2029"/>
        <v/>
      </c>
      <c r="AG222" s="41" t="str">
        <f t="shared" si="2029"/>
        <v/>
      </c>
      <c r="AH222" s="41" t="str">
        <f t="shared" si="2029"/>
        <v/>
      </c>
      <c r="AI222" s="41" t="str">
        <f t="shared" si="2029"/>
        <v/>
      </c>
      <c r="AJ222" s="41" t="str">
        <f t="shared" si="2029"/>
        <v/>
      </c>
      <c r="AK222" s="41" t="str">
        <f t="shared" si="2029"/>
        <v/>
      </c>
      <c r="AL222" s="41" t="str">
        <f t="shared" si="2029"/>
        <v/>
      </c>
      <c r="AM222" s="41" t="str">
        <f t="shared" si="2029"/>
        <v/>
      </c>
      <c r="AN222" s="41" t="str">
        <f t="shared" si="2029"/>
        <v/>
      </c>
      <c r="AO222" s="41" t="str">
        <f t="shared" si="2029"/>
        <v/>
      </c>
      <c r="AP222" s="50" t="str">
        <f>IF(AP$1="","",IF(OR(AND(AP$1&gt;=$F220,AP$1&lt;=IF(AND($F220&gt;$M$1,$G220=""),$M$2,$G220)),AND(AP$1&gt;=$F221,AP$1&lt;=IF(AND($F221&gt;$M$1,$G221=""),$M$2,$G221)),AND(AP$1&gt;=$F222,AP$1&lt;=IF(AND($F222&gt;$M$1,$G222=""),$M$2,$G222)),AND(AP$1&gt;=$F223,AP$1&lt;=IF(AND($F223&gt;$M$1,$G223=""),$M$2,$G223))),$F$3,""))</f>
        <v/>
      </c>
      <c r="AQ222" s="50" t="str">
        <f t="shared" ref="AQ222:AR222" si="2030">IF(AQ$1="","",IF(OR(AND(AQ$1&gt;=$F220,AQ$1&lt;=IF(AND($F220&gt;$M$1,$G220=""),$M$2,$G220)),AND(AQ$1&gt;=$F221,AQ$1&lt;=IF(AND($F221&gt;$M$1,$G221=""),$M$2,$G221)),AND(AQ$1&gt;=$F222,AQ$1&lt;=IF(AND($F222&gt;$M$1,$G222=""),$M$2,$G222)),AND(AQ$1&gt;=$F223,AQ$1&lt;=IF(AND($F223&gt;$M$1,$G223=""),$M$2,$G223))),$F$3,""))</f>
        <v/>
      </c>
      <c r="AR222" s="51" t="str">
        <f t="shared" si="2030"/>
        <v/>
      </c>
    </row>
    <row r="223" spans="1:44" x14ac:dyDescent="0.2">
      <c r="A223" s="201"/>
      <c r="B223" s="74"/>
      <c r="C223" s="125"/>
      <c r="D223" s="90"/>
      <c r="E223" s="89"/>
      <c r="F223" s="90"/>
      <c r="G223" s="89"/>
      <c r="H223" s="90"/>
      <c r="I223" s="89"/>
      <c r="J223" s="90"/>
      <c r="K223" s="89"/>
      <c r="M223" s="99"/>
      <c r="N223" s="98" t="str">
        <f t="shared" ref="N223:AO223" si="2031">IF(OR(AND(N$1&gt;=$H220,N$1&lt;=IF(AND($H220&gt;$M$1,$I220=""),$M$2,$I220)),AND(N$1&gt;=$H221,N$1&lt;=IF(AND($H221&gt;$M$1,$I221=""),$M$2,$I221)),AND(N$1&gt;=$H222,N$1&lt;=IF(AND($H222&gt;$M$1,$I222=""),$M$2,$I222)),AND(N$1&gt;=$H223,N$1&lt;=IF(AND($H223&gt;$M$1,$I223=""),$M$2,$I223))),$H$3,"")</f>
        <v/>
      </c>
      <c r="O223" s="47" t="str">
        <f t="shared" si="2031"/>
        <v/>
      </c>
      <c r="P223" s="47" t="str">
        <f t="shared" si="2031"/>
        <v/>
      </c>
      <c r="Q223" s="47" t="str">
        <f t="shared" si="2031"/>
        <v/>
      </c>
      <c r="R223" s="47" t="str">
        <f t="shared" si="2031"/>
        <v/>
      </c>
      <c r="S223" s="47" t="str">
        <f t="shared" si="2031"/>
        <v/>
      </c>
      <c r="T223" s="47" t="str">
        <f t="shared" si="2031"/>
        <v/>
      </c>
      <c r="U223" s="47" t="str">
        <f t="shared" si="2031"/>
        <v/>
      </c>
      <c r="V223" s="47" t="str">
        <f t="shared" si="2031"/>
        <v/>
      </c>
      <c r="W223" s="47" t="str">
        <f t="shared" si="2031"/>
        <v/>
      </c>
      <c r="X223" s="47" t="str">
        <f t="shared" si="2031"/>
        <v/>
      </c>
      <c r="Y223" s="47" t="str">
        <f t="shared" si="2031"/>
        <v/>
      </c>
      <c r="Z223" s="47" t="str">
        <f t="shared" si="2031"/>
        <v/>
      </c>
      <c r="AA223" s="47" t="str">
        <f t="shared" si="2031"/>
        <v/>
      </c>
      <c r="AB223" s="47" t="str">
        <f t="shared" si="2031"/>
        <v/>
      </c>
      <c r="AC223" s="47" t="str">
        <f t="shared" si="2031"/>
        <v/>
      </c>
      <c r="AD223" s="47" t="str">
        <f t="shared" si="2031"/>
        <v/>
      </c>
      <c r="AE223" s="47" t="str">
        <f t="shared" si="2031"/>
        <v/>
      </c>
      <c r="AF223" s="47" t="str">
        <f t="shared" si="2031"/>
        <v/>
      </c>
      <c r="AG223" s="47" t="str">
        <f t="shared" si="2031"/>
        <v/>
      </c>
      <c r="AH223" s="47" t="str">
        <f t="shared" si="2031"/>
        <v/>
      </c>
      <c r="AI223" s="47" t="str">
        <f t="shared" si="2031"/>
        <v/>
      </c>
      <c r="AJ223" s="47" t="str">
        <f t="shared" si="2031"/>
        <v/>
      </c>
      <c r="AK223" s="47" t="str">
        <f t="shared" si="2031"/>
        <v/>
      </c>
      <c r="AL223" s="47" t="str">
        <f t="shared" si="2031"/>
        <v/>
      </c>
      <c r="AM223" s="47" t="str">
        <f t="shared" si="2031"/>
        <v/>
      </c>
      <c r="AN223" s="47" t="str">
        <f t="shared" si="2031"/>
        <v/>
      </c>
      <c r="AO223" s="47" t="str">
        <f t="shared" si="2031"/>
        <v/>
      </c>
      <c r="AP223" s="95" t="str">
        <f>IF(AP$1="","",IF(OR(AND(AP$1&gt;=$H220,AP$1&lt;=IF(AND($H220&gt;$M$1,$I220=""),$M$2,$I220)),AND(AP$1&gt;=$H221,AP$1&lt;=IF(AND($H221&gt;$M$1,$I221=""),$M$2,$I221)),AND(AP$1&gt;=$H222,AP$1&lt;=IF(AND($H222&gt;$M$1,$I222=""),$M$2,$I222)),AND(AP$1&gt;=$H223,AP$1&lt;=IF(AND($H223&gt;$M$1,$I223=""),$M$2,$I223))),$H$3,""))</f>
        <v/>
      </c>
      <c r="AQ223" s="95" t="str">
        <f>IF(AQ$1="","",IF(OR(AND(AQ$1&gt;=$H220,AQ$1&lt;=IF(AND($H220&gt;$M$1,$I220=""),$M$2,$I220)),AND(AQ$1&gt;=$H221,AQ$1&lt;=IF(AND($H221&gt;$M$1,$I221=""),$M$2,$I221)),AND(AQ$1&gt;=$H222,AQ$1&lt;=IF(AND($H222&gt;$M$1,$I222=""),$M$2,$I222)),AND(AQ$1&gt;=$H223,AQ$1&lt;=IF(AND($H223&gt;$M$1,$I223=""),$M$2,$I223))),$H$3,""))</f>
        <v/>
      </c>
      <c r="AR223" s="96" t="str">
        <f>IF(AR$1="","",IF(OR(AND(AR$1&gt;=$H220,AR$1&lt;=IF(AND($H220&gt;$M$1,$I220=""),$M$2,$I220)),AND(AR$1&gt;=$H221,AR$1&lt;=IF(AND($H221&gt;$M$1,$I221=""),$M$2,$I221)),AND(AR$1&gt;=$H222,AR$1&lt;=IF(AND($H222&gt;$M$1,$I222=""),$M$2,$I222)),AND(AR$1&gt;=$H223,AR$1&lt;=IF(AND($H223&gt;$M$1,$I223=""),$M$2,$I223))),$H$3,""))</f>
        <v/>
      </c>
    </row>
    <row r="224" spans="1:44" ht="13.5" thickBot="1" x14ac:dyDescent="0.25">
      <c r="A224" s="202"/>
      <c r="B224" s="75"/>
      <c r="C224" s="200"/>
      <c r="D224" s="91"/>
      <c r="E224" s="92"/>
      <c r="F224" s="91"/>
      <c r="G224" s="92"/>
      <c r="H224" s="91"/>
      <c r="I224" s="92"/>
      <c r="J224" s="91"/>
      <c r="K224" s="92"/>
      <c r="M224" s="99"/>
      <c r="N224" s="75" t="str">
        <f>IF(OR(AND(N$1&gt;=$J220,N$1&lt;=IF(AND($J220&gt;$M$1,$K220=""),$M$2,$K220)),AND(N$1&gt;=$J221,N$1&lt;=IF(AND($J221&gt;$M$1,$K221=""),$M$2,$K221)),AND(N$1&gt;=$J222,N$1&lt;=IF(AND($J222&gt;$M$1,$K222=""),$M$2,$K222)),AND(N$1&gt;=$J223,N$1&lt;=IF(AND($J223&gt;$M$1,$K223=""),$M$2,$K223)),AND(N$1&gt;=$J224,N$1&lt;=IF(AND($J224&gt;$M$1,$K224=""),$M$2,$K224))),$J$3,"")</f>
        <v/>
      </c>
      <c r="O224" s="49" t="str">
        <f t="shared" ref="O224:AO224" si="2032">IF(OR(AND(O$1&gt;=$J220,O$1&lt;=IF(AND($J220&gt;$M$1,$K220=""),$M$2,$K220)),AND(O$1&gt;=$J221,O$1&lt;=IF(AND($J221&gt;$M$1,$K221=""),$M$2,$K221)),AND(O$1&gt;=$J222,O$1&lt;=IF(AND($J222&gt;$M$1,$K222=""),$M$2,$K222)),AND(O$1&gt;=$J223,O$1&lt;=IF(AND($J223&gt;$M$1,$K223=""),$M$2,$K223)),AND(O$1&gt;=$J224,O$1&lt;=IF(AND($J224&gt;$M$1,$K224=""),$M$2,$K224))),$J$3,"")</f>
        <v/>
      </c>
      <c r="P224" s="49" t="str">
        <f t="shared" si="2032"/>
        <v/>
      </c>
      <c r="Q224" s="49" t="str">
        <f t="shared" si="2032"/>
        <v/>
      </c>
      <c r="R224" s="49" t="str">
        <f t="shared" si="2032"/>
        <v/>
      </c>
      <c r="S224" s="49" t="str">
        <f t="shared" si="2032"/>
        <v/>
      </c>
      <c r="T224" s="49" t="str">
        <f t="shared" si="2032"/>
        <v/>
      </c>
      <c r="U224" s="49" t="str">
        <f t="shared" si="2032"/>
        <v/>
      </c>
      <c r="V224" s="49" t="str">
        <f t="shared" si="2032"/>
        <v/>
      </c>
      <c r="W224" s="49" t="str">
        <f t="shared" si="2032"/>
        <v/>
      </c>
      <c r="X224" s="49" t="str">
        <f t="shared" si="2032"/>
        <v/>
      </c>
      <c r="Y224" s="49" t="str">
        <f t="shared" si="2032"/>
        <v/>
      </c>
      <c r="Z224" s="49" t="str">
        <f t="shared" si="2032"/>
        <v/>
      </c>
      <c r="AA224" s="49" t="str">
        <f t="shared" si="2032"/>
        <v/>
      </c>
      <c r="AB224" s="49" t="str">
        <f t="shared" si="2032"/>
        <v/>
      </c>
      <c r="AC224" s="49" t="str">
        <f t="shared" si="2032"/>
        <v/>
      </c>
      <c r="AD224" s="49" t="str">
        <f t="shared" si="2032"/>
        <v/>
      </c>
      <c r="AE224" s="49" t="str">
        <f t="shared" si="2032"/>
        <v/>
      </c>
      <c r="AF224" s="49" t="str">
        <f t="shared" si="2032"/>
        <v/>
      </c>
      <c r="AG224" s="49" t="str">
        <f t="shared" si="2032"/>
        <v/>
      </c>
      <c r="AH224" s="49" t="str">
        <f t="shared" si="2032"/>
        <v/>
      </c>
      <c r="AI224" s="49" t="str">
        <f t="shared" si="2032"/>
        <v/>
      </c>
      <c r="AJ224" s="49" t="str">
        <f t="shared" si="2032"/>
        <v/>
      </c>
      <c r="AK224" s="49" t="str">
        <f t="shared" si="2032"/>
        <v/>
      </c>
      <c r="AL224" s="49" t="str">
        <f t="shared" si="2032"/>
        <v/>
      </c>
      <c r="AM224" s="49" t="str">
        <f t="shared" si="2032"/>
        <v/>
      </c>
      <c r="AN224" s="49" t="str">
        <f t="shared" si="2032"/>
        <v/>
      </c>
      <c r="AO224" s="49" t="str">
        <f t="shared" si="2032"/>
        <v/>
      </c>
      <c r="AP224" s="52" t="str">
        <f>IF(AP$1="","",IF(OR(AND(AP$1&gt;=$J220,AP$1&lt;=IF(AND($J220&gt;$M$1,$K220=""),$M$2,$K220)),AND(AP$1&gt;=$J221,AP$1&lt;=IF(AND($J221&gt;$M$1,$K221=""),$M$2,$K221)),AND(AP$1&gt;=$J222,AP$1&lt;=IF(AND($J222&gt;$M$1,$K222=""),$M$2,$K222)),AND(AP$1&gt;=$J223,AP$1&lt;=IF(AND($J223&gt;$M$1,$K223=""),$M$2,$K223)),AND(AP$1&gt;=$J224,AP$1&lt;=IF(AND($J224&gt;$M$1,$K224=""),$M$2,$K224))),$J$3,""))</f>
        <v/>
      </c>
      <c r="AQ224" s="52" t="str">
        <f t="shared" ref="AQ224:AR224" si="2033">IF(AQ$1="","",IF(OR(AND(AQ$1&gt;=$J220,AQ$1&lt;=IF(AND($J220&gt;$M$1,$K220=""),$M$2,$K220)),AND(AQ$1&gt;=$J221,AQ$1&lt;=IF(AND($J221&gt;$M$1,$K221=""),$M$2,$K221)),AND(AQ$1&gt;=$J222,AQ$1&lt;=IF(AND($J222&gt;$M$1,$K222=""),$M$2,$K222)),AND(AQ$1&gt;=$J223,AQ$1&lt;=IF(AND($J223&gt;$M$1,$K223=""),$M$2,$K223)),AND(AQ$1&gt;=$J224,AQ$1&lt;=IF(AND($J224&gt;$M$1,$K224=""),$M$2,$K224))),$J$3,""))</f>
        <v/>
      </c>
      <c r="AR224" s="53" t="str">
        <f t="shared" si="2033"/>
        <v/>
      </c>
    </row>
    <row r="225" spans="1:44" x14ac:dyDescent="0.2">
      <c r="A225" s="76">
        <f>стр.1!C99</f>
        <v>0</v>
      </c>
      <c r="B225" s="142" t="str">
        <f>IFERROR(VLOOKUP(A225,стр.1!$A$13:$D$106,2,FALSE),"")</f>
        <v/>
      </c>
      <c r="C225" s="197" t="str">
        <f>IFERROR(VLOOKUP(A225,стр.1!$A$13:$D$106,4,FALSE),"")</f>
        <v/>
      </c>
      <c r="D225" s="86"/>
      <c r="E225" s="87"/>
      <c r="F225" s="86"/>
      <c r="G225" s="87"/>
      <c r="H225" s="86"/>
      <c r="I225" s="87"/>
      <c r="J225" s="86"/>
      <c r="K225" s="87"/>
      <c r="L225" s="17"/>
      <c r="M225" s="99"/>
      <c r="N225" s="97" t="str">
        <f>N226&amp;N227&amp;N228&amp;N229</f>
        <v/>
      </c>
      <c r="O225" s="97" t="str">
        <f t="shared" ref="O225:AR225" si="2034">O226&amp;O227&amp;O228&amp;O229</f>
        <v/>
      </c>
      <c r="P225" s="97" t="str">
        <f t="shared" si="2034"/>
        <v/>
      </c>
      <c r="Q225" s="97" t="str">
        <f t="shared" si="2034"/>
        <v/>
      </c>
      <c r="R225" s="97" t="str">
        <f t="shared" si="2034"/>
        <v/>
      </c>
      <c r="S225" s="97" t="str">
        <f t="shared" si="2034"/>
        <v/>
      </c>
      <c r="T225" s="97" t="str">
        <f t="shared" si="2034"/>
        <v/>
      </c>
      <c r="U225" s="97" t="str">
        <f t="shared" si="2034"/>
        <v/>
      </c>
      <c r="V225" s="97" t="str">
        <f t="shared" si="2034"/>
        <v/>
      </c>
      <c r="W225" s="97" t="str">
        <f t="shared" si="2034"/>
        <v/>
      </c>
      <c r="X225" s="97" t="str">
        <f t="shared" si="2034"/>
        <v/>
      </c>
      <c r="Y225" s="97" t="str">
        <f t="shared" si="2034"/>
        <v/>
      </c>
      <c r="Z225" s="97" t="str">
        <f t="shared" si="2034"/>
        <v/>
      </c>
      <c r="AA225" s="97" t="str">
        <f t="shared" si="2034"/>
        <v/>
      </c>
      <c r="AB225" s="97" t="str">
        <f t="shared" si="2034"/>
        <v/>
      </c>
      <c r="AC225" s="97" t="str">
        <f t="shared" si="2034"/>
        <v/>
      </c>
      <c r="AD225" s="97" t="str">
        <f t="shared" si="2034"/>
        <v/>
      </c>
      <c r="AE225" s="97" t="str">
        <f t="shared" si="2034"/>
        <v/>
      </c>
      <c r="AF225" s="97" t="str">
        <f t="shared" si="2034"/>
        <v/>
      </c>
      <c r="AG225" s="97" t="str">
        <f t="shared" si="2034"/>
        <v/>
      </c>
      <c r="AH225" s="97" t="str">
        <f t="shared" si="2034"/>
        <v/>
      </c>
      <c r="AI225" s="97" t="str">
        <f t="shared" si="2034"/>
        <v/>
      </c>
      <c r="AJ225" s="97" t="str">
        <f t="shared" si="2034"/>
        <v/>
      </c>
      <c r="AK225" s="97" t="str">
        <f t="shared" si="2034"/>
        <v/>
      </c>
      <c r="AL225" s="97" t="str">
        <f t="shared" si="2034"/>
        <v/>
      </c>
      <c r="AM225" s="97" t="str">
        <f t="shared" si="2034"/>
        <v/>
      </c>
      <c r="AN225" s="97" t="str">
        <f t="shared" si="2034"/>
        <v/>
      </c>
      <c r="AO225" s="97" t="str">
        <f t="shared" si="2034"/>
        <v/>
      </c>
      <c r="AP225" s="97" t="str">
        <f t="shared" si="2034"/>
        <v/>
      </c>
      <c r="AQ225" s="97" t="str">
        <f t="shared" si="2034"/>
        <v/>
      </c>
      <c r="AR225" s="97" t="str">
        <f t="shared" si="2034"/>
        <v/>
      </c>
    </row>
    <row r="226" spans="1:44" x14ac:dyDescent="0.2">
      <c r="A226" s="201"/>
      <c r="B226" s="74"/>
      <c r="C226" s="198"/>
      <c r="D226" s="88"/>
      <c r="E226" s="89"/>
      <c r="F226" s="90"/>
      <c r="G226" s="89"/>
      <c r="H226" s="90"/>
      <c r="I226" s="89"/>
      <c r="J226" s="90"/>
      <c r="K226" s="89"/>
      <c r="M226" s="99"/>
      <c r="N226" s="74" t="str">
        <f>IF(OR(AND(N$1&gt;=$D225,N$1&lt;=IF(AND($D225&gt;$M$1,$E225=""),$M$2,$E225)),AND(N$1&gt;=$D226,N$1&lt;=IF(AND($D226&gt;$M$1,$E226=""),$M$2,$E226)),AND(N$1&gt;=$D227,N$1&lt;=IF(AND($D227&gt;$M$1,$E227=""),$M$2,$E227)),AND(N$1&gt;=$D228,N$1&lt;=IF(AND($D228&gt;$M$1,$E228=""),$M$2,$E228))),$D$3,"")</f>
        <v/>
      </c>
      <c r="O226" s="41" t="str">
        <f t="shared" ref="O226:AO226" si="2035">IF(OR(AND(O$1&gt;=$D225,O$1&lt;=IF(AND($D225&gt;$M$1,$E225=""),$M$2,$E225)),AND(O$1&gt;=$D226,O$1&lt;=IF(AND($D226&gt;$M$1,$E226=""),$M$2,$E226)),AND(O$1&gt;=$D227,O$1&lt;=IF(AND($D227&gt;$M$1,$E227=""),$M$2,$E227)),AND(O$1&gt;=$D228,O$1&lt;=IF(AND($D228&gt;$M$1,$E228=""),$M$2,$E228))),$D$3,"")</f>
        <v/>
      </c>
      <c r="P226" s="41" t="str">
        <f t="shared" si="2035"/>
        <v/>
      </c>
      <c r="Q226" s="41" t="str">
        <f t="shared" si="2035"/>
        <v/>
      </c>
      <c r="R226" s="41" t="str">
        <f t="shared" si="2035"/>
        <v/>
      </c>
      <c r="S226" s="41" t="str">
        <f t="shared" si="2035"/>
        <v/>
      </c>
      <c r="T226" s="41" t="str">
        <f t="shared" si="2035"/>
        <v/>
      </c>
      <c r="U226" s="41" t="str">
        <f t="shared" si="2035"/>
        <v/>
      </c>
      <c r="V226" s="41" t="str">
        <f t="shared" si="2035"/>
        <v/>
      </c>
      <c r="W226" s="41" t="str">
        <f t="shared" si="2035"/>
        <v/>
      </c>
      <c r="X226" s="41" t="str">
        <f t="shared" si="2035"/>
        <v/>
      </c>
      <c r="Y226" s="41" t="str">
        <f t="shared" si="2035"/>
        <v/>
      </c>
      <c r="Z226" s="41" t="str">
        <f t="shared" si="2035"/>
        <v/>
      </c>
      <c r="AA226" s="41" t="str">
        <f t="shared" si="2035"/>
        <v/>
      </c>
      <c r="AB226" s="41" t="str">
        <f t="shared" si="2035"/>
        <v/>
      </c>
      <c r="AC226" s="41" t="str">
        <f t="shared" si="2035"/>
        <v/>
      </c>
      <c r="AD226" s="41" t="str">
        <f t="shared" si="2035"/>
        <v/>
      </c>
      <c r="AE226" s="41" t="str">
        <f t="shared" si="2035"/>
        <v/>
      </c>
      <c r="AF226" s="41" t="str">
        <f t="shared" si="2035"/>
        <v/>
      </c>
      <c r="AG226" s="41" t="str">
        <f t="shared" si="2035"/>
        <v/>
      </c>
      <c r="AH226" s="41" t="str">
        <f t="shared" si="2035"/>
        <v/>
      </c>
      <c r="AI226" s="41" t="str">
        <f t="shared" si="2035"/>
        <v/>
      </c>
      <c r="AJ226" s="41" t="str">
        <f t="shared" si="2035"/>
        <v/>
      </c>
      <c r="AK226" s="41" t="str">
        <f t="shared" si="2035"/>
        <v/>
      </c>
      <c r="AL226" s="41" t="str">
        <f t="shared" si="2035"/>
        <v/>
      </c>
      <c r="AM226" s="41" t="str">
        <f t="shared" si="2035"/>
        <v/>
      </c>
      <c r="AN226" s="41" t="str">
        <f t="shared" si="2035"/>
        <v/>
      </c>
      <c r="AO226" s="41" t="str">
        <f t="shared" si="2035"/>
        <v/>
      </c>
      <c r="AP226" s="50" t="str">
        <f>IF(AP$1="","",IF(OR(AND(AP$1&gt;=$D225,AP$1&lt;=IF(AND($D225&gt;$M$1,$E225=""),$M$2,$E225)),AND(AP$1&gt;=$D226,AP$1&lt;=IF(AND($D226&gt;$M$1,$E226=""),$M$2,$E226)),AND(AP$1&gt;=$D227,AP$1&lt;=IF(AND($D227&gt;$M$1,$E227=""),$M$2,$E227)),AND(AP$1&gt;=$D228,AP$1&lt;=IF(AND($D228&gt;$M$1,$E228=""),$M$2,$E228))),$D$3,""))</f>
        <v/>
      </c>
      <c r="AQ226" s="50" t="str">
        <f t="shared" ref="AQ226:AR226" si="2036">IF(AQ$1="","",IF(OR(AND(AQ$1&gt;=$D225,AQ$1&lt;=IF(AND($D225&gt;$M$1,$E225=""),$M$2,$E225)),AND(AQ$1&gt;=$D226,AQ$1&lt;=IF(AND($D226&gt;$M$1,$E226=""),$M$2,$E226)),AND(AQ$1&gt;=$D227,AQ$1&lt;=IF(AND($D227&gt;$M$1,$E227=""),$M$2,$E227)),AND(AQ$1&gt;=$D228,AQ$1&lt;=IF(AND($D228&gt;$M$1,$E228=""),$M$2,$E228))),$D$3,""))</f>
        <v/>
      </c>
      <c r="AR226" s="51" t="str">
        <f t="shared" si="2036"/>
        <v/>
      </c>
    </row>
    <row r="227" spans="1:44" x14ac:dyDescent="0.2">
      <c r="A227" s="201"/>
      <c r="B227" s="74"/>
      <c r="C227" s="199"/>
      <c r="D227" s="90"/>
      <c r="E227" s="89"/>
      <c r="F227" s="90"/>
      <c r="G227" s="89"/>
      <c r="H227" s="90"/>
      <c r="I227" s="89"/>
      <c r="J227" s="90"/>
      <c r="K227" s="89"/>
      <c r="M227" s="99"/>
      <c r="N227" s="74" t="str">
        <f>IF(OR(AND(N$1&gt;=$F225,N$1&lt;=IF(AND($F225&gt;$M$1,$G225=""),$M$2,$G225)),AND(N$1&gt;=$F226,N$1&lt;=IF(AND($F226&gt;$M$1,$G226=""),$M$2,$G226)),AND(N$1&gt;=$F227,N$1&lt;=IF(AND($F227&gt;$M$1,$G227=""),$M$2,$G227)),AND(N$1&gt;=$F228,N$1&lt;=IF(AND($F228&gt;$M$1,$G228=""),$M$2,$G228))),$F$3,"")</f>
        <v/>
      </c>
      <c r="O227" s="41" t="str">
        <f t="shared" ref="O227:AO227" si="2037">IF(OR(AND(O$1&gt;=$F225,O$1&lt;=IF(AND($F225&gt;$M$1,$G225=""),$M$2,$G225)),AND(O$1&gt;=$F226,O$1&lt;=IF(AND($F226&gt;$M$1,$G226=""),$M$2,$G226)),AND(O$1&gt;=$F227,O$1&lt;=IF(AND($F227&gt;$M$1,$G227=""),$M$2,$G227)),AND(O$1&gt;=$F228,O$1&lt;=IF(AND($F228&gt;$M$1,$G228=""),$M$2,$G228))),$F$3,"")</f>
        <v/>
      </c>
      <c r="P227" s="41" t="str">
        <f t="shared" si="2037"/>
        <v/>
      </c>
      <c r="Q227" s="41" t="str">
        <f t="shared" si="2037"/>
        <v/>
      </c>
      <c r="R227" s="41" t="str">
        <f t="shared" si="2037"/>
        <v/>
      </c>
      <c r="S227" s="41" t="str">
        <f t="shared" si="2037"/>
        <v/>
      </c>
      <c r="T227" s="41" t="str">
        <f t="shared" si="2037"/>
        <v/>
      </c>
      <c r="U227" s="41" t="str">
        <f t="shared" si="2037"/>
        <v/>
      </c>
      <c r="V227" s="41" t="str">
        <f t="shared" si="2037"/>
        <v/>
      </c>
      <c r="W227" s="41" t="str">
        <f t="shared" si="2037"/>
        <v/>
      </c>
      <c r="X227" s="41" t="str">
        <f t="shared" si="2037"/>
        <v/>
      </c>
      <c r="Y227" s="41" t="str">
        <f t="shared" si="2037"/>
        <v/>
      </c>
      <c r="Z227" s="41" t="str">
        <f t="shared" si="2037"/>
        <v/>
      </c>
      <c r="AA227" s="41" t="str">
        <f t="shared" si="2037"/>
        <v/>
      </c>
      <c r="AB227" s="41" t="str">
        <f t="shared" si="2037"/>
        <v/>
      </c>
      <c r="AC227" s="41" t="str">
        <f t="shared" si="2037"/>
        <v/>
      </c>
      <c r="AD227" s="41" t="str">
        <f t="shared" si="2037"/>
        <v/>
      </c>
      <c r="AE227" s="41" t="str">
        <f t="shared" si="2037"/>
        <v/>
      </c>
      <c r="AF227" s="41" t="str">
        <f t="shared" si="2037"/>
        <v/>
      </c>
      <c r="AG227" s="41" t="str">
        <f t="shared" si="2037"/>
        <v/>
      </c>
      <c r="AH227" s="41" t="str">
        <f t="shared" si="2037"/>
        <v/>
      </c>
      <c r="AI227" s="41" t="str">
        <f t="shared" si="2037"/>
        <v/>
      </c>
      <c r="AJ227" s="41" t="str">
        <f t="shared" si="2037"/>
        <v/>
      </c>
      <c r="AK227" s="41" t="str">
        <f t="shared" si="2037"/>
        <v/>
      </c>
      <c r="AL227" s="41" t="str">
        <f t="shared" si="2037"/>
        <v/>
      </c>
      <c r="AM227" s="41" t="str">
        <f t="shared" si="2037"/>
        <v/>
      </c>
      <c r="AN227" s="41" t="str">
        <f t="shared" si="2037"/>
        <v/>
      </c>
      <c r="AO227" s="41" t="str">
        <f t="shared" si="2037"/>
        <v/>
      </c>
      <c r="AP227" s="50" t="str">
        <f>IF(AP$1="","",IF(OR(AND(AP$1&gt;=$F225,AP$1&lt;=IF(AND($F225&gt;$M$1,$G225=""),$M$2,$G225)),AND(AP$1&gt;=$F226,AP$1&lt;=IF(AND($F226&gt;$M$1,$G226=""),$M$2,$G226)),AND(AP$1&gt;=$F227,AP$1&lt;=IF(AND($F227&gt;$M$1,$G227=""),$M$2,$G227)),AND(AP$1&gt;=$F228,AP$1&lt;=IF(AND($F228&gt;$M$1,$G228=""),$M$2,$G228))),$F$3,""))</f>
        <v/>
      </c>
      <c r="AQ227" s="50" t="str">
        <f t="shared" ref="AQ227:AR227" si="2038">IF(AQ$1="","",IF(OR(AND(AQ$1&gt;=$F225,AQ$1&lt;=IF(AND($F225&gt;$M$1,$G225=""),$M$2,$G225)),AND(AQ$1&gt;=$F226,AQ$1&lt;=IF(AND($F226&gt;$M$1,$G226=""),$M$2,$G226)),AND(AQ$1&gt;=$F227,AQ$1&lt;=IF(AND($F227&gt;$M$1,$G227=""),$M$2,$G227)),AND(AQ$1&gt;=$F228,AQ$1&lt;=IF(AND($F228&gt;$M$1,$G228=""),$M$2,$G228))),$F$3,""))</f>
        <v/>
      </c>
      <c r="AR227" s="51" t="str">
        <f t="shared" si="2038"/>
        <v/>
      </c>
    </row>
    <row r="228" spans="1:44" x14ac:dyDescent="0.2">
      <c r="A228" s="201"/>
      <c r="B228" s="74"/>
      <c r="C228" s="125"/>
      <c r="D228" s="90"/>
      <c r="E228" s="89"/>
      <c r="F228" s="90"/>
      <c r="G228" s="89"/>
      <c r="H228" s="90"/>
      <c r="I228" s="89"/>
      <c r="J228" s="90"/>
      <c r="K228" s="89"/>
      <c r="M228" s="99"/>
      <c r="N228" s="98" t="str">
        <f t="shared" ref="N228:AO228" si="2039">IF(OR(AND(N$1&gt;=$H225,N$1&lt;=IF(AND($H225&gt;$M$1,$I225=""),$M$2,$I225)),AND(N$1&gt;=$H226,N$1&lt;=IF(AND($H226&gt;$M$1,$I226=""),$M$2,$I226)),AND(N$1&gt;=$H227,N$1&lt;=IF(AND($H227&gt;$M$1,$I227=""),$M$2,$I227)),AND(N$1&gt;=$H228,N$1&lt;=IF(AND($H228&gt;$M$1,$I228=""),$M$2,$I228))),$H$3,"")</f>
        <v/>
      </c>
      <c r="O228" s="47" t="str">
        <f t="shared" si="2039"/>
        <v/>
      </c>
      <c r="P228" s="47" t="str">
        <f t="shared" si="2039"/>
        <v/>
      </c>
      <c r="Q228" s="47" t="str">
        <f t="shared" si="2039"/>
        <v/>
      </c>
      <c r="R228" s="47" t="str">
        <f t="shared" si="2039"/>
        <v/>
      </c>
      <c r="S228" s="47" t="str">
        <f t="shared" si="2039"/>
        <v/>
      </c>
      <c r="T228" s="47" t="str">
        <f t="shared" si="2039"/>
        <v/>
      </c>
      <c r="U228" s="47" t="str">
        <f t="shared" si="2039"/>
        <v/>
      </c>
      <c r="V228" s="47" t="str">
        <f t="shared" si="2039"/>
        <v/>
      </c>
      <c r="W228" s="47" t="str">
        <f t="shared" si="2039"/>
        <v/>
      </c>
      <c r="X228" s="47" t="str">
        <f t="shared" si="2039"/>
        <v/>
      </c>
      <c r="Y228" s="47" t="str">
        <f t="shared" si="2039"/>
        <v/>
      </c>
      <c r="Z228" s="47" t="str">
        <f t="shared" si="2039"/>
        <v/>
      </c>
      <c r="AA228" s="47" t="str">
        <f t="shared" si="2039"/>
        <v/>
      </c>
      <c r="AB228" s="47" t="str">
        <f t="shared" si="2039"/>
        <v/>
      </c>
      <c r="AC228" s="47" t="str">
        <f t="shared" si="2039"/>
        <v/>
      </c>
      <c r="AD228" s="47" t="str">
        <f t="shared" si="2039"/>
        <v/>
      </c>
      <c r="AE228" s="47" t="str">
        <f t="shared" si="2039"/>
        <v/>
      </c>
      <c r="AF228" s="47" t="str">
        <f t="shared" si="2039"/>
        <v/>
      </c>
      <c r="AG228" s="47" t="str">
        <f t="shared" si="2039"/>
        <v/>
      </c>
      <c r="AH228" s="47" t="str">
        <f t="shared" si="2039"/>
        <v/>
      </c>
      <c r="AI228" s="47" t="str">
        <f t="shared" si="2039"/>
        <v/>
      </c>
      <c r="AJ228" s="47" t="str">
        <f t="shared" si="2039"/>
        <v/>
      </c>
      <c r="AK228" s="47" t="str">
        <f t="shared" si="2039"/>
        <v/>
      </c>
      <c r="AL228" s="47" t="str">
        <f t="shared" si="2039"/>
        <v/>
      </c>
      <c r="AM228" s="47" t="str">
        <f t="shared" si="2039"/>
        <v/>
      </c>
      <c r="AN228" s="47" t="str">
        <f t="shared" si="2039"/>
        <v/>
      </c>
      <c r="AO228" s="47" t="str">
        <f t="shared" si="2039"/>
        <v/>
      </c>
      <c r="AP228" s="95" t="str">
        <f>IF(AP$1="","",IF(OR(AND(AP$1&gt;=$H225,AP$1&lt;=IF(AND($H225&gt;$M$1,$I225=""),$M$2,$I225)),AND(AP$1&gt;=$H226,AP$1&lt;=IF(AND($H226&gt;$M$1,$I226=""),$M$2,$I226)),AND(AP$1&gt;=$H227,AP$1&lt;=IF(AND($H227&gt;$M$1,$I227=""),$M$2,$I227)),AND(AP$1&gt;=$H228,AP$1&lt;=IF(AND($H228&gt;$M$1,$I228=""),$M$2,$I228))),$H$3,""))</f>
        <v/>
      </c>
      <c r="AQ228" s="95" t="str">
        <f>IF(AQ$1="","",IF(OR(AND(AQ$1&gt;=$H225,AQ$1&lt;=IF(AND($H225&gt;$M$1,$I225=""),$M$2,$I225)),AND(AQ$1&gt;=$H226,AQ$1&lt;=IF(AND($H226&gt;$M$1,$I226=""),$M$2,$I226)),AND(AQ$1&gt;=$H227,AQ$1&lt;=IF(AND($H227&gt;$M$1,$I227=""),$M$2,$I227)),AND(AQ$1&gt;=$H228,AQ$1&lt;=IF(AND($H228&gt;$M$1,$I228=""),$M$2,$I228))),$H$3,""))</f>
        <v/>
      </c>
      <c r="AR228" s="96" t="str">
        <f>IF(AR$1="","",IF(OR(AND(AR$1&gt;=$H225,AR$1&lt;=IF(AND($H225&gt;$M$1,$I225=""),$M$2,$I225)),AND(AR$1&gt;=$H226,AR$1&lt;=IF(AND($H226&gt;$M$1,$I226=""),$M$2,$I226)),AND(AR$1&gt;=$H227,AR$1&lt;=IF(AND($H227&gt;$M$1,$I227=""),$M$2,$I227)),AND(AR$1&gt;=$H228,AR$1&lt;=IF(AND($H228&gt;$M$1,$I228=""),$M$2,$I228))),$H$3,""))</f>
        <v/>
      </c>
    </row>
    <row r="229" spans="1:44" ht="13.5" thickBot="1" x14ac:dyDescent="0.25">
      <c r="A229" s="202"/>
      <c r="B229" s="75"/>
      <c r="C229" s="200"/>
      <c r="D229" s="91"/>
      <c r="E229" s="92"/>
      <c r="F229" s="91"/>
      <c r="G229" s="92"/>
      <c r="H229" s="91"/>
      <c r="I229" s="92"/>
      <c r="J229" s="91"/>
      <c r="K229" s="92"/>
      <c r="M229" s="99"/>
      <c r="N229" s="75" t="str">
        <f>IF(OR(AND(N$1&gt;=$J225,N$1&lt;=IF(AND($J225&gt;$M$1,$K225=""),$M$2,$K225)),AND(N$1&gt;=$J226,N$1&lt;=IF(AND($J226&gt;$M$1,$K226=""),$M$2,$K226)),AND(N$1&gt;=$J227,N$1&lt;=IF(AND($J227&gt;$M$1,$K227=""),$M$2,$K227)),AND(N$1&gt;=$J228,N$1&lt;=IF(AND($J228&gt;$M$1,$K228=""),$M$2,$K228)),AND(N$1&gt;=$J229,N$1&lt;=IF(AND($J229&gt;$M$1,$K229=""),$M$2,$K229))),$J$3,"")</f>
        <v/>
      </c>
      <c r="O229" s="49" t="str">
        <f t="shared" ref="O229:AO229" si="2040">IF(OR(AND(O$1&gt;=$J225,O$1&lt;=IF(AND($J225&gt;$M$1,$K225=""),$M$2,$K225)),AND(O$1&gt;=$J226,O$1&lt;=IF(AND($J226&gt;$M$1,$K226=""),$M$2,$K226)),AND(O$1&gt;=$J227,O$1&lt;=IF(AND($J227&gt;$M$1,$K227=""),$M$2,$K227)),AND(O$1&gt;=$J228,O$1&lt;=IF(AND($J228&gt;$M$1,$K228=""),$M$2,$K228)),AND(O$1&gt;=$J229,O$1&lt;=IF(AND($J229&gt;$M$1,$K229=""),$M$2,$K229))),$J$3,"")</f>
        <v/>
      </c>
      <c r="P229" s="49" t="str">
        <f t="shared" si="2040"/>
        <v/>
      </c>
      <c r="Q229" s="49" t="str">
        <f t="shared" si="2040"/>
        <v/>
      </c>
      <c r="R229" s="49" t="str">
        <f t="shared" si="2040"/>
        <v/>
      </c>
      <c r="S229" s="49" t="str">
        <f t="shared" si="2040"/>
        <v/>
      </c>
      <c r="T229" s="49" t="str">
        <f t="shared" si="2040"/>
        <v/>
      </c>
      <c r="U229" s="49" t="str">
        <f t="shared" si="2040"/>
        <v/>
      </c>
      <c r="V229" s="49" t="str">
        <f t="shared" si="2040"/>
        <v/>
      </c>
      <c r="W229" s="49" t="str">
        <f t="shared" si="2040"/>
        <v/>
      </c>
      <c r="X229" s="49" t="str">
        <f t="shared" si="2040"/>
        <v/>
      </c>
      <c r="Y229" s="49" t="str">
        <f t="shared" si="2040"/>
        <v/>
      </c>
      <c r="Z229" s="49" t="str">
        <f t="shared" si="2040"/>
        <v/>
      </c>
      <c r="AA229" s="49" t="str">
        <f t="shared" si="2040"/>
        <v/>
      </c>
      <c r="AB229" s="49" t="str">
        <f t="shared" si="2040"/>
        <v/>
      </c>
      <c r="AC229" s="49" t="str">
        <f t="shared" si="2040"/>
        <v/>
      </c>
      <c r="AD229" s="49" t="str">
        <f t="shared" si="2040"/>
        <v/>
      </c>
      <c r="AE229" s="49" t="str">
        <f t="shared" si="2040"/>
        <v/>
      </c>
      <c r="AF229" s="49" t="str">
        <f t="shared" si="2040"/>
        <v/>
      </c>
      <c r="AG229" s="49" t="str">
        <f t="shared" si="2040"/>
        <v/>
      </c>
      <c r="AH229" s="49" t="str">
        <f t="shared" si="2040"/>
        <v/>
      </c>
      <c r="AI229" s="49" t="str">
        <f t="shared" si="2040"/>
        <v/>
      </c>
      <c r="AJ229" s="49" t="str">
        <f t="shared" si="2040"/>
        <v/>
      </c>
      <c r="AK229" s="49" t="str">
        <f t="shared" si="2040"/>
        <v/>
      </c>
      <c r="AL229" s="49" t="str">
        <f t="shared" si="2040"/>
        <v/>
      </c>
      <c r="AM229" s="49" t="str">
        <f t="shared" si="2040"/>
        <v/>
      </c>
      <c r="AN229" s="49" t="str">
        <f t="shared" si="2040"/>
        <v/>
      </c>
      <c r="AO229" s="49" t="str">
        <f t="shared" si="2040"/>
        <v/>
      </c>
      <c r="AP229" s="52" t="str">
        <f>IF(AP$1="","",IF(OR(AND(AP$1&gt;=$J225,AP$1&lt;=IF(AND($J225&gt;$M$1,$K225=""),$M$2,$K225)),AND(AP$1&gt;=$J226,AP$1&lt;=IF(AND($J226&gt;$M$1,$K226=""),$M$2,$K226)),AND(AP$1&gt;=$J227,AP$1&lt;=IF(AND($J227&gt;$M$1,$K227=""),$M$2,$K227)),AND(AP$1&gt;=$J228,AP$1&lt;=IF(AND($J228&gt;$M$1,$K228=""),$M$2,$K228)),AND(AP$1&gt;=$J229,AP$1&lt;=IF(AND($J229&gt;$M$1,$K229=""),$M$2,$K229))),$J$3,""))</f>
        <v/>
      </c>
      <c r="AQ229" s="52" t="str">
        <f t="shared" ref="AQ229:AR229" si="2041">IF(AQ$1="","",IF(OR(AND(AQ$1&gt;=$J225,AQ$1&lt;=IF(AND($J225&gt;$M$1,$K225=""),$M$2,$K225)),AND(AQ$1&gt;=$J226,AQ$1&lt;=IF(AND($J226&gt;$M$1,$K226=""),$M$2,$K226)),AND(AQ$1&gt;=$J227,AQ$1&lt;=IF(AND($J227&gt;$M$1,$K227=""),$M$2,$K227)),AND(AQ$1&gt;=$J228,AQ$1&lt;=IF(AND($J228&gt;$M$1,$K228=""),$M$2,$K228)),AND(AQ$1&gt;=$J229,AQ$1&lt;=IF(AND($J229&gt;$M$1,$K229=""),$M$2,$K229))),$J$3,""))</f>
        <v/>
      </c>
      <c r="AR229" s="53" t="str">
        <f t="shared" si="2041"/>
        <v/>
      </c>
    </row>
    <row r="230" spans="1:44" x14ac:dyDescent="0.2">
      <c r="A230" s="76">
        <f>стр.1!C101</f>
        <v>0</v>
      </c>
      <c r="B230" s="142" t="str">
        <f>IFERROR(VLOOKUP(A230,стр.1!$A$13:$D$106,2,FALSE),"")</f>
        <v/>
      </c>
      <c r="C230" s="197" t="str">
        <f>IFERROR(VLOOKUP(A230,стр.1!$A$13:$D$106,4,FALSE),"")</f>
        <v/>
      </c>
      <c r="D230" s="86"/>
      <c r="E230" s="87"/>
      <c r="F230" s="86"/>
      <c r="G230" s="87"/>
      <c r="H230" s="86"/>
      <c r="I230" s="87"/>
      <c r="J230" s="86"/>
      <c r="K230" s="87"/>
      <c r="L230" s="17"/>
      <c r="M230" s="99"/>
      <c r="N230" s="97" t="str">
        <f>N231&amp;N232&amp;N233&amp;N234</f>
        <v/>
      </c>
      <c r="O230" s="97" t="str">
        <f t="shared" ref="O230:AR230" si="2042">O231&amp;O232&amp;O233&amp;O234</f>
        <v/>
      </c>
      <c r="P230" s="97" t="str">
        <f t="shared" si="2042"/>
        <v/>
      </c>
      <c r="Q230" s="97" t="str">
        <f t="shared" si="2042"/>
        <v/>
      </c>
      <c r="R230" s="97" t="str">
        <f t="shared" si="2042"/>
        <v/>
      </c>
      <c r="S230" s="97" t="str">
        <f t="shared" si="2042"/>
        <v/>
      </c>
      <c r="T230" s="97" t="str">
        <f t="shared" si="2042"/>
        <v/>
      </c>
      <c r="U230" s="97" t="str">
        <f t="shared" si="2042"/>
        <v/>
      </c>
      <c r="V230" s="97" t="str">
        <f t="shared" si="2042"/>
        <v/>
      </c>
      <c r="W230" s="97" t="str">
        <f t="shared" si="2042"/>
        <v/>
      </c>
      <c r="X230" s="97" t="str">
        <f t="shared" si="2042"/>
        <v/>
      </c>
      <c r="Y230" s="97" t="str">
        <f t="shared" si="2042"/>
        <v/>
      </c>
      <c r="Z230" s="97" t="str">
        <f t="shared" si="2042"/>
        <v/>
      </c>
      <c r="AA230" s="97" t="str">
        <f t="shared" si="2042"/>
        <v/>
      </c>
      <c r="AB230" s="97" t="str">
        <f t="shared" si="2042"/>
        <v/>
      </c>
      <c r="AC230" s="97" t="str">
        <f t="shared" si="2042"/>
        <v/>
      </c>
      <c r="AD230" s="97" t="str">
        <f t="shared" si="2042"/>
        <v/>
      </c>
      <c r="AE230" s="97" t="str">
        <f t="shared" si="2042"/>
        <v/>
      </c>
      <c r="AF230" s="97" t="str">
        <f t="shared" si="2042"/>
        <v/>
      </c>
      <c r="AG230" s="97" t="str">
        <f t="shared" si="2042"/>
        <v/>
      </c>
      <c r="AH230" s="97" t="str">
        <f t="shared" si="2042"/>
        <v/>
      </c>
      <c r="AI230" s="97" t="str">
        <f t="shared" si="2042"/>
        <v/>
      </c>
      <c r="AJ230" s="97" t="str">
        <f t="shared" si="2042"/>
        <v/>
      </c>
      <c r="AK230" s="97" t="str">
        <f t="shared" si="2042"/>
        <v/>
      </c>
      <c r="AL230" s="97" t="str">
        <f t="shared" si="2042"/>
        <v/>
      </c>
      <c r="AM230" s="97" t="str">
        <f t="shared" si="2042"/>
        <v/>
      </c>
      <c r="AN230" s="97" t="str">
        <f t="shared" si="2042"/>
        <v/>
      </c>
      <c r="AO230" s="97" t="str">
        <f t="shared" si="2042"/>
        <v/>
      </c>
      <c r="AP230" s="97" t="str">
        <f t="shared" si="2042"/>
        <v/>
      </c>
      <c r="AQ230" s="97" t="str">
        <f t="shared" si="2042"/>
        <v/>
      </c>
      <c r="AR230" s="97" t="str">
        <f t="shared" si="2042"/>
        <v/>
      </c>
    </row>
    <row r="231" spans="1:44" x14ac:dyDescent="0.2">
      <c r="A231" s="201"/>
      <c r="B231" s="74"/>
      <c r="C231" s="198"/>
      <c r="D231" s="88"/>
      <c r="E231" s="89"/>
      <c r="F231" s="90"/>
      <c r="G231" s="89"/>
      <c r="H231" s="90"/>
      <c r="I231" s="89"/>
      <c r="J231" s="90"/>
      <c r="K231" s="89"/>
      <c r="M231" s="99"/>
      <c r="N231" s="74" t="str">
        <f>IF(OR(AND(N$1&gt;=$D230,N$1&lt;=IF(AND($D230&gt;$M$1,$E230=""),$M$2,$E230)),AND(N$1&gt;=$D231,N$1&lt;=IF(AND($D231&gt;$M$1,$E231=""),$M$2,$E231)),AND(N$1&gt;=$D232,N$1&lt;=IF(AND($D232&gt;$M$1,$E232=""),$M$2,$E232)),AND(N$1&gt;=$D233,N$1&lt;=IF(AND($D233&gt;$M$1,$E233=""),$M$2,$E233))),$D$3,"")</f>
        <v/>
      </c>
      <c r="O231" s="41" t="str">
        <f t="shared" ref="O231:AO231" si="2043">IF(OR(AND(O$1&gt;=$D230,O$1&lt;=IF(AND($D230&gt;$M$1,$E230=""),$M$2,$E230)),AND(O$1&gt;=$D231,O$1&lt;=IF(AND($D231&gt;$M$1,$E231=""),$M$2,$E231)),AND(O$1&gt;=$D232,O$1&lt;=IF(AND($D232&gt;$M$1,$E232=""),$M$2,$E232)),AND(O$1&gt;=$D233,O$1&lt;=IF(AND($D233&gt;$M$1,$E233=""),$M$2,$E233))),$D$3,"")</f>
        <v/>
      </c>
      <c r="P231" s="41" t="str">
        <f t="shared" si="2043"/>
        <v/>
      </c>
      <c r="Q231" s="41" t="str">
        <f t="shared" si="2043"/>
        <v/>
      </c>
      <c r="R231" s="41" t="str">
        <f t="shared" si="2043"/>
        <v/>
      </c>
      <c r="S231" s="41" t="str">
        <f t="shared" si="2043"/>
        <v/>
      </c>
      <c r="T231" s="41" t="str">
        <f t="shared" si="2043"/>
        <v/>
      </c>
      <c r="U231" s="41" t="str">
        <f t="shared" si="2043"/>
        <v/>
      </c>
      <c r="V231" s="41" t="str">
        <f t="shared" si="2043"/>
        <v/>
      </c>
      <c r="W231" s="41" t="str">
        <f t="shared" si="2043"/>
        <v/>
      </c>
      <c r="X231" s="41" t="str">
        <f t="shared" si="2043"/>
        <v/>
      </c>
      <c r="Y231" s="41" t="str">
        <f t="shared" si="2043"/>
        <v/>
      </c>
      <c r="Z231" s="41" t="str">
        <f t="shared" si="2043"/>
        <v/>
      </c>
      <c r="AA231" s="41" t="str">
        <f t="shared" si="2043"/>
        <v/>
      </c>
      <c r="AB231" s="41" t="str">
        <f t="shared" si="2043"/>
        <v/>
      </c>
      <c r="AC231" s="41" t="str">
        <f t="shared" si="2043"/>
        <v/>
      </c>
      <c r="AD231" s="41" t="str">
        <f t="shared" si="2043"/>
        <v/>
      </c>
      <c r="AE231" s="41" t="str">
        <f t="shared" si="2043"/>
        <v/>
      </c>
      <c r="AF231" s="41" t="str">
        <f t="shared" si="2043"/>
        <v/>
      </c>
      <c r="AG231" s="41" t="str">
        <f t="shared" si="2043"/>
        <v/>
      </c>
      <c r="AH231" s="41" t="str">
        <f t="shared" si="2043"/>
        <v/>
      </c>
      <c r="AI231" s="41" t="str">
        <f t="shared" si="2043"/>
        <v/>
      </c>
      <c r="AJ231" s="41" t="str">
        <f t="shared" si="2043"/>
        <v/>
      </c>
      <c r="AK231" s="41" t="str">
        <f t="shared" si="2043"/>
        <v/>
      </c>
      <c r="AL231" s="41" t="str">
        <f t="shared" si="2043"/>
        <v/>
      </c>
      <c r="AM231" s="41" t="str">
        <f t="shared" si="2043"/>
        <v/>
      </c>
      <c r="AN231" s="41" t="str">
        <f t="shared" si="2043"/>
        <v/>
      </c>
      <c r="AO231" s="41" t="str">
        <f t="shared" si="2043"/>
        <v/>
      </c>
      <c r="AP231" s="50" t="str">
        <f>IF(AP$1="","",IF(OR(AND(AP$1&gt;=$D230,AP$1&lt;=IF(AND($D230&gt;$M$1,$E230=""),$M$2,$E230)),AND(AP$1&gt;=$D231,AP$1&lt;=IF(AND($D231&gt;$M$1,$E231=""),$M$2,$E231)),AND(AP$1&gt;=$D232,AP$1&lt;=IF(AND($D232&gt;$M$1,$E232=""),$M$2,$E232)),AND(AP$1&gt;=$D233,AP$1&lt;=IF(AND($D233&gt;$M$1,$E233=""),$M$2,$E233))),$D$3,""))</f>
        <v/>
      </c>
      <c r="AQ231" s="50" t="str">
        <f t="shared" ref="AQ231:AR231" si="2044">IF(AQ$1="","",IF(OR(AND(AQ$1&gt;=$D230,AQ$1&lt;=IF(AND($D230&gt;$M$1,$E230=""),$M$2,$E230)),AND(AQ$1&gt;=$D231,AQ$1&lt;=IF(AND($D231&gt;$M$1,$E231=""),$M$2,$E231)),AND(AQ$1&gt;=$D232,AQ$1&lt;=IF(AND($D232&gt;$M$1,$E232=""),$M$2,$E232)),AND(AQ$1&gt;=$D233,AQ$1&lt;=IF(AND($D233&gt;$M$1,$E233=""),$M$2,$E233))),$D$3,""))</f>
        <v/>
      </c>
      <c r="AR231" s="51" t="str">
        <f t="shared" si="2044"/>
        <v/>
      </c>
    </row>
    <row r="232" spans="1:44" x14ac:dyDescent="0.2">
      <c r="A232" s="201"/>
      <c r="B232" s="74"/>
      <c r="C232" s="199"/>
      <c r="D232" s="90"/>
      <c r="E232" s="89"/>
      <c r="F232" s="90"/>
      <c r="G232" s="89"/>
      <c r="H232" s="90"/>
      <c r="I232" s="89"/>
      <c r="J232" s="90"/>
      <c r="K232" s="89"/>
      <c r="M232" s="99"/>
      <c r="N232" s="74" t="str">
        <f>IF(OR(AND(N$1&gt;=$F230,N$1&lt;=IF(AND($F230&gt;$M$1,$G230=""),$M$2,$G230)),AND(N$1&gt;=$F231,N$1&lt;=IF(AND($F231&gt;$M$1,$G231=""),$M$2,$G231)),AND(N$1&gt;=$F232,N$1&lt;=IF(AND($F232&gt;$M$1,$G232=""),$M$2,$G232)),AND(N$1&gt;=$F233,N$1&lt;=IF(AND($F233&gt;$M$1,$G233=""),$M$2,$G233))),$F$3,"")</f>
        <v/>
      </c>
      <c r="O232" s="41" t="str">
        <f t="shared" ref="O232:AO232" si="2045">IF(OR(AND(O$1&gt;=$F230,O$1&lt;=IF(AND($F230&gt;$M$1,$G230=""),$M$2,$G230)),AND(O$1&gt;=$F231,O$1&lt;=IF(AND($F231&gt;$M$1,$G231=""),$M$2,$G231)),AND(O$1&gt;=$F232,O$1&lt;=IF(AND($F232&gt;$M$1,$G232=""),$M$2,$G232)),AND(O$1&gt;=$F233,O$1&lt;=IF(AND($F233&gt;$M$1,$G233=""),$M$2,$G233))),$F$3,"")</f>
        <v/>
      </c>
      <c r="P232" s="41" t="str">
        <f t="shared" si="2045"/>
        <v/>
      </c>
      <c r="Q232" s="41" t="str">
        <f t="shared" si="2045"/>
        <v/>
      </c>
      <c r="R232" s="41" t="str">
        <f t="shared" si="2045"/>
        <v/>
      </c>
      <c r="S232" s="41" t="str">
        <f t="shared" si="2045"/>
        <v/>
      </c>
      <c r="T232" s="41" t="str">
        <f t="shared" si="2045"/>
        <v/>
      </c>
      <c r="U232" s="41" t="str">
        <f t="shared" si="2045"/>
        <v/>
      </c>
      <c r="V232" s="41" t="str">
        <f t="shared" si="2045"/>
        <v/>
      </c>
      <c r="W232" s="41" t="str">
        <f t="shared" si="2045"/>
        <v/>
      </c>
      <c r="X232" s="41" t="str">
        <f t="shared" si="2045"/>
        <v/>
      </c>
      <c r="Y232" s="41" t="str">
        <f t="shared" si="2045"/>
        <v/>
      </c>
      <c r="Z232" s="41" t="str">
        <f t="shared" si="2045"/>
        <v/>
      </c>
      <c r="AA232" s="41" t="str">
        <f t="shared" si="2045"/>
        <v/>
      </c>
      <c r="AB232" s="41" t="str">
        <f t="shared" si="2045"/>
        <v/>
      </c>
      <c r="AC232" s="41" t="str">
        <f t="shared" si="2045"/>
        <v/>
      </c>
      <c r="AD232" s="41" t="str">
        <f t="shared" si="2045"/>
        <v/>
      </c>
      <c r="AE232" s="41" t="str">
        <f t="shared" si="2045"/>
        <v/>
      </c>
      <c r="AF232" s="41" t="str">
        <f t="shared" si="2045"/>
        <v/>
      </c>
      <c r="AG232" s="41" t="str">
        <f t="shared" si="2045"/>
        <v/>
      </c>
      <c r="AH232" s="41" t="str">
        <f t="shared" si="2045"/>
        <v/>
      </c>
      <c r="AI232" s="41" t="str">
        <f t="shared" si="2045"/>
        <v/>
      </c>
      <c r="AJ232" s="41" t="str">
        <f t="shared" si="2045"/>
        <v/>
      </c>
      <c r="AK232" s="41" t="str">
        <f t="shared" si="2045"/>
        <v/>
      </c>
      <c r="AL232" s="41" t="str">
        <f t="shared" si="2045"/>
        <v/>
      </c>
      <c r="AM232" s="41" t="str">
        <f t="shared" si="2045"/>
        <v/>
      </c>
      <c r="AN232" s="41" t="str">
        <f t="shared" si="2045"/>
        <v/>
      </c>
      <c r="AO232" s="41" t="str">
        <f t="shared" si="2045"/>
        <v/>
      </c>
      <c r="AP232" s="50" t="str">
        <f>IF(AP$1="","",IF(OR(AND(AP$1&gt;=$F230,AP$1&lt;=IF(AND($F230&gt;$M$1,$G230=""),$M$2,$G230)),AND(AP$1&gt;=$F231,AP$1&lt;=IF(AND($F231&gt;$M$1,$G231=""),$M$2,$G231)),AND(AP$1&gt;=$F232,AP$1&lt;=IF(AND($F232&gt;$M$1,$G232=""),$M$2,$G232)),AND(AP$1&gt;=$F233,AP$1&lt;=IF(AND($F233&gt;$M$1,$G233=""),$M$2,$G233))),$F$3,""))</f>
        <v/>
      </c>
      <c r="AQ232" s="50" t="str">
        <f t="shared" ref="AQ232:AR232" si="2046">IF(AQ$1="","",IF(OR(AND(AQ$1&gt;=$F230,AQ$1&lt;=IF(AND($F230&gt;$M$1,$G230=""),$M$2,$G230)),AND(AQ$1&gt;=$F231,AQ$1&lt;=IF(AND($F231&gt;$M$1,$G231=""),$M$2,$G231)),AND(AQ$1&gt;=$F232,AQ$1&lt;=IF(AND($F232&gt;$M$1,$G232=""),$M$2,$G232)),AND(AQ$1&gt;=$F233,AQ$1&lt;=IF(AND($F233&gt;$M$1,$G233=""),$M$2,$G233))),$F$3,""))</f>
        <v/>
      </c>
      <c r="AR232" s="51" t="str">
        <f t="shared" si="2046"/>
        <v/>
      </c>
    </row>
    <row r="233" spans="1:44" x14ac:dyDescent="0.2">
      <c r="A233" s="201"/>
      <c r="B233" s="74"/>
      <c r="C233" s="125"/>
      <c r="D233" s="90"/>
      <c r="E233" s="89"/>
      <c r="F233" s="90"/>
      <c r="G233" s="89"/>
      <c r="H233" s="90"/>
      <c r="I233" s="89"/>
      <c r="J233" s="90"/>
      <c r="K233" s="89"/>
      <c r="M233" s="99"/>
      <c r="N233" s="98" t="str">
        <f t="shared" ref="N233:AO233" si="2047">IF(OR(AND(N$1&gt;=$H230,N$1&lt;=IF(AND($H230&gt;$M$1,$I230=""),$M$2,$I230)),AND(N$1&gt;=$H231,N$1&lt;=IF(AND($H231&gt;$M$1,$I231=""),$M$2,$I231)),AND(N$1&gt;=$H232,N$1&lt;=IF(AND($H232&gt;$M$1,$I232=""),$M$2,$I232)),AND(N$1&gt;=$H233,N$1&lt;=IF(AND($H233&gt;$M$1,$I233=""),$M$2,$I233))),$H$3,"")</f>
        <v/>
      </c>
      <c r="O233" s="47" t="str">
        <f t="shared" si="2047"/>
        <v/>
      </c>
      <c r="P233" s="47" t="str">
        <f t="shared" si="2047"/>
        <v/>
      </c>
      <c r="Q233" s="47" t="str">
        <f t="shared" si="2047"/>
        <v/>
      </c>
      <c r="R233" s="47" t="str">
        <f t="shared" si="2047"/>
        <v/>
      </c>
      <c r="S233" s="47" t="str">
        <f t="shared" si="2047"/>
        <v/>
      </c>
      <c r="T233" s="47" t="str">
        <f t="shared" si="2047"/>
        <v/>
      </c>
      <c r="U233" s="47" t="str">
        <f t="shared" si="2047"/>
        <v/>
      </c>
      <c r="V233" s="47" t="str">
        <f t="shared" si="2047"/>
        <v/>
      </c>
      <c r="W233" s="47" t="str">
        <f t="shared" si="2047"/>
        <v/>
      </c>
      <c r="X233" s="47" t="str">
        <f t="shared" si="2047"/>
        <v/>
      </c>
      <c r="Y233" s="47" t="str">
        <f t="shared" si="2047"/>
        <v/>
      </c>
      <c r="Z233" s="47" t="str">
        <f t="shared" si="2047"/>
        <v/>
      </c>
      <c r="AA233" s="47" t="str">
        <f t="shared" si="2047"/>
        <v/>
      </c>
      <c r="AB233" s="47" t="str">
        <f t="shared" si="2047"/>
        <v/>
      </c>
      <c r="AC233" s="47" t="str">
        <f t="shared" si="2047"/>
        <v/>
      </c>
      <c r="AD233" s="47" t="str">
        <f t="shared" si="2047"/>
        <v/>
      </c>
      <c r="AE233" s="47" t="str">
        <f t="shared" si="2047"/>
        <v/>
      </c>
      <c r="AF233" s="47" t="str">
        <f t="shared" si="2047"/>
        <v/>
      </c>
      <c r="AG233" s="47" t="str">
        <f t="shared" si="2047"/>
        <v/>
      </c>
      <c r="AH233" s="47" t="str">
        <f t="shared" si="2047"/>
        <v/>
      </c>
      <c r="AI233" s="47" t="str">
        <f t="shared" si="2047"/>
        <v/>
      </c>
      <c r="AJ233" s="47" t="str">
        <f t="shared" si="2047"/>
        <v/>
      </c>
      <c r="AK233" s="47" t="str">
        <f t="shared" si="2047"/>
        <v/>
      </c>
      <c r="AL233" s="47" t="str">
        <f t="shared" si="2047"/>
        <v/>
      </c>
      <c r="AM233" s="47" t="str">
        <f t="shared" si="2047"/>
        <v/>
      </c>
      <c r="AN233" s="47" t="str">
        <f t="shared" si="2047"/>
        <v/>
      </c>
      <c r="AO233" s="47" t="str">
        <f t="shared" si="2047"/>
        <v/>
      </c>
      <c r="AP233" s="95" t="str">
        <f>IF(AP$1="","",IF(OR(AND(AP$1&gt;=$H230,AP$1&lt;=IF(AND($H230&gt;$M$1,$I230=""),$M$2,$I230)),AND(AP$1&gt;=$H231,AP$1&lt;=IF(AND($H231&gt;$M$1,$I231=""),$M$2,$I231)),AND(AP$1&gt;=$H232,AP$1&lt;=IF(AND($H232&gt;$M$1,$I232=""),$M$2,$I232)),AND(AP$1&gt;=$H233,AP$1&lt;=IF(AND($H233&gt;$M$1,$I233=""),$M$2,$I233))),$H$3,""))</f>
        <v/>
      </c>
      <c r="AQ233" s="95" t="str">
        <f>IF(AQ$1="","",IF(OR(AND(AQ$1&gt;=$H230,AQ$1&lt;=IF(AND($H230&gt;$M$1,$I230=""),$M$2,$I230)),AND(AQ$1&gt;=$H231,AQ$1&lt;=IF(AND($H231&gt;$M$1,$I231=""),$M$2,$I231)),AND(AQ$1&gt;=$H232,AQ$1&lt;=IF(AND($H232&gt;$M$1,$I232=""),$M$2,$I232)),AND(AQ$1&gt;=$H233,AQ$1&lt;=IF(AND($H233&gt;$M$1,$I233=""),$M$2,$I233))),$H$3,""))</f>
        <v/>
      </c>
      <c r="AR233" s="96" t="str">
        <f>IF(AR$1="","",IF(OR(AND(AR$1&gt;=$H230,AR$1&lt;=IF(AND($H230&gt;$M$1,$I230=""),$M$2,$I230)),AND(AR$1&gt;=$H231,AR$1&lt;=IF(AND($H231&gt;$M$1,$I231=""),$M$2,$I231)),AND(AR$1&gt;=$H232,AR$1&lt;=IF(AND($H232&gt;$M$1,$I232=""),$M$2,$I232)),AND(AR$1&gt;=$H233,AR$1&lt;=IF(AND($H233&gt;$M$1,$I233=""),$M$2,$I233))),$H$3,""))</f>
        <v/>
      </c>
    </row>
    <row r="234" spans="1:44" ht="13.5" thickBot="1" x14ac:dyDescent="0.25">
      <c r="A234" s="202"/>
      <c r="B234" s="75"/>
      <c r="C234" s="200"/>
      <c r="D234" s="91"/>
      <c r="E234" s="92"/>
      <c r="F234" s="91"/>
      <c r="G234" s="92"/>
      <c r="H234" s="91"/>
      <c r="I234" s="92"/>
      <c r="J234" s="91"/>
      <c r="K234" s="92"/>
      <c r="M234" s="99"/>
      <c r="N234" s="75" t="str">
        <f>IF(OR(AND(N$1&gt;=$J230,N$1&lt;=IF(AND($J230&gt;$M$1,$K230=""),$M$2,$K230)),AND(N$1&gt;=$J231,N$1&lt;=IF(AND($J231&gt;$M$1,$K231=""),$M$2,$K231)),AND(N$1&gt;=$J232,N$1&lt;=IF(AND($J232&gt;$M$1,$K232=""),$M$2,$K232)),AND(N$1&gt;=$J233,N$1&lt;=IF(AND($J233&gt;$M$1,$K233=""),$M$2,$K233)),AND(N$1&gt;=$J234,N$1&lt;=IF(AND($J234&gt;$M$1,$K234=""),$M$2,$K234))),$J$3,"")</f>
        <v/>
      </c>
      <c r="O234" s="49" t="str">
        <f t="shared" ref="O234:AO234" si="2048">IF(OR(AND(O$1&gt;=$J230,O$1&lt;=IF(AND($J230&gt;$M$1,$K230=""),$M$2,$K230)),AND(O$1&gt;=$J231,O$1&lt;=IF(AND($J231&gt;$M$1,$K231=""),$M$2,$K231)),AND(O$1&gt;=$J232,O$1&lt;=IF(AND($J232&gt;$M$1,$K232=""),$M$2,$K232)),AND(O$1&gt;=$J233,O$1&lt;=IF(AND($J233&gt;$M$1,$K233=""),$M$2,$K233)),AND(O$1&gt;=$J234,O$1&lt;=IF(AND($J234&gt;$M$1,$K234=""),$M$2,$K234))),$J$3,"")</f>
        <v/>
      </c>
      <c r="P234" s="49" t="str">
        <f t="shared" si="2048"/>
        <v/>
      </c>
      <c r="Q234" s="49" t="str">
        <f t="shared" si="2048"/>
        <v/>
      </c>
      <c r="R234" s="49" t="str">
        <f t="shared" si="2048"/>
        <v/>
      </c>
      <c r="S234" s="49" t="str">
        <f t="shared" si="2048"/>
        <v/>
      </c>
      <c r="T234" s="49" t="str">
        <f t="shared" si="2048"/>
        <v/>
      </c>
      <c r="U234" s="49" t="str">
        <f t="shared" si="2048"/>
        <v/>
      </c>
      <c r="V234" s="49" t="str">
        <f t="shared" si="2048"/>
        <v/>
      </c>
      <c r="W234" s="49" t="str">
        <f t="shared" si="2048"/>
        <v/>
      </c>
      <c r="X234" s="49" t="str">
        <f t="shared" si="2048"/>
        <v/>
      </c>
      <c r="Y234" s="49" t="str">
        <f t="shared" si="2048"/>
        <v/>
      </c>
      <c r="Z234" s="49" t="str">
        <f t="shared" si="2048"/>
        <v/>
      </c>
      <c r="AA234" s="49" t="str">
        <f t="shared" si="2048"/>
        <v/>
      </c>
      <c r="AB234" s="49" t="str">
        <f t="shared" si="2048"/>
        <v/>
      </c>
      <c r="AC234" s="49" t="str">
        <f t="shared" si="2048"/>
        <v/>
      </c>
      <c r="AD234" s="49" t="str">
        <f t="shared" si="2048"/>
        <v/>
      </c>
      <c r="AE234" s="49" t="str">
        <f t="shared" si="2048"/>
        <v/>
      </c>
      <c r="AF234" s="49" t="str">
        <f t="shared" si="2048"/>
        <v/>
      </c>
      <c r="AG234" s="49" t="str">
        <f t="shared" si="2048"/>
        <v/>
      </c>
      <c r="AH234" s="49" t="str">
        <f t="shared" si="2048"/>
        <v/>
      </c>
      <c r="AI234" s="49" t="str">
        <f t="shared" si="2048"/>
        <v/>
      </c>
      <c r="AJ234" s="49" t="str">
        <f t="shared" si="2048"/>
        <v/>
      </c>
      <c r="AK234" s="49" t="str">
        <f t="shared" si="2048"/>
        <v/>
      </c>
      <c r="AL234" s="49" t="str">
        <f t="shared" si="2048"/>
        <v/>
      </c>
      <c r="AM234" s="49" t="str">
        <f t="shared" si="2048"/>
        <v/>
      </c>
      <c r="AN234" s="49" t="str">
        <f t="shared" si="2048"/>
        <v/>
      </c>
      <c r="AO234" s="49" t="str">
        <f t="shared" si="2048"/>
        <v/>
      </c>
      <c r="AP234" s="52" t="str">
        <f>IF(AP$1="","",IF(OR(AND(AP$1&gt;=$J230,AP$1&lt;=IF(AND($J230&gt;$M$1,$K230=""),$M$2,$K230)),AND(AP$1&gt;=$J231,AP$1&lt;=IF(AND($J231&gt;$M$1,$K231=""),$M$2,$K231)),AND(AP$1&gt;=$J232,AP$1&lt;=IF(AND($J232&gt;$M$1,$K232=""),$M$2,$K232)),AND(AP$1&gt;=$J233,AP$1&lt;=IF(AND($J233&gt;$M$1,$K233=""),$M$2,$K233)),AND(AP$1&gt;=$J234,AP$1&lt;=IF(AND($J234&gt;$M$1,$K234=""),$M$2,$K234))),$J$3,""))</f>
        <v/>
      </c>
      <c r="AQ234" s="52" t="str">
        <f t="shared" ref="AQ234:AR234" si="2049">IF(AQ$1="","",IF(OR(AND(AQ$1&gt;=$J230,AQ$1&lt;=IF(AND($J230&gt;$M$1,$K230=""),$M$2,$K230)),AND(AQ$1&gt;=$J231,AQ$1&lt;=IF(AND($J231&gt;$M$1,$K231=""),$M$2,$K231)),AND(AQ$1&gt;=$J232,AQ$1&lt;=IF(AND($J232&gt;$M$1,$K232=""),$M$2,$K232)),AND(AQ$1&gt;=$J233,AQ$1&lt;=IF(AND($J233&gt;$M$1,$K233=""),$M$2,$K233)),AND(AQ$1&gt;=$J234,AQ$1&lt;=IF(AND($J234&gt;$M$1,$K234=""),$M$2,$K234))),$J$3,""))</f>
        <v/>
      </c>
      <c r="AR234" s="53" t="str">
        <f t="shared" si="2049"/>
        <v/>
      </c>
    </row>
    <row r="235" spans="1:44" x14ac:dyDescent="0.2">
      <c r="A235" s="76">
        <f>стр.1!C103</f>
        <v>0</v>
      </c>
      <c r="B235" s="142" t="str">
        <f>IFERROR(VLOOKUP(A235,стр.1!$A$13:$D$106,2,FALSE),"")</f>
        <v/>
      </c>
      <c r="C235" s="197" t="str">
        <f>IFERROR(VLOOKUP(A235,стр.1!$A$13:$D$106,4,FALSE),"")</f>
        <v/>
      </c>
      <c r="D235" s="86"/>
      <c r="E235" s="87"/>
      <c r="F235" s="86"/>
      <c r="G235" s="87"/>
      <c r="H235" s="86"/>
      <c r="I235" s="87"/>
      <c r="J235" s="86"/>
      <c r="K235" s="87"/>
      <c r="L235" s="17"/>
      <c r="M235" s="99"/>
      <c r="N235" s="97" t="str">
        <f>N236&amp;N237&amp;N238&amp;N239</f>
        <v/>
      </c>
      <c r="O235" s="97" t="str">
        <f t="shared" ref="O235:AR235" si="2050">O236&amp;O237&amp;O238&amp;O239</f>
        <v/>
      </c>
      <c r="P235" s="97" t="str">
        <f t="shared" si="2050"/>
        <v/>
      </c>
      <c r="Q235" s="97" t="str">
        <f t="shared" si="2050"/>
        <v/>
      </c>
      <c r="R235" s="97" t="str">
        <f t="shared" si="2050"/>
        <v/>
      </c>
      <c r="S235" s="97" t="str">
        <f t="shared" si="2050"/>
        <v/>
      </c>
      <c r="T235" s="97" t="str">
        <f t="shared" si="2050"/>
        <v/>
      </c>
      <c r="U235" s="97" t="str">
        <f t="shared" si="2050"/>
        <v/>
      </c>
      <c r="V235" s="97" t="str">
        <f t="shared" si="2050"/>
        <v/>
      </c>
      <c r="W235" s="97" t="str">
        <f t="shared" si="2050"/>
        <v/>
      </c>
      <c r="X235" s="97" t="str">
        <f t="shared" si="2050"/>
        <v/>
      </c>
      <c r="Y235" s="97" t="str">
        <f t="shared" si="2050"/>
        <v/>
      </c>
      <c r="Z235" s="97" t="str">
        <f t="shared" si="2050"/>
        <v/>
      </c>
      <c r="AA235" s="97" t="str">
        <f t="shared" si="2050"/>
        <v/>
      </c>
      <c r="AB235" s="97" t="str">
        <f t="shared" si="2050"/>
        <v/>
      </c>
      <c r="AC235" s="97" t="str">
        <f t="shared" si="2050"/>
        <v/>
      </c>
      <c r="AD235" s="97" t="str">
        <f t="shared" si="2050"/>
        <v/>
      </c>
      <c r="AE235" s="97" t="str">
        <f t="shared" si="2050"/>
        <v/>
      </c>
      <c r="AF235" s="97" t="str">
        <f t="shared" si="2050"/>
        <v/>
      </c>
      <c r="AG235" s="97" t="str">
        <f t="shared" si="2050"/>
        <v/>
      </c>
      <c r="AH235" s="97" t="str">
        <f t="shared" si="2050"/>
        <v/>
      </c>
      <c r="AI235" s="97" t="str">
        <f t="shared" si="2050"/>
        <v/>
      </c>
      <c r="AJ235" s="97" t="str">
        <f t="shared" si="2050"/>
        <v/>
      </c>
      <c r="AK235" s="97" t="str">
        <f t="shared" si="2050"/>
        <v/>
      </c>
      <c r="AL235" s="97" t="str">
        <f t="shared" si="2050"/>
        <v/>
      </c>
      <c r="AM235" s="97" t="str">
        <f t="shared" si="2050"/>
        <v/>
      </c>
      <c r="AN235" s="97" t="str">
        <f t="shared" si="2050"/>
        <v/>
      </c>
      <c r="AO235" s="97" t="str">
        <f t="shared" si="2050"/>
        <v/>
      </c>
      <c r="AP235" s="97" t="str">
        <f t="shared" si="2050"/>
        <v/>
      </c>
      <c r="AQ235" s="97" t="str">
        <f t="shared" si="2050"/>
        <v/>
      </c>
      <c r="AR235" s="97" t="str">
        <f t="shared" si="2050"/>
        <v/>
      </c>
    </row>
    <row r="236" spans="1:44" x14ac:dyDescent="0.2">
      <c r="A236" s="201"/>
      <c r="B236" s="74"/>
      <c r="C236" s="198"/>
      <c r="D236" s="88"/>
      <c r="E236" s="89"/>
      <c r="F236" s="90"/>
      <c r="G236" s="89"/>
      <c r="H236" s="90"/>
      <c r="I236" s="89"/>
      <c r="J236" s="90"/>
      <c r="K236" s="89"/>
      <c r="M236" s="99"/>
      <c r="N236" s="74" t="str">
        <f>IF(OR(AND(N$1&gt;=$D235,N$1&lt;=IF(AND($D235&gt;$M$1,$E235=""),$M$2,$E235)),AND(N$1&gt;=$D236,N$1&lt;=IF(AND($D236&gt;$M$1,$E236=""),$M$2,$E236)),AND(N$1&gt;=$D237,N$1&lt;=IF(AND($D237&gt;$M$1,$E237=""),$M$2,$E237)),AND(N$1&gt;=$D238,N$1&lt;=IF(AND($D238&gt;$M$1,$E238=""),$M$2,$E238))),$D$3,"")</f>
        <v/>
      </c>
      <c r="O236" s="41" t="str">
        <f t="shared" ref="O236:AO236" si="2051">IF(OR(AND(O$1&gt;=$D235,O$1&lt;=IF(AND($D235&gt;$M$1,$E235=""),$M$2,$E235)),AND(O$1&gt;=$D236,O$1&lt;=IF(AND($D236&gt;$M$1,$E236=""),$M$2,$E236)),AND(O$1&gt;=$D237,O$1&lt;=IF(AND($D237&gt;$M$1,$E237=""),$M$2,$E237)),AND(O$1&gt;=$D238,O$1&lt;=IF(AND($D238&gt;$M$1,$E238=""),$M$2,$E238))),$D$3,"")</f>
        <v/>
      </c>
      <c r="P236" s="41" t="str">
        <f t="shared" si="2051"/>
        <v/>
      </c>
      <c r="Q236" s="41" t="str">
        <f t="shared" si="2051"/>
        <v/>
      </c>
      <c r="R236" s="41" t="str">
        <f t="shared" si="2051"/>
        <v/>
      </c>
      <c r="S236" s="41" t="str">
        <f t="shared" si="2051"/>
        <v/>
      </c>
      <c r="T236" s="41" t="str">
        <f t="shared" si="2051"/>
        <v/>
      </c>
      <c r="U236" s="41" t="str">
        <f t="shared" si="2051"/>
        <v/>
      </c>
      <c r="V236" s="41" t="str">
        <f t="shared" si="2051"/>
        <v/>
      </c>
      <c r="W236" s="41" t="str">
        <f t="shared" si="2051"/>
        <v/>
      </c>
      <c r="X236" s="41" t="str">
        <f t="shared" si="2051"/>
        <v/>
      </c>
      <c r="Y236" s="41" t="str">
        <f t="shared" si="2051"/>
        <v/>
      </c>
      <c r="Z236" s="41" t="str">
        <f t="shared" si="2051"/>
        <v/>
      </c>
      <c r="AA236" s="41" t="str">
        <f t="shared" si="2051"/>
        <v/>
      </c>
      <c r="AB236" s="41" t="str">
        <f t="shared" si="2051"/>
        <v/>
      </c>
      <c r="AC236" s="41" t="str">
        <f t="shared" si="2051"/>
        <v/>
      </c>
      <c r="AD236" s="41" t="str">
        <f t="shared" si="2051"/>
        <v/>
      </c>
      <c r="AE236" s="41" t="str">
        <f t="shared" si="2051"/>
        <v/>
      </c>
      <c r="AF236" s="41" t="str">
        <f t="shared" si="2051"/>
        <v/>
      </c>
      <c r="AG236" s="41" t="str">
        <f t="shared" si="2051"/>
        <v/>
      </c>
      <c r="AH236" s="41" t="str">
        <f t="shared" si="2051"/>
        <v/>
      </c>
      <c r="AI236" s="41" t="str">
        <f t="shared" si="2051"/>
        <v/>
      </c>
      <c r="AJ236" s="41" t="str">
        <f t="shared" si="2051"/>
        <v/>
      </c>
      <c r="AK236" s="41" t="str">
        <f t="shared" si="2051"/>
        <v/>
      </c>
      <c r="AL236" s="41" t="str">
        <f t="shared" si="2051"/>
        <v/>
      </c>
      <c r="AM236" s="41" t="str">
        <f t="shared" si="2051"/>
        <v/>
      </c>
      <c r="AN236" s="41" t="str">
        <f t="shared" si="2051"/>
        <v/>
      </c>
      <c r="AO236" s="41" t="str">
        <f t="shared" si="2051"/>
        <v/>
      </c>
      <c r="AP236" s="50" t="str">
        <f>IF(AP$1="","",IF(OR(AND(AP$1&gt;=$D235,AP$1&lt;=IF(AND($D235&gt;$M$1,$E235=""),$M$2,$E235)),AND(AP$1&gt;=$D236,AP$1&lt;=IF(AND($D236&gt;$M$1,$E236=""),$M$2,$E236)),AND(AP$1&gt;=$D237,AP$1&lt;=IF(AND($D237&gt;$M$1,$E237=""),$M$2,$E237)),AND(AP$1&gt;=$D238,AP$1&lt;=IF(AND($D238&gt;$M$1,$E238=""),$M$2,$E238))),$D$3,""))</f>
        <v/>
      </c>
      <c r="AQ236" s="50" t="str">
        <f t="shared" ref="AQ236:AR236" si="2052">IF(AQ$1="","",IF(OR(AND(AQ$1&gt;=$D235,AQ$1&lt;=IF(AND($D235&gt;$M$1,$E235=""),$M$2,$E235)),AND(AQ$1&gt;=$D236,AQ$1&lt;=IF(AND($D236&gt;$M$1,$E236=""),$M$2,$E236)),AND(AQ$1&gt;=$D237,AQ$1&lt;=IF(AND($D237&gt;$M$1,$E237=""),$M$2,$E237)),AND(AQ$1&gt;=$D238,AQ$1&lt;=IF(AND($D238&gt;$M$1,$E238=""),$M$2,$E238))),$D$3,""))</f>
        <v/>
      </c>
      <c r="AR236" s="51" t="str">
        <f t="shared" si="2052"/>
        <v/>
      </c>
    </row>
    <row r="237" spans="1:44" x14ac:dyDescent="0.2">
      <c r="A237" s="201"/>
      <c r="B237" s="74"/>
      <c r="C237" s="199"/>
      <c r="D237" s="90"/>
      <c r="E237" s="89"/>
      <c r="F237" s="90"/>
      <c r="G237" s="89"/>
      <c r="H237" s="90"/>
      <c r="I237" s="89"/>
      <c r="J237" s="90"/>
      <c r="K237" s="89"/>
      <c r="M237" s="99"/>
      <c r="N237" s="74" t="str">
        <f>IF(OR(AND(N$1&gt;=$F235,N$1&lt;=IF(AND($F235&gt;$M$1,$G235=""),$M$2,$G235)),AND(N$1&gt;=$F236,N$1&lt;=IF(AND($F236&gt;$M$1,$G236=""),$M$2,$G236)),AND(N$1&gt;=$F237,N$1&lt;=IF(AND($F237&gt;$M$1,$G237=""),$M$2,$G237)),AND(N$1&gt;=$F238,N$1&lt;=IF(AND($F238&gt;$M$1,$G238=""),$M$2,$G238))),$F$3,"")</f>
        <v/>
      </c>
      <c r="O237" s="41" t="str">
        <f t="shared" ref="O237:AO237" si="2053">IF(OR(AND(O$1&gt;=$F235,O$1&lt;=IF(AND($F235&gt;$M$1,$G235=""),$M$2,$G235)),AND(O$1&gt;=$F236,O$1&lt;=IF(AND($F236&gt;$M$1,$G236=""),$M$2,$G236)),AND(O$1&gt;=$F237,O$1&lt;=IF(AND($F237&gt;$M$1,$G237=""),$M$2,$G237)),AND(O$1&gt;=$F238,O$1&lt;=IF(AND($F238&gt;$M$1,$G238=""),$M$2,$G238))),$F$3,"")</f>
        <v/>
      </c>
      <c r="P237" s="41" t="str">
        <f t="shared" si="2053"/>
        <v/>
      </c>
      <c r="Q237" s="41" t="str">
        <f t="shared" si="2053"/>
        <v/>
      </c>
      <c r="R237" s="41" t="str">
        <f t="shared" si="2053"/>
        <v/>
      </c>
      <c r="S237" s="41" t="str">
        <f t="shared" si="2053"/>
        <v/>
      </c>
      <c r="T237" s="41" t="str">
        <f t="shared" si="2053"/>
        <v/>
      </c>
      <c r="U237" s="41" t="str">
        <f t="shared" si="2053"/>
        <v/>
      </c>
      <c r="V237" s="41" t="str">
        <f t="shared" si="2053"/>
        <v/>
      </c>
      <c r="W237" s="41" t="str">
        <f t="shared" si="2053"/>
        <v/>
      </c>
      <c r="X237" s="41" t="str">
        <f t="shared" si="2053"/>
        <v/>
      </c>
      <c r="Y237" s="41" t="str">
        <f t="shared" si="2053"/>
        <v/>
      </c>
      <c r="Z237" s="41" t="str">
        <f t="shared" si="2053"/>
        <v/>
      </c>
      <c r="AA237" s="41" t="str">
        <f t="shared" si="2053"/>
        <v/>
      </c>
      <c r="AB237" s="41" t="str">
        <f t="shared" si="2053"/>
        <v/>
      </c>
      <c r="AC237" s="41" t="str">
        <f t="shared" si="2053"/>
        <v/>
      </c>
      <c r="AD237" s="41" t="str">
        <f t="shared" si="2053"/>
        <v/>
      </c>
      <c r="AE237" s="41" t="str">
        <f t="shared" si="2053"/>
        <v/>
      </c>
      <c r="AF237" s="41" t="str">
        <f t="shared" si="2053"/>
        <v/>
      </c>
      <c r="AG237" s="41" t="str">
        <f t="shared" si="2053"/>
        <v/>
      </c>
      <c r="AH237" s="41" t="str">
        <f t="shared" si="2053"/>
        <v/>
      </c>
      <c r="AI237" s="41" t="str">
        <f t="shared" si="2053"/>
        <v/>
      </c>
      <c r="AJ237" s="41" t="str">
        <f t="shared" si="2053"/>
        <v/>
      </c>
      <c r="AK237" s="41" t="str">
        <f t="shared" si="2053"/>
        <v/>
      </c>
      <c r="AL237" s="41" t="str">
        <f t="shared" si="2053"/>
        <v/>
      </c>
      <c r="AM237" s="41" t="str">
        <f t="shared" si="2053"/>
        <v/>
      </c>
      <c r="AN237" s="41" t="str">
        <f t="shared" si="2053"/>
        <v/>
      </c>
      <c r="AO237" s="41" t="str">
        <f t="shared" si="2053"/>
        <v/>
      </c>
      <c r="AP237" s="50" t="str">
        <f>IF(AP$1="","",IF(OR(AND(AP$1&gt;=$F235,AP$1&lt;=IF(AND($F235&gt;$M$1,$G235=""),$M$2,$G235)),AND(AP$1&gt;=$F236,AP$1&lt;=IF(AND($F236&gt;$M$1,$G236=""),$M$2,$G236)),AND(AP$1&gt;=$F237,AP$1&lt;=IF(AND($F237&gt;$M$1,$G237=""),$M$2,$G237)),AND(AP$1&gt;=$F238,AP$1&lt;=IF(AND($F238&gt;$M$1,$G238=""),$M$2,$G238))),$F$3,""))</f>
        <v/>
      </c>
      <c r="AQ237" s="50" t="str">
        <f t="shared" ref="AQ237:AR237" si="2054">IF(AQ$1="","",IF(OR(AND(AQ$1&gt;=$F235,AQ$1&lt;=IF(AND($F235&gt;$M$1,$G235=""),$M$2,$G235)),AND(AQ$1&gt;=$F236,AQ$1&lt;=IF(AND($F236&gt;$M$1,$G236=""),$M$2,$G236)),AND(AQ$1&gt;=$F237,AQ$1&lt;=IF(AND($F237&gt;$M$1,$G237=""),$M$2,$G237)),AND(AQ$1&gt;=$F238,AQ$1&lt;=IF(AND($F238&gt;$M$1,$G238=""),$M$2,$G238))),$F$3,""))</f>
        <v/>
      </c>
      <c r="AR237" s="51" t="str">
        <f t="shared" si="2054"/>
        <v/>
      </c>
    </row>
    <row r="238" spans="1:44" x14ac:dyDescent="0.2">
      <c r="A238" s="201"/>
      <c r="B238" s="74"/>
      <c r="C238" s="125"/>
      <c r="D238" s="90"/>
      <c r="E238" s="89"/>
      <c r="F238" s="90"/>
      <c r="G238" s="89"/>
      <c r="H238" s="90"/>
      <c r="I238" s="89"/>
      <c r="J238" s="90"/>
      <c r="K238" s="89"/>
      <c r="M238" s="99"/>
      <c r="N238" s="98" t="str">
        <f t="shared" ref="N238:AO238" si="2055">IF(OR(AND(N$1&gt;=$H235,N$1&lt;=IF(AND($H235&gt;$M$1,$I235=""),$M$2,$I235)),AND(N$1&gt;=$H236,N$1&lt;=IF(AND($H236&gt;$M$1,$I236=""),$M$2,$I236)),AND(N$1&gt;=$H237,N$1&lt;=IF(AND($H237&gt;$M$1,$I237=""),$M$2,$I237)),AND(N$1&gt;=$H238,N$1&lt;=IF(AND($H238&gt;$M$1,$I238=""),$M$2,$I238))),$H$3,"")</f>
        <v/>
      </c>
      <c r="O238" s="47" t="str">
        <f t="shared" si="2055"/>
        <v/>
      </c>
      <c r="P238" s="47" t="str">
        <f t="shared" si="2055"/>
        <v/>
      </c>
      <c r="Q238" s="47" t="str">
        <f t="shared" si="2055"/>
        <v/>
      </c>
      <c r="R238" s="47" t="str">
        <f t="shared" si="2055"/>
        <v/>
      </c>
      <c r="S238" s="47" t="str">
        <f t="shared" si="2055"/>
        <v/>
      </c>
      <c r="T238" s="47" t="str">
        <f t="shared" si="2055"/>
        <v/>
      </c>
      <c r="U238" s="47" t="str">
        <f t="shared" si="2055"/>
        <v/>
      </c>
      <c r="V238" s="47" t="str">
        <f t="shared" si="2055"/>
        <v/>
      </c>
      <c r="W238" s="47" t="str">
        <f t="shared" si="2055"/>
        <v/>
      </c>
      <c r="X238" s="47" t="str">
        <f t="shared" si="2055"/>
        <v/>
      </c>
      <c r="Y238" s="47" t="str">
        <f t="shared" si="2055"/>
        <v/>
      </c>
      <c r="Z238" s="47" t="str">
        <f t="shared" si="2055"/>
        <v/>
      </c>
      <c r="AA238" s="47" t="str">
        <f t="shared" si="2055"/>
        <v/>
      </c>
      <c r="AB238" s="47" t="str">
        <f t="shared" si="2055"/>
        <v/>
      </c>
      <c r="AC238" s="47" t="str">
        <f t="shared" si="2055"/>
        <v/>
      </c>
      <c r="AD238" s="47" t="str">
        <f t="shared" si="2055"/>
        <v/>
      </c>
      <c r="AE238" s="47" t="str">
        <f t="shared" si="2055"/>
        <v/>
      </c>
      <c r="AF238" s="47" t="str">
        <f t="shared" si="2055"/>
        <v/>
      </c>
      <c r="AG238" s="47" t="str">
        <f t="shared" si="2055"/>
        <v/>
      </c>
      <c r="AH238" s="47" t="str">
        <f t="shared" si="2055"/>
        <v/>
      </c>
      <c r="AI238" s="47" t="str">
        <f t="shared" si="2055"/>
        <v/>
      </c>
      <c r="AJ238" s="47" t="str">
        <f t="shared" si="2055"/>
        <v/>
      </c>
      <c r="AK238" s="47" t="str">
        <f t="shared" si="2055"/>
        <v/>
      </c>
      <c r="AL238" s="47" t="str">
        <f t="shared" si="2055"/>
        <v/>
      </c>
      <c r="AM238" s="47" t="str">
        <f t="shared" si="2055"/>
        <v/>
      </c>
      <c r="AN238" s="47" t="str">
        <f t="shared" si="2055"/>
        <v/>
      </c>
      <c r="AO238" s="47" t="str">
        <f t="shared" si="2055"/>
        <v/>
      </c>
      <c r="AP238" s="95" t="str">
        <f>IF(AP$1="","",IF(OR(AND(AP$1&gt;=$H235,AP$1&lt;=IF(AND($H235&gt;$M$1,$I235=""),$M$2,$I235)),AND(AP$1&gt;=$H236,AP$1&lt;=IF(AND($H236&gt;$M$1,$I236=""),$M$2,$I236)),AND(AP$1&gt;=$H237,AP$1&lt;=IF(AND($H237&gt;$M$1,$I237=""),$M$2,$I237)),AND(AP$1&gt;=$H238,AP$1&lt;=IF(AND($H238&gt;$M$1,$I238=""),$M$2,$I238))),$H$3,""))</f>
        <v/>
      </c>
      <c r="AQ238" s="95" t="str">
        <f>IF(AQ$1="","",IF(OR(AND(AQ$1&gt;=$H235,AQ$1&lt;=IF(AND($H235&gt;$M$1,$I235=""),$M$2,$I235)),AND(AQ$1&gt;=$H236,AQ$1&lt;=IF(AND($H236&gt;$M$1,$I236=""),$M$2,$I236)),AND(AQ$1&gt;=$H237,AQ$1&lt;=IF(AND($H237&gt;$M$1,$I237=""),$M$2,$I237)),AND(AQ$1&gt;=$H238,AQ$1&lt;=IF(AND($H238&gt;$M$1,$I238=""),$M$2,$I238))),$H$3,""))</f>
        <v/>
      </c>
      <c r="AR238" s="96" t="str">
        <f>IF(AR$1="","",IF(OR(AND(AR$1&gt;=$H235,AR$1&lt;=IF(AND($H235&gt;$M$1,$I235=""),$M$2,$I235)),AND(AR$1&gt;=$H236,AR$1&lt;=IF(AND($H236&gt;$M$1,$I236=""),$M$2,$I236)),AND(AR$1&gt;=$H237,AR$1&lt;=IF(AND($H237&gt;$M$1,$I237=""),$M$2,$I237)),AND(AR$1&gt;=$H238,AR$1&lt;=IF(AND($H238&gt;$M$1,$I238=""),$M$2,$I238))),$H$3,""))</f>
        <v/>
      </c>
    </row>
    <row r="239" spans="1:44" ht="13.5" thickBot="1" x14ac:dyDescent="0.25">
      <c r="A239" s="202"/>
      <c r="B239" s="75"/>
      <c r="C239" s="200"/>
      <c r="D239" s="91"/>
      <c r="E239" s="92"/>
      <c r="F239" s="91"/>
      <c r="G239" s="92"/>
      <c r="H239" s="91"/>
      <c r="I239" s="92"/>
      <c r="J239" s="91"/>
      <c r="K239" s="92"/>
      <c r="M239" s="99"/>
      <c r="N239" s="75" t="str">
        <f>IF(OR(AND(N$1&gt;=$J235,N$1&lt;=IF(AND($J235&gt;$M$1,$K235=""),$M$2,$K235)),AND(N$1&gt;=$J236,N$1&lt;=IF(AND($J236&gt;$M$1,$K236=""),$M$2,$K236)),AND(N$1&gt;=$J237,N$1&lt;=IF(AND($J237&gt;$M$1,$K237=""),$M$2,$K237)),AND(N$1&gt;=$J238,N$1&lt;=IF(AND($J238&gt;$M$1,$K238=""),$M$2,$K238)),AND(N$1&gt;=$J239,N$1&lt;=IF(AND($J239&gt;$M$1,$K239=""),$M$2,$K239))),$J$3,"")</f>
        <v/>
      </c>
      <c r="O239" s="49" t="str">
        <f t="shared" ref="O239:AO239" si="2056">IF(OR(AND(O$1&gt;=$J235,O$1&lt;=IF(AND($J235&gt;$M$1,$K235=""),$M$2,$K235)),AND(O$1&gt;=$J236,O$1&lt;=IF(AND($J236&gt;$M$1,$K236=""),$M$2,$K236)),AND(O$1&gt;=$J237,O$1&lt;=IF(AND($J237&gt;$M$1,$K237=""),$M$2,$K237)),AND(O$1&gt;=$J238,O$1&lt;=IF(AND($J238&gt;$M$1,$K238=""),$M$2,$K238)),AND(O$1&gt;=$J239,O$1&lt;=IF(AND($J239&gt;$M$1,$K239=""),$M$2,$K239))),$J$3,"")</f>
        <v/>
      </c>
      <c r="P239" s="49" t="str">
        <f t="shared" si="2056"/>
        <v/>
      </c>
      <c r="Q239" s="49" t="str">
        <f t="shared" si="2056"/>
        <v/>
      </c>
      <c r="R239" s="49" t="str">
        <f t="shared" si="2056"/>
        <v/>
      </c>
      <c r="S239" s="49" t="str">
        <f t="shared" si="2056"/>
        <v/>
      </c>
      <c r="T239" s="49" t="str">
        <f t="shared" si="2056"/>
        <v/>
      </c>
      <c r="U239" s="49" t="str">
        <f t="shared" si="2056"/>
        <v/>
      </c>
      <c r="V239" s="49" t="str">
        <f t="shared" si="2056"/>
        <v/>
      </c>
      <c r="W239" s="49" t="str">
        <f t="shared" si="2056"/>
        <v/>
      </c>
      <c r="X239" s="49" t="str">
        <f t="shared" si="2056"/>
        <v/>
      </c>
      <c r="Y239" s="49" t="str">
        <f t="shared" si="2056"/>
        <v/>
      </c>
      <c r="Z239" s="49" t="str">
        <f t="shared" si="2056"/>
        <v/>
      </c>
      <c r="AA239" s="49" t="str">
        <f t="shared" si="2056"/>
        <v/>
      </c>
      <c r="AB239" s="49" t="str">
        <f t="shared" si="2056"/>
        <v/>
      </c>
      <c r="AC239" s="49" t="str">
        <f t="shared" si="2056"/>
        <v/>
      </c>
      <c r="AD239" s="49" t="str">
        <f t="shared" si="2056"/>
        <v/>
      </c>
      <c r="AE239" s="49" t="str">
        <f t="shared" si="2056"/>
        <v/>
      </c>
      <c r="AF239" s="49" t="str">
        <f t="shared" si="2056"/>
        <v/>
      </c>
      <c r="AG239" s="49" t="str">
        <f t="shared" si="2056"/>
        <v/>
      </c>
      <c r="AH239" s="49" t="str">
        <f t="shared" si="2056"/>
        <v/>
      </c>
      <c r="AI239" s="49" t="str">
        <f t="shared" si="2056"/>
        <v/>
      </c>
      <c r="AJ239" s="49" t="str">
        <f t="shared" si="2056"/>
        <v/>
      </c>
      <c r="AK239" s="49" t="str">
        <f t="shared" si="2056"/>
        <v/>
      </c>
      <c r="AL239" s="49" t="str">
        <f t="shared" si="2056"/>
        <v/>
      </c>
      <c r="AM239" s="49" t="str">
        <f t="shared" si="2056"/>
        <v/>
      </c>
      <c r="AN239" s="49" t="str">
        <f t="shared" si="2056"/>
        <v/>
      </c>
      <c r="AO239" s="49" t="str">
        <f t="shared" si="2056"/>
        <v/>
      </c>
      <c r="AP239" s="52" t="str">
        <f>IF(AP$1="","",IF(OR(AND(AP$1&gt;=$J235,AP$1&lt;=IF(AND($J235&gt;$M$1,$K235=""),$M$2,$K235)),AND(AP$1&gt;=$J236,AP$1&lt;=IF(AND($J236&gt;$M$1,$K236=""),$M$2,$K236)),AND(AP$1&gt;=$J237,AP$1&lt;=IF(AND($J237&gt;$M$1,$K237=""),$M$2,$K237)),AND(AP$1&gt;=$J238,AP$1&lt;=IF(AND($J238&gt;$M$1,$K238=""),$M$2,$K238)),AND(AP$1&gt;=$J239,AP$1&lt;=IF(AND($J239&gt;$M$1,$K239=""),$M$2,$K239))),$J$3,""))</f>
        <v/>
      </c>
      <c r="AQ239" s="52" t="str">
        <f t="shared" ref="AQ239:AR239" si="2057">IF(AQ$1="","",IF(OR(AND(AQ$1&gt;=$J235,AQ$1&lt;=IF(AND($J235&gt;$M$1,$K235=""),$M$2,$K235)),AND(AQ$1&gt;=$J236,AQ$1&lt;=IF(AND($J236&gt;$M$1,$K236=""),$M$2,$K236)),AND(AQ$1&gt;=$J237,AQ$1&lt;=IF(AND($J237&gt;$M$1,$K237=""),$M$2,$K237)),AND(AQ$1&gt;=$J238,AQ$1&lt;=IF(AND($J238&gt;$M$1,$K238=""),$M$2,$K238)),AND(AQ$1&gt;=$J239,AQ$1&lt;=IF(AND($J239&gt;$M$1,$K239=""),$M$2,$K239))),$J$3,""))</f>
        <v/>
      </c>
      <c r="AR239" s="53" t="str">
        <f t="shared" si="2057"/>
        <v/>
      </c>
    </row>
    <row r="240" spans="1:44" x14ac:dyDescent="0.2">
      <c r="A240" s="76">
        <f>стр.1!C105</f>
        <v>0</v>
      </c>
      <c r="B240" s="142" t="str">
        <f>IFERROR(VLOOKUP(A240,стр.1!$A$13:$D$106,2,FALSE),"")</f>
        <v/>
      </c>
      <c r="C240" s="197" t="str">
        <f>IFERROR(VLOOKUP(A240,стр.1!$A$13:$D$106,4,FALSE),"")</f>
        <v/>
      </c>
      <c r="D240" s="86"/>
      <c r="E240" s="87"/>
      <c r="F240" s="86"/>
      <c r="G240" s="87"/>
      <c r="H240" s="86"/>
      <c r="I240" s="87"/>
      <c r="J240" s="86"/>
      <c r="K240" s="87"/>
      <c r="L240" s="17"/>
      <c r="M240" s="99"/>
      <c r="N240" s="97" t="str">
        <f>N241&amp;N242&amp;N243&amp;N244</f>
        <v/>
      </c>
      <c r="O240" s="97" t="str">
        <f t="shared" ref="O240:AR240" si="2058">O241&amp;O242&amp;O243&amp;O244</f>
        <v/>
      </c>
      <c r="P240" s="97" t="str">
        <f t="shared" si="2058"/>
        <v/>
      </c>
      <c r="Q240" s="97" t="str">
        <f t="shared" si="2058"/>
        <v/>
      </c>
      <c r="R240" s="97" t="str">
        <f t="shared" si="2058"/>
        <v/>
      </c>
      <c r="S240" s="97" t="str">
        <f t="shared" si="2058"/>
        <v/>
      </c>
      <c r="T240" s="97" t="str">
        <f t="shared" si="2058"/>
        <v/>
      </c>
      <c r="U240" s="97" t="str">
        <f t="shared" si="2058"/>
        <v/>
      </c>
      <c r="V240" s="97" t="str">
        <f t="shared" si="2058"/>
        <v/>
      </c>
      <c r="W240" s="97" t="str">
        <f t="shared" si="2058"/>
        <v/>
      </c>
      <c r="X240" s="97" t="str">
        <f t="shared" si="2058"/>
        <v/>
      </c>
      <c r="Y240" s="97" t="str">
        <f t="shared" si="2058"/>
        <v/>
      </c>
      <c r="Z240" s="97" t="str">
        <f t="shared" si="2058"/>
        <v/>
      </c>
      <c r="AA240" s="97" t="str">
        <f t="shared" si="2058"/>
        <v/>
      </c>
      <c r="AB240" s="97" t="str">
        <f t="shared" si="2058"/>
        <v/>
      </c>
      <c r="AC240" s="97" t="str">
        <f t="shared" si="2058"/>
        <v/>
      </c>
      <c r="AD240" s="97" t="str">
        <f t="shared" si="2058"/>
        <v/>
      </c>
      <c r="AE240" s="97" t="str">
        <f t="shared" si="2058"/>
        <v/>
      </c>
      <c r="AF240" s="97" t="str">
        <f t="shared" si="2058"/>
        <v/>
      </c>
      <c r="AG240" s="97" t="str">
        <f t="shared" si="2058"/>
        <v/>
      </c>
      <c r="AH240" s="97" t="str">
        <f t="shared" si="2058"/>
        <v/>
      </c>
      <c r="AI240" s="97" t="str">
        <f t="shared" si="2058"/>
        <v/>
      </c>
      <c r="AJ240" s="97" t="str">
        <f t="shared" si="2058"/>
        <v/>
      </c>
      <c r="AK240" s="97" t="str">
        <f t="shared" si="2058"/>
        <v/>
      </c>
      <c r="AL240" s="97" t="str">
        <f t="shared" si="2058"/>
        <v/>
      </c>
      <c r="AM240" s="97" t="str">
        <f t="shared" si="2058"/>
        <v/>
      </c>
      <c r="AN240" s="97" t="str">
        <f t="shared" si="2058"/>
        <v/>
      </c>
      <c r="AO240" s="97" t="str">
        <f t="shared" si="2058"/>
        <v/>
      </c>
      <c r="AP240" s="97" t="str">
        <f t="shared" si="2058"/>
        <v/>
      </c>
      <c r="AQ240" s="97" t="str">
        <f t="shared" si="2058"/>
        <v/>
      </c>
      <c r="AR240" s="97" t="str">
        <f t="shared" si="2058"/>
        <v/>
      </c>
    </row>
    <row r="241" spans="1:44" x14ac:dyDescent="0.2">
      <c r="A241" s="201"/>
      <c r="B241" s="74"/>
      <c r="C241" s="198"/>
      <c r="D241" s="88"/>
      <c r="E241" s="89"/>
      <c r="F241" s="90"/>
      <c r="G241" s="89"/>
      <c r="H241" s="90"/>
      <c r="I241" s="89"/>
      <c r="J241" s="90"/>
      <c r="K241" s="89"/>
      <c r="M241" s="99"/>
      <c r="N241" s="74" t="str">
        <f>IF(OR(AND(N$1&gt;=$D240,N$1&lt;=IF(AND($D240&gt;$M$1,$E240=""),$M$2,$E240)),AND(N$1&gt;=$D241,N$1&lt;=IF(AND($D241&gt;$M$1,$E241=""),$M$2,$E241)),AND(N$1&gt;=$D242,N$1&lt;=IF(AND($D242&gt;$M$1,$E242=""),$M$2,$E242)),AND(N$1&gt;=$D243,N$1&lt;=IF(AND($D243&gt;$M$1,$E243=""),$M$2,$E243))),$D$3,"")</f>
        <v/>
      </c>
      <c r="O241" s="41" t="str">
        <f t="shared" ref="O241:AO241" si="2059">IF(OR(AND(O$1&gt;=$D240,O$1&lt;=IF(AND($D240&gt;$M$1,$E240=""),$M$2,$E240)),AND(O$1&gt;=$D241,O$1&lt;=IF(AND($D241&gt;$M$1,$E241=""),$M$2,$E241)),AND(O$1&gt;=$D242,O$1&lt;=IF(AND($D242&gt;$M$1,$E242=""),$M$2,$E242)),AND(O$1&gt;=$D243,O$1&lt;=IF(AND($D243&gt;$M$1,$E243=""),$M$2,$E243))),$D$3,"")</f>
        <v/>
      </c>
      <c r="P241" s="41" t="str">
        <f t="shared" si="2059"/>
        <v/>
      </c>
      <c r="Q241" s="41" t="str">
        <f t="shared" si="2059"/>
        <v/>
      </c>
      <c r="R241" s="41" t="str">
        <f t="shared" si="2059"/>
        <v/>
      </c>
      <c r="S241" s="41" t="str">
        <f t="shared" si="2059"/>
        <v/>
      </c>
      <c r="T241" s="41" t="str">
        <f t="shared" si="2059"/>
        <v/>
      </c>
      <c r="U241" s="41" t="str">
        <f t="shared" si="2059"/>
        <v/>
      </c>
      <c r="V241" s="41" t="str">
        <f t="shared" si="2059"/>
        <v/>
      </c>
      <c r="W241" s="41" t="str">
        <f t="shared" si="2059"/>
        <v/>
      </c>
      <c r="X241" s="41" t="str">
        <f t="shared" si="2059"/>
        <v/>
      </c>
      <c r="Y241" s="41" t="str">
        <f t="shared" si="2059"/>
        <v/>
      </c>
      <c r="Z241" s="41" t="str">
        <f t="shared" si="2059"/>
        <v/>
      </c>
      <c r="AA241" s="41" t="str">
        <f t="shared" si="2059"/>
        <v/>
      </c>
      <c r="AB241" s="41" t="str">
        <f t="shared" si="2059"/>
        <v/>
      </c>
      <c r="AC241" s="41" t="str">
        <f t="shared" si="2059"/>
        <v/>
      </c>
      <c r="AD241" s="41" t="str">
        <f t="shared" si="2059"/>
        <v/>
      </c>
      <c r="AE241" s="41" t="str">
        <f t="shared" si="2059"/>
        <v/>
      </c>
      <c r="AF241" s="41" t="str">
        <f t="shared" si="2059"/>
        <v/>
      </c>
      <c r="AG241" s="41" t="str">
        <f t="shared" si="2059"/>
        <v/>
      </c>
      <c r="AH241" s="41" t="str">
        <f t="shared" si="2059"/>
        <v/>
      </c>
      <c r="AI241" s="41" t="str">
        <f t="shared" si="2059"/>
        <v/>
      </c>
      <c r="AJ241" s="41" t="str">
        <f t="shared" si="2059"/>
        <v/>
      </c>
      <c r="AK241" s="41" t="str">
        <f t="shared" si="2059"/>
        <v/>
      </c>
      <c r="AL241" s="41" t="str">
        <f t="shared" si="2059"/>
        <v/>
      </c>
      <c r="AM241" s="41" t="str">
        <f t="shared" si="2059"/>
        <v/>
      </c>
      <c r="AN241" s="41" t="str">
        <f t="shared" si="2059"/>
        <v/>
      </c>
      <c r="AO241" s="41" t="str">
        <f t="shared" si="2059"/>
        <v/>
      </c>
      <c r="AP241" s="50" t="str">
        <f>IF(AP$1="","",IF(OR(AND(AP$1&gt;=$D240,AP$1&lt;=IF(AND($D240&gt;$M$1,$E240=""),$M$2,$E240)),AND(AP$1&gt;=$D241,AP$1&lt;=IF(AND($D241&gt;$M$1,$E241=""),$M$2,$E241)),AND(AP$1&gt;=$D242,AP$1&lt;=IF(AND($D242&gt;$M$1,$E242=""),$M$2,$E242)),AND(AP$1&gt;=$D243,AP$1&lt;=IF(AND($D243&gt;$M$1,$E243=""),$M$2,$E243))),$D$3,""))</f>
        <v/>
      </c>
      <c r="AQ241" s="50" t="str">
        <f t="shared" ref="AQ241:AR241" si="2060">IF(AQ$1="","",IF(OR(AND(AQ$1&gt;=$D240,AQ$1&lt;=IF(AND($D240&gt;$M$1,$E240=""),$M$2,$E240)),AND(AQ$1&gt;=$D241,AQ$1&lt;=IF(AND($D241&gt;$M$1,$E241=""),$M$2,$E241)),AND(AQ$1&gt;=$D242,AQ$1&lt;=IF(AND($D242&gt;$M$1,$E242=""),$M$2,$E242)),AND(AQ$1&gt;=$D243,AQ$1&lt;=IF(AND($D243&gt;$M$1,$E243=""),$M$2,$E243))),$D$3,""))</f>
        <v/>
      </c>
      <c r="AR241" s="51" t="str">
        <f t="shared" si="2060"/>
        <v/>
      </c>
    </row>
    <row r="242" spans="1:44" x14ac:dyDescent="0.2">
      <c r="A242" s="201"/>
      <c r="B242" s="74"/>
      <c r="C242" s="199"/>
      <c r="D242" s="90"/>
      <c r="E242" s="89"/>
      <c r="F242" s="90"/>
      <c r="G242" s="89"/>
      <c r="H242" s="90"/>
      <c r="I242" s="89"/>
      <c r="J242" s="90"/>
      <c r="K242" s="89"/>
      <c r="M242" s="99"/>
      <c r="N242" s="74" t="str">
        <f>IF(OR(AND(N$1&gt;=$F240,N$1&lt;=IF(AND($F240&gt;$M$1,$G240=""),$M$2,$G240)),AND(N$1&gt;=$F241,N$1&lt;=IF(AND($F241&gt;$M$1,$G241=""),$M$2,$G241)),AND(N$1&gt;=$F242,N$1&lt;=IF(AND($F242&gt;$M$1,$G242=""),$M$2,$G242)),AND(N$1&gt;=$F243,N$1&lt;=IF(AND($F243&gt;$M$1,$G243=""),$M$2,$G243))),$F$3,"")</f>
        <v/>
      </c>
      <c r="O242" s="41" t="str">
        <f t="shared" ref="O242:AO242" si="2061">IF(OR(AND(O$1&gt;=$F240,O$1&lt;=IF(AND($F240&gt;$M$1,$G240=""),$M$2,$G240)),AND(O$1&gt;=$F241,O$1&lt;=IF(AND($F241&gt;$M$1,$G241=""),$M$2,$G241)),AND(O$1&gt;=$F242,O$1&lt;=IF(AND($F242&gt;$M$1,$G242=""),$M$2,$G242)),AND(O$1&gt;=$F243,O$1&lt;=IF(AND($F243&gt;$M$1,$G243=""),$M$2,$G243))),$F$3,"")</f>
        <v/>
      </c>
      <c r="P242" s="41" t="str">
        <f t="shared" si="2061"/>
        <v/>
      </c>
      <c r="Q242" s="41" t="str">
        <f t="shared" si="2061"/>
        <v/>
      </c>
      <c r="R242" s="41" t="str">
        <f t="shared" si="2061"/>
        <v/>
      </c>
      <c r="S242" s="41" t="str">
        <f t="shared" si="2061"/>
        <v/>
      </c>
      <c r="T242" s="41" t="str">
        <f t="shared" si="2061"/>
        <v/>
      </c>
      <c r="U242" s="41" t="str">
        <f t="shared" si="2061"/>
        <v/>
      </c>
      <c r="V242" s="41" t="str">
        <f t="shared" si="2061"/>
        <v/>
      </c>
      <c r="W242" s="41" t="str">
        <f t="shared" si="2061"/>
        <v/>
      </c>
      <c r="X242" s="41" t="str">
        <f t="shared" si="2061"/>
        <v/>
      </c>
      <c r="Y242" s="41" t="str">
        <f t="shared" si="2061"/>
        <v/>
      </c>
      <c r="Z242" s="41" t="str">
        <f t="shared" si="2061"/>
        <v/>
      </c>
      <c r="AA242" s="41" t="str">
        <f t="shared" si="2061"/>
        <v/>
      </c>
      <c r="AB242" s="41" t="str">
        <f t="shared" si="2061"/>
        <v/>
      </c>
      <c r="AC242" s="41" t="str">
        <f t="shared" si="2061"/>
        <v/>
      </c>
      <c r="AD242" s="41" t="str">
        <f t="shared" si="2061"/>
        <v/>
      </c>
      <c r="AE242" s="41" t="str">
        <f t="shared" si="2061"/>
        <v/>
      </c>
      <c r="AF242" s="41" t="str">
        <f t="shared" si="2061"/>
        <v/>
      </c>
      <c r="AG242" s="41" t="str">
        <f t="shared" si="2061"/>
        <v/>
      </c>
      <c r="AH242" s="41" t="str">
        <f t="shared" si="2061"/>
        <v/>
      </c>
      <c r="AI242" s="41" t="str">
        <f t="shared" si="2061"/>
        <v/>
      </c>
      <c r="AJ242" s="41" t="str">
        <f t="shared" si="2061"/>
        <v/>
      </c>
      <c r="AK242" s="41" t="str">
        <f t="shared" si="2061"/>
        <v/>
      </c>
      <c r="AL242" s="41" t="str">
        <f t="shared" si="2061"/>
        <v/>
      </c>
      <c r="AM242" s="41" t="str">
        <f t="shared" si="2061"/>
        <v/>
      </c>
      <c r="AN242" s="41" t="str">
        <f t="shared" si="2061"/>
        <v/>
      </c>
      <c r="AO242" s="41" t="str">
        <f t="shared" si="2061"/>
        <v/>
      </c>
      <c r="AP242" s="50" t="str">
        <f>IF(AP$1="","",IF(OR(AND(AP$1&gt;=$F240,AP$1&lt;=IF(AND($F240&gt;$M$1,$G240=""),$M$2,$G240)),AND(AP$1&gt;=$F241,AP$1&lt;=IF(AND($F241&gt;$M$1,$G241=""),$M$2,$G241)),AND(AP$1&gt;=$F242,AP$1&lt;=IF(AND($F242&gt;$M$1,$G242=""),$M$2,$G242)),AND(AP$1&gt;=$F243,AP$1&lt;=IF(AND($F243&gt;$M$1,$G243=""),$M$2,$G243))),$F$3,""))</f>
        <v/>
      </c>
      <c r="AQ242" s="50" t="str">
        <f t="shared" ref="AQ242:AR242" si="2062">IF(AQ$1="","",IF(OR(AND(AQ$1&gt;=$F240,AQ$1&lt;=IF(AND($F240&gt;$M$1,$G240=""),$M$2,$G240)),AND(AQ$1&gt;=$F241,AQ$1&lt;=IF(AND($F241&gt;$M$1,$G241=""),$M$2,$G241)),AND(AQ$1&gt;=$F242,AQ$1&lt;=IF(AND($F242&gt;$M$1,$G242=""),$M$2,$G242)),AND(AQ$1&gt;=$F243,AQ$1&lt;=IF(AND($F243&gt;$M$1,$G243=""),$M$2,$G243))),$F$3,""))</f>
        <v/>
      </c>
      <c r="AR242" s="51" t="str">
        <f t="shared" si="2062"/>
        <v/>
      </c>
    </row>
    <row r="243" spans="1:44" x14ac:dyDescent="0.2">
      <c r="A243" s="201"/>
      <c r="B243" s="74"/>
      <c r="C243" s="125"/>
      <c r="D243" s="90"/>
      <c r="E243" s="89"/>
      <c r="F243" s="90"/>
      <c r="G243" s="89"/>
      <c r="H243" s="90"/>
      <c r="I243" s="89"/>
      <c r="J243" s="90"/>
      <c r="K243" s="89"/>
      <c r="M243" s="99"/>
      <c r="N243" s="98" t="str">
        <f t="shared" ref="N243:AO243" si="2063">IF(OR(AND(N$1&gt;=$H240,N$1&lt;=IF(AND($H240&gt;$M$1,$I240=""),$M$2,$I240)),AND(N$1&gt;=$H241,N$1&lt;=IF(AND($H241&gt;$M$1,$I241=""),$M$2,$I241)),AND(N$1&gt;=$H242,N$1&lt;=IF(AND($H242&gt;$M$1,$I242=""),$M$2,$I242)),AND(N$1&gt;=$H243,N$1&lt;=IF(AND($H243&gt;$M$1,$I243=""),$M$2,$I243))),$H$3,"")</f>
        <v/>
      </c>
      <c r="O243" s="47" t="str">
        <f t="shared" si="2063"/>
        <v/>
      </c>
      <c r="P243" s="47" t="str">
        <f t="shared" si="2063"/>
        <v/>
      </c>
      <c r="Q243" s="47" t="str">
        <f t="shared" si="2063"/>
        <v/>
      </c>
      <c r="R243" s="47" t="str">
        <f t="shared" si="2063"/>
        <v/>
      </c>
      <c r="S243" s="47" t="str">
        <f t="shared" si="2063"/>
        <v/>
      </c>
      <c r="T243" s="47" t="str">
        <f t="shared" si="2063"/>
        <v/>
      </c>
      <c r="U243" s="47" t="str">
        <f t="shared" si="2063"/>
        <v/>
      </c>
      <c r="V243" s="47" t="str">
        <f t="shared" si="2063"/>
        <v/>
      </c>
      <c r="W243" s="47" t="str">
        <f t="shared" si="2063"/>
        <v/>
      </c>
      <c r="X243" s="47" t="str">
        <f t="shared" si="2063"/>
        <v/>
      </c>
      <c r="Y243" s="47" t="str">
        <f t="shared" si="2063"/>
        <v/>
      </c>
      <c r="Z243" s="47" t="str">
        <f t="shared" si="2063"/>
        <v/>
      </c>
      <c r="AA243" s="47" t="str">
        <f t="shared" si="2063"/>
        <v/>
      </c>
      <c r="AB243" s="47" t="str">
        <f t="shared" si="2063"/>
        <v/>
      </c>
      <c r="AC243" s="47" t="str">
        <f t="shared" si="2063"/>
        <v/>
      </c>
      <c r="AD243" s="47" t="str">
        <f t="shared" si="2063"/>
        <v/>
      </c>
      <c r="AE243" s="47" t="str">
        <f t="shared" si="2063"/>
        <v/>
      </c>
      <c r="AF243" s="47" t="str">
        <f t="shared" si="2063"/>
        <v/>
      </c>
      <c r="AG243" s="47" t="str">
        <f t="shared" si="2063"/>
        <v/>
      </c>
      <c r="AH243" s="47" t="str">
        <f t="shared" si="2063"/>
        <v/>
      </c>
      <c r="AI243" s="47" t="str">
        <f t="shared" si="2063"/>
        <v/>
      </c>
      <c r="AJ243" s="47" t="str">
        <f t="shared" si="2063"/>
        <v/>
      </c>
      <c r="AK243" s="47" t="str">
        <f t="shared" si="2063"/>
        <v/>
      </c>
      <c r="AL243" s="47" t="str">
        <f t="shared" si="2063"/>
        <v/>
      </c>
      <c r="AM243" s="47" t="str">
        <f t="shared" si="2063"/>
        <v/>
      </c>
      <c r="AN243" s="47" t="str">
        <f t="shared" si="2063"/>
        <v/>
      </c>
      <c r="AO243" s="47" t="str">
        <f t="shared" si="2063"/>
        <v/>
      </c>
      <c r="AP243" s="95" t="str">
        <f>IF(AP$1="","",IF(OR(AND(AP$1&gt;=$H240,AP$1&lt;=IF(AND($H240&gt;$M$1,$I240=""),$M$2,$I240)),AND(AP$1&gt;=$H241,AP$1&lt;=IF(AND($H241&gt;$M$1,$I241=""),$M$2,$I241)),AND(AP$1&gt;=$H242,AP$1&lt;=IF(AND($H242&gt;$M$1,$I242=""),$M$2,$I242)),AND(AP$1&gt;=$H243,AP$1&lt;=IF(AND($H243&gt;$M$1,$I243=""),$M$2,$I243))),$H$3,""))</f>
        <v/>
      </c>
      <c r="AQ243" s="95" t="str">
        <f>IF(AQ$1="","",IF(OR(AND(AQ$1&gt;=$H240,AQ$1&lt;=IF(AND($H240&gt;$M$1,$I240=""),$M$2,$I240)),AND(AQ$1&gt;=$H241,AQ$1&lt;=IF(AND($H241&gt;$M$1,$I241=""),$M$2,$I241)),AND(AQ$1&gt;=$H242,AQ$1&lt;=IF(AND($H242&gt;$M$1,$I242=""),$M$2,$I242)),AND(AQ$1&gt;=$H243,AQ$1&lt;=IF(AND($H243&gt;$M$1,$I243=""),$M$2,$I243))),$H$3,""))</f>
        <v/>
      </c>
      <c r="AR243" s="96" t="str">
        <f>IF(AR$1="","",IF(OR(AND(AR$1&gt;=$H240,AR$1&lt;=IF(AND($H240&gt;$M$1,$I240=""),$M$2,$I240)),AND(AR$1&gt;=$H241,AR$1&lt;=IF(AND($H241&gt;$M$1,$I241=""),$M$2,$I241)),AND(AR$1&gt;=$H242,AR$1&lt;=IF(AND($H242&gt;$M$1,$I242=""),$M$2,$I242)),AND(AR$1&gt;=$H243,AR$1&lt;=IF(AND($H243&gt;$M$1,$I243=""),$M$2,$I243))),$H$3,""))</f>
        <v/>
      </c>
    </row>
    <row r="244" spans="1:44" ht="13.5" thickBot="1" x14ac:dyDescent="0.25">
      <c r="A244" s="202"/>
      <c r="B244" s="75"/>
      <c r="C244" s="200"/>
      <c r="D244" s="91"/>
      <c r="E244" s="92"/>
      <c r="F244" s="91"/>
      <c r="G244" s="92"/>
      <c r="H244" s="91"/>
      <c r="I244" s="92"/>
      <c r="J244" s="91"/>
      <c r="K244" s="92"/>
      <c r="M244" s="99"/>
      <c r="N244" s="75" t="str">
        <f>IF(OR(AND(N$1&gt;=$J240,N$1&lt;=IF(AND($J240&gt;$M$1,$K240=""),$M$2,$K240)),AND(N$1&gt;=$J241,N$1&lt;=IF(AND($J241&gt;$M$1,$K241=""),$M$2,$K241)),AND(N$1&gt;=$J242,N$1&lt;=IF(AND($J242&gt;$M$1,$K242=""),$M$2,$K242)),AND(N$1&gt;=$J243,N$1&lt;=IF(AND($J243&gt;$M$1,$K243=""),$M$2,$K243)),AND(N$1&gt;=$J244,N$1&lt;=IF(AND($J244&gt;$M$1,$K244=""),$M$2,$K244))),$J$3,"")</f>
        <v/>
      </c>
      <c r="O244" s="49" t="str">
        <f t="shared" ref="O244:AO244" si="2064">IF(OR(AND(O$1&gt;=$J240,O$1&lt;=IF(AND($J240&gt;$M$1,$K240=""),$M$2,$K240)),AND(O$1&gt;=$J241,O$1&lt;=IF(AND($J241&gt;$M$1,$K241=""),$M$2,$K241)),AND(O$1&gt;=$J242,O$1&lt;=IF(AND($J242&gt;$M$1,$K242=""),$M$2,$K242)),AND(O$1&gt;=$J243,O$1&lt;=IF(AND($J243&gt;$M$1,$K243=""),$M$2,$K243)),AND(O$1&gt;=$J244,O$1&lt;=IF(AND($J244&gt;$M$1,$K244=""),$M$2,$K244))),$J$3,"")</f>
        <v/>
      </c>
      <c r="P244" s="49" t="str">
        <f t="shared" si="2064"/>
        <v/>
      </c>
      <c r="Q244" s="49" t="str">
        <f t="shared" si="2064"/>
        <v/>
      </c>
      <c r="R244" s="49" t="str">
        <f t="shared" si="2064"/>
        <v/>
      </c>
      <c r="S244" s="49" t="str">
        <f t="shared" si="2064"/>
        <v/>
      </c>
      <c r="T244" s="49" t="str">
        <f t="shared" si="2064"/>
        <v/>
      </c>
      <c r="U244" s="49" t="str">
        <f t="shared" si="2064"/>
        <v/>
      </c>
      <c r="V244" s="49" t="str">
        <f t="shared" si="2064"/>
        <v/>
      </c>
      <c r="W244" s="49" t="str">
        <f t="shared" si="2064"/>
        <v/>
      </c>
      <c r="X244" s="49" t="str">
        <f t="shared" si="2064"/>
        <v/>
      </c>
      <c r="Y244" s="49" t="str">
        <f t="shared" si="2064"/>
        <v/>
      </c>
      <c r="Z244" s="49" t="str">
        <f t="shared" si="2064"/>
        <v/>
      </c>
      <c r="AA244" s="49" t="str">
        <f t="shared" si="2064"/>
        <v/>
      </c>
      <c r="AB244" s="49" t="str">
        <f t="shared" si="2064"/>
        <v/>
      </c>
      <c r="AC244" s="49" t="str">
        <f t="shared" si="2064"/>
        <v/>
      </c>
      <c r="AD244" s="49" t="str">
        <f t="shared" si="2064"/>
        <v/>
      </c>
      <c r="AE244" s="49" t="str">
        <f t="shared" si="2064"/>
        <v/>
      </c>
      <c r="AF244" s="49" t="str">
        <f t="shared" si="2064"/>
        <v/>
      </c>
      <c r="AG244" s="49" t="str">
        <f t="shared" si="2064"/>
        <v/>
      </c>
      <c r="AH244" s="49" t="str">
        <f t="shared" si="2064"/>
        <v/>
      </c>
      <c r="AI244" s="49" t="str">
        <f t="shared" si="2064"/>
        <v/>
      </c>
      <c r="AJ244" s="49" t="str">
        <f t="shared" si="2064"/>
        <v/>
      </c>
      <c r="AK244" s="49" t="str">
        <f t="shared" si="2064"/>
        <v/>
      </c>
      <c r="AL244" s="49" t="str">
        <f t="shared" si="2064"/>
        <v/>
      </c>
      <c r="AM244" s="49" t="str">
        <f t="shared" si="2064"/>
        <v/>
      </c>
      <c r="AN244" s="49" t="str">
        <f t="shared" si="2064"/>
        <v/>
      </c>
      <c r="AO244" s="49" t="str">
        <f t="shared" si="2064"/>
        <v/>
      </c>
      <c r="AP244" s="52" t="str">
        <f>IF(AP$1="","",IF(OR(AND(AP$1&gt;=$J240,AP$1&lt;=IF(AND($J240&gt;$M$1,$K240=""),$M$2,$K240)),AND(AP$1&gt;=$J241,AP$1&lt;=IF(AND($J241&gt;$M$1,$K241=""),$M$2,$K241)),AND(AP$1&gt;=$J242,AP$1&lt;=IF(AND($J242&gt;$M$1,$K242=""),$M$2,$K242)),AND(AP$1&gt;=$J243,AP$1&lt;=IF(AND($J243&gt;$M$1,$K243=""),$M$2,$K243)),AND(AP$1&gt;=$J244,AP$1&lt;=IF(AND($J244&gt;$M$1,$K244=""),$M$2,$K244))),$J$3,""))</f>
        <v/>
      </c>
      <c r="AQ244" s="52" t="str">
        <f t="shared" ref="AQ244:AR244" si="2065">IF(AQ$1="","",IF(OR(AND(AQ$1&gt;=$J240,AQ$1&lt;=IF(AND($J240&gt;$M$1,$K240=""),$M$2,$K240)),AND(AQ$1&gt;=$J241,AQ$1&lt;=IF(AND($J241&gt;$M$1,$K241=""),$M$2,$K241)),AND(AQ$1&gt;=$J242,AQ$1&lt;=IF(AND($J242&gt;$M$1,$K242=""),$M$2,$K242)),AND(AQ$1&gt;=$J243,AQ$1&lt;=IF(AND($J243&gt;$M$1,$K243=""),$M$2,$K243)),AND(AQ$1&gt;=$J244,AQ$1&lt;=IF(AND($J244&gt;$M$1,$K244=""),$M$2,$K244))),$J$3,""))</f>
        <v/>
      </c>
      <c r="AR244" s="53" t="str">
        <f t="shared" si="2065"/>
        <v/>
      </c>
    </row>
  </sheetData>
  <mergeCells count="4">
    <mergeCell ref="J3:K3"/>
    <mergeCell ref="D3:E3"/>
    <mergeCell ref="F3:G3"/>
    <mergeCell ref="H3:I3"/>
  </mergeCells>
  <pageMargins left="0.59055118110236227" right="0" top="0.74803149606299213" bottom="0.59055118110236227" header="0.31496062992125984" footer="0.31496062992125984"/>
  <pageSetup paperSize="9" scale="76" orientation="portrait" r:id="rId1"/>
  <rowBreaks count="3" manualBreakCount="3">
    <brk id="64" max="16383" man="1"/>
    <brk id="129" max="16383" man="1"/>
    <brk id="204" max="43" man="1"/>
  </rowBreaks>
  <colBreaks count="1" manualBreakCount="1">
    <brk id="11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I118"/>
  <sheetViews>
    <sheetView zoomScaleNormal="100" workbookViewId="0">
      <selection activeCell="D24" sqref="D24"/>
    </sheetView>
  </sheetViews>
  <sheetFormatPr defaultRowHeight="12.75" x14ac:dyDescent="0.2"/>
  <cols>
    <col min="1" max="1" width="7.85546875" customWidth="1"/>
    <col min="2" max="2" width="15.7109375" customWidth="1"/>
    <col min="3" max="3" width="15.28515625" customWidth="1"/>
    <col min="4" max="4" width="10.5703125" customWidth="1"/>
    <col min="5" max="5" width="10.42578125" customWidth="1"/>
    <col min="6" max="6" width="10.140625" customWidth="1"/>
    <col min="7" max="7" width="10" customWidth="1"/>
    <col min="8" max="8" width="10.5703125" customWidth="1"/>
    <col min="9" max="9" width="10.42578125" customWidth="1"/>
    <col min="256" max="256" width="9.140625" customWidth="1"/>
    <col min="257" max="257" width="14.140625" customWidth="1"/>
    <col min="258" max="258" width="12.42578125" customWidth="1"/>
    <col min="259" max="259" width="10.5703125" customWidth="1"/>
    <col min="260" max="260" width="10.42578125" customWidth="1"/>
    <col min="261" max="261" width="10.140625" customWidth="1"/>
    <col min="262" max="262" width="10" customWidth="1"/>
    <col min="263" max="263" width="10.5703125" customWidth="1"/>
    <col min="264" max="264" width="10.42578125" customWidth="1"/>
    <col min="512" max="512" width="9.140625" customWidth="1"/>
    <col min="513" max="513" width="14.140625" customWidth="1"/>
    <col min="514" max="514" width="12.42578125" customWidth="1"/>
    <col min="515" max="515" width="10.5703125" customWidth="1"/>
    <col min="516" max="516" width="10.42578125" customWidth="1"/>
    <col min="517" max="517" width="10.140625" customWidth="1"/>
    <col min="518" max="518" width="10" customWidth="1"/>
    <col min="519" max="519" width="10.5703125" customWidth="1"/>
    <col min="520" max="520" width="10.42578125" customWidth="1"/>
    <col min="768" max="768" width="9.140625" customWidth="1"/>
    <col min="769" max="769" width="14.140625" customWidth="1"/>
    <col min="770" max="770" width="12.42578125" customWidth="1"/>
    <col min="771" max="771" width="10.5703125" customWidth="1"/>
    <col min="772" max="772" width="10.42578125" customWidth="1"/>
    <col min="773" max="773" width="10.140625" customWidth="1"/>
    <col min="774" max="774" width="10" customWidth="1"/>
    <col min="775" max="775" width="10.5703125" customWidth="1"/>
    <col min="776" max="776" width="10.42578125" customWidth="1"/>
    <col min="1024" max="1024" width="9.140625" customWidth="1"/>
    <col min="1025" max="1025" width="14.140625" customWidth="1"/>
    <col min="1026" max="1026" width="12.42578125" customWidth="1"/>
    <col min="1027" max="1027" width="10.5703125" customWidth="1"/>
    <col min="1028" max="1028" width="10.42578125" customWidth="1"/>
    <col min="1029" max="1029" width="10.140625" customWidth="1"/>
    <col min="1030" max="1030" width="10" customWidth="1"/>
    <col min="1031" max="1031" width="10.5703125" customWidth="1"/>
    <col min="1032" max="1032" width="10.42578125" customWidth="1"/>
    <col min="1280" max="1280" width="9.140625" customWidth="1"/>
    <col min="1281" max="1281" width="14.140625" customWidth="1"/>
    <col min="1282" max="1282" width="12.42578125" customWidth="1"/>
    <col min="1283" max="1283" width="10.5703125" customWidth="1"/>
    <col min="1284" max="1284" width="10.42578125" customWidth="1"/>
    <col min="1285" max="1285" width="10.140625" customWidth="1"/>
    <col min="1286" max="1286" width="10" customWidth="1"/>
    <col min="1287" max="1287" width="10.5703125" customWidth="1"/>
    <col min="1288" max="1288" width="10.42578125" customWidth="1"/>
    <col min="1536" max="1536" width="9.140625" customWidth="1"/>
    <col min="1537" max="1537" width="14.140625" customWidth="1"/>
    <col min="1538" max="1538" width="12.42578125" customWidth="1"/>
    <col min="1539" max="1539" width="10.5703125" customWidth="1"/>
    <col min="1540" max="1540" width="10.42578125" customWidth="1"/>
    <col min="1541" max="1541" width="10.140625" customWidth="1"/>
    <col min="1542" max="1542" width="10" customWidth="1"/>
    <col min="1543" max="1543" width="10.5703125" customWidth="1"/>
    <col min="1544" max="1544" width="10.42578125" customWidth="1"/>
    <col min="1792" max="1792" width="9.140625" customWidth="1"/>
    <col min="1793" max="1793" width="14.140625" customWidth="1"/>
    <col min="1794" max="1794" width="12.42578125" customWidth="1"/>
    <col min="1795" max="1795" width="10.5703125" customWidth="1"/>
    <col min="1796" max="1796" width="10.42578125" customWidth="1"/>
    <col min="1797" max="1797" width="10.140625" customWidth="1"/>
    <col min="1798" max="1798" width="10" customWidth="1"/>
    <col min="1799" max="1799" width="10.5703125" customWidth="1"/>
    <col min="1800" max="1800" width="10.42578125" customWidth="1"/>
    <col min="2048" max="2048" width="9.140625" customWidth="1"/>
    <col min="2049" max="2049" width="14.140625" customWidth="1"/>
    <col min="2050" max="2050" width="12.42578125" customWidth="1"/>
    <col min="2051" max="2051" width="10.5703125" customWidth="1"/>
    <col min="2052" max="2052" width="10.42578125" customWidth="1"/>
    <col min="2053" max="2053" width="10.140625" customWidth="1"/>
    <col min="2054" max="2054" width="10" customWidth="1"/>
    <col min="2055" max="2055" width="10.5703125" customWidth="1"/>
    <col min="2056" max="2056" width="10.42578125" customWidth="1"/>
    <col min="2304" max="2304" width="9.140625" customWidth="1"/>
    <col min="2305" max="2305" width="14.140625" customWidth="1"/>
    <col min="2306" max="2306" width="12.42578125" customWidth="1"/>
    <col min="2307" max="2307" width="10.5703125" customWidth="1"/>
    <col min="2308" max="2308" width="10.42578125" customWidth="1"/>
    <col min="2309" max="2309" width="10.140625" customWidth="1"/>
    <col min="2310" max="2310" width="10" customWidth="1"/>
    <col min="2311" max="2311" width="10.5703125" customWidth="1"/>
    <col min="2312" max="2312" width="10.42578125" customWidth="1"/>
    <col min="2560" max="2560" width="9.140625" customWidth="1"/>
    <col min="2561" max="2561" width="14.140625" customWidth="1"/>
    <col min="2562" max="2562" width="12.42578125" customWidth="1"/>
    <col min="2563" max="2563" width="10.5703125" customWidth="1"/>
    <col min="2564" max="2564" width="10.42578125" customWidth="1"/>
    <col min="2565" max="2565" width="10.140625" customWidth="1"/>
    <col min="2566" max="2566" width="10" customWidth="1"/>
    <col min="2567" max="2567" width="10.5703125" customWidth="1"/>
    <col min="2568" max="2568" width="10.42578125" customWidth="1"/>
    <col min="2816" max="2816" width="9.140625" customWidth="1"/>
    <col min="2817" max="2817" width="14.140625" customWidth="1"/>
    <col min="2818" max="2818" width="12.42578125" customWidth="1"/>
    <col min="2819" max="2819" width="10.5703125" customWidth="1"/>
    <col min="2820" max="2820" width="10.42578125" customWidth="1"/>
    <col min="2821" max="2821" width="10.140625" customWidth="1"/>
    <col min="2822" max="2822" width="10" customWidth="1"/>
    <col min="2823" max="2823" width="10.5703125" customWidth="1"/>
    <col min="2824" max="2824" width="10.42578125" customWidth="1"/>
    <col min="3072" max="3072" width="9.140625" customWidth="1"/>
    <col min="3073" max="3073" width="14.140625" customWidth="1"/>
    <col min="3074" max="3074" width="12.42578125" customWidth="1"/>
    <col min="3075" max="3075" width="10.5703125" customWidth="1"/>
    <col min="3076" max="3076" width="10.42578125" customWidth="1"/>
    <col min="3077" max="3077" width="10.140625" customWidth="1"/>
    <col min="3078" max="3078" width="10" customWidth="1"/>
    <col min="3079" max="3079" width="10.5703125" customWidth="1"/>
    <col min="3080" max="3080" width="10.42578125" customWidth="1"/>
    <col min="3328" max="3328" width="9.140625" customWidth="1"/>
    <col min="3329" max="3329" width="14.140625" customWidth="1"/>
    <col min="3330" max="3330" width="12.42578125" customWidth="1"/>
    <col min="3331" max="3331" width="10.5703125" customWidth="1"/>
    <col min="3332" max="3332" width="10.42578125" customWidth="1"/>
    <col min="3333" max="3333" width="10.140625" customWidth="1"/>
    <col min="3334" max="3334" width="10" customWidth="1"/>
    <col min="3335" max="3335" width="10.5703125" customWidth="1"/>
    <col min="3336" max="3336" width="10.42578125" customWidth="1"/>
    <col min="3584" max="3584" width="9.140625" customWidth="1"/>
    <col min="3585" max="3585" width="14.140625" customWidth="1"/>
    <col min="3586" max="3586" width="12.42578125" customWidth="1"/>
    <col min="3587" max="3587" width="10.5703125" customWidth="1"/>
    <col min="3588" max="3588" width="10.42578125" customWidth="1"/>
    <col min="3589" max="3589" width="10.140625" customWidth="1"/>
    <col min="3590" max="3590" width="10" customWidth="1"/>
    <col min="3591" max="3591" width="10.5703125" customWidth="1"/>
    <col min="3592" max="3592" width="10.42578125" customWidth="1"/>
    <col min="3840" max="3840" width="9.140625" customWidth="1"/>
    <col min="3841" max="3841" width="14.140625" customWidth="1"/>
    <col min="3842" max="3842" width="12.42578125" customWidth="1"/>
    <col min="3843" max="3843" width="10.5703125" customWidth="1"/>
    <col min="3844" max="3844" width="10.42578125" customWidth="1"/>
    <col min="3845" max="3845" width="10.140625" customWidth="1"/>
    <col min="3846" max="3846" width="10" customWidth="1"/>
    <col min="3847" max="3847" width="10.5703125" customWidth="1"/>
    <col min="3848" max="3848" width="10.42578125" customWidth="1"/>
    <col min="4096" max="4096" width="9.140625" customWidth="1"/>
    <col min="4097" max="4097" width="14.140625" customWidth="1"/>
    <col min="4098" max="4098" width="12.42578125" customWidth="1"/>
    <col min="4099" max="4099" width="10.5703125" customWidth="1"/>
    <col min="4100" max="4100" width="10.42578125" customWidth="1"/>
    <col min="4101" max="4101" width="10.140625" customWidth="1"/>
    <col min="4102" max="4102" width="10" customWidth="1"/>
    <col min="4103" max="4103" width="10.5703125" customWidth="1"/>
    <col min="4104" max="4104" width="10.42578125" customWidth="1"/>
    <col min="4352" max="4352" width="9.140625" customWidth="1"/>
    <col min="4353" max="4353" width="14.140625" customWidth="1"/>
    <col min="4354" max="4354" width="12.42578125" customWidth="1"/>
    <col min="4355" max="4355" width="10.5703125" customWidth="1"/>
    <col min="4356" max="4356" width="10.42578125" customWidth="1"/>
    <col min="4357" max="4357" width="10.140625" customWidth="1"/>
    <col min="4358" max="4358" width="10" customWidth="1"/>
    <col min="4359" max="4359" width="10.5703125" customWidth="1"/>
    <col min="4360" max="4360" width="10.42578125" customWidth="1"/>
    <col min="4608" max="4608" width="9.140625" customWidth="1"/>
    <col min="4609" max="4609" width="14.140625" customWidth="1"/>
    <col min="4610" max="4610" width="12.42578125" customWidth="1"/>
    <col min="4611" max="4611" width="10.5703125" customWidth="1"/>
    <col min="4612" max="4612" width="10.42578125" customWidth="1"/>
    <col min="4613" max="4613" width="10.140625" customWidth="1"/>
    <col min="4614" max="4614" width="10" customWidth="1"/>
    <col min="4615" max="4615" width="10.5703125" customWidth="1"/>
    <col min="4616" max="4616" width="10.42578125" customWidth="1"/>
    <col min="4864" max="4864" width="9.140625" customWidth="1"/>
    <col min="4865" max="4865" width="14.140625" customWidth="1"/>
    <col min="4866" max="4866" width="12.42578125" customWidth="1"/>
    <col min="4867" max="4867" width="10.5703125" customWidth="1"/>
    <col min="4868" max="4868" width="10.42578125" customWidth="1"/>
    <col min="4869" max="4869" width="10.140625" customWidth="1"/>
    <col min="4870" max="4870" width="10" customWidth="1"/>
    <col min="4871" max="4871" width="10.5703125" customWidth="1"/>
    <col min="4872" max="4872" width="10.42578125" customWidth="1"/>
    <col min="5120" max="5120" width="9.140625" customWidth="1"/>
    <col min="5121" max="5121" width="14.140625" customWidth="1"/>
    <col min="5122" max="5122" width="12.42578125" customWidth="1"/>
    <col min="5123" max="5123" width="10.5703125" customWidth="1"/>
    <col min="5124" max="5124" width="10.42578125" customWidth="1"/>
    <col min="5125" max="5125" width="10.140625" customWidth="1"/>
    <col min="5126" max="5126" width="10" customWidth="1"/>
    <col min="5127" max="5127" width="10.5703125" customWidth="1"/>
    <col min="5128" max="5128" width="10.42578125" customWidth="1"/>
    <col min="5376" max="5376" width="9.140625" customWidth="1"/>
    <col min="5377" max="5377" width="14.140625" customWidth="1"/>
    <col min="5378" max="5378" width="12.42578125" customWidth="1"/>
    <col min="5379" max="5379" width="10.5703125" customWidth="1"/>
    <col min="5380" max="5380" width="10.42578125" customWidth="1"/>
    <col min="5381" max="5381" width="10.140625" customWidth="1"/>
    <col min="5382" max="5382" width="10" customWidth="1"/>
    <col min="5383" max="5383" width="10.5703125" customWidth="1"/>
    <col min="5384" max="5384" width="10.42578125" customWidth="1"/>
    <col min="5632" max="5632" width="9.140625" customWidth="1"/>
    <col min="5633" max="5633" width="14.140625" customWidth="1"/>
    <col min="5634" max="5634" width="12.42578125" customWidth="1"/>
    <col min="5635" max="5635" width="10.5703125" customWidth="1"/>
    <col min="5636" max="5636" width="10.42578125" customWidth="1"/>
    <col min="5637" max="5637" width="10.140625" customWidth="1"/>
    <col min="5638" max="5638" width="10" customWidth="1"/>
    <col min="5639" max="5639" width="10.5703125" customWidth="1"/>
    <col min="5640" max="5640" width="10.42578125" customWidth="1"/>
    <col min="5888" max="5888" width="9.140625" customWidth="1"/>
    <col min="5889" max="5889" width="14.140625" customWidth="1"/>
    <col min="5890" max="5890" width="12.42578125" customWidth="1"/>
    <col min="5891" max="5891" width="10.5703125" customWidth="1"/>
    <col min="5892" max="5892" width="10.42578125" customWidth="1"/>
    <col min="5893" max="5893" width="10.140625" customWidth="1"/>
    <col min="5894" max="5894" width="10" customWidth="1"/>
    <col min="5895" max="5895" width="10.5703125" customWidth="1"/>
    <col min="5896" max="5896" width="10.42578125" customWidth="1"/>
    <col min="6144" max="6144" width="9.140625" customWidth="1"/>
    <col min="6145" max="6145" width="14.140625" customWidth="1"/>
    <col min="6146" max="6146" width="12.42578125" customWidth="1"/>
    <col min="6147" max="6147" width="10.5703125" customWidth="1"/>
    <col min="6148" max="6148" width="10.42578125" customWidth="1"/>
    <col min="6149" max="6149" width="10.140625" customWidth="1"/>
    <col min="6150" max="6150" width="10" customWidth="1"/>
    <col min="6151" max="6151" width="10.5703125" customWidth="1"/>
    <col min="6152" max="6152" width="10.42578125" customWidth="1"/>
    <col min="6400" max="6400" width="9.140625" customWidth="1"/>
    <col min="6401" max="6401" width="14.140625" customWidth="1"/>
    <col min="6402" max="6402" width="12.42578125" customWidth="1"/>
    <col min="6403" max="6403" width="10.5703125" customWidth="1"/>
    <col min="6404" max="6404" width="10.42578125" customWidth="1"/>
    <col min="6405" max="6405" width="10.140625" customWidth="1"/>
    <col min="6406" max="6406" width="10" customWidth="1"/>
    <col min="6407" max="6407" width="10.5703125" customWidth="1"/>
    <col min="6408" max="6408" width="10.42578125" customWidth="1"/>
    <col min="6656" max="6656" width="9.140625" customWidth="1"/>
    <col min="6657" max="6657" width="14.140625" customWidth="1"/>
    <col min="6658" max="6658" width="12.42578125" customWidth="1"/>
    <col min="6659" max="6659" width="10.5703125" customWidth="1"/>
    <col min="6660" max="6660" width="10.42578125" customWidth="1"/>
    <col min="6661" max="6661" width="10.140625" customWidth="1"/>
    <col min="6662" max="6662" width="10" customWidth="1"/>
    <col min="6663" max="6663" width="10.5703125" customWidth="1"/>
    <col min="6664" max="6664" width="10.42578125" customWidth="1"/>
    <col min="6912" max="6912" width="9.140625" customWidth="1"/>
    <col min="6913" max="6913" width="14.140625" customWidth="1"/>
    <col min="6914" max="6914" width="12.42578125" customWidth="1"/>
    <col min="6915" max="6915" width="10.5703125" customWidth="1"/>
    <col min="6916" max="6916" width="10.42578125" customWidth="1"/>
    <col min="6917" max="6917" width="10.140625" customWidth="1"/>
    <col min="6918" max="6918" width="10" customWidth="1"/>
    <col min="6919" max="6919" width="10.5703125" customWidth="1"/>
    <col min="6920" max="6920" width="10.42578125" customWidth="1"/>
    <col min="7168" max="7168" width="9.140625" customWidth="1"/>
    <col min="7169" max="7169" width="14.140625" customWidth="1"/>
    <col min="7170" max="7170" width="12.42578125" customWidth="1"/>
    <col min="7171" max="7171" width="10.5703125" customWidth="1"/>
    <col min="7172" max="7172" width="10.42578125" customWidth="1"/>
    <col min="7173" max="7173" width="10.140625" customWidth="1"/>
    <col min="7174" max="7174" width="10" customWidth="1"/>
    <col min="7175" max="7175" width="10.5703125" customWidth="1"/>
    <col min="7176" max="7176" width="10.42578125" customWidth="1"/>
    <col min="7424" max="7424" width="9.140625" customWidth="1"/>
    <col min="7425" max="7425" width="14.140625" customWidth="1"/>
    <col min="7426" max="7426" width="12.42578125" customWidth="1"/>
    <col min="7427" max="7427" width="10.5703125" customWidth="1"/>
    <col min="7428" max="7428" width="10.42578125" customWidth="1"/>
    <col min="7429" max="7429" width="10.140625" customWidth="1"/>
    <col min="7430" max="7430" width="10" customWidth="1"/>
    <col min="7431" max="7431" width="10.5703125" customWidth="1"/>
    <col min="7432" max="7432" width="10.42578125" customWidth="1"/>
    <col min="7680" max="7680" width="9.140625" customWidth="1"/>
    <col min="7681" max="7681" width="14.140625" customWidth="1"/>
    <col min="7682" max="7682" width="12.42578125" customWidth="1"/>
    <col min="7683" max="7683" width="10.5703125" customWidth="1"/>
    <col min="7684" max="7684" width="10.42578125" customWidth="1"/>
    <col min="7685" max="7685" width="10.140625" customWidth="1"/>
    <col min="7686" max="7686" width="10" customWidth="1"/>
    <col min="7687" max="7687" width="10.5703125" customWidth="1"/>
    <col min="7688" max="7688" width="10.42578125" customWidth="1"/>
    <col min="7936" max="7936" width="9.140625" customWidth="1"/>
    <col min="7937" max="7937" width="14.140625" customWidth="1"/>
    <col min="7938" max="7938" width="12.42578125" customWidth="1"/>
    <col min="7939" max="7939" width="10.5703125" customWidth="1"/>
    <col min="7940" max="7940" width="10.42578125" customWidth="1"/>
    <col min="7941" max="7941" width="10.140625" customWidth="1"/>
    <col min="7942" max="7942" width="10" customWidth="1"/>
    <col min="7943" max="7943" width="10.5703125" customWidth="1"/>
    <col min="7944" max="7944" width="10.42578125" customWidth="1"/>
    <col min="8192" max="8192" width="9.140625" customWidth="1"/>
    <col min="8193" max="8193" width="14.140625" customWidth="1"/>
    <col min="8194" max="8194" width="12.42578125" customWidth="1"/>
    <col min="8195" max="8195" width="10.5703125" customWidth="1"/>
    <col min="8196" max="8196" width="10.42578125" customWidth="1"/>
    <col min="8197" max="8197" width="10.140625" customWidth="1"/>
    <col min="8198" max="8198" width="10" customWidth="1"/>
    <col min="8199" max="8199" width="10.5703125" customWidth="1"/>
    <col min="8200" max="8200" width="10.42578125" customWidth="1"/>
    <col min="8448" max="8448" width="9.140625" customWidth="1"/>
    <col min="8449" max="8449" width="14.140625" customWidth="1"/>
    <col min="8450" max="8450" width="12.42578125" customWidth="1"/>
    <col min="8451" max="8451" width="10.5703125" customWidth="1"/>
    <col min="8452" max="8452" width="10.42578125" customWidth="1"/>
    <col min="8453" max="8453" width="10.140625" customWidth="1"/>
    <col min="8454" max="8454" width="10" customWidth="1"/>
    <col min="8455" max="8455" width="10.5703125" customWidth="1"/>
    <col min="8456" max="8456" width="10.42578125" customWidth="1"/>
    <col min="8704" max="8704" width="9.140625" customWidth="1"/>
    <col min="8705" max="8705" width="14.140625" customWidth="1"/>
    <col min="8706" max="8706" width="12.42578125" customWidth="1"/>
    <col min="8707" max="8707" width="10.5703125" customWidth="1"/>
    <col min="8708" max="8708" width="10.42578125" customWidth="1"/>
    <col min="8709" max="8709" width="10.140625" customWidth="1"/>
    <col min="8710" max="8710" width="10" customWidth="1"/>
    <col min="8711" max="8711" width="10.5703125" customWidth="1"/>
    <col min="8712" max="8712" width="10.42578125" customWidth="1"/>
    <col min="8960" max="8960" width="9.140625" customWidth="1"/>
    <col min="8961" max="8961" width="14.140625" customWidth="1"/>
    <col min="8962" max="8962" width="12.42578125" customWidth="1"/>
    <col min="8963" max="8963" width="10.5703125" customWidth="1"/>
    <col min="8964" max="8964" width="10.42578125" customWidth="1"/>
    <col min="8965" max="8965" width="10.140625" customWidth="1"/>
    <col min="8966" max="8966" width="10" customWidth="1"/>
    <col min="8967" max="8967" width="10.5703125" customWidth="1"/>
    <col min="8968" max="8968" width="10.42578125" customWidth="1"/>
    <col min="9216" max="9216" width="9.140625" customWidth="1"/>
    <col min="9217" max="9217" width="14.140625" customWidth="1"/>
    <col min="9218" max="9218" width="12.42578125" customWidth="1"/>
    <col min="9219" max="9219" width="10.5703125" customWidth="1"/>
    <col min="9220" max="9220" width="10.42578125" customWidth="1"/>
    <col min="9221" max="9221" width="10.140625" customWidth="1"/>
    <col min="9222" max="9222" width="10" customWidth="1"/>
    <col min="9223" max="9223" width="10.5703125" customWidth="1"/>
    <col min="9224" max="9224" width="10.42578125" customWidth="1"/>
    <col min="9472" max="9472" width="9.140625" customWidth="1"/>
    <col min="9473" max="9473" width="14.140625" customWidth="1"/>
    <col min="9474" max="9474" width="12.42578125" customWidth="1"/>
    <col min="9475" max="9475" width="10.5703125" customWidth="1"/>
    <col min="9476" max="9476" width="10.42578125" customWidth="1"/>
    <col min="9477" max="9477" width="10.140625" customWidth="1"/>
    <col min="9478" max="9478" width="10" customWidth="1"/>
    <col min="9479" max="9479" width="10.5703125" customWidth="1"/>
    <col min="9480" max="9480" width="10.42578125" customWidth="1"/>
    <col min="9728" max="9728" width="9.140625" customWidth="1"/>
    <col min="9729" max="9729" width="14.140625" customWidth="1"/>
    <col min="9730" max="9730" width="12.42578125" customWidth="1"/>
    <col min="9731" max="9731" width="10.5703125" customWidth="1"/>
    <col min="9732" max="9732" width="10.42578125" customWidth="1"/>
    <col min="9733" max="9733" width="10.140625" customWidth="1"/>
    <col min="9734" max="9734" width="10" customWidth="1"/>
    <col min="9735" max="9735" width="10.5703125" customWidth="1"/>
    <col min="9736" max="9736" width="10.42578125" customWidth="1"/>
    <col min="9984" max="9984" width="9.140625" customWidth="1"/>
    <col min="9985" max="9985" width="14.140625" customWidth="1"/>
    <col min="9986" max="9986" width="12.42578125" customWidth="1"/>
    <col min="9987" max="9987" width="10.5703125" customWidth="1"/>
    <col min="9988" max="9988" width="10.42578125" customWidth="1"/>
    <col min="9989" max="9989" width="10.140625" customWidth="1"/>
    <col min="9990" max="9990" width="10" customWidth="1"/>
    <col min="9991" max="9991" width="10.5703125" customWidth="1"/>
    <col min="9992" max="9992" width="10.42578125" customWidth="1"/>
    <col min="10240" max="10240" width="9.140625" customWidth="1"/>
    <col min="10241" max="10241" width="14.140625" customWidth="1"/>
    <col min="10242" max="10242" width="12.42578125" customWidth="1"/>
    <col min="10243" max="10243" width="10.5703125" customWidth="1"/>
    <col min="10244" max="10244" width="10.42578125" customWidth="1"/>
    <col min="10245" max="10245" width="10.140625" customWidth="1"/>
    <col min="10246" max="10246" width="10" customWidth="1"/>
    <col min="10247" max="10247" width="10.5703125" customWidth="1"/>
    <col min="10248" max="10248" width="10.42578125" customWidth="1"/>
    <col min="10496" max="10496" width="9.140625" customWidth="1"/>
    <col min="10497" max="10497" width="14.140625" customWidth="1"/>
    <col min="10498" max="10498" width="12.42578125" customWidth="1"/>
    <col min="10499" max="10499" width="10.5703125" customWidth="1"/>
    <col min="10500" max="10500" width="10.42578125" customWidth="1"/>
    <col min="10501" max="10501" width="10.140625" customWidth="1"/>
    <col min="10502" max="10502" width="10" customWidth="1"/>
    <col min="10503" max="10503" width="10.5703125" customWidth="1"/>
    <col min="10504" max="10504" width="10.42578125" customWidth="1"/>
    <col min="10752" max="10752" width="9.140625" customWidth="1"/>
    <col min="10753" max="10753" width="14.140625" customWidth="1"/>
    <col min="10754" max="10754" width="12.42578125" customWidth="1"/>
    <col min="10755" max="10755" width="10.5703125" customWidth="1"/>
    <col min="10756" max="10756" width="10.42578125" customWidth="1"/>
    <col min="10757" max="10757" width="10.140625" customWidth="1"/>
    <col min="10758" max="10758" width="10" customWidth="1"/>
    <col min="10759" max="10759" width="10.5703125" customWidth="1"/>
    <col min="10760" max="10760" width="10.42578125" customWidth="1"/>
    <col min="11008" max="11008" width="9.140625" customWidth="1"/>
    <col min="11009" max="11009" width="14.140625" customWidth="1"/>
    <col min="11010" max="11010" width="12.42578125" customWidth="1"/>
    <col min="11011" max="11011" width="10.5703125" customWidth="1"/>
    <col min="11012" max="11012" width="10.42578125" customWidth="1"/>
    <col min="11013" max="11013" width="10.140625" customWidth="1"/>
    <col min="11014" max="11014" width="10" customWidth="1"/>
    <col min="11015" max="11015" width="10.5703125" customWidth="1"/>
    <col min="11016" max="11016" width="10.42578125" customWidth="1"/>
    <col min="11264" max="11264" width="9.140625" customWidth="1"/>
    <col min="11265" max="11265" width="14.140625" customWidth="1"/>
    <col min="11266" max="11266" width="12.42578125" customWidth="1"/>
    <col min="11267" max="11267" width="10.5703125" customWidth="1"/>
    <col min="11268" max="11268" width="10.42578125" customWidth="1"/>
    <col min="11269" max="11269" width="10.140625" customWidth="1"/>
    <col min="11270" max="11270" width="10" customWidth="1"/>
    <col min="11271" max="11271" width="10.5703125" customWidth="1"/>
    <col min="11272" max="11272" width="10.42578125" customWidth="1"/>
    <col min="11520" max="11520" width="9.140625" customWidth="1"/>
    <col min="11521" max="11521" width="14.140625" customWidth="1"/>
    <col min="11522" max="11522" width="12.42578125" customWidth="1"/>
    <col min="11523" max="11523" width="10.5703125" customWidth="1"/>
    <col min="11524" max="11524" width="10.42578125" customWidth="1"/>
    <col min="11525" max="11525" width="10.140625" customWidth="1"/>
    <col min="11526" max="11526" width="10" customWidth="1"/>
    <col min="11527" max="11527" width="10.5703125" customWidth="1"/>
    <col min="11528" max="11528" width="10.42578125" customWidth="1"/>
    <col min="11776" max="11776" width="9.140625" customWidth="1"/>
    <col min="11777" max="11777" width="14.140625" customWidth="1"/>
    <col min="11778" max="11778" width="12.42578125" customWidth="1"/>
    <col min="11779" max="11779" width="10.5703125" customWidth="1"/>
    <col min="11780" max="11780" width="10.42578125" customWidth="1"/>
    <col min="11781" max="11781" width="10.140625" customWidth="1"/>
    <col min="11782" max="11782" width="10" customWidth="1"/>
    <col min="11783" max="11783" width="10.5703125" customWidth="1"/>
    <col min="11784" max="11784" width="10.42578125" customWidth="1"/>
    <col min="12032" max="12032" width="9.140625" customWidth="1"/>
    <col min="12033" max="12033" width="14.140625" customWidth="1"/>
    <col min="12034" max="12034" width="12.42578125" customWidth="1"/>
    <col min="12035" max="12035" width="10.5703125" customWidth="1"/>
    <col min="12036" max="12036" width="10.42578125" customWidth="1"/>
    <col min="12037" max="12037" width="10.140625" customWidth="1"/>
    <col min="12038" max="12038" width="10" customWidth="1"/>
    <col min="12039" max="12039" width="10.5703125" customWidth="1"/>
    <col min="12040" max="12040" width="10.42578125" customWidth="1"/>
    <col min="12288" max="12288" width="9.140625" customWidth="1"/>
    <col min="12289" max="12289" width="14.140625" customWidth="1"/>
    <col min="12290" max="12290" width="12.42578125" customWidth="1"/>
    <col min="12291" max="12291" width="10.5703125" customWidth="1"/>
    <col min="12292" max="12292" width="10.42578125" customWidth="1"/>
    <col min="12293" max="12293" width="10.140625" customWidth="1"/>
    <col min="12294" max="12294" width="10" customWidth="1"/>
    <col min="12295" max="12295" width="10.5703125" customWidth="1"/>
    <col min="12296" max="12296" width="10.42578125" customWidth="1"/>
    <col min="12544" max="12544" width="9.140625" customWidth="1"/>
    <col min="12545" max="12545" width="14.140625" customWidth="1"/>
    <col min="12546" max="12546" width="12.42578125" customWidth="1"/>
    <col min="12547" max="12547" width="10.5703125" customWidth="1"/>
    <col min="12548" max="12548" width="10.42578125" customWidth="1"/>
    <col min="12549" max="12549" width="10.140625" customWidth="1"/>
    <col min="12550" max="12550" width="10" customWidth="1"/>
    <col min="12551" max="12551" width="10.5703125" customWidth="1"/>
    <col min="12552" max="12552" width="10.42578125" customWidth="1"/>
    <col min="12800" max="12800" width="9.140625" customWidth="1"/>
    <col min="12801" max="12801" width="14.140625" customWidth="1"/>
    <col min="12802" max="12802" width="12.42578125" customWidth="1"/>
    <col min="12803" max="12803" width="10.5703125" customWidth="1"/>
    <col min="12804" max="12804" width="10.42578125" customWidth="1"/>
    <col min="12805" max="12805" width="10.140625" customWidth="1"/>
    <col min="12806" max="12806" width="10" customWidth="1"/>
    <col min="12807" max="12807" width="10.5703125" customWidth="1"/>
    <col min="12808" max="12808" width="10.42578125" customWidth="1"/>
    <col min="13056" max="13056" width="9.140625" customWidth="1"/>
    <col min="13057" max="13057" width="14.140625" customWidth="1"/>
    <col min="13058" max="13058" width="12.42578125" customWidth="1"/>
    <col min="13059" max="13059" width="10.5703125" customWidth="1"/>
    <col min="13060" max="13060" width="10.42578125" customWidth="1"/>
    <col min="13061" max="13061" width="10.140625" customWidth="1"/>
    <col min="13062" max="13062" width="10" customWidth="1"/>
    <col min="13063" max="13063" width="10.5703125" customWidth="1"/>
    <col min="13064" max="13064" width="10.42578125" customWidth="1"/>
    <col min="13312" max="13312" width="9.140625" customWidth="1"/>
    <col min="13313" max="13313" width="14.140625" customWidth="1"/>
    <col min="13314" max="13314" width="12.42578125" customWidth="1"/>
    <col min="13315" max="13315" width="10.5703125" customWidth="1"/>
    <col min="13316" max="13316" width="10.42578125" customWidth="1"/>
    <col min="13317" max="13317" width="10.140625" customWidth="1"/>
    <col min="13318" max="13318" width="10" customWidth="1"/>
    <col min="13319" max="13319" width="10.5703125" customWidth="1"/>
    <col min="13320" max="13320" width="10.42578125" customWidth="1"/>
    <col min="13568" max="13568" width="9.140625" customWidth="1"/>
    <col min="13569" max="13569" width="14.140625" customWidth="1"/>
    <col min="13570" max="13570" width="12.42578125" customWidth="1"/>
    <col min="13571" max="13571" width="10.5703125" customWidth="1"/>
    <col min="13572" max="13572" width="10.42578125" customWidth="1"/>
    <col min="13573" max="13573" width="10.140625" customWidth="1"/>
    <col min="13574" max="13574" width="10" customWidth="1"/>
    <col min="13575" max="13575" width="10.5703125" customWidth="1"/>
    <col min="13576" max="13576" width="10.42578125" customWidth="1"/>
    <col min="13824" max="13824" width="9.140625" customWidth="1"/>
    <col min="13825" max="13825" width="14.140625" customWidth="1"/>
    <col min="13826" max="13826" width="12.42578125" customWidth="1"/>
    <col min="13827" max="13827" width="10.5703125" customWidth="1"/>
    <col min="13828" max="13828" width="10.42578125" customWidth="1"/>
    <col min="13829" max="13829" width="10.140625" customWidth="1"/>
    <col min="13830" max="13830" width="10" customWidth="1"/>
    <col min="13831" max="13831" width="10.5703125" customWidth="1"/>
    <col min="13832" max="13832" width="10.42578125" customWidth="1"/>
    <col min="14080" max="14080" width="9.140625" customWidth="1"/>
    <col min="14081" max="14081" width="14.140625" customWidth="1"/>
    <col min="14082" max="14082" width="12.42578125" customWidth="1"/>
    <col min="14083" max="14083" width="10.5703125" customWidth="1"/>
    <col min="14084" max="14084" width="10.42578125" customWidth="1"/>
    <col min="14085" max="14085" width="10.140625" customWidth="1"/>
    <col min="14086" max="14086" width="10" customWidth="1"/>
    <col min="14087" max="14087" width="10.5703125" customWidth="1"/>
    <col min="14088" max="14088" width="10.42578125" customWidth="1"/>
    <col min="14336" max="14336" width="9.140625" customWidth="1"/>
    <col min="14337" max="14337" width="14.140625" customWidth="1"/>
    <col min="14338" max="14338" width="12.42578125" customWidth="1"/>
    <col min="14339" max="14339" width="10.5703125" customWidth="1"/>
    <col min="14340" max="14340" width="10.42578125" customWidth="1"/>
    <col min="14341" max="14341" width="10.140625" customWidth="1"/>
    <col min="14342" max="14342" width="10" customWidth="1"/>
    <col min="14343" max="14343" width="10.5703125" customWidth="1"/>
    <col min="14344" max="14344" width="10.42578125" customWidth="1"/>
    <col min="14592" max="14592" width="9.140625" customWidth="1"/>
    <col min="14593" max="14593" width="14.140625" customWidth="1"/>
    <col min="14594" max="14594" width="12.42578125" customWidth="1"/>
    <col min="14595" max="14595" width="10.5703125" customWidth="1"/>
    <col min="14596" max="14596" width="10.42578125" customWidth="1"/>
    <col min="14597" max="14597" width="10.140625" customWidth="1"/>
    <col min="14598" max="14598" width="10" customWidth="1"/>
    <col min="14599" max="14599" width="10.5703125" customWidth="1"/>
    <col min="14600" max="14600" width="10.42578125" customWidth="1"/>
    <col min="14848" max="14848" width="9.140625" customWidth="1"/>
    <col min="14849" max="14849" width="14.140625" customWidth="1"/>
    <col min="14850" max="14850" width="12.42578125" customWidth="1"/>
    <col min="14851" max="14851" width="10.5703125" customWidth="1"/>
    <col min="14852" max="14852" width="10.42578125" customWidth="1"/>
    <col min="14853" max="14853" width="10.140625" customWidth="1"/>
    <col min="14854" max="14854" width="10" customWidth="1"/>
    <col min="14855" max="14855" width="10.5703125" customWidth="1"/>
    <col min="14856" max="14856" width="10.42578125" customWidth="1"/>
    <col min="15104" max="15104" width="9.140625" customWidth="1"/>
    <col min="15105" max="15105" width="14.140625" customWidth="1"/>
    <col min="15106" max="15106" width="12.42578125" customWidth="1"/>
    <col min="15107" max="15107" width="10.5703125" customWidth="1"/>
    <col min="15108" max="15108" width="10.42578125" customWidth="1"/>
    <col min="15109" max="15109" width="10.140625" customWidth="1"/>
    <col min="15110" max="15110" width="10" customWidth="1"/>
    <col min="15111" max="15111" width="10.5703125" customWidth="1"/>
    <col min="15112" max="15112" width="10.42578125" customWidth="1"/>
    <col min="15360" max="15360" width="9.140625" customWidth="1"/>
    <col min="15361" max="15361" width="14.140625" customWidth="1"/>
    <col min="15362" max="15362" width="12.42578125" customWidth="1"/>
    <col min="15363" max="15363" width="10.5703125" customWidth="1"/>
    <col min="15364" max="15364" width="10.42578125" customWidth="1"/>
    <col min="15365" max="15365" width="10.140625" customWidth="1"/>
    <col min="15366" max="15366" width="10" customWidth="1"/>
    <col min="15367" max="15367" width="10.5703125" customWidth="1"/>
    <col min="15368" max="15368" width="10.42578125" customWidth="1"/>
    <col min="15616" max="15616" width="9.140625" customWidth="1"/>
    <col min="15617" max="15617" width="14.140625" customWidth="1"/>
    <col min="15618" max="15618" width="12.42578125" customWidth="1"/>
    <col min="15619" max="15619" width="10.5703125" customWidth="1"/>
    <col min="15620" max="15620" width="10.42578125" customWidth="1"/>
    <col min="15621" max="15621" width="10.140625" customWidth="1"/>
    <col min="15622" max="15622" width="10" customWidth="1"/>
    <col min="15623" max="15623" width="10.5703125" customWidth="1"/>
    <col min="15624" max="15624" width="10.42578125" customWidth="1"/>
    <col min="15872" max="15872" width="9.140625" customWidth="1"/>
    <col min="15873" max="15873" width="14.140625" customWidth="1"/>
    <col min="15874" max="15874" width="12.42578125" customWidth="1"/>
    <col min="15875" max="15875" width="10.5703125" customWidth="1"/>
    <col min="15876" max="15876" width="10.42578125" customWidth="1"/>
    <col min="15877" max="15877" width="10.140625" customWidth="1"/>
    <col min="15878" max="15878" width="10" customWidth="1"/>
    <col min="15879" max="15879" width="10.5703125" customWidth="1"/>
    <col min="15880" max="15880" width="10.42578125" customWidth="1"/>
    <col min="16128" max="16128" width="9.140625" customWidth="1"/>
    <col min="16129" max="16129" width="14.140625" customWidth="1"/>
    <col min="16130" max="16130" width="12.42578125" customWidth="1"/>
    <col min="16131" max="16131" width="10.5703125" customWidth="1"/>
    <col min="16132" max="16132" width="10.42578125" customWidth="1"/>
    <col min="16133" max="16133" width="10.140625" customWidth="1"/>
    <col min="16134" max="16134" width="10" customWidth="1"/>
    <col min="16135" max="16135" width="10.5703125" customWidth="1"/>
    <col min="16136" max="16136" width="10.42578125" customWidth="1"/>
  </cols>
  <sheetData>
    <row r="1" spans="1:9" x14ac:dyDescent="0.2">
      <c r="A1" t="s">
        <v>95</v>
      </c>
      <c r="E1" s="141" t="str">
        <f>отсутствия!E1</f>
        <v>апрель</v>
      </c>
      <c r="F1" t="s">
        <v>94</v>
      </c>
    </row>
    <row r="3" spans="1:9" x14ac:dyDescent="0.2">
      <c r="D3" s="348" t="s">
        <v>1</v>
      </c>
      <c r="E3" s="349"/>
      <c r="F3" s="349"/>
      <c r="G3" s="349"/>
      <c r="H3" s="349"/>
      <c r="I3" s="350"/>
    </row>
    <row r="4" spans="1:9" ht="25.5" x14ac:dyDescent="0.2">
      <c r="A4" s="125" t="s">
        <v>45</v>
      </c>
      <c r="B4" s="41" t="s">
        <v>46</v>
      </c>
      <c r="C4" s="42" t="s">
        <v>47</v>
      </c>
      <c r="D4" s="41" t="s">
        <v>53</v>
      </c>
      <c r="E4" s="41" t="s">
        <v>53</v>
      </c>
      <c r="F4" s="41" t="s">
        <v>53</v>
      </c>
      <c r="G4" s="41" t="s">
        <v>53</v>
      </c>
      <c r="H4" s="41" t="s">
        <v>53</v>
      </c>
      <c r="I4" s="41" t="s">
        <v>53</v>
      </c>
    </row>
    <row r="5" spans="1:9" ht="12.75" customHeight="1" x14ac:dyDescent="0.2">
      <c r="A5" s="295">
        <f>стр.1!C13</f>
        <v>3849</v>
      </c>
      <c r="B5" s="342" t="str">
        <f>IFERROR(VLOOKUP(A5,стр.1!$A$13:$D$106,2,FALSE),"")</f>
        <v>Копытов</v>
      </c>
      <c r="C5" s="301" t="str">
        <f>IFERROR(VLOOKUP(A5,стр.1!$A$13:$D$106,4,FALSE),"")</f>
        <v>сборная</v>
      </c>
      <c r="D5" s="43"/>
      <c r="E5" s="43"/>
      <c r="F5" s="43"/>
      <c r="G5" s="43"/>
      <c r="H5" s="43"/>
      <c r="I5" s="43"/>
    </row>
    <row r="6" spans="1:9" ht="13.5" thickBot="1" x14ac:dyDescent="0.25">
      <c r="A6" s="341"/>
      <c r="B6" s="343"/>
      <c r="C6" s="351"/>
      <c r="D6" s="49"/>
      <c r="E6" s="49"/>
      <c r="F6" s="49"/>
      <c r="G6" s="49"/>
      <c r="H6" s="49"/>
      <c r="I6" s="49"/>
    </row>
    <row r="7" spans="1:9" ht="12.75" customHeight="1" x14ac:dyDescent="0.2">
      <c r="A7" s="295">
        <f>стр.1!C15</f>
        <v>4571</v>
      </c>
      <c r="B7" s="342" t="str">
        <f>IFERROR(VLOOKUP(A7,стр.1!$A$13:$D$106,2,FALSE),"")</f>
        <v>Воснецов</v>
      </c>
      <c r="C7" s="301" t="str">
        <f>IFERROR(VLOOKUP(A7,стр.1!$A$13:$D$106,4,FALSE),"")</f>
        <v>сборная</v>
      </c>
      <c r="D7" s="43"/>
      <c r="E7" s="43"/>
      <c r="F7" s="43"/>
      <c r="G7" s="43"/>
      <c r="H7" s="43"/>
      <c r="I7" s="43"/>
    </row>
    <row r="8" spans="1:9" ht="13.5" thickBot="1" x14ac:dyDescent="0.25">
      <c r="A8" s="341"/>
      <c r="B8" s="343"/>
      <c r="C8" s="351"/>
      <c r="D8" s="49"/>
      <c r="E8" s="49"/>
      <c r="F8" s="49"/>
      <c r="G8" s="49"/>
      <c r="H8" s="49"/>
      <c r="I8" s="49"/>
    </row>
    <row r="9" spans="1:9" ht="12.75" customHeight="1" x14ac:dyDescent="0.2">
      <c r="A9" s="295">
        <f>стр.1!C17</f>
        <v>5019</v>
      </c>
      <c r="B9" s="342" t="str">
        <f>IFERROR(VLOOKUP(A9,стр.1!$A$13:$D$106,2,FALSE),"")</f>
        <v>Лебедев</v>
      </c>
      <c r="C9" s="301" t="str">
        <f>IFERROR(VLOOKUP(A9,стр.1!$A$13:$D$106,4,FALSE),"")</f>
        <v>сборная</v>
      </c>
      <c r="D9" s="43"/>
      <c r="E9" s="43"/>
      <c r="F9" s="43"/>
      <c r="G9" s="43"/>
      <c r="H9" s="43"/>
      <c r="I9" s="43"/>
    </row>
    <row r="10" spans="1:9" ht="13.5" thickBot="1" x14ac:dyDescent="0.25">
      <c r="A10" s="341"/>
      <c r="B10" s="343"/>
      <c r="C10" s="351"/>
      <c r="D10" s="49"/>
      <c r="E10" s="49"/>
      <c r="F10" s="49"/>
      <c r="G10" s="49"/>
      <c r="H10" s="49"/>
      <c r="I10" s="49"/>
    </row>
    <row r="11" spans="1:9" ht="12.75" customHeight="1" x14ac:dyDescent="0.2">
      <c r="A11" s="295">
        <f>стр.1!C19</f>
        <v>2628</v>
      </c>
      <c r="B11" s="342" t="str">
        <f>IFERROR(VLOOKUP(A11,стр.1!$A$13:$D$106,2,FALSE),"")</f>
        <v>Морозов</v>
      </c>
      <c r="C11" s="301" t="str">
        <f>IFERROR(VLOOKUP(A11,стр.1!$A$13:$D$106,4,FALSE),"")</f>
        <v>сборная</v>
      </c>
      <c r="D11" s="43"/>
      <c r="E11" s="43"/>
      <c r="F11" s="43"/>
      <c r="G11" s="43"/>
      <c r="H11" s="43"/>
      <c r="I11" s="43"/>
    </row>
    <row r="12" spans="1:9" ht="13.5" thickBot="1" x14ac:dyDescent="0.25">
      <c r="A12" s="341"/>
      <c r="B12" s="343"/>
      <c r="C12" s="351"/>
      <c r="D12" s="49"/>
      <c r="E12" s="49"/>
      <c r="F12" s="49"/>
      <c r="G12" s="49"/>
      <c r="H12" s="49"/>
      <c r="I12" s="49"/>
    </row>
    <row r="13" spans="1:9" ht="12.75" customHeight="1" x14ac:dyDescent="0.2">
      <c r="A13" s="295">
        <f>стр.1!C21</f>
        <v>4439</v>
      </c>
      <c r="B13" s="342" t="str">
        <f>IFERROR(VLOOKUP(A13,стр.1!$A$13:$D$106,2,FALSE),"")</f>
        <v>Шустов</v>
      </c>
      <c r="C13" s="301" t="str">
        <f>IFERROR(VLOOKUP(A13,стр.1!$A$13:$D$106,4,FALSE),"")</f>
        <v>сборная</v>
      </c>
      <c r="D13" s="43"/>
      <c r="E13" s="43"/>
      <c r="F13" s="43"/>
      <c r="G13" s="43"/>
      <c r="H13" s="43"/>
      <c r="I13" s="43"/>
    </row>
    <row r="14" spans="1:9" ht="13.5" thickBot="1" x14ac:dyDescent="0.25">
      <c r="A14" s="341"/>
      <c r="B14" s="343"/>
      <c r="C14" s="351"/>
      <c r="D14" s="49"/>
      <c r="E14" s="49"/>
      <c r="F14" s="49"/>
      <c r="G14" s="49"/>
      <c r="H14" s="49"/>
      <c r="I14" s="49"/>
    </row>
    <row r="15" spans="1:9" ht="12.75" customHeight="1" x14ac:dyDescent="0.2">
      <c r="A15" s="295">
        <f>стр.1!C23</f>
        <v>4813</v>
      </c>
      <c r="B15" s="342" t="str">
        <f>IFERROR(VLOOKUP(A15,стр.1!$A$13:$D$106,2,FALSE),"")</f>
        <v>Овечкин</v>
      </c>
      <c r="C15" s="301" t="str">
        <f>IFERROR(VLOOKUP(A15,стр.1!$A$13:$D$106,4,FALSE),"")</f>
        <v>сборная</v>
      </c>
      <c r="D15" s="43"/>
      <c r="E15" s="43"/>
      <c r="F15" s="43"/>
      <c r="G15" s="43"/>
      <c r="H15" s="43"/>
      <c r="I15" s="43"/>
    </row>
    <row r="16" spans="1:9" ht="13.5" thickBot="1" x14ac:dyDescent="0.25">
      <c r="A16" s="341"/>
      <c r="B16" s="343"/>
      <c r="C16" s="351"/>
      <c r="D16" s="49"/>
      <c r="E16" s="49"/>
      <c r="F16" s="49"/>
      <c r="G16" s="49"/>
      <c r="H16" s="49"/>
      <c r="I16" s="49"/>
    </row>
    <row r="17" spans="1:9" ht="15" customHeight="1" x14ac:dyDescent="0.2">
      <c r="A17" s="295">
        <f>стр.1!C25</f>
        <v>2231</v>
      </c>
      <c r="B17" s="342" t="str">
        <f>IFERROR(VLOOKUP(A17,стр.1!$A$13:$D$106,2,FALSE),"")</f>
        <v>Фитисов</v>
      </c>
      <c r="C17" s="301" t="str">
        <f>IFERROR(VLOOKUP(A17,стр.1!$A$13:$D$106,4,FALSE),"")</f>
        <v>сборная</v>
      </c>
      <c r="D17" s="43"/>
      <c r="E17" s="43"/>
      <c r="F17" s="43"/>
      <c r="G17" s="43"/>
      <c r="H17" s="43"/>
      <c r="I17" s="43"/>
    </row>
    <row r="18" spans="1:9" ht="19.5" customHeight="1" thickBot="1" x14ac:dyDescent="0.25">
      <c r="A18" s="341"/>
      <c r="B18" s="343"/>
      <c r="C18" s="351"/>
      <c r="D18" s="49"/>
      <c r="E18" s="49"/>
      <c r="F18" s="49"/>
      <c r="G18" s="49"/>
      <c r="H18" s="49"/>
      <c r="I18" s="49"/>
    </row>
    <row r="19" spans="1:9" ht="12.75" customHeight="1" x14ac:dyDescent="0.2">
      <c r="A19" s="295">
        <f>стр.1!C27</f>
        <v>4552</v>
      </c>
      <c r="B19" s="342" t="str">
        <f>IFERROR(VLOOKUP(A19,стр.1!$A$13:$D$106,2,FALSE),"")</f>
        <v>Ларионов</v>
      </c>
      <c r="C19" s="301" t="str">
        <f>IFERROR(VLOOKUP(A19,стр.1!$A$13:$D$106,4,FALSE),"")</f>
        <v>сборная</v>
      </c>
      <c r="D19" s="43"/>
      <c r="E19" s="43"/>
      <c r="F19" s="43"/>
      <c r="G19" s="43"/>
      <c r="H19" s="43"/>
      <c r="I19" s="43"/>
    </row>
    <row r="20" spans="1:9" ht="13.5" thickBot="1" x14ac:dyDescent="0.25">
      <c r="A20" s="341"/>
      <c r="B20" s="343"/>
      <c r="C20" s="351"/>
      <c r="D20" s="49"/>
      <c r="E20" s="49"/>
      <c r="F20" s="49"/>
      <c r="G20" s="49"/>
      <c r="H20" s="49"/>
      <c r="I20" s="49"/>
    </row>
    <row r="21" spans="1:9" ht="12.75" customHeight="1" x14ac:dyDescent="0.2">
      <c r="A21" s="295">
        <f>стр.1!C29</f>
        <v>2833</v>
      </c>
      <c r="B21" s="342" t="str">
        <f>IFERROR(VLOOKUP(A21,стр.1!$A$13:$D$106,2,FALSE),"")</f>
        <v>Макаров</v>
      </c>
      <c r="C21" s="301" t="str">
        <f>IFERROR(VLOOKUP(A21,стр.1!$A$13:$D$106,4,FALSE),"")</f>
        <v>сборная</v>
      </c>
      <c r="D21" s="43"/>
      <c r="E21" s="43"/>
      <c r="F21" s="43"/>
      <c r="G21" s="43"/>
      <c r="H21" s="43"/>
      <c r="I21" s="43"/>
    </row>
    <row r="22" spans="1:9" ht="13.5" thickBot="1" x14ac:dyDescent="0.25">
      <c r="A22" s="341"/>
      <c r="B22" s="343"/>
      <c r="C22" s="351"/>
      <c r="D22" s="49"/>
      <c r="E22" s="49"/>
      <c r="F22" s="49"/>
      <c r="G22" s="49"/>
      <c r="H22" s="49"/>
      <c r="I22" s="49"/>
    </row>
    <row r="23" spans="1:9" ht="12.75" customHeight="1" x14ac:dyDescent="0.2">
      <c r="A23" s="295">
        <f>стр.1!C31</f>
        <v>4814</v>
      </c>
      <c r="B23" s="342" t="str">
        <f>IFERROR(VLOOKUP(A23,стр.1!$A$13:$D$106,2,FALSE),"")</f>
        <v>Касатонов</v>
      </c>
      <c r="C23" s="301" t="str">
        <f>IFERROR(VLOOKUP(A23,стр.1!$A$13:$D$106,4,FALSE),"")</f>
        <v>сборная</v>
      </c>
      <c r="D23" s="43">
        <v>46123</v>
      </c>
      <c r="E23" s="43"/>
      <c r="F23" s="43"/>
      <c r="G23" s="43"/>
      <c r="H23" s="43"/>
      <c r="I23" s="43"/>
    </row>
    <row r="24" spans="1:9" ht="13.5" thickBot="1" x14ac:dyDescent="0.25">
      <c r="A24" s="341"/>
      <c r="B24" s="343"/>
      <c r="C24" s="351"/>
      <c r="D24" s="49">
        <v>6</v>
      </c>
      <c r="E24" s="49"/>
      <c r="F24" s="49"/>
      <c r="G24" s="49"/>
      <c r="H24" s="49"/>
      <c r="I24" s="49"/>
    </row>
    <row r="25" spans="1:9" ht="14.25" customHeight="1" x14ac:dyDescent="0.2">
      <c r="A25" s="295">
        <f>стр.1!C33</f>
        <v>484</v>
      </c>
      <c r="B25" s="342" t="str">
        <f>IFERROR(VLOOKUP(A25,стр.1!$A$13:$D$106,2,FALSE),"")</f>
        <v>Крутов</v>
      </c>
      <c r="C25" s="301" t="str">
        <f>IFERROR(VLOOKUP(A25,стр.1!$A$13:$D$106,4,FALSE),"")</f>
        <v>сборная</v>
      </c>
      <c r="D25" s="43"/>
      <c r="E25" s="43"/>
      <c r="F25" s="43"/>
      <c r="G25" s="43"/>
      <c r="H25" s="43"/>
      <c r="I25" s="43"/>
    </row>
    <row r="26" spans="1:9" ht="18" customHeight="1" thickBot="1" x14ac:dyDescent="0.25">
      <c r="A26" s="341"/>
      <c r="B26" s="343"/>
      <c r="C26" s="351"/>
      <c r="D26" s="49"/>
      <c r="E26" s="49"/>
      <c r="F26" s="49"/>
      <c r="G26" s="49"/>
      <c r="H26" s="49"/>
      <c r="I26" s="49"/>
    </row>
    <row r="27" spans="1:9" ht="12.75" customHeight="1" x14ac:dyDescent="0.2">
      <c r="A27" s="295">
        <f>стр.1!C35</f>
        <v>3496</v>
      </c>
      <c r="B27" s="342" t="str">
        <f>IFERROR(VLOOKUP(A27,стр.1!$A$13:$D$106,2,FALSE),"")</f>
        <v>Тихонов</v>
      </c>
      <c r="C27" s="301" t="str">
        <f>IFERROR(VLOOKUP(A27,стр.1!$A$13:$D$106,4,FALSE),"")</f>
        <v>сборная</v>
      </c>
      <c r="D27" s="43"/>
      <c r="E27" s="43"/>
      <c r="F27" s="43"/>
      <c r="G27" s="43"/>
      <c r="H27" s="43"/>
      <c r="I27" s="43"/>
    </row>
    <row r="28" spans="1:9" ht="13.5" thickBot="1" x14ac:dyDescent="0.25">
      <c r="A28" s="341"/>
      <c r="B28" s="343"/>
      <c r="C28" s="351"/>
      <c r="D28" s="49"/>
      <c r="E28" s="49"/>
      <c r="F28" s="49"/>
      <c r="G28" s="49"/>
      <c r="H28" s="49"/>
      <c r="I28" s="49"/>
    </row>
    <row r="29" spans="1:9" ht="12.75" customHeight="1" x14ac:dyDescent="0.2">
      <c r="A29" s="295">
        <f>стр.1!C37</f>
        <v>4453</v>
      </c>
      <c r="B29" s="342" t="str">
        <f>IFERROR(VLOOKUP(A29,стр.1!$A$13:$D$106,2,FALSE),"")</f>
        <v>Малкин</v>
      </c>
      <c r="C29" s="301" t="str">
        <f>IFERROR(VLOOKUP(A29,стр.1!$A$13:$D$106,4,FALSE),"")</f>
        <v>сборная</v>
      </c>
      <c r="D29" s="43"/>
      <c r="E29" s="43"/>
      <c r="F29" s="43"/>
      <c r="G29" s="43"/>
      <c r="H29" s="43"/>
      <c r="I29" s="43"/>
    </row>
    <row r="30" spans="1:9" ht="13.5" thickBot="1" x14ac:dyDescent="0.25">
      <c r="A30" s="341"/>
      <c r="B30" s="343"/>
      <c r="C30" s="351"/>
      <c r="D30" s="49"/>
      <c r="E30" s="49"/>
      <c r="F30" s="49"/>
      <c r="G30" s="49"/>
      <c r="H30" s="49"/>
      <c r="I30" s="49"/>
    </row>
    <row r="31" spans="1:9" ht="12.75" customHeight="1" x14ac:dyDescent="0.2">
      <c r="A31" s="295">
        <f>стр.1!C39</f>
        <v>4671</v>
      </c>
      <c r="B31" s="342" t="str">
        <f>IFERROR(VLOOKUP(A31,стр.1!$A$13:$D$106,2,FALSE),"")</f>
        <v>Буре</v>
      </c>
      <c r="C31" s="301" t="str">
        <f>IFERROR(VLOOKUP(A31,стр.1!$A$13:$D$106,4,FALSE),"")</f>
        <v>сборная</v>
      </c>
      <c r="D31" s="43"/>
      <c r="E31" s="43"/>
      <c r="F31" s="43"/>
      <c r="G31" s="43"/>
      <c r="H31" s="43"/>
      <c r="I31" s="43"/>
    </row>
    <row r="32" spans="1:9" ht="13.5" thickBot="1" x14ac:dyDescent="0.25">
      <c r="A32" s="341"/>
      <c r="B32" s="343"/>
      <c r="C32" s="351"/>
      <c r="D32" s="49"/>
      <c r="E32" s="49"/>
      <c r="F32" s="49"/>
      <c r="G32" s="49"/>
      <c r="H32" s="49"/>
      <c r="I32" s="49"/>
    </row>
    <row r="33" spans="1:9" ht="12.75" customHeight="1" x14ac:dyDescent="0.2">
      <c r="A33" s="295">
        <f>стр.1!C41</f>
        <v>4883</v>
      </c>
      <c r="B33" s="342" t="str">
        <f>IFERROR(VLOOKUP(A33,стр.1!$A$13:$D$106,2,FALSE),"")</f>
        <v>Дасаев</v>
      </c>
      <c r="C33" s="301" t="str">
        <f>IFERROR(VLOOKUP(A33,стр.1!$A$13:$D$106,4,FALSE),"")</f>
        <v>сборная</v>
      </c>
      <c r="D33" s="43"/>
      <c r="E33" s="43"/>
      <c r="F33" s="43"/>
      <c r="G33" s="43"/>
      <c r="H33" s="43"/>
      <c r="I33" s="43"/>
    </row>
    <row r="34" spans="1:9" ht="13.5" thickBot="1" x14ac:dyDescent="0.25">
      <c r="A34" s="341"/>
      <c r="B34" s="343"/>
      <c r="C34" s="351"/>
      <c r="D34" s="49"/>
      <c r="E34" s="49"/>
      <c r="F34" s="49"/>
      <c r="G34" s="49"/>
      <c r="H34" s="49"/>
      <c r="I34" s="49"/>
    </row>
    <row r="35" spans="1:9" ht="12.75" customHeight="1" x14ac:dyDescent="0.2">
      <c r="A35" s="295">
        <f>стр.1!C43</f>
        <v>4991</v>
      </c>
      <c r="B35" s="342" t="str">
        <f>IFERROR(VLOOKUP(A35,стр.1!$A$13:$D$106,2,FALSE),"")</f>
        <v>Федоров</v>
      </c>
      <c r="C35" s="301" t="str">
        <f>IFERROR(VLOOKUP(A35,стр.1!$A$13:$D$106,4,FALSE),"")</f>
        <v>сборная</v>
      </c>
      <c r="D35" s="43"/>
      <c r="E35" s="43"/>
      <c r="F35" s="43"/>
      <c r="G35" s="43"/>
      <c r="H35" s="43"/>
      <c r="I35" s="43"/>
    </row>
    <row r="36" spans="1:9" ht="13.5" thickBot="1" x14ac:dyDescent="0.25">
      <c r="A36" s="341"/>
      <c r="B36" s="343"/>
      <c r="C36" s="351"/>
      <c r="D36" s="49"/>
      <c r="E36" s="49"/>
      <c r="F36" s="49"/>
      <c r="G36" s="49"/>
      <c r="H36" s="49"/>
      <c r="I36" s="49"/>
    </row>
    <row r="37" spans="1:9" ht="12.75" customHeight="1" x14ac:dyDescent="0.2">
      <c r="A37" s="295">
        <f>стр.1!C45</f>
        <v>4990</v>
      </c>
      <c r="B37" s="342" t="str">
        <f>IFERROR(VLOOKUP(A37,стр.1!$A$13:$D$106,2,FALSE),"")</f>
        <v>Ковальчук</v>
      </c>
      <c r="C37" s="301" t="str">
        <f>IFERROR(VLOOKUP(A37,стр.1!$A$13:$D$106,4,FALSE),"")</f>
        <v>сборная</v>
      </c>
      <c r="D37" s="43"/>
      <c r="E37" s="43"/>
      <c r="F37" s="43"/>
      <c r="G37" s="43"/>
      <c r="H37" s="43"/>
      <c r="I37" s="43"/>
    </row>
    <row r="38" spans="1:9" ht="13.5" thickBot="1" x14ac:dyDescent="0.25">
      <c r="A38" s="341"/>
      <c r="B38" s="343"/>
      <c r="C38" s="351"/>
      <c r="D38" s="49"/>
      <c r="E38" s="49"/>
      <c r="F38" s="49"/>
      <c r="G38" s="49"/>
      <c r="H38" s="49"/>
      <c r="I38" s="49"/>
    </row>
    <row r="39" spans="1:9" ht="12.75" customHeight="1" x14ac:dyDescent="0.2">
      <c r="A39" s="295">
        <f>стр.1!C47</f>
        <v>5015</v>
      </c>
      <c r="B39" s="342" t="str">
        <f>IFERROR(VLOOKUP(A39,стр.1!$A$13:$D$106,2,FALSE),"")</f>
        <v>Аршавин</v>
      </c>
      <c r="C39" s="301" t="str">
        <f>IFERROR(VLOOKUP(A39,стр.1!$A$13:$D$106,4,FALSE),"")</f>
        <v>сборная</v>
      </c>
      <c r="D39" s="43"/>
      <c r="E39" s="43"/>
      <c r="F39" s="43"/>
      <c r="G39" s="43"/>
      <c r="H39" s="43"/>
      <c r="I39" s="43"/>
    </row>
    <row r="40" spans="1:9" ht="13.5" thickBot="1" x14ac:dyDescent="0.25">
      <c r="A40" s="341"/>
      <c r="B40" s="343"/>
      <c r="C40" s="351"/>
      <c r="D40" s="49"/>
      <c r="E40" s="49"/>
      <c r="F40" s="49"/>
      <c r="G40" s="49"/>
      <c r="H40" s="49"/>
      <c r="I40" s="49"/>
    </row>
    <row r="41" spans="1:9" ht="12.75" customHeight="1" x14ac:dyDescent="0.2">
      <c r="A41" s="295">
        <f>стр.1!C49</f>
        <v>5021</v>
      </c>
      <c r="B41" s="342" t="str">
        <f>IFERROR(VLOOKUP(A41,стр.1!$A$13:$D$106,2,FALSE),"")</f>
        <v>Яшин</v>
      </c>
      <c r="C41" s="301" t="str">
        <f>IFERROR(VLOOKUP(A41,стр.1!$A$13:$D$106,4,FALSE),"")</f>
        <v>сборная</v>
      </c>
      <c r="D41" s="43"/>
      <c r="E41" s="43"/>
      <c r="F41" s="43"/>
      <c r="G41" s="43"/>
      <c r="H41" s="43"/>
      <c r="I41" s="43"/>
    </row>
    <row r="42" spans="1:9" ht="13.5" thickBot="1" x14ac:dyDescent="0.25">
      <c r="A42" s="341"/>
      <c r="B42" s="343"/>
      <c r="C42" s="351"/>
      <c r="D42" s="49"/>
      <c r="E42" s="49"/>
      <c r="F42" s="49"/>
      <c r="G42" s="49"/>
      <c r="H42" s="49"/>
      <c r="I42" s="49"/>
    </row>
    <row r="43" spans="1:9" ht="12.75" customHeight="1" x14ac:dyDescent="0.2">
      <c r="A43" s="295">
        <f>стр.1!C51</f>
        <v>5035</v>
      </c>
      <c r="B43" s="342" t="str">
        <f>IFERROR(VLOOKUP(A43,стр.1!$A$13:$D$106,2,FALSE),"")</f>
        <v>Кузнецов</v>
      </c>
      <c r="C43" s="301" t="str">
        <f>IFERROR(VLOOKUP(A43,стр.1!$A$13:$D$106,4,FALSE),"")</f>
        <v>сборная</v>
      </c>
      <c r="D43" s="43"/>
      <c r="E43" s="43"/>
      <c r="F43" s="43"/>
      <c r="G43" s="43"/>
      <c r="H43" s="43"/>
      <c r="I43" s="43"/>
    </row>
    <row r="44" spans="1:9" ht="13.5" thickBot="1" x14ac:dyDescent="0.25">
      <c r="A44" s="341"/>
      <c r="B44" s="343"/>
      <c r="C44" s="351"/>
      <c r="D44" s="49"/>
      <c r="E44" s="49"/>
      <c r="F44" s="49"/>
      <c r="G44" s="49"/>
      <c r="H44" s="49"/>
      <c r="I44" s="49"/>
    </row>
    <row r="45" spans="1:9" ht="12.75" customHeight="1" x14ac:dyDescent="0.2">
      <c r="A45" s="295">
        <f>стр.1!C53</f>
        <v>5119</v>
      </c>
      <c r="B45" s="342" t="str">
        <f>IFERROR(VLOOKUP(A45,стр.1!$A$13:$D$106,2,FALSE),"")</f>
        <v>Зубов</v>
      </c>
      <c r="C45" s="301" t="str">
        <f>IFERROR(VLOOKUP(A45,стр.1!$A$13:$D$106,4,FALSE),"")</f>
        <v>сборная</v>
      </c>
      <c r="D45" s="43"/>
      <c r="E45" s="43"/>
      <c r="F45" s="43"/>
      <c r="G45" s="43"/>
      <c r="H45" s="43"/>
      <c r="I45" s="43"/>
    </row>
    <row r="46" spans="1:9" ht="13.5" thickBot="1" x14ac:dyDescent="0.25">
      <c r="A46" s="341"/>
      <c r="B46" s="343"/>
      <c r="C46" s="351"/>
      <c r="D46" s="49"/>
      <c r="E46" s="49"/>
      <c r="F46" s="49"/>
      <c r="G46" s="49"/>
      <c r="H46" s="49"/>
      <c r="I46" s="49"/>
    </row>
    <row r="47" spans="1:9" ht="12.75" customHeight="1" x14ac:dyDescent="0.2">
      <c r="A47" s="295">
        <f>стр.1!C55</f>
        <v>5140</v>
      </c>
      <c r="B47" s="342" t="str">
        <f>IFERROR(VLOOKUP(A47,стр.1!$A$13:$D$106,2,FALSE),"")</f>
        <v>Семин</v>
      </c>
      <c r="C47" s="301" t="str">
        <f>IFERROR(VLOOKUP(A47,стр.1!$A$13:$D$106,4,FALSE),"")</f>
        <v>сборная</v>
      </c>
      <c r="D47" s="43"/>
      <c r="E47" s="43"/>
      <c r="F47" s="43"/>
      <c r="G47" s="43"/>
      <c r="H47" s="43"/>
      <c r="I47" s="43"/>
    </row>
    <row r="48" spans="1:9" ht="13.5" thickBot="1" x14ac:dyDescent="0.25">
      <c r="A48" s="341"/>
      <c r="B48" s="343"/>
      <c r="C48" s="351"/>
      <c r="D48" s="49"/>
      <c r="E48" s="49"/>
      <c r="F48" s="49"/>
      <c r="G48" s="49"/>
      <c r="H48" s="49"/>
      <c r="I48" s="49"/>
    </row>
    <row r="49" spans="1:9" ht="12.75" customHeight="1" x14ac:dyDescent="0.2">
      <c r="A49" s="295">
        <f>стр.1!C57</f>
        <v>5241</v>
      </c>
      <c r="B49" s="342" t="str">
        <f>IFERROR(VLOOKUP(A49,стр.1!$A$13:$D$106,2,FALSE),"")</f>
        <v>Радулов</v>
      </c>
      <c r="C49" s="301" t="str">
        <f>IFERROR(VLOOKUP(A49,стр.1!$A$13:$D$106,4,FALSE),"")</f>
        <v>сборная</v>
      </c>
      <c r="D49" s="43"/>
      <c r="E49" s="43"/>
      <c r="F49" s="43"/>
      <c r="G49" s="43"/>
      <c r="H49" s="43"/>
      <c r="I49" s="43"/>
    </row>
    <row r="50" spans="1:9" ht="13.5" thickBot="1" x14ac:dyDescent="0.25">
      <c r="A50" s="341"/>
      <c r="B50" s="343"/>
      <c r="C50" s="351"/>
      <c r="D50" s="49"/>
      <c r="E50" s="49"/>
      <c r="F50" s="49"/>
      <c r="G50" s="49"/>
      <c r="H50" s="49"/>
      <c r="I50" s="49"/>
    </row>
    <row r="51" spans="1:9" ht="12.75" customHeight="1" x14ac:dyDescent="0.2">
      <c r="A51" s="295">
        <f>стр.1!C59</f>
        <v>5144</v>
      </c>
      <c r="B51" s="342" t="str">
        <f>IFERROR(VLOOKUP(A51,стр.1!$A$13:$D$106,2,FALSE),"")</f>
        <v>Малахов</v>
      </c>
      <c r="C51" s="301" t="str">
        <f>IFERROR(VLOOKUP(A51,стр.1!$A$13:$D$106,4,FALSE),"")</f>
        <v>сборная</v>
      </c>
      <c r="D51" s="43"/>
      <c r="E51" s="43"/>
      <c r="F51" s="43"/>
      <c r="G51" s="43"/>
      <c r="H51" s="43"/>
      <c r="I51" s="43"/>
    </row>
    <row r="52" spans="1:9" ht="13.5" thickBot="1" x14ac:dyDescent="0.25">
      <c r="A52" s="341"/>
      <c r="B52" s="343"/>
      <c r="C52" s="351"/>
      <c r="D52" s="49"/>
      <c r="E52" s="49"/>
      <c r="F52" s="49"/>
      <c r="G52" s="49"/>
      <c r="H52" s="49"/>
      <c r="I52" s="49"/>
    </row>
    <row r="53" spans="1:9" ht="12.75" customHeight="1" x14ac:dyDescent="0.2">
      <c r="A53" s="295">
        <f>стр.1!C61</f>
        <v>5147</v>
      </c>
      <c r="B53" s="342" t="str">
        <f>IFERROR(VLOOKUP(A53,стр.1!$A$13:$D$106,2,FALSE),"")</f>
        <v>Королев</v>
      </c>
      <c r="C53" s="301" t="str">
        <f>IFERROR(VLOOKUP(A53,стр.1!$A$13:$D$106,4,FALSE),"")</f>
        <v>сборная</v>
      </c>
      <c r="D53" s="43"/>
      <c r="E53" s="43"/>
      <c r="F53" s="43"/>
      <c r="G53" s="43"/>
      <c r="H53" s="43"/>
      <c r="I53" s="43"/>
    </row>
    <row r="54" spans="1:9" ht="13.5" thickBot="1" x14ac:dyDescent="0.25">
      <c r="A54" s="341"/>
      <c r="B54" s="343"/>
      <c r="C54" s="351"/>
      <c r="D54" s="49"/>
      <c r="E54" s="49"/>
      <c r="F54" s="49"/>
      <c r="G54" s="49"/>
      <c r="H54" s="49"/>
      <c r="I54" s="49"/>
    </row>
    <row r="55" spans="1:9" ht="12.75" customHeight="1" x14ac:dyDescent="0.2">
      <c r="A55" s="295">
        <f>стр.1!C63</f>
        <v>5055</v>
      </c>
      <c r="B55" s="342" t="str">
        <f>IFERROR(VLOOKUP(A55,стр.1!$A$13:$D$106,2,FALSE),"")</f>
        <v>Орлов</v>
      </c>
      <c r="C55" s="301" t="str">
        <f>IFERROR(VLOOKUP(A55,стр.1!$A$13:$D$106,4,FALSE),"")</f>
        <v>сборная</v>
      </c>
      <c r="D55" s="43"/>
      <c r="E55" s="43"/>
      <c r="F55" s="43"/>
      <c r="G55" s="43"/>
      <c r="H55" s="43"/>
      <c r="I55" s="43"/>
    </row>
    <row r="56" spans="1:9" ht="13.5" thickBot="1" x14ac:dyDescent="0.25">
      <c r="A56" s="341"/>
      <c r="B56" s="343"/>
      <c r="C56" s="351"/>
      <c r="D56" s="49"/>
      <c r="E56" s="49"/>
      <c r="F56" s="49"/>
      <c r="G56" s="49"/>
      <c r="H56" s="49"/>
      <c r="I56" s="49"/>
    </row>
    <row r="57" spans="1:9" ht="12.75" customHeight="1" x14ac:dyDescent="0.2">
      <c r="A57" s="295">
        <f>стр.1!C65</f>
        <v>5155</v>
      </c>
      <c r="B57" s="342" t="str">
        <f>IFERROR(VLOOKUP(A57,стр.1!$A$13:$D$106,2,FALSE),"")</f>
        <v>Мышкин</v>
      </c>
      <c r="C57" s="301" t="str">
        <f>IFERROR(VLOOKUP(A57,стр.1!$A$13:$D$106,4,FALSE),"")</f>
        <v>сборная</v>
      </c>
      <c r="D57" s="43"/>
      <c r="E57" s="43"/>
      <c r="F57" s="43"/>
      <c r="G57" s="43"/>
      <c r="H57" s="43"/>
      <c r="I57" s="43"/>
    </row>
    <row r="58" spans="1:9" ht="13.5" thickBot="1" x14ac:dyDescent="0.25">
      <c r="A58" s="341"/>
      <c r="B58" s="343"/>
      <c r="C58" s="351"/>
      <c r="D58" s="49"/>
      <c r="E58" s="49"/>
      <c r="F58" s="49"/>
      <c r="G58" s="49"/>
      <c r="H58" s="49"/>
      <c r="I58" s="49"/>
    </row>
    <row r="59" spans="1:9" ht="12.75" customHeight="1" x14ac:dyDescent="0.2">
      <c r="A59" s="295">
        <f>стр.1!C67</f>
        <v>5141</v>
      </c>
      <c r="B59" s="342" t="str">
        <f>IFERROR(VLOOKUP(A59,стр.1!$A$13:$D$106,2,FALSE),"")</f>
        <v>Куликов</v>
      </c>
      <c r="C59" s="301" t="str">
        <f>IFERROR(VLOOKUP(A59,стр.1!$A$13:$D$106,4,FALSE),"")</f>
        <v>сборная</v>
      </c>
      <c r="D59" s="43"/>
      <c r="E59" s="43"/>
      <c r="F59" s="43"/>
      <c r="G59" s="43"/>
      <c r="H59" s="43"/>
      <c r="I59" s="43"/>
    </row>
    <row r="60" spans="1:9" ht="13.5" thickBot="1" x14ac:dyDescent="0.25">
      <c r="A60" s="341"/>
      <c r="B60" s="343"/>
      <c r="C60" s="351"/>
      <c r="D60" s="49"/>
      <c r="E60" s="49"/>
      <c r="F60" s="49"/>
      <c r="G60" s="49"/>
      <c r="H60" s="49"/>
      <c r="I60" s="49"/>
    </row>
    <row r="61" spans="1:9" ht="12.75" customHeight="1" x14ac:dyDescent="0.2">
      <c r="A61" s="295">
        <f>стр.1!C69</f>
        <v>5158</v>
      </c>
      <c r="B61" s="342" t="str">
        <f>IFERROR(VLOOKUP(A61,стр.1!$A$13:$D$106,2,FALSE),"")</f>
        <v>Селиванов</v>
      </c>
      <c r="C61" s="301" t="str">
        <f>IFERROR(VLOOKUP(A61,стр.1!$A$13:$D$106,4,FALSE),"")</f>
        <v>сборная</v>
      </c>
      <c r="D61" s="43"/>
      <c r="E61" s="43"/>
      <c r="F61" s="43"/>
      <c r="G61" s="43"/>
      <c r="H61" s="43"/>
      <c r="I61" s="43"/>
    </row>
    <row r="62" spans="1:9" ht="13.5" thickBot="1" x14ac:dyDescent="0.25">
      <c r="A62" s="341"/>
      <c r="B62" s="343"/>
      <c r="C62" s="351"/>
      <c r="D62" s="49"/>
      <c r="E62" s="49"/>
      <c r="F62" s="49"/>
      <c r="G62" s="49"/>
      <c r="H62" s="49"/>
      <c r="I62" s="49"/>
    </row>
    <row r="63" spans="1:9" s="129" customFormat="1" x14ac:dyDescent="0.2">
      <c r="A63" s="347">
        <f>стр.1!C71</f>
        <v>0</v>
      </c>
      <c r="B63" s="267" t="str">
        <f>IFERROR(VLOOKUP(A63,стр.1!$A$13:$D$106,2,FALSE),"")</f>
        <v/>
      </c>
      <c r="C63" s="273" t="str">
        <f>IFERROR(VLOOKUP(A63,стр.1!$A$13:$D$106,4,FALSE),"")</f>
        <v/>
      </c>
      <c r="D63" s="214"/>
      <c r="E63" s="214"/>
      <c r="F63" s="214"/>
      <c r="G63" s="214"/>
      <c r="H63" s="214"/>
      <c r="I63" s="214"/>
    </row>
    <row r="64" spans="1:9" s="129" customFormat="1" ht="13.5" thickBot="1" x14ac:dyDescent="0.25">
      <c r="A64" s="345"/>
      <c r="B64" s="346"/>
      <c r="C64" s="352"/>
      <c r="D64" s="52"/>
      <c r="E64" s="52"/>
      <c r="F64" s="52"/>
      <c r="G64" s="52"/>
      <c r="H64" s="52"/>
      <c r="I64" s="52"/>
    </row>
    <row r="65" spans="1:9" s="129" customFormat="1" x14ac:dyDescent="0.2">
      <c r="A65" s="347">
        <f>стр.1!C73</f>
        <v>0</v>
      </c>
      <c r="B65" s="267" t="str">
        <f>IFERROR(VLOOKUP(A65,стр.1!$A$13:$D$106,2,FALSE),"")</f>
        <v/>
      </c>
      <c r="C65" s="273" t="str">
        <f>IFERROR(VLOOKUP(A65,стр.1!$A$13:$D$106,4,FALSE),"")</f>
        <v/>
      </c>
      <c r="D65" s="214"/>
      <c r="E65" s="214"/>
      <c r="F65" s="214"/>
      <c r="G65" s="214"/>
      <c r="H65" s="214"/>
      <c r="I65" s="214"/>
    </row>
    <row r="66" spans="1:9" s="129" customFormat="1" ht="13.5" thickBot="1" x14ac:dyDescent="0.25">
      <c r="A66" s="345"/>
      <c r="B66" s="346"/>
      <c r="C66" s="352"/>
      <c r="D66" s="52"/>
      <c r="E66" s="52"/>
      <c r="F66" s="52"/>
      <c r="G66" s="52"/>
      <c r="H66" s="52"/>
      <c r="I66" s="52"/>
    </row>
    <row r="67" spans="1:9" s="129" customFormat="1" x14ac:dyDescent="0.2">
      <c r="A67" s="344">
        <f>стр.1!C75</f>
        <v>0</v>
      </c>
      <c r="B67" s="267" t="str">
        <f>IFERROR(VLOOKUP(A67,стр.1!$A$13:$D$106,2,FALSE),"")</f>
        <v/>
      </c>
      <c r="C67" s="273" t="str">
        <f>IFERROR(VLOOKUP(A67,стр.1!$A$13:$D$106,4,FALSE),"")</f>
        <v/>
      </c>
      <c r="D67" s="214"/>
      <c r="E67" s="214"/>
      <c r="F67" s="214"/>
      <c r="G67" s="214"/>
      <c r="H67" s="214"/>
      <c r="I67" s="214"/>
    </row>
    <row r="68" spans="1:9" s="129" customFormat="1" ht="13.5" thickBot="1" x14ac:dyDescent="0.25">
      <c r="A68" s="345"/>
      <c r="B68" s="346"/>
      <c r="C68" s="352"/>
      <c r="D68" s="52"/>
      <c r="E68" s="52"/>
      <c r="F68" s="52"/>
      <c r="G68" s="52"/>
      <c r="H68" s="52"/>
      <c r="I68" s="52"/>
    </row>
    <row r="69" spans="1:9" s="129" customFormat="1" x14ac:dyDescent="0.2">
      <c r="A69" s="344">
        <f>стр.1!C77</f>
        <v>0</v>
      </c>
      <c r="B69" s="267" t="str">
        <f>IFERROR(VLOOKUP(A69,стр.1!$A$13:$D$106,2,FALSE),"")</f>
        <v/>
      </c>
      <c r="C69" s="273" t="str">
        <f>IFERROR(VLOOKUP(A69,стр.1!$A$13:$D$106,4,FALSE),"")</f>
        <v/>
      </c>
      <c r="D69" s="214"/>
      <c r="E69" s="214"/>
      <c r="F69" s="214"/>
      <c r="G69" s="214"/>
      <c r="H69" s="214"/>
      <c r="I69" s="214"/>
    </row>
    <row r="70" spans="1:9" s="129" customFormat="1" ht="13.5" thickBot="1" x14ac:dyDescent="0.25">
      <c r="A70" s="345"/>
      <c r="B70" s="346"/>
      <c r="C70" s="352"/>
      <c r="D70" s="52"/>
      <c r="E70" s="52"/>
      <c r="F70" s="52"/>
      <c r="G70" s="52"/>
      <c r="H70" s="52"/>
      <c r="I70" s="52"/>
    </row>
    <row r="71" spans="1:9" s="129" customFormat="1" x14ac:dyDescent="0.2">
      <c r="A71" s="344">
        <f>стр.1!C79</f>
        <v>0</v>
      </c>
      <c r="B71" s="267" t="str">
        <f>IFERROR(VLOOKUP(A71,стр.1!$A$13:$D$106,2,FALSE),"")</f>
        <v/>
      </c>
      <c r="C71" s="273" t="str">
        <f>IFERROR(VLOOKUP(A71,стр.1!$A$13:$D$106,4,FALSE),"")</f>
        <v/>
      </c>
      <c r="D71" s="214"/>
      <c r="E71" s="214"/>
      <c r="F71" s="214"/>
      <c r="G71" s="214"/>
      <c r="H71" s="214"/>
      <c r="I71" s="214"/>
    </row>
    <row r="72" spans="1:9" s="129" customFormat="1" ht="13.5" thickBot="1" x14ac:dyDescent="0.25">
      <c r="A72" s="345"/>
      <c r="B72" s="346"/>
      <c r="C72" s="352"/>
      <c r="D72" s="52"/>
      <c r="E72" s="52"/>
      <c r="F72" s="52"/>
      <c r="G72" s="52"/>
      <c r="H72" s="52"/>
      <c r="I72" s="52"/>
    </row>
    <row r="73" spans="1:9" x14ac:dyDescent="0.2">
      <c r="A73" s="295">
        <f>стр.1!C81</f>
        <v>0</v>
      </c>
      <c r="B73" s="342" t="str">
        <f>IFERROR(VLOOKUP(A73,стр.1!$A$13:$D$106,2,FALSE),"")</f>
        <v/>
      </c>
      <c r="C73" s="301" t="str">
        <f>IFERROR(VLOOKUP(A73,стр.1!$A$13:$D$106,4,FALSE),"")</f>
        <v/>
      </c>
      <c r="D73" s="43"/>
      <c r="E73" s="43"/>
      <c r="F73" s="43"/>
      <c r="G73" s="43"/>
      <c r="H73" s="43"/>
      <c r="I73" s="43"/>
    </row>
    <row r="74" spans="1:9" ht="13.5" thickBot="1" x14ac:dyDescent="0.25">
      <c r="A74" s="341"/>
      <c r="B74" s="343"/>
      <c r="C74" s="351"/>
      <c r="D74" s="49"/>
      <c r="E74" s="49"/>
      <c r="F74" s="49"/>
      <c r="G74" s="49"/>
      <c r="H74" s="49"/>
      <c r="I74" s="49"/>
    </row>
    <row r="75" spans="1:9" x14ac:dyDescent="0.2">
      <c r="A75" s="295">
        <f>стр.1!C83</f>
        <v>0</v>
      </c>
      <c r="B75" s="342" t="str">
        <f>IFERROR(VLOOKUP(A75,стр.1!$A$13:$D$106,2,FALSE),"")</f>
        <v/>
      </c>
      <c r="C75" s="301" t="str">
        <f>IFERROR(VLOOKUP(A75,стр.1!$A$13:$D$106,4,FALSE),"")</f>
        <v/>
      </c>
      <c r="D75" s="43"/>
      <c r="E75" s="43"/>
      <c r="F75" s="43"/>
      <c r="G75" s="43"/>
      <c r="H75" s="43"/>
      <c r="I75" s="43"/>
    </row>
    <row r="76" spans="1:9" ht="13.5" thickBot="1" x14ac:dyDescent="0.25">
      <c r="A76" s="341"/>
      <c r="B76" s="343"/>
      <c r="C76" s="351"/>
      <c r="D76" s="49"/>
      <c r="E76" s="49"/>
      <c r="F76" s="49"/>
      <c r="G76" s="49"/>
      <c r="H76" s="49"/>
      <c r="I76" s="49"/>
    </row>
    <row r="77" spans="1:9" x14ac:dyDescent="0.2">
      <c r="A77" s="295">
        <f>стр.1!C85</f>
        <v>0</v>
      </c>
      <c r="B77" s="342" t="str">
        <f>IFERROR(VLOOKUP(A77,стр.1!$A$13:$D$106,2,FALSE),"")</f>
        <v/>
      </c>
      <c r="C77" s="301" t="str">
        <f>IFERROR(VLOOKUP(A77,стр.1!$A$13:$D$106,4,FALSE),"")</f>
        <v/>
      </c>
      <c r="D77" s="43"/>
      <c r="E77" s="43"/>
      <c r="F77" s="43"/>
      <c r="G77" s="43"/>
      <c r="H77" s="43"/>
      <c r="I77" s="43"/>
    </row>
    <row r="78" spans="1:9" ht="13.5" thickBot="1" x14ac:dyDescent="0.25">
      <c r="A78" s="341"/>
      <c r="B78" s="343"/>
      <c r="C78" s="351"/>
      <c r="D78" s="49"/>
      <c r="E78" s="49"/>
      <c r="F78" s="49"/>
      <c r="G78" s="49"/>
      <c r="H78" s="49"/>
      <c r="I78" s="49"/>
    </row>
    <row r="79" spans="1:9" x14ac:dyDescent="0.2">
      <c r="A79" s="295">
        <f>стр.1!C87</f>
        <v>0</v>
      </c>
      <c r="B79" s="342" t="str">
        <f>IFERROR(VLOOKUP(A79,стр.1!$A$13:$D$106,2,FALSE),"")</f>
        <v/>
      </c>
      <c r="C79" s="301" t="str">
        <f>IFERROR(VLOOKUP(A79,стр.1!$A$13:$D$106,4,FALSE),"")</f>
        <v/>
      </c>
      <c r="D79" s="43"/>
      <c r="E79" s="43"/>
      <c r="F79" s="43"/>
      <c r="G79" s="43"/>
      <c r="H79" s="43"/>
      <c r="I79" s="43"/>
    </row>
    <row r="80" spans="1:9" ht="13.5" thickBot="1" x14ac:dyDescent="0.25">
      <c r="A80" s="341"/>
      <c r="B80" s="343"/>
      <c r="C80" s="351"/>
      <c r="D80" s="49"/>
      <c r="E80" s="49"/>
      <c r="F80" s="49"/>
      <c r="G80" s="49"/>
      <c r="H80" s="49"/>
      <c r="I80" s="49"/>
    </row>
    <row r="81" spans="1:9" x14ac:dyDescent="0.2">
      <c r="A81" s="295">
        <f>стр.1!C89</f>
        <v>0</v>
      </c>
      <c r="B81" s="342" t="str">
        <f>IFERROR(VLOOKUP(A81,стр.1!$A$13:$D$106,2,FALSE),"")</f>
        <v/>
      </c>
      <c r="C81" s="301" t="str">
        <f>IFERROR(VLOOKUP(A81,стр.1!$A$13:$D$106,4,FALSE),"")</f>
        <v/>
      </c>
      <c r="D81" s="43"/>
      <c r="E81" s="43"/>
      <c r="F81" s="43"/>
      <c r="G81" s="43"/>
      <c r="H81" s="43"/>
      <c r="I81" s="43"/>
    </row>
    <row r="82" spans="1:9" ht="13.5" thickBot="1" x14ac:dyDescent="0.25">
      <c r="A82" s="341"/>
      <c r="B82" s="343"/>
      <c r="C82" s="351"/>
      <c r="D82" s="49"/>
      <c r="E82" s="49"/>
      <c r="F82" s="49"/>
      <c r="G82" s="49"/>
      <c r="H82" s="49"/>
      <c r="I82" s="49"/>
    </row>
    <row r="83" spans="1:9" x14ac:dyDescent="0.2">
      <c r="A83" s="295">
        <f>стр.1!C91</f>
        <v>0</v>
      </c>
      <c r="B83" s="342" t="str">
        <f>IFERROR(VLOOKUP(A83,стр.1!$A$13:$D$106,2,FALSE),"")</f>
        <v/>
      </c>
      <c r="C83" s="301" t="str">
        <f>IFERROR(VLOOKUP(A83,стр.1!$A$13:$D$106,4,FALSE),"")</f>
        <v/>
      </c>
      <c r="D83" s="43"/>
      <c r="E83" s="43"/>
      <c r="F83" s="43"/>
      <c r="G83" s="43"/>
      <c r="H83" s="43"/>
      <c r="I83" s="43"/>
    </row>
    <row r="84" spans="1:9" ht="13.5" thickBot="1" x14ac:dyDescent="0.25">
      <c r="A84" s="341"/>
      <c r="B84" s="343"/>
      <c r="C84" s="351"/>
      <c r="D84" s="49"/>
      <c r="E84" s="49"/>
      <c r="F84" s="49"/>
      <c r="G84" s="49"/>
      <c r="H84" s="49"/>
      <c r="I84" s="49"/>
    </row>
    <row r="85" spans="1:9" x14ac:dyDescent="0.2">
      <c r="A85" s="295">
        <f>стр.1!C93</f>
        <v>0</v>
      </c>
      <c r="B85" s="342" t="str">
        <f>IFERROR(VLOOKUP(A85,стр.1!$A$13:$D$106,2,FALSE),"")</f>
        <v/>
      </c>
      <c r="C85" s="301" t="str">
        <f>IFERROR(VLOOKUP(A85,стр.1!$A$13:$D$106,4,FALSE),"")</f>
        <v/>
      </c>
      <c r="D85" s="43"/>
      <c r="E85" s="43"/>
      <c r="F85" s="43"/>
      <c r="G85" s="43"/>
      <c r="H85" s="43"/>
      <c r="I85" s="43"/>
    </row>
    <row r="86" spans="1:9" ht="13.5" thickBot="1" x14ac:dyDescent="0.25">
      <c r="A86" s="341"/>
      <c r="B86" s="343"/>
      <c r="C86" s="351"/>
      <c r="D86" s="49"/>
      <c r="E86" s="49"/>
      <c r="F86" s="49"/>
      <c r="G86" s="49"/>
      <c r="H86" s="49"/>
      <c r="I86" s="49"/>
    </row>
    <row r="87" spans="1:9" x14ac:dyDescent="0.2">
      <c r="A87" s="295">
        <f>стр.1!C95</f>
        <v>0</v>
      </c>
      <c r="B87" s="342" t="str">
        <f>IFERROR(VLOOKUP(A87,стр.1!$A$13:$D$106,2,FALSE),"")</f>
        <v/>
      </c>
      <c r="C87" s="301" t="str">
        <f>IFERROR(VLOOKUP(A87,стр.1!$A$13:$D$106,4,FALSE),"")</f>
        <v/>
      </c>
      <c r="D87" s="43"/>
      <c r="E87" s="43"/>
      <c r="F87" s="43"/>
      <c r="G87" s="43"/>
      <c r="H87" s="43"/>
      <c r="I87" s="43"/>
    </row>
    <row r="88" spans="1:9" ht="13.5" thickBot="1" x14ac:dyDescent="0.25">
      <c r="A88" s="341"/>
      <c r="B88" s="343"/>
      <c r="C88" s="351"/>
      <c r="D88" s="49"/>
      <c r="E88" s="49"/>
      <c r="F88" s="49"/>
      <c r="G88" s="49"/>
      <c r="H88" s="49"/>
      <c r="I88" s="49"/>
    </row>
    <row r="89" spans="1:9" x14ac:dyDescent="0.2">
      <c r="A89" s="295">
        <f>стр.1!C97</f>
        <v>0</v>
      </c>
      <c r="B89" s="342" t="str">
        <f>IFERROR(VLOOKUP(A89,стр.1!$A$13:$D$106,2,FALSE),"")</f>
        <v/>
      </c>
      <c r="C89" s="301" t="str">
        <f>IFERROR(VLOOKUP(A89,стр.1!$A$13:$D$106,4,FALSE),"")</f>
        <v/>
      </c>
      <c r="D89" s="43"/>
      <c r="E89" s="43"/>
      <c r="F89" s="43"/>
      <c r="G89" s="43"/>
      <c r="H89" s="43"/>
      <c r="I89" s="43"/>
    </row>
    <row r="90" spans="1:9" ht="13.5" thickBot="1" x14ac:dyDescent="0.25">
      <c r="A90" s="341"/>
      <c r="B90" s="343"/>
      <c r="C90" s="351"/>
      <c r="D90" s="49"/>
      <c r="E90" s="49"/>
      <c r="F90" s="49"/>
      <c r="G90" s="49"/>
      <c r="H90" s="49"/>
      <c r="I90" s="49"/>
    </row>
    <row r="91" spans="1:9" x14ac:dyDescent="0.2">
      <c r="A91" s="295">
        <f>стр.1!C99</f>
        <v>0</v>
      </c>
      <c r="B91" s="342" t="str">
        <f>IFERROR(VLOOKUP(A91,стр.1!$A$13:$D$106,2,FALSE),"")</f>
        <v/>
      </c>
      <c r="C91" s="301" t="str">
        <f>IFERROR(VLOOKUP(A91,стр.1!$A$13:$D$106,4,FALSE),"")</f>
        <v/>
      </c>
      <c r="D91" s="43"/>
      <c r="E91" s="43"/>
      <c r="F91" s="43"/>
      <c r="G91" s="43"/>
      <c r="H91" s="43"/>
      <c r="I91" s="43"/>
    </row>
    <row r="92" spans="1:9" ht="13.5" thickBot="1" x14ac:dyDescent="0.25">
      <c r="A92" s="341"/>
      <c r="B92" s="343"/>
      <c r="C92" s="351"/>
      <c r="D92" s="49"/>
      <c r="E92" s="49"/>
      <c r="F92" s="49"/>
      <c r="G92" s="49"/>
      <c r="H92" s="49"/>
      <c r="I92" s="49"/>
    </row>
    <row r="93" spans="1:9" x14ac:dyDescent="0.2">
      <c r="A93" s="295">
        <f>стр.1!C101</f>
        <v>0</v>
      </c>
      <c r="B93" s="342" t="str">
        <f>IFERROR(VLOOKUP(A93,стр.1!$A$13:$D$106,2,FALSE),"")</f>
        <v/>
      </c>
      <c r="C93" s="301" t="str">
        <f>IFERROR(VLOOKUP(A93,стр.1!$A$13:$D$106,4,FALSE),"")</f>
        <v/>
      </c>
      <c r="D93" s="43"/>
      <c r="E93" s="43"/>
      <c r="F93" s="43"/>
      <c r="G93" s="43"/>
      <c r="H93" s="43"/>
      <c r="I93" s="43"/>
    </row>
    <row r="94" spans="1:9" ht="13.5" thickBot="1" x14ac:dyDescent="0.25">
      <c r="A94" s="341"/>
      <c r="B94" s="343"/>
      <c r="C94" s="351"/>
      <c r="D94" s="49"/>
      <c r="E94" s="49"/>
      <c r="F94" s="49"/>
      <c r="G94" s="49"/>
      <c r="H94" s="49"/>
      <c r="I94" s="49"/>
    </row>
    <row r="95" spans="1:9" x14ac:dyDescent="0.2">
      <c r="A95" s="295">
        <f>стр.1!C103</f>
        <v>0</v>
      </c>
      <c r="B95" s="342" t="str">
        <f>IFERROR(VLOOKUP(A95,стр.1!$A$13:$D$106,2,FALSE),"")</f>
        <v/>
      </c>
      <c r="C95" s="301" t="str">
        <f>IFERROR(VLOOKUP(A95,стр.1!$A$13:$D$106,4,FALSE),"")</f>
        <v/>
      </c>
      <c r="D95" s="43"/>
      <c r="E95" s="43"/>
      <c r="F95" s="43"/>
      <c r="G95" s="43"/>
      <c r="H95" s="43"/>
      <c r="I95" s="43"/>
    </row>
    <row r="96" spans="1:9" ht="13.5" thickBot="1" x14ac:dyDescent="0.25">
      <c r="A96" s="341"/>
      <c r="B96" s="343"/>
      <c r="C96" s="351"/>
      <c r="D96" s="49"/>
      <c r="E96" s="49"/>
      <c r="F96" s="49"/>
      <c r="G96" s="49"/>
      <c r="H96" s="49"/>
      <c r="I96" s="49"/>
    </row>
    <row r="97" spans="1:9" x14ac:dyDescent="0.2">
      <c r="A97" s="295">
        <f>стр.1!C105</f>
        <v>0</v>
      </c>
      <c r="B97" s="342" t="str">
        <f>IFERROR(VLOOKUP(A97,стр.1!$A$13:$D$106,2,FALSE),"")</f>
        <v/>
      </c>
      <c r="C97" s="301" t="str">
        <f>IFERROR(VLOOKUP(A97,стр.1!$A$13:$D$106,4,FALSE),"")</f>
        <v/>
      </c>
      <c r="D97" s="43"/>
      <c r="E97" s="43"/>
      <c r="F97" s="43"/>
      <c r="G97" s="43"/>
      <c r="H97" s="43"/>
      <c r="I97" s="43"/>
    </row>
    <row r="98" spans="1:9" ht="13.5" thickBot="1" x14ac:dyDescent="0.25">
      <c r="A98" s="341"/>
      <c r="B98" s="343"/>
      <c r="C98" s="351"/>
      <c r="D98" s="49"/>
      <c r="E98" s="49"/>
      <c r="F98" s="49"/>
      <c r="G98" s="49"/>
      <c r="H98" s="49"/>
      <c r="I98" s="49"/>
    </row>
    <row r="99" spans="1:9" x14ac:dyDescent="0.2">
      <c r="A99" s="295"/>
      <c r="B99" s="342"/>
      <c r="C99" s="72"/>
      <c r="D99" s="43"/>
      <c r="E99" s="43"/>
      <c r="F99" s="43"/>
      <c r="G99" s="43"/>
      <c r="H99" s="43"/>
      <c r="I99" s="43"/>
    </row>
    <row r="100" spans="1:9" ht="13.5" thickBot="1" x14ac:dyDescent="0.25">
      <c r="A100" s="341"/>
      <c r="B100" s="343"/>
      <c r="C100" s="73"/>
      <c r="D100" s="49"/>
      <c r="E100" s="49"/>
      <c r="F100" s="49"/>
      <c r="G100" s="49"/>
      <c r="H100" s="49"/>
      <c r="I100" s="49"/>
    </row>
    <row r="101" spans="1:9" x14ac:dyDescent="0.2">
      <c r="A101" s="295"/>
      <c r="B101" s="342"/>
      <c r="C101" s="72"/>
      <c r="D101" s="43"/>
      <c r="E101" s="43"/>
      <c r="F101" s="43"/>
      <c r="G101" s="43"/>
      <c r="H101" s="43"/>
      <c r="I101" s="43"/>
    </row>
    <row r="102" spans="1:9" ht="13.5" thickBot="1" x14ac:dyDescent="0.25">
      <c r="A102" s="341"/>
      <c r="B102" s="343"/>
      <c r="C102" s="73"/>
      <c r="D102" s="49"/>
      <c r="E102" s="49"/>
      <c r="F102" s="49"/>
      <c r="G102" s="49"/>
      <c r="H102" s="49"/>
      <c r="I102" s="49"/>
    </row>
    <row r="103" spans="1:9" x14ac:dyDescent="0.2">
      <c r="A103" s="295"/>
      <c r="B103" s="342"/>
      <c r="C103" s="72"/>
      <c r="D103" s="43"/>
      <c r="E103" s="43"/>
      <c r="F103" s="43"/>
      <c r="G103" s="43"/>
      <c r="H103" s="43"/>
      <c r="I103" s="43"/>
    </row>
    <row r="104" spans="1:9" ht="13.5" thickBot="1" x14ac:dyDescent="0.25">
      <c r="A104" s="341"/>
      <c r="B104" s="343"/>
      <c r="C104" s="73"/>
      <c r="D104" s="49"/>
      <c r="E104" s="49"/>
      <c r="F104" s="49"/>
      <c r="G104" s="49"/>
      <c r="H104" s="49"/>
      <c r="I104" s="49"/>
    </row>
    <row r="105" spans="1:9" x14ac:dyDescent="0.2">
      <c r="A105" s="295"/>
      <c r="B105" s="342"/>
      <c r="C105" s="72"/>
      <c r="D105" s="43"/>
      <c r="E105" s="43"/>
      <c r="F105" s="43"/>
      <c r="G105" s="43"/>
      <c r="H105" s="43"/>
      <c r="I105" s="43"/>
    </row>
    <row r="106" spans="1:9" ht="13.5" thickBot="1" x14ac:dyDescent="0.25">
      <c r="A106" s="341"/>
      <c r="B106" s="343"/>
      <c r="C106" s="73"/>
      <c r="D106" s="49"/>
      <c r="E106" s="49"/>
      <c r="F106" s="49"/>
      <c r="G106" s="49"/>
      <c r="H106" s="49"/>
      <c r="I106" s="49"/>
    </row>
    <row r="107" spans="1:9" x14ac:dyDescent="0.2">
      <c r="A107" s="295"/>
      <c r="B107" s="342"/>
      <c r="C107" s="72"/>
      <c r="D107" s="43"/>
      <c r="E107" s="43"/>
      <c r="F107" s="43"/>
      <c r="G107" s="43"/>
      <c r="H107" s="43"/>
      <c r="I107" s="43"/>
    </row>
    <row r="108" spans="1:9" ht="13.5" thickBot="1" x14ac:dyDescent="0.25">
      <c r="A108" s="341"/>
      <c r="B108" s="343"/>
      <c r="C108" s="73"/>
      <c r="D108" s="49"/>
      <c r="E108" s="49"/>
      <c r="F108" s="49"/>
      <c r="G108" s="49"/>
      <c r="H108" s="49"/>
      <c r="I108" s="49"/>
    </row>
    <row r="109" spans="1:9" x14ac:dyDescent="0.2">
      <c r="A109" s="295"/>
      <c r="B109" s="342"/>
      <c r="C109" s="72"/>
      <c r="D109" s="43"/>
      <c r="E109" s="43"/>
      <c r="F109" s="43"/>
      <c r="G109" s="43"/>
      <c r="H109" s="43"/>
      <c r="I109" s="43"/>
    </row>
    <row r="110" spans="1:9" ht="13.5" thickBot="1" x14ac:dyDescent="0.25">
      <c r="A110" s="341"/>
      <c r="B110" s="343"/>
      <c r="C110" s="73"/>
      <c r="D110" s="49"/>
      <c r="E110" s="49"/>
      <c r="F110" s="49"/>
      <c r="G110" s="49"/>
      <c r="H110" s="49"/>
      <c r="I110" s="49"/>
    </row>
    <row r="111" spans="1:9" x14ac:dyDescent="0.2">
      <c r="A111" s="295"/>
      <c r="B111" s="342"/>
      <c r="C111" s="72"/>
      <c r="D111" s="43"/>
      <c r="E111" s="43"/>
      <c r="F111" s="43"/>
      <c r="G111" s="43"/>
      <c r="H111" s="43"/>
      <c r="I111" s="43"/>
    </row>
    <row r="112" spans="1:9" ht="13.5" thickBot="1" x14ac:dyDescent="0.25">
      <c r="A112" s="341"/>
      <c r="B112" s="343"/>
      <c r="C112" s="73"/>
      <c r="D112" s="49"/>
      <c r="E112" s="49"/>
      <c r="F112" s="49"/>
      <c r="G112" s="49"/>
      <c r="H112" s="49"/>
      <c r="I112" s="49"/>
    </row>
    <row r="113" spans="1:9" x14ac:dyDescent="0.2">
      <c r="A113" s="295"/>
      <c r="B113" s="342"/>
      <c r="C113" s="72"/>
      <c r="D113" s="43"/>
      <c r="E113" s="43"/>
      <c r="F113" s="43"/>
      <c r="G113" s="43"/>
      <c r="H113" s="43"/>
      <c r="I113" s="43"/>
    </row>
    <row r="114" spans="1:9" ht="13.5" thickBot="1" x14ac:dyDescent="0.25">
      <c r="A114" s="341"/>
      <c r="B114" s="343"/>
      <c r="C114" s="73"/>
      <c r="D114" s="49"/>
      <c r="E114" s="49"/>
      <c r="F114" s="49"/>
      <c r="G114" s="49"/>
      <c r="H114" s="49"/>
      <c r="I114" s="49"/>
    </row>
    <row r="115" spans="1:9" x14ac:dyDescent="0.2">
      <c r="A115" s="295"/>
      <c r="B115" s="342"/>
      <c r="C115" s="72"/>
      <c r="D115" s="43"/>
      <c r="E115" s="43"/>
      <c r="F115" s="43"/>
      <c r="G115" s="43"/>
      <c r="H115" s="43"/>
      <c r="I115" s="43"/>
    </row>
    <row r="116" spans="1:9" ht="13.5" thickBot="1" x14ac:dyDescent="0.25">
      <c r="A116" s="341"/>
      <c r="B116" s="343"/>
      <c r="C116" s="73"/>
      <c r="D116" s="49"/>
      <c r="E116" s="49"/>
      <c r="F116" s="49"/>
      <c r="G116" s="49"/>
      <c r="H116" s="49"/>
      <c r="I116" s="49"/>
    </row>
    <row r="117" spans="1:9" x14ac:dyDescent="0.2">
      <c r="A117" s="295"/>
      <c r="B117" s="342"/>
      <c r="C117" s="72"/>
      <c r="D117" s="43"/>
      <c r="E117" s="43"/>
      <c r="F117" s="43"/>
      <c r="G117" s="43"/>
      <c r="H117" s="43"/>
      <c r="I117" s="43"/>
    </row>
    <row r="118" spans="1:9" ht="13.5" thickBot="1" x14ac:dyDescent="0.25">
      <c r="A118" s="341"/>
      <c r="B118" s="343"/>
      <c r="C118" s="73"/>
      <c r="D118" s="49"/>
      <c r="E118" s="49"/>
      <c r="F118" s="49"/>
      <c r="G118" s="49"/>
      <c r="H118" s="49"/>
      <c r="I118" s="49"/>
    </row>
  </sheetData>
  <mergeCells count="162">
    <mergeCell ref="C95:C96"/>
    <mergeCell ref="C97:C98"/>
    <mergeCell ref="C77:C78"/>
    <mergeCell ref="C79:C80"/>
    <mergeCell ref="C81:C82"/>
    <mergeCell ref="C83:C84"/>
    <mergeCell ref="C85:C86"/>
    <mergeCell ref="C87:C88"/>
    <mergeCell ref="C89:C90"/>
    <mergeCell ref="C91:C92"/>
    <mergeCell ref="C93:C94"/>
    <mergeCell ref="C59:C60"/>
    <mergeCell ref="C61:C62"/>
    <mergeCell ref="C63:C64"/>
    <mergeCell ref="C65:C66"/>
    <mergeCell ref="C67:C68"/>
    <mergeCell ref="C69:C70"/>
    <mergeCell ref="C71:C72"/>
    <mergeCell ref="C73:C74"/>
    <mergeCell ref="C75:C76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A51:A52"/>
    <mergeCell ref="B51:B52"/>
    <mergeCell ref="A59:A60"/>
    <mergeCell ref="B59:B60"/>
    <mergeCell ref="A61:A62"/>
    <mergeCell ref="B61:B62"/>
    <mergeCell ref="A53:A54"/>
    <mergeCell ref="B53:B54"/>
    <mergeCell ref="A55:A56"/>
    <mergeCell ref="B55:B56"/>
    <mergeCell ref="A57:A58"/>
    <mergeCell ref="B57:B58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63:A64"/>
    <mergeCell ref="B63:B64"/>
    <mergeCell ref="A65:A66"/>
    <mergeCell ref="B65:B66"/>
    <mergeCell ref="A67:A68"/>
    <mergeCell ref="B67:B68"/>
    <mergeCell ref="D3:I3"/>
    <mergeCell ref="A5:A6"/>
    <mergeCell ref="B5:B6"/>
    <mergeCell ref="A7:A8"/>
    <mergeCell ref="B7:B8"/>
    <mergeCell ref="A13:A14"/>
    <mergeCell ref="B13:B14"/>
    <mergeCell ref="A15:A16"/>
    <mergeCell ref="B15:B16"/>
    <mergeCell ref="A9:A10"/>
    <mergeCell ref="B9:B10"/>
    <mergeCell ref="A11:A12"/>
    <mergeCell ref="B11:B12"/>
    <mergeCell ref="A17:A18"/>
    <mergeCell ref="B17:B18"/>
    <mergeCell ref="A19:A20"/>
    <mergeCell ref="B19:B20"/>
    <mergeCell ref="A21:A22"/>
    <mergeCell ref="A75:A76"/>
    <mergeCell ref="B75:B76"/>
    <mergeCell ref="A77:A78"/>
    <mergeCell ref="B77:B78"/>
    <mergeCell ref="A79:A80"/>
    <mergeCell ref="B79:B80"/>
    <mergeCell ref="A69:A70"/>
    <mergeCell ref="B69:B70"/>
    <mergeCell ref="A71:A72"/>
    <mergeCell ref="B71:B72"/>
    <mergeCell ref="A73:A74"/>
    <mergeCell ref="B73:B74"/>
    <mergeCell ref="A87:A88"/>
    <mergeCell ref="B87:B88"/>
    <mergeCell ref="A89:A90"/>
    <mergeCell ref="B89:B90"/>
    <mergeCell ref="A91:A92"/>
    <mergeCell ref="B91:B92"/>
    <mergeCell ref="A81:A82"/>
    <mergeCell ref="B81:B82"/>
    <mergeCell ref="A83:A84"/>
    <mergeCell ref="B83:B84"/>
    <mergeCell ref="A85:A86"/>
    <mergeCell ref="B85:B86"/>
    <mergeCell ref="A99:A100"/>
    <mergeCell ref="B99:B100"/>
    <mergeCell ref="A101:A102"/>
    <mergeCell ref="B101:B102"/>
    <mergeCell ref="A103:A104"/>
    <mergeCell ref="B103:B104"/>
    <mergeCell ref="A93:A94"/>
    <mergeCell ref="B93:B94"/>
    <mergeCell ref="A95:A96"/>
    <mergeCell ref="B95:B96"/>
    <mergeCell ref="A97:A98"/>
    <mergeCell ref="B97:B98"/>
    <mergeCell ref="A117:A118"/>
    <mergeCell ref="B117:B118"/>
    <mergeCell ref="A111:A112"/>
    <mergeCell ref="B111:B112"/>
    <mergeCell ref="A113:A114"/>
    <mergeCell ref="B113:B114"/>
    <mergeCell ref="A115:A116"/>
    <mergeCell ref="B115:B116"/>
    <mergeCell ref="A105:A106"/>
    <mergeCell ref="B105:B106"/>
    <mergeCell ref="A107:A108"/>
    <mergeCell ref="B107:B108"/>
    <mergeCell ref="A109:A110"/>
    <mergeCell ref="B109:B110"/>
  </mergeCells>
  <pageMargins left="0.70866141732283472" right="0" top="0.74803149606299213" bottom="0.59055118110236227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U118"/>
  <sheetViews>
    <sheetView tabSelected="1" zoomScaleNormal="100" workbookViewId="0">
      <selection activeCell="N39" sqref="N39"/>
    </sheetView>
  </sheetViews>
  <sheetFormatPr defaultRowHeight="12.75" x14ac:dyDescent="0.2"/>
  <cols>
    <col min="1" max="1" width="7.85546875" customWidth="1"/>
    <col min="2" max="2" width="15.7109375" customWidth="1"/>
    <col min="3" max="3" width="15.28515625" customWidth="1"/>
    <col min="4" max="9" width="6.85546875" customWidth="1"/>
    <col min="10" max="10" width="10.5703125" customWidth="1"/>
    <col min="11" max="11" width="10.42578125" customWidth="1"/>
    <col min="12" max="12" width="6" customWidth="1"/>
    <col min="13" max="13" width="10.140625" customWidth="1"/>
    <col min="14" max="14" width="10" customWidth="1"/>
    <col min="15" max="15" width="6.5703125" customWidth="1"/>
    <col min="16" max="16" width="10.5703125" customWidth="1"/>
    <col min="17" max="17" width="10.42578125" customWidth="1"/>
    <col min="18" max="18" width="6.42578125" customWidth="1"/>
    <col min="19" max="19" width="16.85546875" customWidth="1"/>
    <col min="20" max="20" width="21.28515625" customWidth="1"/>
    <col min="21" max="21" width="26.5703125" customWidth="1"/>
    <col min="226" max="226" width="9.140625" customWidth="1"/>
    <col min="227" max="227" width="14.140625" customWidth="1"/>
    <col min="228" max="228" width="12.42578125" customWidth="1"/>
    <col min="229" max="229" width="10.5703125" customWidth="1"/>
    <col min="230" max="230" width="10.42578125" customWidth="1"/>
    <col min="231" max="231" width="10.140625" customWidth="1"/>
    <col min="232" max="232" width="10" customWidth="1"/>
    <col min="233" max="233" width="10.5703125" customWidth="1"/>
    <col min="234" max="234" width="10.42578125" customWidth="1"/>
    <col min="482" max="482" width="9.140625" customWidth="1"/>
    <col min="483" max="483" width="14.140625" customWidth="1"/>
    <col min="484" max="484" width="12.42578125" customWidth="1"/>
    <col min="485" max="485" width="10.5703125" customWidth="1"/>
    <col min="486" max="486" width="10.42578125" customWidth="1"/>
    <col min="487" max="487" width="10.140625" customWidth="1"/>
    <col min="488" max="488" width="10" customWidth="1"/>
    <col min="489" max="489" width="10.5703125" customWidth="1"/>
    <col min="490" max="490" width="10.42578125" customWidth="1"/>
    <col min="738" max="738" width="9.140625" customWidth="1"/>
    <col min="739" max="739" width="14.140625" customWidth="1"/>
    <col min="740" max="740" width="12.42578125" customWidth="1"/>
    <col min="741" max="741" width="10.5703125" customWidth="1"/>
    <col min="742" max="742" width="10.42578125" customWidth="1"/>
    <col min="743" max="743" width="10.140625" customWidth="1"/>
    <col min="744" max="744" width="10" customWidth="1"/>
    <col min="745" max="745" width="10.5703125" customWidth="1"/>
    <col min="746" max="746" width="10.42578125" customWidth="1"/>
    <col min="994" max="994" width="9.140625" customWidth="1"/>
    <col min="995" max="995" width="14.140625" customWidth="1"/>
    <col min="996" max="996" width="12.42578125" customWidth="1"/>
    <col min="997" max="997" width="10.5703125" customWidth="1"/>
    <col min="998" max="998" width="10.42578125" customWidth="1"/>
    <col min="999" max="999" width="10.140625" customWidth="1"/>
    <col min="1000" max="1000" width="10" customWidth="1"/>
    <col min="1001" max="1001" width="10.5703125" customWidth="1"/>
    <col min="1002" max="1002" width="10.42578125" customWidth="1"/>
    <col min="1250" max="1250" width="9.140625" customWidth="1"/>
    <col min="1251" max="1251" width="14.140625" customWidth="1"/>
    <col min="1252" max="1252" width="12.42578125" customWidth="1"/>
    <col min="1253" max="1253" width="10.5703125" customWidth="1"/>
    <col min="1254" max="1254" width="10.42578125" customWidth="1"/>
    <col min="1255" max="1255" width="10.140625" customWidth="1"/>
    <col min="1256" max="1256" width="10" customWidth="1"/>
    <col min="1257" max="1257" width="10.5703125" customWidth="1"/>
    <col min="1258" max="1258" width="10.42578125" customWidth="1"/>
    <col min="1506" max="1506" width="9.140625" customWidth="1"/>
    <col min="1507" max="1507" width="14.140625" customWidth="1"/>
    <col min="1508" max="1508" width="12.42578125" customWidth="1"/>
    <col min="1509" max="1509" width="10.5703125" customWidth="1"/>
    <col min="1510" max="1510" width="10.42578125" customWidth="1"/>
    <col min="1511" max="1511" width="10.140625" customWidth="1"/>
    <col min="1512" max="1512" width="10" customWidth="1"/>
    <col min="1513" max="1513" width="10.5703125" customWidth="1"/>
    <col min="1514" max="1514" width="10.42578125" customWidth="1"/>
    <col min="1762" max="1762" width="9.140625" customWidth="1"/>
    <col min="1763" max="1763" width="14.140625" customWidth="1"/>
    <col min="1764" max="1764" width="12.42578125" customWidth="1"/>
    <col min="1765" max="1765" width="10.5703125" customWidth="1"/>
    <col min="1766" max="1766" width="10.42578125" customWidth="1"/>
    <col min="1767" max="1767" width="10.140625" customWidth="1"/>
    <col min="1768" max="1768" width="10" customWidth="1"/>
    <col min="1769" max="1769" width="10.5703125" customWidth="1"/>
    <col min="1770" max="1770" width="10.42578125" customWidth="1"/>
    <col min="2018" max="2018" width="9.140625" customWidth="1"/>
    <col min="2019" max="2019" width="14.140625" customWidth="1"/>
    <col min="2020" max="2020" width="12.42578125" customWidth="1"/>
    <col min="2021" max="2021" width="10.5703125" customWidth="1"/>
    <col min="2022" max="2022" width="10.42578125" customWidth="1"/>
    <col min="2023" max="2023" width="10.140625" customWidth="1"/>
    <col min="2024" max="2024" width="10" customWidth="1"/>
    <col min="2025" max="2025" width="10.5703125" customWidth="1"/>
    <col min="2026" max="2026" width="10.42578125" customWidth="1"/>
    <col min="2274" max="2274" width="9.140625" customWidth="1"/>
    <col min="2275" max="2275" width="14.140625" customWidth="1"/>
    <col min="2276" max="2276" width="12.42578125" customWidth="1"/>
    <col min="2277" max="2277" width="10.5703125" customWidth="1"/>
    <col min="2278" max="2278" width="10.42578125" customWidth="1"/>
    <col min="2279" max="2279" width="10.140625" customWidth="1"/>
    <col min="2280" max="2280" width="10" customWidth="1"/>
    <col min="2281" max="2281" width="10.5703125" customWidth="1"/>
    <col min="2282" max="2282" width="10.42578125" customWidth="1"/>
    <col min="2530" max="2530" width="9.140625" customWidth="1"/>
    <col min="2531" max="2531" width="14.140625" customWidth="1"/>
    <col min="2532" max="2532" width="12.42578125" customWidth="1"/>
    <col min="2533" max="2533" width="10.5703125" customWidth="1"/>
    <col min="2534" max="2534" width="10.42578125" customWidth="1"/>
    <col min="2535" max="2535" width="10.140625" customWidth="1"/>
    <col min="2536" max="2536" width="10" customWidth="1"/>
    <col min="2537" max="2537" width="10.5703125" customWidth="1"/>
    <col min="2538" max="2538" width="10.42578125" customWidth="1"/>
    <col min="2786" max="2786" width="9.140625" customWidth="1"/>
    <col min="2787" max="2787" width="14.140625" customWidth="1"/>
    <col min="2788" max="2788" width="12.42578125" customWidth="1"/>
    <col min="2789" max="2789" width="10.5703125" customWidth="1"/>
    <col min="2790" max="2790" width="10.42578125" customWidth="1"/>
    <col min="2791" max="2791" width="10.140625" customWidth="1"/>
    <col min="2792" max="2792" width="10" customWidth="1"/>
    <col min="2793" max="2793" width="10.5703125" customWidth="1"/>
    <col min="2794" max="2794" width="10.42578125" customWidth="1"/>
    <col min="3042" max="3042" width="9.140625" customWidth="1"/>
    <col min="3043" max="3043" width="14.140625" customWidth="1"/>
    <col min="3044" max="3044" width="12.42578125" customWidth="1"/>
    <col min="3045" max="3045" width="10.5703125" customWidth="1"/>
    <col min="3046" max="3046" width="10.42578125" customWidth="1"/>
    <col min="3047" max="3047" width="10.140625" customWidth="1"/>
    <col min="3048" max="3048" width="10" customWidth="1"/>
    <col min="3049" max="3049" width="10.5703125" customWidth="1"/>
    <col min="3050" max="3050" width="10.42578125" customWidth="1"/>
    <col min="3298" max="3298" width="9.140625" customWidth="1"/>
    <col min="3299" max="3299" width="14.140625" customWidth="1"/>
    <col min="3300" max="3300" width="12.42578125" customWidth="1"/>
    <col min="3301" max="3301" width="10.5703125" customWidth="1"/>
    <col min="3302" max="3302" width="10.42578125" customWidth="1"/>
    <col min="3303" max="3303" width="10.140625" customWidth="1"/>
    <col min="3304" max="3304" width="10" customWidth="1"/>
    <col min="3305" max="3305" width="10.5703125" customWidth="1"/>
    <col min="3306" max="3306" width="10.42578125" customWidth="1"/>
    <col min="3554" max="3554" width="9.140625" customWidth="1"/>
    <col min="3555" max="3555" width="14.140625" customWidth="1"/>
    <col min="3556" max="3556" width="12.42578125" customWidth="1"/>
    <col min="3557" max="3557" width="10.5703125" customWidth="1"/>
    <col min="3558" max="3558" width="10.42578125" customWidth="1"/>
    <col min="3559" max="3559" width="10.140625" customWidth="1"/>
    <col min="3560" max="3560" width="10" customWidth="1"/>
    <col min="3561" max="3561" width="10.5703125" customWidth="1"/>
    <col min="3562" max="3562" width="10.42578125" customWidth="1"/>
    <col min="3810" max="3810" width="9.140625" customWidth="1"/>
    <col min="3811" max="3811" width="14.140625" customWidth="1"/>
    <col min="3812" max="3812" width="12.42578125" customWidth="1"/>
    <col min="3813" max="3813" width="10.5703125" customWidth="1"/>
    <col min="3814" max="3814" width="10.42578125" customWidth="1"/>
    <col min="3815" max="3815" width="10.140625" customWidth="1"/>
    <col min="3816" max="3816" width="10" customWidth="1"/>
    <col min="3817" max="3817" width="10.5703125" customWidth="1"/>
    <col min="3818" max="3818" width="10.42578125" customWidth="1"/>
    <col min="4066" max="4066" width="9.140625" customWidth="1"/>
    <col min="4067" max="4067" width="14.140625" customWidth="1"/>
    <col min="4068" max="4068" width="12.42578125" customWidth="1"/>
    <col min="4069" max="4069" width="10.5703125" customWidth="1"/>
    <col min="4070" max="4070" width="10.42578125" customWidth="1"/>
    <col min="4071" max="4071" width="10.140625" customWidth="1"/>
    <col min="4072" max="4072" width="10" customWidth="1"/>
    <col min="4073" max="4073" width="10.5703125" customWidth="1"/>
    <col min="4074" max="4074" width="10.42578125" customWidth="1"/>
    <col min="4322" max="4322" width="9.140625" customWidth="1"/>
    <col min="4323" max="4323" width="14.140625" customWidth="1"/>
    <col min="4324" max="4324" width="12.42578125" customWidth="1"/>
    <col min="4325" max="4325" width="10.5703125" customWidth="1"/>
    <col min="4326" max="4326" width="10.42578125" customWidth="1"/>
    <col min="4327" max="4327" width="10.140625" customWidth="1"/>
    <col min="4328" max="4328" width="10" customWidth="1"/>
    <col min="4329" max="4329" width="10.5703125" customWidth="1"/>
    <col min="4330" max="4330" width="10.42578125" customWidth="1"/>
    <col min="4578" max="4578" width="9.140625" customWidth="1"/>
    <col min="4579" max="4579" width="14.140625" customWidth="1"/>
    <col min="4580" max="4580" width="12.42578125" customWidth="1"/>
    <col min="4581" max="4581" width="10.5703125" customWidth="1"/>
    <col min="4582" max="4582" width="10.42578125" customWidth="1"/>
    <col min="4583" max="4583" width="10.140625" customWidth="1"/>
    <col min="4584" max="4584" width="10" customWidth="1"/>
    <col min="4585" max="4585" width="10.5703125" customWidth="1"/>
    <col min="4586" max="4586" width="10.42578125" customWidth="1"/>
    <col min="4834" max="4834" width="9.140625" customWidth="1"/>
    <col min="4835" max="4835" width="14.140625" customWidth="1"/>
    <col min="4836" max="4836" width="12.42578125" customWidth="1"/>
    <col min="4837" max="4837" width="10.5703125" customWidth="1"/>
    <col min="4838" max="4838" width="10.42578125" customWidth="1"/>
    <col min="4839" max="4839" width="10.140625" customWidth="1"/>
    <col min="4840" max="4840" width="10" customWidth="1"/>
    <col min="4841" max="4841" width="10.5703125" customWidth="1"/>
    <col min="4842" max="4842" width="10.42578125" customWidth="1"/>
    <col min="5090" max="5090" width="9.140625" customWidth="1"/>
    <col min="5091" max="5091" width="14.140625" customWidth="1"/>
    <col min="5092" max="5092" width="12.42578125" customWidth="1"/>
    <col min="5093" max="5093" width="10.5703125" customWidth="1"/>
    <col min="5094" max="5094" width="10.42578125" customWidth="1"/>
    <col min="5095" max="5095" width="10.140625" customWidth="1"/>
    <col min="5096" max="5096" width="10" customWidth="1"/>
    <col min="5097" max="5097" width="10.5703125" customWidth="1"/>
    <col min="5098" max="5098" width="10.42578125" customWidth="1"/>
    <col min="5346" max="5346" width="9.140625" customWidth="1"/>
    <col min="5347" max="5347" width="14.140625" customWidth="1"/>
    <col min="5348" max="5348" width="12.42578125" customWidth="1"/>
    <col min="5349" max="5349" width="10.5703125" customWidth="1"/>
    <col min="5350" max="5350" width="10.42578125" customWidth="1"/>
    <col min="5351" max="5351" width="10.140625" customWidth="1"/>
    <col min="5352" max="5352" width="10" customWidth="1"/>
    <col min="5353" max="5353" width="10.5703125" customWidth="1"/>
    <col min="5354" max="5354" width="10.42578125" customWidth="1"/>
    <col min="5602" max="5602" width="9.140625" customWidth="1"/>
    <col min="5603" max="5603" width="14.140625" customWidth="1"/>
    <col min="5604" max="5604" width="12.42578125" customWidth="1"/>
    <col min="5605" max="5605" width="10.5703125" customWidth="1"/>
    <col min="5606" max="5606" width="10.42578125" customWidth="1"/>
    <col min="5607" max="5607" width="10.140625" customWidth="1"/>
    <col min="5608" max="5608" width="10" customWidth="1"/>
    <col min="5609" max="5609" width="10.5703125" customWidth="1"/>
    <col min="5610" max="5610" width="10.42578125" customWidth="1"/>
    <col min="5858" max="5858" width="9.140625" customWidth="1"/>
    <col min="5859" max="5859" width="14.140625" customWidth="1"/>
    <col min="5860" max="5860" width="12.42578125" customWidth="1"/>
    <col min="5861" max="5861" width="10.5703125" customWidth="1"/>
    <col min="5862" max="5862" width="10.42578125" customWidth="1"/>
    <col min="5863" max="5863" width="10.140625" customWidth="1"/>
    <col min="5864" max="5864" width="10" customWidth="1"/>
    <col min="5865" max="5865" width="10.5703125" customWidth="1"/>
    <col min="5866" max="5866" width="10.42578125" customWidth="1"/>
    <col min="6114" max="6114" width="9.140625" customWidth="1"/>
    <col min="6115" max="6115" width="14.140625" customWidth="1"/>
    <col min="6116" max="6116" width="12.42578125" customWidth="1"/>
    <col min="6117" max="6117" width="10.5703125" customWidth="1"/>
    <col min="6118" max="6118" width="10.42578125" customWidth="1"/>
    <col min="6119" max="6119" width="10.140625" customWidth="1"/>
    <col min="6120" max="6120" width="10" customWidth="1"/>
    <col min="6121" max="6121" width="10.5703125" customWidth="1"/>
    <col min="6122" max="6122" width="10.42578125" customWidth="1"/>
    <col min="6370" max="6370" width="9.140625" customWidth="1"/>
    <col min="6371" max="6371" width="14.140625" customWidth="1"/>
    <col min="6372" max="6372" width="12.42578125" customWidth="1"/>
    <col min="6373" max="6373" width="10.5703125" customWidth="1"/>
    <col min="6374" max="6374" width="10.42578125" customWidth="1"/>
    <col min="6375" max="6375" width="10.140625" customWidth="1"/>
    <col min="6376" max="6376" width="10" customWidth="1"/>
    <col min="6377" max="6377" width="10.5703125" customWidth="1"/>
    <col min="6378" max="6378" width="10.42578125" customWidth="1"/>
    <col min="6626" max="6626" width="9.140625" customWidth="1"/>
    <col min="6627" max="6627" width="14.140625" customWidth="1"/>
    <col min="6628" max="6628" width="12.42578125" customWidth="1"/>
    <col min="6629" max="6629" width="10.5703125" customWidth="1"/>
    <col min="6630" max="6630" width="10.42578125" customWidth="1"/>
    <col min="6631" max="6631" width="10.140625" customWidth="1"/>
    <col min="6632" max="6632" width="10" customWidth="1"/>
    <col min="6633" max="6633" width="10.5703125" customWidth="1"/>
    <col min="6634" max="6634" width="10.42578125" customWidth="1"/>
    <col min="6882" max="6882" width="9.140625" customWidth="1"/>
    <col min="6883" max="6883" width="14.140625" customWidth="1"/>
    <col min="6884" max="6884" width="12.42578125" customWidth="1"/>
    <col min="6885" max="6885" width="10.5703125" customWidth="1"/>
    <col min="6886" max="6886" width="10.42578125" customWidth="1"/>
    <col min="6887" max="6887" width="10.140625" customWidth="1"/>
    <col min="6888" max="6888" width="10" customWidth="1"/>
    <col min="6889" max="6889" width="10.5703125" customWidth="1"/>
    <col min="6890" max="6890" width="10.42578125" customWidth="1"/>
    <col min="7138" max="7138" width="9.140625" customWidth="1"/>
    <col min="7139" max="7139" width="14.140625" customWidth="1"/>
    <col min="7140" max="7140" width="12.42578125" customWidth="1"/>
    <col min="7141" max="7141" width="10.5703125" customWidth="1"/>
    <col min="7142" max="7142" width="10.42578125" customWidth="1"/>
    <col min="7143" max="7143" width="10.140625" customWidth="1"/>
    <col min="7144" max="7144" width="10" customWidth="1"/>
    <col min="7145" max="7145" width="10.5703125" customWidth="1"/>
    <col min="7146" max="7146" width="10.42578125" customWidth="1"/>
    <col min="7394" max="7394" width="9.140625" customWidth="1"/>
    <col min="7395" max="7395" width="14.140625" customWidth="1"/>
    <col min="7396" max="7396" width="12.42578125" customWidth="1"/>
    <col min="7397" max="7397" width="10.5703125" customWidth="1"/>
    <col min="7398" max="7398" width="10.42578125" customWidth="1"/>
    <col min="7399" max="7399" width="10.140625" customWidth="1"/>
    <col min="7400" max="7400" width="10" customWidth="1"/>
    <col min="7401" max="7401" width="10.5703125" customWidth="1"/>
    <col min="7402" max="7402" width="10.42578125" customWidth="1"/>
    <col min="7650" max="7650" width="9.140625" customWidth="1"/>
    <col min="7651" max="7651" width="14.140625" customWidth="1"/>
    <col min="7652" max="7652" width="12.42578125" customWidth="1"/>
    <col min="7653" max="7653" width="10.5703125" customWidth="1"/>
    <col min="7654" max="7654" width="10.42578125" customWidth="1"/>
    <col min="7655" max="7655" width="10.140625" customWidth="1"/>
    <col min="7656" max="7656" width="10" customWidth="1"/>
    <col min="7657" max="7657" width="10.5703125" customWidth="1"/>
    <col min="7658" max="7658" width="10.42578125" customWidth="1"/>
    <col min="7906" max="7906" width="9.140625" customWidth="1"/>
    <col min="7907" max="7907" width="14.140625" customWidth="1"/>
    <col min="7908" max="7908" width="12.42578125" customWidth="1"/>
    <col min="7909" max="7909" width="10.5703125" customWidth="1"/>
    <col min="7910" max="7910" width="10.42578125" customWidth="1"/>
    <col min="7911" max="7911" width="10.140625" customWidth="1"/>
    <col min="7912" max="7912" width="10" customWidth="1"/>
    <col min="7913" max="7913" width="10.5703125" customWidth="1"/>
    <col min="7914" max="7914" width="10.42578125" customWidth="1"/>
    <col min="8162" max="8162" width="9.140625" customWidth="1"/>
    <col min="8163" max="8163" width="14.140625" customWidth="1"/>
    <col min="8164" max="8164" width="12.42578125" customWidth="1"/>
    <col min="8165" max="8165" width="10.5703125" customWidth="1"/>
    <col min="8166" max="8166" width="10.42578125" customWidth="1"/>
    <col min="8167" max="8167" width="10.140625" customWidth="1"/>
    <col min="8168" max="8168" width="10" customWidth="1"/>
    <col min="8169" max="8169" width="10.5703125" customWidth="1"/>
    <col min="8170" max="8170" width="10.42578125" customWidth="1"/>
    <col min="8418" max="8418" width="9.140625" customWidth="1"/>
    <col min="8419" max="8419" width="14.140625" customWidth="1"/>
    <col min="8420" max="8420" width="12.42578125" customWidth="1"/>
    <col min="8421" max="8421" width="10.5703125" customWidth="1"/>
    <col min="8422" max="8422" width="10.42578125" customWidth="1"/>
    <col min="8423" max="8423" width="10.140625" customWidth="1"/>
    <col min="8424" max="8424" width="10" customWidth="1"/>
    <col min="8425" max="8425" width="10.5703125" customWidth="1"/>
    <col min="8426" max="8426" width="10.42578125" customWidth="1"/>
    <col min="8674" max="8674" width="9.140625" customWidth="1"/>
    <col min="8675" max="8675" width="14.140625" customWidth="1"/>
    <col min="8676" max="8676" width="12.42578125" customWidth="1"/>
    <col min="8677" max="8677" width="10.5703125" customWidth="1"/>
    <col min="8678" max="8678" width="10.42578125" customWidth="1"/>
    <col min="8679" max="8679" width="10.140625" customWidth="1"/>
    <col min="8680" max="8680" width="10" customWidth="1"/>
    <col min="8681" max="8681" width="10.5703125" customWidth="1"/>
    <col min="8682" max="8682" width="10.42578125" customWidth="1"/>
    <col min="8930" max="8930" width="9.140625" customWidth="1"/>
    <col min="8931" max="8931" width="14.140625" customWidth="1"/>
    <col min="8932" max="8932" width="12.42578125" customWidth="1"/>
    <col min="8933" max="8933" width="10.5703125" customWidth="1"/>
    <col min="8934" max="8934" width="10.42578125" customWidth="1"/>
    <col min="8935" max="8935" width="10.140625" customWidth="1"/>
    <col min="8936" max="8936" width="10" customWidth="1"/>
    <col min="8937" max="8937" width="10.5703125" customWidth="1"/>
    <col min="8938" max="8938" width="10.42578125" customWidth="1"/>
    <col min="9186" max="9186" width="9.140625" customWidth="1"/>
    <col min="9187" max="9187" width="14.140625" customWidth="1"/>
    <col min="9188" max="9188" width="12.42578125" customWidth="1"/>
    <col min="9189" max="9189" width="10.5703125" customWidth="1"/>
    <col min="9190" max="9190" width="10.42578125" customWidth="1"/>
    <col min="9191" max="9191" width="10.140625" customWidth="1"/>
    <col min="9192" max="9192" width="10" customWidth="1"/>
    <col min="9193" max="9193" width="10.5703125" customWidth="1"/>
    <col min="9194" max="9194" width="10.42578125" customWidth="1"/>
    <col min="9442" max="9442" width="9.140625" customWidth="1"/>
    <col min="9443" max="9443" width="14.140625" customWidth="1"/>
    <col min="9444" max="9444" width="12.42578125" customWidth="1"/>
    <col min="9445" max="9445" width="10.5703125" customWidth="1"/>
    <col min="9446" max="9446" width="10.42578125" customWidth="1"/>
    <col min="9447" max="9447" width="10.140625" customWidth="1"/>
    <col min="9448" max="9448" width="10" customWidth="1"/>
    <col min="9449" max="9449" width="10.5703125" customWidth="1"/>
    <col min="9450" max="9450" width="10.42578125" customWidth="1"/>
    <col min="9698" max="9698" width="9.140625" customWidth="1"/>
    <col min="9699" max="9699" width="14.140625" customWidth="1"/>
    <col min="9700" max="9700" width="12.42578125" customWidth="1"/>
    <col min="9701" max="9701" width="10.5703125" customWidth="1"/>
    <col min="9702" max="9702" width="10.42578125" customWidth="1"/>
    <col min="9703" max="9703" width="10.140625" customWidth="1"/>
    <col min="9704" max="9704" width="10" customWidth="1"/>
    <col min="9705" max="9705" width="10.5703125" customWidth="1"/>
    <col min="9706" max="9706" width="10.42578125" customWidth="1"/>
    <col min="9954" max="9954" width="9.140625" customWidth="1"/>
    <col min="9955" max="9955" width="14.140625" customWidth="1"/>
    <col min="9956" max="9956" width="12.42578125" customWidth="1"/>
    <col min="9957" max="9957" width="10.5703125" customWidth="1"/>
    <col min="9958" max="9958" width="10.42578125" customWidth="1"/>
    <col min="9959" max="9959" width="10.140625" customWidth="1"/>
    <col min="9960" max="9960" width="10" customWidth="1"/>
    <col min="9961" max="9961" width="10.5703125" customWidth="1"/>
    <col min="9962" max="9962" width="10.42578125" customWidth="1"/>
    <col min="10210" max="10210" width="9.140625" customWidth="1"/>
    <col min="10211" max="10211" width="14.140625" customWidth="1"/>
    <col min="10212" max="10212" width="12.42578125" customWidth="1"/>
    <col min="10213" max="10213" width="10.5703125" customWidth="1"/>
    <col min="10214" max="10214" width="10.42578125" customWidth="1"/>
    <col min="10215" max="10215" width="10.140625" customWidth="1"/>
    <col min="10216" max="10216" width="10" customWidth="1"/>
    <col min="10217" max="10217" width="10.5703125" customWidth="1"/>
    <col min="10218" max="10218" width="10.42578125" customWidth="1"/>
    <col min="10466" max="10466" width="9.140625" customWidth="1"/>
    <col min="10467" max="10467" width="14.140625" customWidth="1"/>
    <col min="10468" max="10468" width="12.42578125" customWidth="1"/>
    <col min="10469" max="10469" width="10.5703125" customWidth="1"/>
    <col min="10470" max="10470" width="10.42578125" customWidth="1"/>
    <col min="10471" max="10471" width="10.140625" customWidth="1"/>
    <col min="10472" max="10472" width="10" customWidth="1"/>
    <col min="10473" max="10473" width="10.5703125" customWidth="1"/>
    <col min="10474" max="10474" width="10.42578125" customWidth="1"/>
    <col min="10722" max="10722" width="9.140625" customWidth="1"/>
    <col min="10723" max="10723" width="14.140625" customWidth="1"/>
    <col min="10724" max="10724" width="12.42578125" customWidth="1"/>
    <col min="10725" max="10725" width="10.5703125" customWidth="1"/>
    <col min="10726" max="10726" width="10.42578125" customWidth="1"/>
    <col min="10727" max="10727" width="10.140625" customWidth="1"/>
    <col min="10728" max="10728" width="10" customWidth="1"/>
    <col min="10729" max="10729" width="10.5703125" customWidth="1"/>
    <col min="10730" max="10730" width="10.42578125" customWidth="1"/>
    <col min="10978" max="10978" width="9.140625" customWidth="1"/>
    <col min="10979" max="10979" width="14.140625" customWidth="1"/>
    <col min="10980" max="10980" width="12.42578125" customWidth="1"/>
    <col min="10981" max="10981" width="10.5703125" customWidth="1"/>
    <col min="10982" max="10982" width="10.42578125" customWidth="1"/>
    <col min="10983" max="10983" width="10.140625" customWidth="1"/>
    <col min="10984" max="10984" width="10" customWidth="1"/>
    <col min="10985" max="10985" width="10.5703125" customWidth="1"/>
    <col min="10986" max="10986" width="10.42578125" customWidth="1"/>
    <col min="11234" max="11234" width="9.140625" customWidth="1"/>
    <col min="11235" max="11235" width="14.140625" customWidth="1"/>
    <col min="11236" max="11236" width="12.42578125" customWidth="1"/>
    <col min="11237" max="11237" width="10.5703125" customWidth="1"/>
    <col min="11238" max="11238" width="10.42578125" customWidth="1"/>
    <col min="11239" max="11239" width="10.140625" customWidth="1"/>
    <col min="11240" max="11240" width="10" customWidth="1"/>
    <col min="11241" max="11241" width="10.5703125" customWidth="1"/>
    <col min="11242" max="11242" width="10.42578125" customWidth="1"/>
    <col min="11490" max="11490" width="9.140625" customWidth="1"/>
    <col min="11491" max="11491" width="14.140625" customWidth="1"/>
    <col min="11492" max="11492" width="12.42578125" customWidth="1"/>
    <col min="11493" max="11493" width="10.5703125" customWidth="1"/>
    <col min="11494" max="11494" width="10.42578125" customWidth="1"/>
    <col min="11495" max="11495" width="10.140625" customWidth="1"/>
    <col min="11496" max="11496" width="10" customWidth="1"/>
    <col min="11497" max="11497" width="10.5703125" customWidth="1"/>
    <col min="11498" max="11498" width="10.42578125" customWidth="1"/>
    <col min="11746" max="11746" width="9.140625" customWidth="1"/>
    <col min="11747" max="11747" width="14.140625" customWidth="1"/>
    <col min="11748" max="11748" width="12.42578125" customWidth="1"/>
    <col min="11749" max="11749" width="10.5703125" customWidth="1"/>
    <col min="11750" max="11750" width="10.42578125" customWidth="1"/>
    <col min="11751" max="11751" width="10.140625" customWidth="1"/>
    <col min="11752" max="11752" width="10" customWidth="1"/>
    <col min="11753" max="11753" width="10.5703125" customWidth="1"/>
    <col min="11754" max="11754" width="10.42578125" customWidth="1"/>
    <col min="12002" max="12002" width="9.140625" customWidth="1"/>
    <col min="12003" max="12003" width="14.140625" customWidth="1"/>
    <col min="12004" max="12004" width="12.42578125" customWidth="1"/>
    <col min="12005" max="12005" width="10.5703125" customWidth="1"/>
    <col min="12006" max="12006" width="10.42578125" customWidth="1"/>
    <col min="12007" max="12007" width="10.140625" customWidth="1"/>
    <col min="12008" max="12008" width="10" customWidth="1"/>
    <col min="12009" max="12009" width="10.5703125" customWidth="1"/>
    <col min="12010" max="12010" width="10.42578125" customWidth="1"/>
    <col min="12258" max="12258" width="9.140625" customWidth="1"/>
    <col min="12259" max="12259" width="14.140625" customWidth="1"/>
    <col min="12260" max="12260" width="12.42578125" customWidth="1"/>
    <col min="12261" max="12261" width="10.5703125" customWidth="1"/>
    <col min="12262" max="12262" width="10.42578125" customWidth="1"/>
    <col min="12263" max="12263" width="10.140625" customWidth="1"/>
    <col min="12264" max="12264" width="10" customWidth="1"/>
    <col min="12265" max="12265" width="10.5703125" customWidth="1"/>
    <col min="12266" max="12266" width="10.42578125" customWidth="1"/>
    <col min="12514" max="12514" width="9.140625" customWidth="1"/>
    <col min="12515" max="12515" width="14.140625" customWidth="1"/>
    <col min="12516" max="12516" width="12.42578125" customWidth="1"/>
    <col min="12517" max="12517" width="10.5703125" customWidth="1"/>
    <col min="12518" max="12518" width="10.42578125" customWidth="1"/>
    <col min="12519" max="12519" width="10.140625" customWidth="1"/>
    <col min="12520" max="12520" width="10" customWidth="1"/>
    <col min="12521" max="12521" width="10.5703125" customWidth="1"/>
    <col min="12522" max="12522" width="10.42578125" customWidth="1"/>
    <col min="12770" max="12770" width="9.140625" customWidth="1"/>
    <col min="12771" max="12771" width="14.140625" customWidth="1"/>
    <col min="12772" max="12772" width="12.42578125" customWidth="1"/>
    <col min="12773" max="12773" width="10.5703125" customWidth="1"/>
    <col min="12774" max="12774" width="10.42578125" customWidth="1"/>
    <col min="12775" max="12775" width="10.140625" customWidth="1"/>
    <col min="12776" max="12776" width="10" customWidth="1"/>
    <col min="12777" max="12777" width="10.5703125" customWidth="1"/>
    <col min="12778" max="12778" width="10.42578125" customWidth="1"/>
    <col min="13026" max="13026" width="9.140625" customWidth="1"/>
    <col min="13027" max="13027" width="14.140625" customWidth="1"/>
    <col min="13028" max="13028" width="12.42578125" customWidth="1"/>
    <col min="13029" max="13029" width="10.5703125" customWidth="1"/>
    <col min="13030" max="13030" width="10.42578125" customWidth="1"/>
    <col min="13031" max="13031" width="10.140625" customWidth="1"/>
    <col min="13032" max="13032" width="10" customWidth="1"/>
    <col min="13033" max="13033" width="10.5703125" customWidth="1"/>
    <col min="13034" max="13034" width="10.42578125" customWidth="1"/>
    <col min="13282" max="13282" width="9.140625" customWidth="1"/>
    <col min="13283" max="13283" width="14.140625" customWidth="1"/>
    <col min="13284" max="13284" width="12.42578125" customWidth="1"/>
    <col min="13285" max="13285" width="10.5703125" customWidth="1"/>
    <col min="13286" max="13286" width="10.42578125" customWidth="1"/>
    <col min="13287" max="13287" width="10.140625" customWidth="1"/>
    <col min="13288" max="13288" width="10" customWidth="1"/>
    <col min="13289" max="13289" width="10.5703125" customWidth="1"/>
    <col min="13290" max="13290" width="10.42578125" customWidth="1"/>
    <col min="13538" max="13538" width="9.140625" customWidth="1"/>
    <col min="13539" max="13539" width="14.140625" customWidth="1"/>
    <col min="13540" max="13540" width="12.42578125" customWidth="1"/>
    <col min="13541" max="13541" width="10.5703125" customWidth="1"/>
    <col min="13542" max="13542" width="10.42578125" customWidth="1"/>
    <col min="13543" max="13543" width="10.140625" customWidth="1"/>
    <col min="13544" max="13544" width="10" customWidth="1"/>
    <col min="13545" max="13545" width="10.5703125" customWidth="1"/>
    <col min="13546" max="13546" width="10.42578125" customWidth="1"/>
    <col min="13794" max="13794" width="9.140625" customWidth="1"/>
    <col min="13795" max="13795" width="14.140625" customWidth="1"/>
    <col min="13796" max="13796" width="12.42578125" customWidth="1"/>
    <col min="13797" max="13797" width="10.5703125" customWidth="1"/>
    <col min="13798" max="13798" width="10.42578125" customWidth="1"/>
    <col min="13799" max="13799" width="10.140625" customWidth="1"/>
    <col min="13800" max="13800" width="10" customWidth="1"/>
    <col min="13801" max="13801" width="10.5703125" customWidth="1"/>
    <col min="13802" max="13802" width="10.42578125" customWidth="1"/>
    <col min="14050" max="14050" width="9.140625" customWidth="1"/>
    <col min="14051" max="14051" width="14.140625" customWidth="1"/>
    <col min="14052" max="14052" width="12.42578125" customWidth="1"/>
    <col min="14053" max="14053" width="10.5703125" customWidth="1"/>
    <col min="14054" max="14054" width="10.42578125" customWidth="1"/>
    <col min="14055" max="14055" width="10.140625" customWidth="1"/>
    <col min="14056" max="14056" width="10" customWidth="1"/>
    <col min="14057" max="14057" width="10.5703125" customWidth="1"/>
    <col min="14058" max="14058" width="10.42578125" customWidth="1"/>
    <col min="14306" max="14306" width="9.140625" customWidth="1"/>
    <col min="14307" max="14307" width="14.140625" customWidth="1"/>
    <col min="14308" max="14308" width="12.42578125" customWidth="1"/>
    <col min="14309" max="14309" width="10.5703125" customWidth="1"/>
    <col min="14310" max="14310" width="10.42578125" customWidth="1"/>
    <col min="14311" max="14311" width="10.140625" customWidth="1"/>
    <col min="14312" max="14312" width="10" customWidth="1"/>
    <col min="14313" max="14313" width="10.5703125" customWidth="1"/>
    <col min="14314" max="14314" width="10.42578125" customWidth="1"/>
    <col min="14562" max="14562" width="9.140625" customWidth="1"/>
    <col min="14563" max="14563" width="14.140625" customWidth="1"/>
    <col min="14564" max="14564" width="12.42578125" customWidth="1"/>
    <col min="14565" max="14565" width="10.5703125" customWidth="1"/>
    <col min="14566" max="14566" width="10.42578125" customWidth="1"/>
    <col min="14567" max="14567" width="10.140625" customWidth="1"/>
    <col min="14568" max="14568" width="10" customWidth="1"/>
    <col min="14569" max="14569" width="10.5703125" customWidth="1"/>
    <col min="14570" max="14570" width="10.42578125" customWidth="1"/>
    <col min="14818" max="14818" width="9.140625" customWidth="1"/>
    <col min="14819" max="14819" width="14.140625" customWidth="1"/>
    <col min="14820" max="14820" width="12.42578125" customWidth="1"/>
    <col min="14821" max="14821" width="10.5703125" customWidth="1"/>
    <col min="14822" max="14822" width="10.42578125" customWidth="1"/>
    <col min="14823" max="14823" width="10.140625" customWidth="1"/>
    <col min="14824" max="14824" width="10" customWidth="1"/>
    <col min="14825" max="14825" width="10.5703125" customWidth="1"/>
    <col min="14826" max="14826" width="10.42578125" customWidth="1"/>
    <col min="15074" max="15074" width="9.140625" customWidth="1"/>
    <col min="15075" max="15075" width="14.140625" customWidth="1"/>
    <col min="15076" max="15076" width="12.42578125" customWidth="1"/>
    <col min="15077" max="15077" width="10.5703125" customWidth="1"/>
    <col min="15078" max="15078" width="10.42578125" customWidth="1"/>
    <col min="15079" max="15079" width="10.140625" customWidth="1"/>
    <col min="15080" max="15080" width="10" customWidth="1"/>
    <col min="15081" max="15081" width="10.5703125" customWidth="1"/>
    <col min="15082" max="15082" width="10.42578125" customWidth="1"/>
    <col min="15330" max="15330" width="9.140625" customWidth="1"/>
    <col min="15331" max="15331" width="14.140625" customWidth="1"/>
    <col min="15332" max="15332" width="12.42578125" customWidth="1"/>
    <col min="15333" max="15333" width="10.5703125" customWidth="1"/>
    <col min="15334" max="15334" width="10.42578125" customWidth="1"/>
    <col min="15335" max="15335" width="10.140625" customWidth="1"/>
    <col min="15336" max="15336" width="10" customWidth="1"/>
    <col min="15337" max="15337" width="10.5703125" customWidth="1"/>
    <col min="15338" max="15338" width="10.42578125" customWidth="1"/>
    <col min="15586" max="15586" width="9.140625" customWidth="1"/>
    <col min="15587" max="15587" width="14.140625" customWidth="1"/>
    <col min="15588" max="15588" width="12.42578125" customWidth="1"/>
    <col min="15589" max="15589" width="10.5703125" customWidth="1"/>
    <col min="15590" max="15590" width="10.42578125" customWidth="1"/>
    <col min="15591" max="15591" width="10.140625" customWidth="1"/>
    <col min="15592" max="15592" width="10" customWidth="1"/>
    <col min="15593" max="15593" width="10.5703125" customWidth="1"/>
    <col min="15594" max="15594" width="10.42578125" customWidth="1"/>
    <col min="15842" max="15842" width="9.140625" customWidth="1"/>
    <col min="15843" max="15843" width="14.140625" customWidth="1"/>
    <col min="15844" max="15844" width="12.42578125" customWidth="1"/>
    <col min="15845" max="15845" width="10.5703125" customWidth="1"/>
    <col min="15846" max="15846" width="10.42578125" customWidth="1"/>
    <col min="15847" max="15847" width="10.140625" customWidth="1"/>
    <col min="15848" max="15848" width="10" customWidth="1"/>
    <col min="15849" max="15849" width="10.5703125" customWidth="1"/>
    <col min="15850" max="15850" width="10.42578125" customWidth="1"/>
    <col min="16098" max="16098" width="9.140625" customWidth="1"/>
    <col min="16099" max="16099" width="14.140625" customWidth="1"/>
    <col min="16100" max="16100" width="12.42578125" customWidth="1"/>
    <col min="16101" max="16101" width="10.5703125" customWidth="1"/>
    <col min="16102" max="16102" width="10.42578125" customWidth="1"/>
    <col min="16103" max="16103" width="10.140625" customWidth="1"/>
    <col min="16104" max="16104" width="10" customWidth="1"/>
    <col min="16105" max="16105" width="10.5703125" customWidth="1"/>
    <col min="16106" max="16106" width="10.42578125" customWidth="1"/>
  </cols>
  <sheetData>
    <row r="1" spans="1:20" s="129" customFormat="1" ht="15" x14ac:dyDescent="0.2">
      <c r="A1" s="173" t="s">
        <v>99</v>
      </c>
      <c r="D1" s="353" t="str">
        <f>отсутствия!E1</f>
        <v>апрель</v>
      </c>
      <c r="E1" s="353"/>
      <c r="F1" s="129" t="s">
        <v>94</v>
      </c>
    </row>
    <row r="2" spans="1:20" x14ac:dyDescent="0.2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</row>
    <row r="3" spans="1:20" x14ac:dyDescent="0.2">
      <c r="D3" s="348" t="s">
        <v>90</v>
      </c>
      <c r="E3" s="349"/>
      <c r="F3" s="349"/>
      <c r="G3" s="349"/>
      <c r="H3" s="349"/>
      <c r="I3" s="349"/>
      <c r="J3" s="354" t="s">
        <v>91</v>
      </c>
      <c r="K3" s="355"/>
      <c r="L3" s="355"/>
      <c r="M3" s="355"/>
      <c r="N3" s="355"/>
      <c r="O3" s="355"/>
      <c r="P3" s="355"/>
      <c r="Q3" s="355"/>
      <c r="R3" s="355"/>
      <c r="S3" s="203" t="s">
        <v>101</v>
      </c>
      <c r="T3" s="203" t="s">
        <v>132</v>
      </c>
    </row>
    <row r="4" spans="1:20" ht="25.5" x14ac:dyDescent="0.2">
      <c r="A4" s="125" t="s">
        <v>45</v>
      </c>
      <c r="B4" s="41" t="s">
        <v>46</v>
      </c>
      <c r="C4" s="42" t="s">
        <v>47</v>
      </c>
      <c r="D4" s="41"/>
      <c r="E4" s="41"/>
      <c r="F4" s="41"/>
      <c r="G4" s="41"/>
      <c r="H4" s="41"/>
      <c r="I4" s="42"/>
      <c r="J4" s="90" t="s">
        <v>92</v>
      </c>
      <c r="K4" s="42" t="s">
        <v>93</v>
      </c>
      <c r="L4" s="258" t="s">
        <v>135</v>
      </c>
      <c r="M4" s="127" t="s">
        <v>92</v>
      </c>
      <c r="N4" s="42" t="s">
        <v>93</v>
      </c>
      <c r="O4" s="258" t="s">
        <v>135</v>
      </c>
      <c r="P4" s="127" t="s">
        <v>92</v>
      </c>
      <c r="Q4" s="41" t="s">
        <v>93</v>
      </c>
      <c r="R4" s="258" t="s">
        <v>135</v>
      </c>
    </row>
    <row r="5" spans="1:20" x14ac:dyDescent="0.2">
      <c r="A5" s="295">
        <f>РВД!A5</f>
        <v>3849</v>
      </c>
      <c r="B5" s="342" t="str">
        <f>IFERROR(VLOOKUP(A5,стр.1!$A$13:$D$106,2,FALSE),"")</f>
        <v>Копытов</v>
      </c>
      <c r="C5" s="301" t="str">
        <f>IFERROR(VLOOKUP(A5,стр.1!$A$13:$D$106,4,FALSE),"")</f>
        <v>сборная</v>
      </c>
      <c r="D5" s="41">
        <v>17</v>
      </c>
      <c r="E5" s="41">
        <v>17</v>
      </c>
      <c r="F5" s="41">
        <v>15</v>
      </c>
      <c r="G5" s="41">
        <v>30</v>
      </c>
      <c r="H5" s="41">
        <v>17</v>
      </c>
      <c r="I5" s="42"/>
      <c r="J5" s="138"/>
      <c r="K5" s="139"/>
      <c r="L5" s="261" t="str">
        <f>IF(EOMONTH(K5,0)=EOMONTH(стр.1!$AP$3,0),SUM(INDEX(стр.1!$E:$AJ,MATCH($A5,стр.1!$C:$C,),MATCH(DAY(J5),стр.1!$E$11:$AJ$11,)):INDEX(стр.1!$E:$AJ,MATCH($A5,стр.1!$C:$C,),MATCH(DAY(доплаты!K5),стр.1!$E$11:$AJ$11,)))-IF(AND(DAY(J5)&lt;16,DAY(K5)&gt;15),INDEX(стр.1!$T:$T,MATCH($A5,стр.1!$C:$C,))),"")</f>
        <v/>
      </c>
      <c r="M5" s="140"/>
      <c r="N5" s="139"/>
      <c r="O5" s="261" t="str">
        <f>IF(EOMONTH(N5,0)=EOMONTH(стр.1!$AP$3,0),SUM(INDEX(стр.1!$E:$AJ,MATCH($A5,стр.1!$C:$C,),MATCH(DAY(M5),стр.1!$E$11:$AJ$11,)):INDEX(стр.1!$E:$AJ,MATCH($A5,стр.1!$C:$C,),MATCH(DAY(доплаты!N5),стр.1!$E$11:$AJ$11,)))-IF(AND(DAY(M5)&lt;16,DAY(N5)&gt;15),INDEX(стр.1!$T:$T,MATCH($A5,стр.1!$C:$C,))),"")</f>
        <v/>
      </c>
      <c r="P5" s="140"/>
      <c r="Q5" s="139"/>
      <c r="R5" s="261" t="str">
        <f>IF(EOMONTH(Q5,0)=EOMONTH(стр.1!$AP$3,0),SUM(INDEX(стр.1!$E:$AJ,MATCH($A5,стр.1!$C:$C,),MATCH(DAY(P5),стр.1!$E$11:$AJ$11,)):INDEX(стр.1!$E:$AJ,MATCH($A5,стр.1!$C:$C,),MATCH(DAY(доплаты!Q5),стр.1!$E$11:$AJ$11,)))-IF(AND(DAY(P5)&lt;16,DAY(Q5)&gt;15),INDEX(стр.1!$T:$T,MATCH($A5,стр.1!$C:$C,))),"")</f>
        <v/>
      </c>
      <c r="S5" t="str">
        <f>CONCATENATE(D5, IF(E5&lt;&gt;"", ",", ""), E5, IF(F5&lt;&gt;"", ",", ""), F5, IF(G5&lt;&gt;"", ",", ""), G5, IF(H5&lt;&gt;"", ",", ""), H5, IF(I5&lt;&gt;"", ",", ""), I5)</f>
        <v>17,17,15,30,17</v>
      </c>
    </row>
    <row r="6" spans="1:20" ht="13.5" thickBot="1" x14ac:dyDescent="0.25">
      <c r="A6" s="341"/>
      <c r="B6" s="343"/>
      <c r="C6" s="351"/>
      <c r="D6" s="49"/>
      <c r="E6" s="49"/>
      <c r="F6" s="49"/>
      <c r="G6" s="49"/>
      <c r="H6" s="49"/>
      <c r="I6" s="126"/>
      <c r="J6" s="134"/>
      <c r="K6" s="135"/>
      <c r="L6" s="259"/>
      <c r="M6" s="136"/>
      <c r="N6" s="135"/>
      <c r="O6" s="259"/>
      <c r="P6" s="136"/>
      <c r="Q6" s="135"/>
      <c r="R6" s="259"/>
      <c r="S6" t="str">
        <f t="shared" ref="S6:S69" si="0">CONCATENATE(D6, IF(E6&lt;&gt;"", ",", ""), E6, IF(F6&lt;&gt;"", ",", ""), F6, IF(G6&lt;&gt;"", ",", ""), G6, IF(H6&lt;&gt;"", ",", ""), H6, IF(I6&lt;&gt;"", ",", ""), I6)</f>
        <v/>
      </c>
    </row>
    <row r="7" spans="1:20" x14ac:dyDescent="0.2">
      <c r="A7" s="295">
        <f>РВД!A7</f>
        <v>4571</v>
      </c>
      <c r="B7" s="342" t="str">
        <f>IFERROR(VLOOKUP(A7,стр.1!$A$13:$D$106,2,FALSE),"")</f>
        <v>Воснецов</v>
      </c>
      <c r="C7" s="301" t="str">
        <f>IFERROR(VLOOKUP(A7,стр.1!$A$13:$D$106,4,FALSE),"")</f>
        <v>сборная</v>
      </c>
      <c r="D7" s="41">
        <v>24</v>
      </c>
      <c r="E7" s="41"/>
      <c r="F7" s="41"/>
      <c r="G7" s="41"/>
      <c r="H7" s="41"/>
      <c r="I7" s="42"/>
      <c r="J7" s="138"/>
      <c r="K7" s="139"/>
      <c r="L7" s="261" t="str">
        <f>IF(EOMONTH(K7,0)=EOMONTH(стр.1!$AP$3,0),SUM(INDEX(стр.1!$E:$AJ,MATCH($A7,стр.1!$C:$C,),MATCH(DAY(J7),стр.1!$E$11:$AJ$11,)):INDEX(стр.1!$E:$AJ,MATCH($A7,стр.1!$C:$C,),MATCH(DAY(доплаты!K7),стр.1!$E$11:$AJ$11,)))-IF(AND(DAY(J7)&lt;16,DAY(K7)&gt;15),INDEX(стр.1!$T:$T,MATCH($A7,стр.1!$C:$C,))),"")</f>
        <v/>
      </c>
      <c r="M7" s="140"/>
      <c r="N7" s="139"/>
      <c r="O7" s="261" t="str">
        <f>IF(EOMONTH(N7,0)=EOMONTH(стр.1!$AP$3,0),SUM(INDEX(стр.1!$E:$AJ,MATCH($A7,стр.1!$C:$C,),MATCH(DAY(M7),стр.1!$E$11:$AJ$11,)):INDEX(стр.1!$E:$AJ,MATCH($A7,стр.1!$C:$C,),MATCH(DAY(доплаты!N7),стр.1!$E$11:$AJ$11,)))-IF(AND(DAY(M7)&lt;16,DAY(N7)&gt;15),INDEX(стр.1!$T:$T,MATCH($A7,стр.1!$C:$C,))),"")</f>
        <v/>
      </c>
      <c r="P7" s="140"/>
      <c r="Q7" s="139"/>
      <c r="R7" s="261" t="str">
        <f>IF(EOMONTH(Q7,0)=EOMONTH(стр.1!$AP$3,0),SUM(INDEX(стр.1!$E:$AJ,MATCH($A7,стр.1!$C:$C,),MATCH(DAY(P7),стр.1!$E$11:$AJ$11,)):INDEX(стр.1!$E:$AJ,MATCH($A7,стр.1!$C:$C,),MATCH(DAY(доплаты!Q7),стр.1!$E$11:$AJ$11,)))-IF(AND(DAY(P7)&lt;16,DAY(Q7)&gt;15),INDEX(стр.1!$T:$T,MATCH($A7,стр.1!$C:$C,))),"")</f>
        <v/>
      </c>
      <c r="S7" t="str">
        <f t="shared" si="0"/>
        <v>24</v>
      </c>
    </row>
    <row r="8" spans="1:20" ht="13.5" thickBot="1" x14ac:dyDescent="0.25">
      <c r="A8" s="341"/>
      <c r="B8" s="343"/>
      <c r="C8" s="351"/>
      <c r="D8" s="49"/>
      <c r="E8" s="49"/>
      <c r="F8" s="49"/>
      <c r="G8" s="49"/>
      <c r="H8" s="49"/>
      <c r="I8" s="126"/>
      <c r="J8" s="134"/>
      <c r="K8" s="135"/>
      <c r="L8" s="259"/>
      <c r="M8" s="136"/>
      <c r="N8" s="135"/>
      <c r="O8" s="259"/>
      <c r="P8" s="136"/>
      <c r="Q8" s="135"/>
      <c r="R8" s="259"/>
      <c r="S8" t="str">
        <f t="shared" si="0"/>
        <v/>
      </c>
    </row>
    <row r="9" spans="1:20" x14ac:dyDescent="0.2">
      <c r="A9" s="295">
        <f>РВД!A9</f>
        <v>5019</v>
      </c>
      <c r="B9" s="342" t="str">
        <f>IFERROR(VLOOKUP(A9,стр.1!$A$13:$D$106,2,FALSE),"")</f>
        <v>Лебедев</v>
      </c>
      <c r="C9" s="301" t="str">
        <f>IFERROR(VLOOKUP(A9,стр.1!$A$13:$D$106,4,FALSE),"")</f>
        <v>сборная</v>
      </c>
      <c r="D9" s="41">
        <v>24</v>
      </c>
      <c r="E9" s="41"/>
      <c r="F9" s="41"/>
      <c r="G9" s="41"/>
      <c r="H9" s="41"/>
      <c r="I9" s="42"/>
      <c r="J9" s="138"/>
      <c r="K9" s="139"/>
      <c r="L9" s="261" t="str">
        <f>IF(EOMONTH(K9,0)=EOMONTH(стр.1!$AP$3,0),SUM(INDEX(стр.1!$E:$AJ,MATCH($A9,стр.1!$C:$C,),MATCH(DAY(J9),стр.1!$E$11:$AJ$11,)):INDEX(стр.1!$E:$AJ,MATCH($A9,стр.1!$C:$C,),MATCH(DAY(доплаты!K9),стр.1!$E$11:$AJ$11,)))-IF(AND(DAY(J9)&lt;16,DAY(K9)&gt;15),INDEX(стр.1!$T:$T,MATCH($A9,стр.1!$C:$C,))),"")</f>
        <v/>
      </c>
      <c r="M9" s="140"/>
      <c r="N9" s="139"/>
      <c r="O9" s="261" t="str">
        <f>IF(EOMONTH(N9,0)=EOMONTH(стр.1!$AP$3,0),SUM(INDEX(стр.1!$E:$AJ,MATCH($A9,стр.1!$C:$C,),MATCH(DAY(M9),стр.1!$E$11:$AJ$11,)):INDEX(стр.1!$E:$AJ,MATCH($A9,стр.1!$C:$C,),MATCH(DAY(доплаты!N9),стр.1!$E$11:$AJ$11,)))-IF(AND(DAY(M9)&lt;16,DAY(N9)&gt;15),INDEX(стр.1!$T:$T,MATCH($A9,стр.1!$C:$C,))),"")</f>
        <v/>
      </c>
      <c r="P9" s="140"/>
      <c r="Q9" s="139"/>
      <c r="R9" s="261" t="str">
        <f>IF(EOMONTH(Q9,0)=EOMONTH(стр.1!$AP$3,0),SUM(INDEX(стр.1!$E:$AJ,MATCH($A9,стр.1!$C:$C,),MATCH(DAY(P9),стр.1!$E$11:$AJ$11,)):INDEX(стр.1!$E:$AJ,MATCH($A9,стр.1!$C:$C,),MATCH(DAY(доплаты!Q9),стр.1!$E$11:$AJ$11,)))-IF(AND(DAY(P9)&lt;16,DAY(Q9)&gt;15),INDEX(стр.1!$T:$T,MATCH($A9,стр.1!$C:$C,))),"")</f>
        <v/>
      </c>
      <c r="S9" t="str">
        <f t="shared" si="0"/>
        <v>24</v>
      </c>
    </row>
    <row r="10" spans="1:20" ht="13.5" thickBot="1" x14ac:dyDescent="0.25">
      <c r="A10" s="341"/>
      <c r="B10" s="343"/>
      <c r="C10" s="351"/>
      <c r="D10" s="49"/>
      <c r="E10" s="49"/>
      <c r="F10" s="49"/>
      <c r="G10" s="49"/>
      <c r="H10" s="49"/>
      <c r="I10" s="126"/>
      <c r="J10" s="134"/>
      <c r="K10" s="135"/>
      <c r="L10" s="259"/>
      <c r="M10" s="136"/>
      <c r="N10" s="135"/>
      <c r="O10" s="259"/>
      <c r="P10" s="136"/>
      <c r="Q10" s="135"/>
      <c r="R10" s="259"/>
      <c r="S10" t="str">
        <f t="shared" si="0"/>
        <v/>
      </c>
    </row>
    <row r="11" spans="1:20" ht="12.75" customHeight="1" x14ac:dyDescent="0.2">
      <c r="A11" s="295">
        <f>РВД!A11</f>
        <v>2628</v>
      </c>
      <c r="B11" s="342" t="str">
        <f>IFERROR(VLOOKUP(A11,стр.1!$A$13:$D$106,2,FALSE),"")</f>
        <v>Морозов</v>
      </c>
      <c r="C11" s="301" t="str">
        <f>IFERROR(VLOOKUP(A11,стр.1!$A$13:$D$106,4,FALSE),"")</f>
        <v>сборная</v>
      </c>
      <c r="D11" s="41">
        <v>24</v>
      </c>
      <c r="E11" s="41"/>
      <c r="F11" s="41"/>
      <c r="G11" s="41"/>
      <c r="H11" s="41"/>
      <c r="I11" s="42"/>
      <c r="J11" s="138"/>
      <c r="K11" s="139"/>
      <c r="L11" s="261" t="str">
        <f>IF(EOMONTH(K11,0)=EOMONTH(стр.1!$AP$3,0),SUM(INDEX(стр.1!$E:$AJ,MATCH($A11,стр.1!$C:$C,),MATCH(DAY(J11),стр.1!$E$11:$AJ$11,)):INDEX(стр.1!$E:$AJ,MATCH($A11,стр.1!$C:$C,),MATCH(DAY(доплаты!K11),стр.1!$E$11:$AJ$11,)))-IF(AND(DAY(J11)&lt;16,DAY(K11)&gt;15),INDEX(стр.1!$T:$T,MATCH($A11,стр.1!$C:$C,))),"")</f>
        <v/>
      </c>
      <c r="M11" s="140"/>
      <c r="N11" s="139"/>
      <c r="O11" s="261" t="str">
        <f>IF(EOMONTH(N11,0)=EOMONTH(стр.1!$AP$3,0),SUM(INDEX(стр.1!$E:$AJ,MATCH($A11,стр.1!$C:$C,),MATCH(DAY(M11),стр.1!$E$11:$AJ$11,)):INDEX(стр.1!$E:$AJ,MATCH($A11,стр.1!$C:$C,),MATCH(DAY(доплаты!N11),стр.1!$E$11:$AJ$11,)))-IF(AND(DAY(M11)&lt;16,DAY(N11)&gt;15),INDEX(стр.1!$T:$T,MATCH($A11,стр.1!$C:$C,))),"")</f>
        <v/>
      </c>
      <c r="P11" s="140"/>
      <c r="Q11" s="139"/>
      <c r="R11" s="261" t="str">
        <f>IF(EOMONTH(Q11,0)=EOMONTH(стр.1!$AP$3,0),SUM(INDEX(стр.1!$E:$AJ,MATCH($A11,стр.1!$C:$C,),MATCH(DAY(P11),стр.1!$E$11:$AJ$11,)):INDEX(стр.1!$E:$AJ,MATCH($A11,стр.1!$C:$C,),MATCH(DAY(доплаты!Q11),стр.1!$E$11:$AJ$11,)))-IF(AND(DAY(P11)&lt;16,DAY(Q11)&gt;15),INDEX(стр.1!$T:$T,MATCH($A11,стр.1!$C:$C,))),"")</f>
        <v/>
      </c>
      <c r="S11" t="str">
        <f t="shared" si="0"/>
        <v>24</v>
      </c>
    </row>
    <row r="12" spans="1:20" ht="13.5" thickBot="1" x14ac:dyDescent="0.25">
      <c r="A12" s="341"/>
      <c r="B12" s="343"/>
      <c r="C12" s="351"/>
      <c r="D12" s="49"/>
      <c r="E12" s="49"/>
      <c r="F12" s="49"/>
      <c r="G12" s="49"/>
      <c r="H12" s="49"/>
      <c r="I12" s="126"/>
      <c r="J12" s="134"/>
      <c r="K12" s="135"/>
      <c r="L12" s="259"/>
      <c r="M12" s="136"/>
      <c r="N12" s="135"/>
      <c r="O12" s="259"/>
      <c r="P12" s="136"/>
      <c r="Q12" s="135"/>
      <c r="R12" s="259"/>
      <c r="S12" t="str">
        <f t="shared" si="0"/>
        <v/>
      </c>
    </row>
    <row r="13" spans="1:20" x14ac:dyDescent="0.2">
      <c r="A13" s="295">
        <f>РВД!A13</f>
        <v>4439</v>
      </c>
      <c r="B13" s="342" t="str">
        <f>IFERROR(VLOOKUP(A13,стр.1!$A$13:$D$106,2,FALSE),"")</f>
        <v>Шустов</v>
      </c>
      <c r="C13" s="301" t="str">
        <f>IFERROR(VLOOKUP(A13,стр.1!$A$13:$D$106,4,FALSE),"")</f>
        <v>сборная</v>
      </c>
      <c r="D13" s="41">
        <v>24</v>
      </c>
      <c r="E13" s="41"/>
      <c r="F13" s="41"/>
      <c r="G13" s="41"/>
      <c r="H13" s="41"/>
      <c r="I13" s="42"/>
      <c r="J13" s="138"/>
      <c r="K13" s="139"/>
      <c r="L13" s="261" t="str">
        <f>IF(EOMONTH(K13,0)=EOMONTH(стр.1!$AP$3,0),SUM(INDEX(стр.1!$E:$AJ,MATCH($A13,стр.1!$C:$C,),MATCH(DAY(J13),стр.1!$E$11:$AJ$11,)):INDEX(стр.1!$E:$AJ,MATCH($A13,стр.1!$C:$C,),MATCH(DAY(доплаты!K13),стр.1!$E$11:$AJ$11,)))-IF(AND(DAY(J13)&lt;16,DAY(K13)&gt;15),INDEX(стр.1!$T:$T,MATCH($A13,стр.1!$C:$C,))),"")</f>
        <v/>
      </c>
      <c r="M13" s="140"/>
      <c r="N13" s="139"/>
      <c r="O13" s="261" t="str">
        <f>IF(EOMONTH(N13,0)=EOMONTH(стр.1!$AP$3,0),SUM(INDEX(стр.1!$E:$AJ,MATCH($A13,стр.1!$C:$C,),MATCH(DAY(M13),стр.1!$E$11:$AJ$11,)):INDEX(стр.1!$E:$AJ,MATCH($A13,стр.1!$C:$C,),MATCH(DAY(доплаты!N13),стр.1!$E$11:$AJ$11,)))-IF(AND(DAY(M13)&lt;16,DAY(N13)&gt;15),INDEX(стр.1!$T:$T,MATCH($A13,стр.1!$C:$C,))),"")</f>
        <v/>
      </c>
      <c r="P13" s="140"/>
      <c r="Q13" s="139"/>
      <c r="R13" s="261" t="str">
        <f>IF(EOMONTH(Q13,0)=EOMONTH(стр.1!$AP$3,0),SUM(INDEX(стр.1!$E:$AJ,MATCH($A13,стр.1!$C:$C,),MATCH(DAY(P13),стр.1!$E$11:$AJ$11,)):INDEX(стр.1!$E:$AJ,MATCH($A13,стр.1!$C:$C,),MATCH(DAY(доплаты!Q13),стр.1!$E$11:$AJ$11,)))-IF(AND(DAY(P13)&lt;16,DAY(Q13)&gt;15),INDEX(стр.1!$T:$T,MATCH($A13,стр.1!$C:$C,))),"")</f>
        <v/>
      </c>
      <c r="S13" t="str">
        <f t="shared" si="0"/>
        <v>24</v>
      </c>
    </row>
    <row r="14" spans="1:20" ht="13.5" thickBot="1" x14ac:dyDescent="0.25">
      <c r="A14" s="341"/>
      <c r="B14" s="343"/>
      <c r="C14" s="351"/>
      <c r="D14" s="49"/>
      <c r="E14" s="49"/>
      <c r="F14" s="49"/>
      <c r="G14" s="49"/>
      <c r="H14" s="49"/>
      <c r="I14" s="126"/>
      <c r="J14" s="134"/>
      <c r="K14" s="135"/>
      <c r="L14" s="259"/>
      <c r="M14" s="136"/>
      <c r="N14" s="135"/>
      <c r="O14" s="259"/>
      <c r="P14" s="136"/>
      <c r="Q14" s="135"/>
      <c r="R14" s="259"/>
      <c r="S14" t="str">
        <f t="shared" si="0"/>
        <v/>
      </c>
    </row>
    <row r="15" spans="1:20" ht="12" customHeight="1" x14ac:dyDescent="0.2">
      <c r="A15" s="295">
        <f>РВД!A15</f>
        <v>4813</v>
      </c>
      <c r="B15" s="342" t="str">
        <f>IFERROR(VLOOKUP(A15,стр.1!$A$13:$D$106,2,FALSE),"")</f>
        <v>Овечкин</v>
      </c>
      <c r="C15" s="301" t="str">
        <f>IFERROR(VLOOKUP(A15,стр.1!$A$13:$D$106,4,FALSE),"")</f>
        <v>сборная</v>
      </c>
      <c r="D15" s="41">
        <v>17</v>
      </c>
      <c r="E15" s="41">
        <v>17</v>
      </c>
      <c r="F15" s="41">
        <v>17</v>
      </c>
      <c r="G15" s="41">
        <v>30</v>
      </c>
      <c r="H15" s="41"/>
      <c r="I15" s="42"/>
      <c r="J15" s="138"/>
      <c r="K15" s="139"/>
      <c r="L15" s="261" t="str">
        <f>IF(EOMONTH(K15,0)=EOMONTH(стр.1!$AP$3,0),SUM(INDEX(стр.1!$E:$AJ,MATCH($A15,стр.1!$C:$C,),MATCH(DAY(J15),стр.1!$E$11:$AJ$11,)):INDEX(стр.1!$E:$AJ,MATCH($A15,стр.1!$C:$C,),MATCH(DAY(доплаты!K15),стр.1!$E$11:$AJ$11,)))-IF(AND(DAY(J15)&lt;16,DAY(K15)&gt;15),INDEX(стр.1!$T:$T,MATCH($A15,стр.1!$C:$C,))),"")</f>
        <v/>
      </c>
      <c r="M15" s="140"/>
      <c r="N15" s="139"/>
      <c r="O15" s="261" t="str">
        <f>IF(EOMONTH(N15,0)=EOMONTH(стр.1!$AP$3,0),SUM(INDEX(стр.1!$E:$AJ,MATCH($A15,стр.1!$C:$C,),MATCH(DAY(M15),стр.1!$E$11:$AJ$11,)):INDEX(стр.1!$E:$AJ,MATCH($A15,стр.1!$C:$C,),MATCH(DAY(доплаты!N15),стр.1!$E$11:$AJ$11,)))-IF(AND(DAY(M15)&lt;16,DAY(N15)&gt;15),INDEX(стр.1!$T:$T,MATCH($A15,стр.1!$C:$C,))),"")</f>
        <v/>
      </c>
      <c r="P15" s="140"/>
      <c r="Q15" s="139"/>
      <c r="R15" s="261" t="str">
        <f>IF(EOMONTH(Q15,0)=EOMONTH(стр.1!$AP$3,0),SUM(INDEX(стр.1!$E:$AJ,MATCH($A15,стр.1!$C:$C,),MATCH(DAY(P15),стр.1!$E$11:$AJ$11,)):INDEX(стр.1!$E:$AJ,MATCH($A15,стр.1!$C:$C,),MATCH(DAY(доплаты!Q15),стр.1!$E$11:$AJ$11,)))-IF(AND(DAY(P15)&lt;16,DAY(Q15)&gt;15),INDEX(стр.1!$T:$T,MATCH($A15,стр.1!$C:$C,))),"")</f>
        <v/>
      </c>
      <c r="S15" t="str">
        <f>CONCATENATE(D15, IF(E15&lt;&gt;"", ",", ""), E15, IF(F15&lt;&gt;"", ",", ""), F15, IF(G15&lt;&gt;"", ",", ""), G15, IF(H15&lt;&gt;"", ",", ""), H15, IF(I15&lt;&gt;"", ",", ""), I15)</f>
        <v>17,17,17,30</v>
      </c>
    </row>
    <row r="16" spans="1:20" ht="13.5" thickBot="1" x14ac:dyDescent="0.25">
      <c r="A16" s="341"/>
      <c r="B16" s="343"/>
      <c r="C16" s="351"/>
      <c r="D16" s="49"/>
      <c r="E16" s="49"/>
      <c r="F16" s="49"/>
      <c r="G16" s="49"/>
      <c r="H16" s="49"/>
      <c r="I16" s="126"/>
      <c r="J16" s="134"/>
      <c r="K16" s="135"/>
      <c r="L16" s="259"/>
      <c r="M16" s="136"/>
      <c r="N16" s="135"/>
      <c r="O16" s="259"/>
      <c r="P16" s="136"/>
      <c r="Q16" s="135"/>
      <c r="R16" s="259"/>
      <c r="S16" t="str">
        <f t="shared" si="0"/>
        <v/>
      </c>
    </row>
    <row r="17" spans="1:21" ht="12.75" customHeight="1" x14ac:dyDescent="0.2">
      <c r="A17" s="295">
        <f>РВД!A17</f>
        <v>2231</v>
      </c>
      <c r="B17" s="342" t="str">
        <f>IFERROR(VLOOKUP(A17,стр.1!$A$13:$D$106,2,FALSE),"")</f>
        <v>Фитисов</v>
      </c>
      <c r="C17" s="301" t="str">
        <f>IFERROR(VLOOKUP(A17,стр.1!$A$13:$D$106,4,FALSE),"")</f>
        <v>сборная</v>
      </c>
      <c r="D17" s="41"/>
      <c r="E17" s="41"/>
      <c r="F17" s="41"/>
      <c r="G17" s="41"/>
      <c r="H17" s="41"/>
      <c r="I17" s="42"/>
      <c r="J17" s="138"/>
      <c r="K17" s="139"/>
      <c r="L17" s="261" t="str">
        <f>IF(EOMONTH(K17,0)=EOMONTH(стр.1!$AP$3,0),SUM(INDEX(стр.1!$E:$AJ,MATCH($A17,стр.1!$C:$C,),MATCH(DAY(J17),стр.1!$E$11:$AJ$11,)):INDEX(стр.1!$E:$AJ,MATCH($A17,стр.1!$C:$C,),MATCH(DAY(доплаты!K17),стр.1!$E$11:$AJ$11,)))-IF(AND(DAY(J17)&lt;16,DAY(K17)&gt;15),INDEX(стр.1!$T:$T,MATCH($A17,стр.1!$C:$C,))),"")</f>
        <v/>
      </c>
      <c r="M17" s="140"/>
      <c r="N17" s="139"/>
      <c r="O17" s="261" t="str">
        <f>IF(EOMONTH(N17,0)=EOMONTH(стр.1!$AP$3,0),SUM(INDEX(стр.1!$E:$AJ,MATCH($A17,стр.1!$C:$C,),MATCH(DAY(M17),стр.1!$E$11:$AJ$11,)):INDEX(стр.1!$E:$AJ,MATCH($A17,стр.1!$C:$C,),MATCH(DAY(доплаты!N17),стр.1!$E$11:$AJ$11,)))-IF(AND(DAY(M17)&lt;16,DAY(N17)&gt;15),INDEX(стр.1!$T:$T,MATCH($A17,стр.1!$C:$C,))),"")</f>
        <v/>
      </c>
      <c r="P17" s="140"/>
      <c r="Q17" s="139"/>
      <c r="R17" s="261" t="str">
        <f>IF(EOMONTH(Q17,0)=EOMONTH(стр.1!$AP$3,0),SUM(INDEX(стр.1!$E:$AJ,MATCH($A17,стр.1!$C:$C,),MATCH(DAY(P17),стр.1!$E$11:$AJ$11,)):INDEX(стр.1!$E:$AJ,MATCH($A17,стр.1!$C:$C,),MATCH(DAY(доплаты!Q17),стр.1!$E$11:$AJ$11,)))-IF(AND(DAY(P17)&lt;16,DAY(Q17)&gt;15),INDEX(стр.1!$T:$T,MATCH($A17,стр.1!$C:$C,))),"")</f>
        <v/>
      </c>
      <c r="S17" t="str">
        <f t="shared" si="0"/>
        <v/>
      </c>
    </row>
    <row r="18" spans="1:21" ht="18" customHeight="1" thickBot="1" x14ac:dyDescent="0.25">
      <c r="A18" s="341"/>
      <c r="B18" s="343"/>
      <c r="C18" s="351"/>
      <c r="D18" s="49"/>
      <c r="E18" s="49"/>
      <c r="F18" s="49"/>
      <c r="G18" s="49"/>
      <c r="H18" s="49"/>
      <c r="I18" s="126"/>
      <c r="J18" s="134"/>
      <c r="K18" s="135"/>
      <c r="L18" s="259"/>
      <c r="M18" s="136"/>
      <c r="N18" s="135"/>
      <c r="O18" s="259"/>
      <c r="P18" s="136"/>
      <c r="Q18" s="135"/>
      <c r="R18" s="259"/>
      <c r="S18" t="str">
        <f t="shared" si="0"/>
        <v/>
      </c>
    </row>
    <row r="19" spans="1:21" x14ac:dyDescent="0.2">
      <c r="A19" s="295">
        <f>РВД!A19</f>
        <v>4552</v>
      </c>
      <c r="B19" s="342" t="str">
        <f>IFERROR(VLOOKUP(A19,стр.1!$A$13:$D$106,2,FALSE),"")</f>
        <v>Ларионов</v>
      </c>
      <c r="C19" s="301" t="str">
        <f>IFERROR(VLOOKUP(A19,стр.1!$A$13:$D$106,4,FALSE),"")</f>
        <v>сборная</v>
      </c>
      <c r="D19" s="41">
        <v>24</v>
      </c>
      <c r="E19" s="41"/>
      <c r="F19" s="41"/>
      <c r="G19" s="41"/>
      <c r="H19" s="41"/>
      <c r="I19" s="42"/>
      <c r="J19" s="138"/>
      <c r="K19" s="139"/>
      <c r="L19" s="261" t="str">
        <f>IF(EOMONTH(K19,0)=EOMONTH(стр.1!$AP$3,0),SUM(INDEX(стр.1!$E:$AJ,MATCH($A19,стр.1!$C:$C,),MATCH(DAY(J19),стр.1!$E$11:$AJ$11,)):INDEX(стр.1!$E:$AJ,MATCH($A19,стр.1!$C:$C,),MATCH(DAY(доплаты!K19),стр.1!$E$11:$AJ$11,)))-IF(AND(DAY(J19)&lt;16,DAY(K19)&gt;15),INDEX(стр.1!$T:$T,MATCH($A19,стр.1!$C:$C,))),"")</f>
        <v/>
      </c>
      <c r="M19" s="140"/>
      <c r="N19" s="139"/>
      <c r="O19" s="261" t="str">
        <f>IF(EOMONTH(N19,0)=EOMONTH(стр.1!$AP$3,0),SUM(INDEX(стр.1!$E:$AJ,MATCH($A19,стр.1!$C:$C,),MATCH(DAY(M19),стр.1!$E$11:$AJ$11,)):INDEX(стр.1!$E:$AJ,MATCH($A19,стр.1!$C:$C,),MATCH(DAY(доплаты!N19),стр.1!$E$11:$AJ$11,)))-IF(AND(DAY(M19)&lt;16,DAY(N19)&gt;15),INDEX(стр.1!$T:$T,MATCH($A19,стр.1!$C:$C,))),"")</f>
        <v/>
      </c>
      <c r="P19" s="140"/>
      <c r="Q19" s="139"/>
      <c r="R19" s="261" t="str">
        <f>IF(EOMONTH(Q19,0)=EOMONTH(стр.1!$AP$3,0),SUM(INDEX(стр.1!$E:$AJ,MATCH($A19,стр.1!$C:$C,),MATCH(DAY(P19),стр.1!$E$11:$AJ$11,)):INDEX(стр.1!$E:$AJ,MATCH($A19,стр.1!$C:$C,),MATCH(DAY(доплаты!Q19),стр.1!$E$11:$AJ$11,)))-IF(AND(DAY(P19)&lt;16,DAY(Q19)&gt;15),INDEX(стр.1!$T:$T,MATCH($A19,стр.1!$C:$C,))),"")</f>
        <v/>
      </c>
      <c r="S19" t="str">
        <f t="shared" si="0"/>
        <v>24</v>
      </c>
    </row>
    <row r="20" spans="1:21" ht="13.5" thickBot="1" x14ac:dyDescent="0.25">
      <c r="A20" s="341"/>
      <c r="B20" s="343"/>
      <c r="C20" s="351"/>
      <c r="D20" s="49"/>
      <c r="E20" s="49"/>
      <c r="F20" s="49"/>
      <c r="G20" s="49"/>
      <c r="H20" s="49"/>
      <c r="I20" s="126"/>
      <c r="J20" s="134"/>
      <c r="K20" s="135"/>
      <c r="L20" s="259"/>
      <c r="M20" s="136"/>
      <c r="N20" s="135"/>
      <c r="O20" s="259"/>
      <c r="P20" s="136"/>
      <c r="Q20" s="135"/>
      <c r="R20" s="259"/>
      <c r="S20" t="str">
        <f t="shared" si="0"/>
        <v/>
      </c>
      <c r="T20" t="str">
        <f>IF(AND(J20&lt;&gt;"", L19&lt;&gt;""),CONCATENATE(J20, "/", L19, IF(AND(M20&lt;&gt;"", O19&lt;&gt;""), "  ", ""),IF(AND(M20&lt;&gt;"", O19&lt;&gt;""), CONCATENATE(M20, "/", O19), "")),"")</f>
        <v/>
      </c>
    </row>
    <row r="21" spans="1:21" x14ac:dyDescent="0.2">
      <c r="A21" s="295">
        <f>РВД!A21</f>
        <v>2833</v>
      </c>
      <c r="B21" s="342" t="str">
        <f>IFERROR(VLOOKUP(A21,стр.1!$A$13:$D$106,2,FALSE),"")</f>
        <v>Макаров</v>
      </c>
      <c r="C21" s="301" t="str">
        <f>IFERROR(VLOOKUP(A21,стр.1!$A$13:$D$106,4,FALSE),"")</f>
        <v>сборная</v>
      </c>
      <c r="D21" s="41">
        <v>20</v>
      </c>
      <c r="E21" s="41">
        <v>100</v>
      </c>
      <c r="F21" s="41"/>
      <c r="G21" s="41"/>
      <c r="H21" s="41"/>
      <c r="I21" s="42"/>
      <c r="J21" s="138"/>
      <c r="K21" s="139"/>
      <c r="L21" s="261" t="str">
        <f>IF(EOMONTH(K21,0)=EOMONTH(стр.1!$AP$3,0),SUM(INDEX(стр.1!$E:$AJ,MATCH($A21,стр.1!$C:$C,),MATCH(DAY(J21),стр.1!$E$11:$AJ$11,)):INDEX(стр.1!$E:$AJ,MATCH($A21,стр.1!$C:$C,),MATCH(DAY(доплаты!K21),стр.1!$E$11:$AJ$11,)))-IF(AND(DAY(J21)&lt;16,DAY(K21)&gt;15),INDEX(стр.1!$T:$T,MATCH($A21,стр.1!$C:$C,))),"")</f>
        <v/>
      </c>
      <c r="M21" s="140"/>
      <c r="N21" s="139"/>
      <c r="O21" s="261" t="str">
        <f>IF(EOMONTH(N21,0)=EOMONTH(стр.1!$AP$3,0),SUM(INDEX(стр.1!$E:$AJ,MATCH($A21,стр.1!$C:$C,),MATCH(DAY(M21),стр.1!$E$11:$AJ$11,)):INDEX(стр.1!$E:$AJ,MATCH($A21,стр.1!$C:$C,),MATCH(DAY(доплаты!N21),стр.1!$E$11:$AJ$11,)))-IF(AND(DAY(M21)&lt;16,DAY(N21)&gt;15),INDEX(стр.1!$T:$T,MATCH($A21,стр.1!$C:$C,))),"")</f>
        <v/>
      </c>
      <c r="P21" s="140"/>
      <c r="Q21" s="139"/>
      <c r="R21" s="261" t="str">
        <f>IF(EOMONTH(Q21,0)=EOMONTH(стр.1!$AP$3,0),SUM(INDEX(стр.1!$E:$AJ,MATCH($A21,стр.1!$C:$C,),MATCH(DAY(P21),стр.1!$E$11:$AJ$11,)):INDEX(стр.1!$E:$AJ,MATCH($A21,стр.1!$C:$C,),MATCH(DAY(доплаты!Q21),стр.1!$E$11:$AJ$11,)))-IF(AND(DAY(P21)&lt;16,DAY(Q21)&gt;15),INDEX(стр.1!$T:$T,MATCH($A21,стр.1!$C:$C,))),"")</f>
        <v/>
      </c>
      <c r="S21" t="str">
        <f t="shared" si="0"/>
        <v>20,100</v>
      </c>
    </row>
    <row r="22" spans="1:21" ht="13.5" thickBot="1" x14ac:dyDescent="0.25">
      <c r="A22" s="341"/>
      <c r="B22" s="343"/>
      <c r="C22" s="351"/>
      <c r="D22" s="49"/>
      <c r="E22" s="49"/>
      <c r="F22" s="49"/>
      <c r="G22" s="49"/>
      <c r="H22" s="49"/>
      <c r="I22" s="126"/>
      <c r="J22" s="134"/>
      <c r="K22" s="135"/>
      <c r="L22" s="259"/>
      <c r="M22" s="136"/>
      <c r="N22" s="135"/>
      <c r="O22" s="259"/>
      <c r="P22" s="136"/>
      <c r="Q22" s="135"/>
      <c r="R22" s="259"/>
      <c r="S22" t="str">
        <f t="shared" si="0"/>
        <v/>
      </c>
    </row>
    <row r="23" spans="1:21" ht="12.75" customHeight="1" x14ac:dyDescent="0.2">
      <c r="A23" s="295">
        <f>РВД!A23</f>
        <v>4814</v>
      </c>
      <c r="B23" s="342" t="str">
        <f>IFERROR(VLOOKUP(A23,стр.1!$A$13:$D$106,2,FALSE),"")</f>
        <v>Касатонов</v>
      </c>
      <c r="C23" s="301" t="str">
        <f>IFERROR(VLOOKUP(A23,стр.1!$A$13:$D$106,4,FALSE),"")</f>
        <v>сборная</v>
      </c>
      <c r="D23" s="41">
        <v>17</v>
      </c>
      <c r="E23" s="41">
        <v>30</v>
      </c>
      <c r="F23" s="41"/>
      <c r="G23" s="41"/>
      <c r="H23" s="41"/>
      <c r="I23" s="42"/>
      <c r="J23" s="138">
        <v>46114</v>
      </c>
      <c r="K23" s="139">
        <v>46127</v>
      </c>
      <c r="L23" s="264">
        <f>IF(EOMONTH(K23,0)=EOMONTH(стр.1!$AP$3,0),SUM(INDEX(стр.1!$E:$AJ,MATCH($A23,стр.1!$C:$C,),MATCH(DAY(J23),стр.1!$E$11:$AJ$11,)):INDEX(стр.1!$E:$AJ,MATCH($A23,стр.1!$C:$C,),MATCH(DAY(доплаты!K23),стр.1!$E$11:$AJ$11,)))-IF(AND(DAY(J23)&lt;16,DAY(K23)&gt;15),INDEX(стр.1!$T:$T,MATCH($A23,стр.1!$C:$C,))),"")</f>
        <v>83.999999999999986</v>
      </c>
      <c r="M23" s="140"/>
      <c r="N23" s="139"/>
      <c r="O23" s="261" t="str">
        <f>IF(EOMONTH(N23,0)=EOMONTH(стр.1!$AP$3,0),SUM(INDEX(стр.1!$E:$AJ,MATCH($A23,стр.1!$C:$C,),MATCH(DAY(M23),стр.1!$E$11:$AJ$11,)):INDEX(стр.1!$E:$AJ,MATCH($A23,стр.1!$C:$C,),MATCH(DAY(доплаты!N23),стр.1!$E$11:$AJ$11,))),"")</f>
        <v/>
      </c>
      <c r="P23" s="132"/>
      <c r="Q23" s="133"/>
      <c r="R23" s="257"/>
      <c r="S23" t="str">
        <f>CONCATENATE(D23, IF(E23&lt;&gt;"", ",", ""), E23, IF(F23&lt;&gt;"", ",", ""), F23, IF(G23&lt;&gt;"", ",", ""), G23, IF(H23&lt;&gt;"", ",", ""), H23, IF(I23&lt;&gt;"", ",", ""), I23)</f>
        <v>17,30</v>
      </c>
    </row>
    <row r="24" spans="1:21" ht="13.5" thickBot="1" x14ac:dyDescent="0.25">
      <c r="A24" s="341"/>
      <c r="B24" s="343"/>
      <c r="C24" s="351"/>
      <c r="D24" s="49"/>
      <c r="E24" s="49"/>
      <c r="F24" s="49"/>
      <c r="G24" s="49"/>
      <c r="H24" s="49"/>
      <c r="I24" s="126"/>
      <c r="J24" s="134">
        <v>17</v>
      </c>
      <c r="K24" s="135"/>
      <c r="L24" s="259"/>
      <c r="M24" s="136"/>
      <c r="N24" s="135"/>
      <c r="O24" s="259"/>
      <c r="P24" s="136"/>
      <c r="Q24" s="137"/>
      <c r="R24" s="259"/>
      <c r="S24" t="str">
        <f t="shared" si="0"/>
        <v/>
      </c>
      <c r="T24" t="str">
        <f>IF(AND(J24&lt;&gt;"", L23&lt;&gt;""),CONCATENATE(J24, "/", L23, IF(AND(M24&lt;&gt;"", O23&lt;&gt;""), "  ", ""),IF(AND(M24&lt;&gt;"", O23&lt;&gt;""), CONCATENATE(M24, "/", O23), "")),"")</f>
        <v>17/84</v>
      </c>
    </row>
    <row r="25" spans="1:21" x14ac:dyDescent="0.2">
      <c r="A25" s="295">
        <f>РВД!A25</f>
        <v>484</v>
      </c>
      <c r="B25" s="342" t="str">
        <f>IFERROR(VLOOKUP(A25,стр.1!$A$13:$D$106,2,FALSE),"")</f>
        <v>Крутов</v>
      </c>
      <c r="C25" s="301" t="str">
        <f>IFERROR(VLOOKUP(A25,стр.1!$A$13:$D$106,4,FALSE),"")</f>
        <v>сборная</v>
      </c>
      <c r="D25" s="41">
        <v>17</v>
      </c>
      <c r="E25" s="41">
        <v>90</v>
      </c>
      <c r="F25" s="41">
        <v>82</v>
      </c>
      <c r="G25" s="41">
        <v>17</v>
      </c>
      <c r="H25" s="41">
        <v>17</v>
      </c>
      <c r="I25" s="42"/>
      <c r="J25" s="138"/>
      <c r="K25" s="139"/>
      <c r="L25" s="261" t="str">
        <f>IF(EOMONTH(K25,0)=EOMONTH(стр.1!$AP$3,0),SUM(INDEX(стр.1!$E:$AJ,MATCH($A25,стр.1!$C:$C,),MATCH(DAY(J25),стр.1!$E$11:$AJ$11,)):INDEX(стр.1!$E:$AJ,MATCH($A25,стр.1!$C:$C,),MATCH(DAY(доплаты!K25),стр.1!$E$11:$AJ$11,)))-IF(AND(DAY(J25)&lt;16,DAY(K25)&gt;15),INDEX(стр.1!$T:$T,MATCH($A25,стр.1!$C:$C,))),"")</f>
        <v/>
      </c>
      <c r="M25" s="138"/>
      <c r="N25" s="139"/>
      <c r="O25" s="261" t="str">
        <f>IF(EOMONTH(N25,0)=EOMONTH(стр.1!$AP$3,0),SUM(INDEX(стр.1!$E:$AJ,MATCH($A25,стр.1!$C:$C,),MATCH(DAY(M25),стр.1!$E$11:$AJ$11,)):INDEX(стр.1!$E:$AJ,MATCH($A25,стр.1!$C:$C,),MATCH(DAY(доплаты!N25),стр.1!$E$11:$AJ$11,)))-IF(AND(DAY(M25)&lt;16,DAY(N25)&gt;15),INDEX(стр.1!$T:$T,MATCH($A25,стр.1!$C:$C,))),"")</f>
        <v/>
      </c>
      <c r="P25" s="132"/>
      <c r="Q25" s="133"/>
      <c r="R25" s="257"/>
      <c r="S25" t="str">
        <f>CONCATENATE(D25, IF(E25&lt;&gt;"", ",", ""), E25, IF(F25&lt;&gt;"", ",", ""), F25, IF(G25&lt;&gt;"", ",", ""), G25, IF(H25&lt;&gt;"", ",", ""), H25, IF(I25&lt;&gt;"", ",", ""), I25)</f>
        <v>17,90,82,17,17</v>
      </c>
      <c r="U25" s="263"/>
    </row>
    <row r="26" spans="1:21" ht="17.25" customHeight="1" thickBot="1" x14ac:dyDescent="0.25">
      <c r="A26" s="341"/>
      <c r="B26" s="343"/>
      <c r="C26" s="351"/>
      <c r="D26" s="49"/>
      <c r="E26" s="49"/>
      <c r="F26" s="49"/>
      <c r="G26" s="49"/>
      <c r="H26" s="49"/>
      <c r="I26" s="126"/>
      <c r="J26" s="134"/>
      <c r="K26" s="135"/>
      <c r="L26" s="259"/>
      <c r="M26" s="134"/>
      <c r="N26" s="135"/>
      <c r="O26" s="259"/>
      <c r="P26" s="136"/>
      <c r="Q26" s="137"/>
      <c r="R26" s="259"/>
      <c r="S26" t="str">
        <f t="shared" si="0"/>
        <v/>
      </c>
    </row>
    <row r="27" spans="1:21" ht="12.75" customHeight="1" x14ac:dyDescent="0.2">
      <c r="A27" s="295">
        <f>РВД!A27</f>
        <v>3496</v>
      </c>
      <c r="B27" s="342" t="str">
        <f>IFERROR(VLOOKUP(A27,стр.1!$A$13:$D$106,2,FALSE),"")</f>
        <v>Тихонов</v>
      </c>
      <c r="C27" s="301" t="str">
        <f>IFERROR(VLOOKUP(A27,стр.1!$A$13:$D$106,4,FALSE),"")</f>
        <v>сборная</v>
      </c>
      <c r="D27" s="41">
        <v>30</v>
      </c>
      <c r="E27" s="41"/>
      <c r="F27" s="41"/>
      <c r="G27" s="41"/>
      <c r="H27" s="41"/>
      <c r="I27" s="42"/>
      <c r="J27" s="138"/>
      <c r="K27" s="139"/>
      <c r="L27" s="261" t="str">
        <f>IF(EOMONTH(K27,0)=EOMONTH(стр.1!$AP$3,0),SUM(INDEX(стр.1!$E:$AJ,MATCH($A27,стр.1!$C:$C,),MATCH(DAY(J27),стр.1!$E$11:$AJ$11,)):INDEX(стр.1!$E:$AJ,MATCH($A27,стр.1!$C:$C,),MATCH(DAY(доплаты!K27),стр.1!$E$11:$AJ$11,)))-IF(AND(DAY(J27)&lt;16,DAY(K27)&gt;15),INDEX(стр.1!$T:$T,MATCH($A27,стр.1!$C:$C,))),"")</f>
        <v/>
      </c>
      <c r="M27" s="140"/>
      <c r="N27" s="139"/>
      <c r="O27" s="261" t="str">
        <f>IF(EOMONTH(N27,0)=EOMONTH(стр.1!$AP$3,0),SUM(INDEX(стр.1!$E:$AJ,MATCH($A27,стр.1!$C:$C,),MATCH(DAY(M27),стр.1!$E$11:$AJ$11,)):INDEX(стр.1!$E:$AJ,MATCH($A27,стр.1!$C:$C,),MATCH(DAY(доплаты!N27),стр.1!$E$11:$AJ$11,)))-IF(AND(DAY(M27)&lt;16,DAY(N27)&gt;15),INDEX(стр.1!$T:$T,MATCH($A27,стр.1!$C:$C,))),"")</f>
        <v/>
      </c>
      <c r="P27" s="132"/>
      <c r="Q27" s="133"/>
      <c r="R27" s="260"/>
      <c r="S27" t="str">
        <f t="shared" si="0"/>
        <v>30</v>
      </c>
    </row>
    <row r="28" spans="1:21" ht="13.5" thickBot="1" x14ac:dyDescent="0.25">
      <c r="A28" s="341"/>
      <c r="B28" s="343"/>
      <c r="C28" s="351"/>
      <c r="D28" s="49"/>
      <c r="E28" s="49"/>
      <c r="F28" s="49"/>
      <c r="G28" s="49"/>
      <c r="H28" s="49"/>
      <c r="I28" s="126"/>
      <c r="J28" s="134"/>
      <c r="K28" s="135"/>
      <c r="L28" s="259"/>
      <c r="M28" s="136"/>
      <c r="N28" s="135"/>
      <c r="O28" s="259"/>
      <c r="P28" s="136"/>
      <c r="Q28" s="137"/>
      <c r="R28" s="259"/>
      <c r="S28" t="str">
        <f t="shared" si="0"/>
        <v/>
      </c>
      <c r="T28" t="str">
        <f>IF(AND(J28&lt;&gt;"", L27&lt;&gt;""),CONCATENATE(J28, "/", L27, IF(AND(M28&lt;&gt;"", O27&lt;&gt;""), "  ", ""),IF(AND(M28&lt;&gt;"", O27&lt;&gt;""), CONCATENATE(M28, "/", O27), "")),"")</f>
        <v/>
      </c>
    </row>
    <row r="29" spans="1:21" x14ac:dyDescent="0.2">
      <c r="A29" s="295">
        <f>РВД!A29</f>
        <v>4453</v>
      </c>
      <c r="B29" s="342" t="str">
        <f>IFERROR(VLOOKUP(A29,стр.1!$A$13:$D$106,2,FALSE),"")</f>
        <v>Малкин</v>
      </c>
      <c r="C29" s="301" t="str">
        <f>IFERROR(VLOOKUP(A29,стр.1!$A$13:$D$106,4,FALSE),"")</f>
        <v>сборная</v>
      </c>
      <c r="D29" s="41">
        <v>17</v>
      </c>
      <c r="E29" s="41">
        <v>17</v>
      </c>
      <c r="F29" s="41"/>
      <c r="G29" s="41"/>
      <c r="H29" s="41"/>
      <c r="I29" s="42"/>
      <c r="J29" s="130"/>
      <c r="K29" s="131"/>
      <c r="L29" s="257"/>
      <c r="M29" s="132"/>
      <c r="N29" s="131"/>
      <c r="O29" s="257"/>
      <c r="P29" s="132"/>
      <c r="Q29" s="133"/>
      <c r="R29" s="257"/>
      <c r="S29" t="str">
        <f t="shared" si="0"/>
        <v>17,17</v>
      </c>
    </row>
    <row r="30" spans="1:21" ht="13.5" thickBot="1" x14ac:dyDescent="0.25">
      <c r="A30" s="341"/>
      <c r="B30" s="343"/>
      <c r="C30" s="351"/>
      <c r="D30" s="49"/>
      <c r="E30" s="49"/>
      <c r="F30" s="49"/>
      <c r="G30" s="49"/>
      <c r="H30" s="49"/>
      <c r="I30" s="126"/>
      <c r="J30" s="134"/>
      <c r="K30" s="135"/>
      <c r="L30" s="259"/>
      <c r="M30" s="136"/>
      <c r="N30" s="135"/>
      <c r="O30" s="259"/>
      <c r="P30" s="136"/>
      <c r="Q30" s="137"/>
      <c r="R30" s="259"/>
      <c r="S30" t="str">
        <f t="shared" si="0"/>
        <v/>
      </c>
    </row>
    <row r="31" spans="1:21" x14ac:dyDescent="0.2">
      <c r="A31" s="295">
        <f>РВД!A31</f>
        <v>4671</v>
      </c>
      <c r="B31" s="342" t="str">
        <f>IFERROR(VLOOKUP(A31,стр.1!$A$13:$D$106,2,FALSE),"")</f>
        <v>Буре</v>
      </c>
      <c r="C31" s="301" t="str">
        <f>IFERROR(VLOOKUP(A31,стр.1!$A$13:$D$106,4,FALSE),"")</f>
        <v>сборная</v>
      </c>
      <c r="D31" s="41">
        <v>24</v>
      </c>
      <c r="E31" s="41"/>
      <c r="F31" s="41"/>
      <c r="G31" s="41"/>
      <c r="H31" s="41"/>
      <c r="I31" s="42"/>
      <c r="J31" s="130"/>
      <c r="K31" s="131"/>
      <c r="L31" s="257"/>
      <c r="M31" s="132"/>
      <c r="N31" s="131"/>
      <c r="O31" s="257"/>
      <c r="P31" s="132"/>
      <c r="Q31" s="133"/>
      <c r="R31" s="257"/>
      <c r="S31" t="str">
        <f t="shared" si="0"/>
        <v>24</v>
      </c>
    </row>
    <row r="32" spans="1:21" ht="13.5" thickBot="1" x14ac:dyDescent="0.25">
      <c r="A32" s="341"/>
      <c r="B32" s="343"/>
      <c r="C32" s="351"/>
      <c r="D32" s="49"/>
      <c r="E32" s="49"/>
      <c r="F32" s="49"/>
      <c r="G32" s="49"/>
      <c r="H32" s="49"/>
      <c r="I32" s="126"/>
      <c r="J32" s="134"/>
      <c r="K32" s="135"/>
      <c r="L32" s="259"/>
      <c r="M32" s="136"/>
      <c r="N32" s="135"/>
      <c r="O32" s="259"/>
      <c r="P32" s="136"/>
      <c r="Q32" s="137"/>
      <c r="R32" s="259"/>
      <c r="S32" t="str">
        <f t="shared" si="0"/>
        <v/>
      </c>
    </row>
    <row r="33" spans="1:19" ht="12.75" customHeight="1" x14ac:dyDescent="0.2">
      <c r="A33" s="295">
        <f>РВД!A33</f>
        <v>4883</v>
      </c>
      <c r="B33" s="342" t="str">
        <f>IFERROR(VLOOKUP(A33,стр.1!$A$13:$D$106,2,FALSE),"")</f>
        <v>Дасаев</v>
      </c>
      <c r="C33" s="301" t="str">
        <f>IFERROR(VLOOKUP(A33,стр.1!$A$13:$D$106,4,FALSE),"")</f>
        <v>сборная</v>
      </c>
      <c r="D33" s="41">
        <v>28</v>
      </c>
      <c r="E33" s="41"/>
      <c r="F33" s="41"/>
      <c r="G33" s="41"/>
      <c r="H33" s="41"/>
      <c r="I33" s="42"/>
      <c r="J33" s="130"/>
      <c r="K33" s="131"/>
      <c r="L33" s="257"/>
      <c r="M33" s="132"/>
      <c r="N33" s="131"/>
      <c r="O33" s="257"/>
      <c r="P33" s="132"/>
      <c r="Q33" s="133"/>
      <c r="R33" s="257"/>
      <c r="S33" t="str">
        <f t="shared" si="0"/>
        <v>28</v>
      </c>
    </row>
    <row r="34" spans="1:19" ht="13.5" thickBot="1" x14ac:dyDescent="0.25">
      <c r="A34" s="341"/>
      <c r="B34" s="343"/>
      <c r="C34" s="351"/>
      <c r="D34" s="49"/>
      <c r="E34" s="49"/>
      <c r="F34" s="49"/>
      <c r="G34" s="49"/>
      <c r="H34" s="49"/>
      <c r="I34" s="126"/>
      <c r="J34" s="134"/>
      <c r="K34" s="135"/>
      <c r="L34" s="259"/>
      <c r="M34" s="136"/>
      <c r="N34" s="135"/>
      <c r="O34" s="259"/>
      <c r="P34" s="136"/>
      <c r="Q34" s="137"/>
      <c r="R34" s="259"/>
      <c r="S34" t="str">
        <f t="shared" si="0"/>
        <v/>
      </c>
    </row>
    <row r="35" spans="1:19" x14ac:dyDescent="0.2">
      <c r="A35" s="295">
        <f>РВД!A35</f>
        <v>4991</v>
      </c>
      <c r="B35" s="342" t="str">
        <f>IFERROR(VLOOKUP(A35,стр.1!$A$13:$D$106,2,FALSE),"")</f>
        <v>Федоров</v>
      </c>
      <c r="C35" s="301" t="str">
        <f>IFERROR(VLOOKUP(A35,стр.1!$A$13:$D$106,4,FALSE),"")</f>
        <v>сборная</v>
      </c>
      <c r="D35" s="41">
        <v>24</v>
      </c>
      <c r="E35" s="41"/>
      <c r="F35" s="41"/>
      <c r="G35" s="41"/>
      <c r="H35" s="41"/>
      <c r="I35" s="42"/>
      <c r="J35" s="130"/>
      <c r="K35" s="131"/>
      <c r="L35" s="257"/>
      <c r="M35" s="132"/>
      <c r="N35" s="131"/>
      <c r="O35" s="257"/>
      <c r="P35" s="132"/>
      <c r="Q35" s="133"/>
      <c r="R35" s="257"/>
      <c r="S35" t="str">
        <f t="shared" si="0"/>
        <v>24</v>
      </c>
    </row>
    <row r="36" spans="1:19" ht="13.5" thickBot="1" x14ac:dyDescent="0.25">
      <c r="A36" s="341"/>
      <c r="B36" s="343"/>
      <c r="C36" s="351"/>
      <c r="D36" s="49"/>
      <c r="E36" s="49"/>
      <c r="F36" s="49"/>
      <c r="G36" s="49"/>
      <c r="H36" s="49"/>
      <c r="I36" s="126"/>
      <c r="J36" s="134"/>
      <c r="K36" s="135"/>
      <c r="L36" s="259"/>
      <c r="M36" s="136"/>
      <c r="N36" s="135"/>
      <c r="O36" s="259"/>
      <c r="P36" s="136"/>
      <c r="Q36" s="137"/>
      <c r="R36" s="259"/>
      <c r="S36" t="str">
        <f t="shared" si="0"/>
        <v/>
      </c>
    </row>
    <row r="37" spans="1:19" x14ac:dyDescent="0.2">
      <c r="A37" s="295">
        <f>РВД!A37</f>
        <v>4990</v>
      </c>
      <c r="B37" s="342" t="str">
        <f>IFERROR(VLOOKUP(A37,стр.1!$A$13:$D$106,2,FALSE),"")</f>
        <v>Ковальчук</v>
      </c>
      <c r="C37" s="301" t="str">
        <f>IFERROR(VLOOKUP(A37,стр.1!$A$13:$D$106,4,FALSE),"")</f>
        <v>сборная</v>
      </c>
      <c r="D37" s="41">
        <v>28</v>
      </c>
      <c r="E37" s="41"/>
      <c r="F37" s="41"/>
      <c r="G37" s="41"/>
      <c r="H37" s="41"/>
      <c r="I37" s="42"/>
      <c r="J37" s="130"/>
      <c r="K37" s="131"/>
      <c r="L37" s="257"/>
      <c r="M37" s="132"/>
      <c r="N37" s="131"/>
      <c r="O37" s="257"/>
      <c r="P37" s="132"/>
      <c r="Q37" s="133"/>
      <c r="R37" s="257"/>
      <c r="S37" t="str">
        <f t="shared" si="0"/>
        <v>28</v>
      </c>
    </row>
    <row r="38" spans="1:19" ht="13.5" thickBot="1" x14ac:dyDescent="0.25">
      <c r="A38" s="341"/>
      <c r="B38" s="343"/>
      <c r="C38" s="351"/>
      <c r="D38" s="49"/>
      <c r="E38" s="49"/>
      <c r="F38" s="49"/>
      <c r="G38" s="49"/>
      <c r="H38" s="49"/>
      <c r="I38" s="126"/>
      <c r="J38" s="134"/>
      <c r="K38" s="135"/>
      <c r="L38" s="259"/>
      <c r="M38" s="136"/>
      <c r="N38" s="135"/>
      <c r="O38" s="259"/>
      <c r="P38" s="136"/>
      <c r="Q38" s="137"/>
      <c r="R38" s="259"/>
      <c r="S38" t="str">
        <f t="shared" si="0"/>
        <v/>
      </c>
    </row>
    <row r="39" spans="1:19" x14ac:dyDescent="0.2">
      <c r="A39" s="295">
        <f>РВД!A39</f>
        <v>5015</v>
      </c>
      <c r="B39" s="342" t="str">
        <f>IFERROR(VLOOKUP(A39,стр.1!$A$13:$D$106,2,FALSE),"")</f>
        <v>Аршавин</v>
      </c>
      <c r="C39" s="301" t="str">
        <f>IFERROR(VLOOKUP(A39,стр.1!$A$13:$D$106,4,FALSE),"")</f>
        <v>сборная</v>
      </c>
      <c r="D39" s="41">
        <v>20</v>
      </c>
      <c r="E39" s="41">
        <v>100</v>
      </c>
      <c r="F39" s="41"/>
      <c r="G39" s="41"/>
      <c r="H39" s="41"/>
      <c r="I39" s="42"/>
      <c r="J39" s="130"/>
      <c r="K39" s="131"/>
      <c r="L39" s="257"/>
      <c r="M39" s="132"/>
      <c r="N39" s="131"/>
      <c r="O39" s="257"/>
      <c r="P39" s="132"/>
      <c r="Q39" s="133"/>
      <c r="R39" s="257"/>
      <c r="S39" t="str">
        <f t="shared" si="0"/>
        <v>20,100</v>
      </c>
    </row>
    <row r="40" spans="1:19" ht="13.5" thickBot="1" x14ac:dyDescent="0.25">
      <c r="A40" s="341"/>
      <c r="B40" s="343"/>
      <c r="C40" s="351"/>
      <c r="D40" s="49"/>
      <c r="E40" s="49"/>
      <c r="F40" s="49"/>
      <c r="G40" s="49"/>
      <c r="H40" s="49"/>
      <c r="I40" s="126"/>
      <c r="J40" s="134"/>
      <c r="K40" s="135"/>
      <c r="L40" s="259"/>
      <c r="M40" s="136"/>
      <c r="N40" s="135"/>
      <c r="O40" s="259"/>
      <c r="P40" s="136"/>
      <c r="Q40" s="137"/>
      <c r="R40" s="259"/>
      <c r="S40" t="str">
        <f t="shared" si="0"/>
        <v/>
      </c>
    </row>
    <row r="41" spans="1:19" x14ac:dyDescent="0.2">
      <c r="A41" s="295">
        <f>РВД!A41</f>
        <v>5021</v>
      </c>
      <c r="B41" s="342" t="str">
        <f>IFERROR(VLOOKUP(A41,стр.1!$A$13:$D$106,2,FALSE),"")</f>
        <v>Яшин</v>
      </c>
      <c r="C41" s="301" t="str">
        <f>IFERROR(VLOOKUP(A41,стр.1!$A$13:$D$106,4,FALSE),"")</f>
        <v>сборная</v>
      </c>
      <c r="D41" s="41">
        <v>17</v>
      </c>
      <c r="E41" s="41"/>
      <c r="F41" s="41"/>
      <c r="G41" s="41"/>
      <c r="H41" s="41"/>
      <c r="I41" s="42"/>
      <c r="J41" s="130"/>
      <c r="K41" s="131"/>
      <c r="L41" s="257"/>
      <c r="M41" s="132"/>
      <c r="N41" s="131"/>
      <c r="O41" s="257"/>
      <c r="P41" s="132"/>
      <c r="Q41" s="133"/>
      <c r="R41" s="257"/>
      <c r="S41" t="str">
        <f t="shared" si="0"/>
        <v>17</v>
      </c>
    </row>
    <row r="42" spans="1:19" ht="13.5" thickBot="1" x14ac:dyDescent="0.25">
      <c r="A42" s="341"/>
      <c r="B42" s="343"/>
      <c r="C42" s="351"/>
      <c r="D42" s="49"/>
      <c r="E42" s="49"/>
      <c r="F42" s="49"/>
      <c r="G42" s="49"/>
      <c r="H42" s="49"/>
      <c r="I42" s="126"/>
      <c r="J42" s="134"/>
      <c r="K42" s="135"/>
      <c r="L42" s="259"/>
      <c r="M42" s="136"/>
      <c r="N42" s="135"/>
      <c r="O42" s="259"/>
      <c r="P42" s="136"/>
      <c r="Q42" s="137"/>
      <c r="R42" s="259"/>
      <c r="S42" t="str">
        <f t="shared" si="0"/>
        <v/>
      </c>
    </row>
    <row r="43" spans="1:19" ht="12.75" customHeight="1" x14ac:dyDescent="0.2">
      <c r="A43" s="295">
        <f>РВД!A43</f>
        <v>5035</v>
      </c>
      <c r="B43" s="342" t="str">
        <f>IFERROR(VLOOKUP(A43,стр.1!$A$13:$D$106,2,FALSE),"")</f>
        <v>Кузнецов</v>
      </c>
      <c r="C43" s="301" t="str">
        <f>IFERROR(VLOOKUP(A43,стр.1!$A$13:$D$106,4,FALSE),"")</f>
        <v>сборная</v>
      </c>
      <c r="D43" s="41">
        <v>17</v>
      </c>
      <c r="E43" s="41">
        <v>30</v>
      </c>
      <c r="F43" s="41"/>
      <c r="G43" s="41"/>
      <c r="H43" s="41"/>
      <c r="I43" s="42"/>
      <c r="J43" s="130"/>
      <c r="K43" s="131"/>
      <c r="L43" s="257"/>
      <c r="M43" s="132"/>
      <c r="N43" s="131"/>
      <c r="O43" s="257"/>
      <c r="P43" s="132"/>
      <c r="Q43" s="133"/>
      <c r="R43" s="257"/>
      <c r="S43" t="str">
        <f t="shared" si="0"/>
        <v>17,30</v>
      </c>
    </row>
    <row r="44" spans="1:19" ht="13.5" thickBot="1" x14ac:dyDescent="0.25">
      <c r="A44" s="341"/>
      <c r="B44" s="343"/>
      <c r="C44" s="351"/>
      <c r="D44" s="49"/>
      <c r="E44" s="49"/>
      <c r="F44" s="49"/>
      <c r="G44" s="49"/>
      <c r="H44" s="49"/>
      <c r="I44" s="126"/>
      <c r="J44" s="134"/>
      <c r="K44" s="135"/>
      <c r="L44" s="259"/>
      <c r="M44" s="136"/>
      <c r="N44" s="135"/>
      <c r="O44" s="259"/>
      <c r="P44" s="136"/>
      <c r="Q44" s="137"/>
      <c r="R44" s="259"/>
      <c r="S44" t="str">
        <f t="shared" si="0"/>
        <v/>
      </c>
    </row>
    <row r="45" spans="1:19" x14ac:dyDescent="0.2">
      <c r="A45" s="295">
        <f>РВД!A45</f>
        <v>5119</v>
      </c>
      <c r="B45" s="342" t="str">
        <f>IFERROR(VLOOKUP(A45,стр.1!$A$13:$D$106,2,FALSE),"")</f>
        <v>Зубов</v>
      </c>
      <c r="C45" s="301" t="str">
        <f>IFERROR(VLOOKUP(A45,стр.1!$A$13:$D$106,4,FALSE),"")</f>
        <v>сборная</v>
      </c>
      <c r="D45" s="41">
        <v>100</v>
      </c>
      <c r="E45" s="41"/>
      <c r="F45" s="41"/>
      <c r="G45" s="41"/>
      <c r="H45" s="41"/>
      <c r="I45" s="42"/>
      <c r="J45" s="130"/>
      <c r="K45" s="131"/>
      <c r="L45" s="257"/>
      <c r="M45" s="132"/>
      <c r="N45" s="131"/>
      <c r="O45" s="257"/>
      <c r="P45" s="132"/>
      <c r="Q45" s="133"/>
      <c r="R45" s="257"/>
      <c r="S45" t="str">
        <f t="shared" si="0"/>
        <v>100</v>
      </c>
    </row>
    <row r="46" spans="1:19" ht="13.5" thickBot="1" x14ac:dyDescent="0.25">
      <c r="A46" s="341"/>
      <c r="B46" s="343"/>
      <c r="C46" s="351"/>
      <c r="D46" s="49"/>
      <c r="E46" s="49"/>
      <c r="F46" s="49"/>
      <c r="G46" s="49"/>
      <c r="H46" s="49"/>
      <c r="I46" s="126"/>
      <c r="J46" s="134"/>
      <c r="K46" s="135"/>
      <c r="L46" s="259"/>
      <c r="M46" s="136"/>
      <c r="N46" s="135"/>
      <c r="O46" s="259"/>
      <c r="P46" s="136"/>
      <c r="Q46" s="137"/>
      <c r="R46" s="259"/>
      <c r="S46" t="str">
        <f t="shared" si="0"/>
        <v/>
      </c>
    </row>
    <row r="47" spans="1:19" ht="12.75" customHeight="1" x14ac:dyDescent="0.2">
      <c r="A47" s="295">
        <f>РВД!A47</f>
        <v>5140</v>
      </c>
      <c r="B47" s="342" t="str">
        <f>IFERROR(VLOOKUP(A47,стр.1!$A$13:$D$106,2,FALSE),"")</f>
        <v>Семин</v>
      </c>
      <c r="C47" s="301" t="str">
        <f>IFERROR(VLOOKUP(A47,стр.1!$A$13:$D$106,4,FALSE),"")</f>
        <v>сборная</v>
      </c>
      <c r="D47" s="41">
        <v>28</v>
      </c>
      <c r="E47" s="41"/>
      <c r="F47" s="41"/>
      <c r="G47" s="41"/>
      <c r="H47" s="41"/>
      <c r="I47" s="42"/>
      <c r="J47" s="130"/>
      <c r="K47" s="131"/>
      <c r="L47" s="257"/>
      <c r="M47" s="132"/>
      <c r="N47" s="131"/>
      <c r="O47" s="257"/>
      <c r="P47" s="132"/>
      <c r="Q47" s="133"/>
      <c r="R47" s="257"/>
      <c r="S47" t="str">
        <f t="shared" si="0"/>
        <v>28</v>
      </c>
    </row>
    <row r="48" spans="1:19" ht="13.5" thickBot="1" x14ac:dyDescent="0.25">
      <c r="A48" s="341"/>
      <c r="B48" s="343"/>
      <c r="C48" s="351"/>
      <c r="D48" s="49"/>
      <c r="E48" s="49"/>
      <c r="F48" s="49"/>
      <c r="G48" s="49"/>
      <c r="H48" s="49"/>
      <c r="I48" s="126"/>
      <c r="J48" s="134"/>
      <c r="K48" s="135"/>
      <c r="L48" s="259"/>
      <c r="M48" s="136"/>
      <c r="N48" s="135"/>
      <c r="O48" s="259"/>
      <c r="P48" s="136"/>
      <c r="Q48" s="137"/>
      <c r="R48" s="259"/>
      <c r="S48" t="str">
        <f t="shared" si="0"/>
        <v/>
      </c>
    </row>
    <row r="49" spans="1:19" x14ac:dyDescent="0.2">
      <c r="A49" s="295">
        <f>РВД!A49</f>
        <v>5241</v>
      </c>
      <c r="B49" s="342" t="str">
        <f>IFERROR(VLOOKUP(A49,стр.1!$A$13:$D$106,2,FALSE),"")</f>
        <v>Радулов</v>
      </c>
      <c r="C49" s="301" t="str">
        <f>IFERROR(VLOOKUP(A49,стр.1!$A$13:$D$106,4,FALSE),"")</f>
        <v>сборная</v>
      </c>
      <c r="D49" s="41">
        <v>125</v>
      </c>
      <c r="E49" s="41">
        <v>100</v>
      </c>
      <c r="F49" s="41"/>
      <c r="G49" s="41"/>
      <c r="H49" s="41"/>
      <c r="I49" s="42"/>
      <c r="J49" s="130"/>
      <c r="K49" s="131"/>
      <c r="L49" s="257"/>
      <c r="M49" s="132"/>
      <c r="N49" s="131"/>
      <c r="O49" s="257"/>
      <c r="P49" s="132"/>
      <c r="Q49" s="133"/>
      <c r="R49" s="257"/>
      <c r="S49" t="str">
        <f t="shared" si="0"/>
        <v>125,100</v>
      </c>
    </row>
    <row r="50" spans="1:19" ht="13.5" thickBot="1" x14ac:dyDescent="0.25">
      <c r="A50" s="341"/>
      <c r="B50" s="343"/>
      <c r="C50" s="351"/>
      <c r="D50" s="49"/>
      <c r="E50" s="49"/>
      <c r="F50" s="49"/>
      <c r="G50" s="49"/>
      <c r="H50" s="49"/>
      <c r="I50" s="126"/>
      <c r="J50" s="134"/>
      <c r="K50" s="135"/>
      <c r="L50" s="259"/>
      <c r="M50" s="136"/>
      <c r="N50" s="135"/>
      <c r="O50" s="259"/>
      <c r="P50" s="136"/>
      <c r="Q50" s="137"/>
      <c r="R50" s="259"/>
      <c r="S50" t="str">
        <f t="shared" si="0"/>
        <v/>
      </c>
    </row>
    <row r="51" spans="1:19" x14ac:dyDescent="0.2">
      <c r="A51" s="295">
        <f>РВД!A51</f>
        <v>5144</v>
      </c>
      <c r="B51" s="342" t="str">
        <f>IFERROR(VLOOKUP(A51,стр.1!$A$13:$D$106,2,FALSE),"")</f>
        <v>Малахов</v>
      </c>
      <c r="C51" s="301" t="str">
        <f>IFERROR(VLOOKUP(A51,стр.1!$A$13:$D$106,4,FALSE),"")</f>
        <v>сборная</v>
      </c>
      <c r="D51" s="41">
        <v>28</v>
      </c>
      <c r="E51" s="41"/>
      <c r="F51" s="41"/>
      <c r="G51" s="41"/>
      <c r="H51" s="41"/>
      <c r="I51" s="42"/>
      <c r="J51" s="130"/>
      <c r="K51" s="131"/>
      <c r="L51" s="257"/>
      <c r="M51" s="132"/>
      <c r="N51" s="131"/>
      <c r="O51" s="257"/>
      <c r="P51" s="132"/>
      <c r="Q51" s="133"/>
      <c r="R51" s="257"/>
      <c r="S51" t="str">
        <f t="shared" si="0"/>
        <v>28</v>
      </c>
    </row>
    <row r="52" spans="1:19" ht="13.5" thickBot="1" x14ac:dyDescent="0.25">
      <c r="A52" s="341"/>
      <c r="B52" s="343"/>
      <c r="C52" s="351"/>
      <c r="D52" s="49"/>
      <c r="E52" s="49"/>
      <c r="F52" s="49"/>
      <c r="G52" s="49"/>
      <c r="H52" s="49"/>
      <c r="I52" s="126"/>
      <c r="J52" s="134"/>
      <c r="K52" s="135"/>
      <c r="L52" s="259"/>
      <c r="M52" s="136"/>
      <c r="N52" s="135"/>
      <c r="O52" s="259"/>
      <c r="P52" s="136"/>
      <c r="Q52" s="137"/>
      <c r="R52" s="259"/>
      <c r="S52" t="str">
        <f t="shared" si="0"/>
        <v/>
      </c>
    </row>
    <row r="53" spans="1:19" x14ac:dyDescent="0.2">
      <c r="A53" s="295">
        <f>РВД!A53</f>
        <v>5147</v>
      </c>
      <c r="B53" s="342" t="str">
        <f>IFERROR(VLOOKUP(A53,стр.1!$A$13:$D$106,2,FALSE),"")</f>
        <v>Королев</v>
      </c>
      <c r="C53" s="301" t="str">
        <f>IFERROR(VLOOKUP(A53,стр.1!$A$13:$D$106,4,FALSE),"")</f>
        <v>сборная</v>
      </c>
      <c r="D53" s="41">
        <v>100</v>
      </c>
      <c r="E53" s="41"/>
      <c r="F53" s="41"/>
      <c r="G53" s="41"/>
      <c r="H53" s="41"/>
      <c r="I53" s="42"/>
      <c r="J53" s="130"/>
      <c r="K53" s="131"/>
      <c r="L53" s="257"/>
      <c r="M53" s="132"/>
      <c r="N53" s="131"/>
      <c r="O53" s="257"/>
      <c r="P53" s="132"/>
      <c r="Q53" s="133"/>
      <c r="R53" s="257"/>
      <c r="S53" t="str">
        <f t="shared" si="0"/>
        <v>100</v>
      </c>
    </row>
    <row r="54" spans="1:19" ht="13.5" thickBot="1" x14ac:dyDescent="0.25">
      <c r="A54" s="341"/>
      <c r="B54" s="343"/>
      <c r="C54" s="351"/>
      <c r="D54" s="49"/>
      <c r="E54" s="49"/>
      <c r="F54" s="49"/>
      <c r="G54" s="49"/>
      <c r="H54" s="49"/>
      <c r="I54" s="126"/>
      <c r="J54" s="134"/>
      <c r="K54" s="135"/>
      <c r="L54" s="259"/>
      <c r="M54" s="136"/>
      <c r="N54" s="135"/>
      <c r="O54" s="259"/>
      <c r="P54" s="136"/>
      <c r="Q54" s="137"/>
      <c r="R54" s="259"/>
      <c r="S54" t="str">
        <f t="shared" si="0"/>
        <v/>
      </c>
    </row>
    <row r="55" spans="1:19" x14ac:dyDescent="0.2">
      <c r="A55" s="295">
        <f>РВД!A55</f>
        <v>5055</v>
      </c>
      <c r="B55" s="342" t="str">
        <f>IFERROR(VLOOKUP(A55,стр.1!$A$13:$D$106,2,FALSE),"")</f>
        <v>Орлов</v>
      </c>
      <c r="C55" s="301" t="str">
        <f>IFERROR(VLOOKUP(A55,стр.1!$A$13:$D$106,4,FALSE),"")</f>
        <v>сборная</v>
      </c>
      <c r="D55" s="41">
        <v>100</v>
      </c>
      <c r="E55" s="41"/>
      <c r="F55" s="41"/>
      <c r="G55" s="41"/>
      <c r="H55" s="41"/>
      <c r="I55" s="42"/>
      <c r="J55" s="130"/>
      <c r="K55" s="131"/>
      <c r="L55" s="257"/>
      <c r="M55" s="132"/>
      <c r="N55" s="131"/>
      <c r="O55" s="257"/>
      <c r="P55" s="132"/>
      <c r="Q55" s="133"/>
      <c r="R55" s="257"/>
      <c r="S55" t="str">
        <f t="shared" si="0"/>
        <v>100</v>
      </c>
    </row>
    <row r="56" spans="1:19" ht="13.5" thickBot="1" x14ac:dyDescent="0.25">
      <c r="A56" s="341"/>
      <c r="B56" s="343"/>
      <c r="C56" s="351"/>
      <c r="D56" s="49"/>
      <c r="E56" s="49"/>
      <c r="F56" s="49"/>
      <c r="G56" s="49"/>
      <c r="H56" s="49"/>
      <c r="I56" s="126"/>
      <c r="J56" s="134"/>
      <c r="K56" s="135"/>
      <c r="L56" s="259"/>
      <c r="M56" s="136"/>
      <c r="N56" s="135"/>
      <c r="O56" s="259"/>
      <c r="P56" s="136"/>
      <c r="Q56" s="137"/>
      <c r="R56" s="259"/>
      <c r="S56" t="str">
        <f t="shared" si="0"/>
        <v/>
      </c>
    </row>
    <row r="57" spans="1:19" x14ac:dyDescent="0.2">
      <c r="A57" s="295">
        <f>РВД!A57</f>
        <v>5155</v>
      </c>
      <c r="B57" s="342" t="str">
        <f>IFERROR(VLOOKUP(A57,стр.1!$A$13:$D$106,2,FALSE),"")</f>
        <v>Мышкин</v>
      </c>
      <c r="C57" s="301" t="str">
        <f>IFERROR(VLOOKUP(A57,стр.1!$A$13:$D$106,4,FALSE),"")</f>
        <v>сборная</v>
      </c>
      <c r="D57" s="41"/>
      <c r="E57" s="41"/>
      <c r="F57" s="41"/>
      <c r="G57" s="41"/>
      <c r="H57" s="41"/>
      <c r="I57" s="42"/>
      <c r="J57" s="130"/>
      <c r="K57" s="131"/>
      <c r="L57" s="257"/>
      <c r="M57" s="132"/>
      <c r="N57" s="131"/>
      <c r="O57" s="257"/>
      <c r="P57" s="132"/>
      <c r="Q57" s="133"/>
      <c r="R57" s="257"/>
      <c r="S57" t="str">
        <f t="shared" si="0"/>
        <v/>
      </c>
    </row>
    <row r="58" spans="1:19" ht="13.5" thickBot="1" x14ac:dyDescent="0.25">
      <c r="A58" s="341"/>
      <c r="B58" s="343"/>
      <c r="C58" s="351"/>
      <c r="D58" s="49"/>
      <c r="E58" s="49"/>
      <c r="F58" s="49"/>
      <c r="G58" s="49"/>
      <c r="H58" s="49"/>
      <c r="I58" s="126"/>
      <c r="J58" s="134"/>
      <c r="K58" s="135"/>
      <c r="L58" s="259"/>
      <c r="M58" s="136"/>
      <c r="N58" s="135"/>
      <c r="O58" s="259"/>
      <c r="P58" s="136"/>
      <c r="Q58" s="137"/>
      <c r="R58" s="259"/>
      <c r="S58" t="str">
        <f t="shared" si="0"/>
        <v/>
      </c>
    </row>
    <row r="59" spans="1:19" x14ac:dyDescent="0.2">
      <c r="A59" s="295">
        <f>РВД!A59</f>
        <v>5141</v>
      </c>
      <c r="B59" s="342" t="str">
        <f>IFERROR(VLOOKUP(A59,стр.1!$A$13:$D$106,2,FALSE),"")</f>
        <v>Куликов</v>
      </c>
      <c r="C59" s="301" t="str">
        <f>IFERROR(VLOOKUP(A59,стр.1!$A$13:$D$106,4,FALSE),"")</f>
        <v>сборная</v>
      </c>
      <c r="D59" s="41">
        <v>28</v>
      </c>
      <c r="E59" s="41"/>
      <c r="F59" s="41"/>
      <c r="G59" s="41"/>
      <c r="H59" s="41"/>
      <c r="I59" s="42"/>
      <c r="J59" s="130"/>
      <c r="K59" s="131"/>
      <c r="L59" s="257"/>
      <c r="M59" s="132"/>
      <c r="N59" s="131"/>
      <c r="O59" s="257"/>
      <c r="P59" s="132"/>
      <c r="Q59" s="133"/>
      <c r="R59" s="257"/>
      <c r="S59" t="str">
        <f t="shared" si="0"/>
        <v>28</v>
      </c>
    </row>
    <row r="60" spans="1:19" ht="13.5" thickBot="1" x14ac:dyDescent="0.25">
      <c r="A60" s="341"/>
      <c r="B60" s="343"/>
      <c r="C60" s="351"/>
      <c r="D60" s="49"/>
      <c r="E60" s="49"/>
      <c r="F60" s="49"/>
      <c r="G60" s="49"/>
      <c r="H60" s="49"/>
      <c r="I60" s="126"/>
      <c r="J60" s="134"/>
      <c r="K60" s="135"/>
      <c r="L60" s="259"/>
      <c r="M60" s="136"/>
      <c r="N60" s="135"/>
      <c r="O60" s="259"/>
      <c r="P60" s="136"/>
      <c r="Q60" s="137"/>
      <c r="R60" s="259"/>
      <c r="S60" t="str">
        <f t="shared" si="0"/>
        <v/>
      </c>
    </row>
    <row r="61" spans="1:19" x14ac:dyDescent="0.2">
      <c r="A61" s="295">
        <f>РВД!A61</f>
        <v>5158</v>
      </c>
      <c r="B61" s="342" t="str">
        <f>IFERROR(VLOOKUP(A61,стр.1!$A$13:$D$106,2,FALSE),"")</f>
        <v>Селиванов</v>
      </c>
      <c r="C61" s="301" t="str">
        <f>IFERROR(VLOOKUP(A61,стр.1!$A$13:$D$106,4,FALSE),"")</f>
        <v>сборная</v>
      </c>
      <c r="D61" s="41">
        <v>24</v>
      </c>
      <c r="E61" s="41"/>
      <c r="F61" s="41"/>
      <c r="G61" s="41"/>
      <c r="H61" s="41"/>
      <c r="I61" s="42"/>
      <c r="J61" s="130"/>
      <c r="K61" s="131"/>
      <c r="L61" s="257"/>
      <c r="M61" s="132"/>
      <c r="N61" s="131"/>
      <c r="O61" s="257"/>
      <c r="P61" s="132"/>
      <c r="Q61" s="133"/>
      <c r="R61" s="257"/>
      <c r="S61" t="str">
        <f t="shared" si="0"/>
        <v>24</v>
      </c>
    </row>
    <row r="62" spans="1:19" ht="13.5" thickBot="1" x14ac:dyDescent="0.25">
      <c r="A62" s="341"/>
      <c r="B62" s="343"/>
      <c r="C62" s="351"/>
      <c r="D62" s="49"/>
      <c r="E62" s="49"/>
      <c r="F62" s="49"/>
      <c r="G62" s="49"/>
      <c r="H62" s="49"/>
      <c r="I62" s="126"/>
      <c r="J62" s="134"/>
      <c r="K62" s="135"/>
      <c r="L62" s="259"/>
      <c r="M62" s="136"/>
      <c r="N62" s="135"/>
      <c r="O62" s="259"/>
      <c r="P62" s="136"/>
      <c r="Q62" s="137"/>
      <c r="R62" s="259"/>
      <c r="S62" t="str">
        <f t="shared" si="0"/>
        <v/>
      </c>
    </row>
    <row r="63" spans="1:19" s="129" customFormat="1" x14ac:dyDescent="0.2">
      <c r="A63" s="344">
        <f>РВД!A63</f>
        <v>0</v>
      </c>
      <c r="B63" s="267" t="str">
        <f>IFERROR(VLOOKUP(A63,стр.1!$A$13:$D$106,2,FALSE),"")</f>
        <v/>
      </c>
      <c r="C63" s="273" t="str">
        <f>IFERROR(VLOOKUP(A63,стр.1!$A$13:$D$106,4,FALSE),"")</f>
        <v/>
      </c>
      <c r="D63" s="50"/>
      <c r="E63" s="50"/>
      <c r="F63" s="50"/>
      <c r="G63" s="50"/>
      <c r="H63" s="50"/>
      <c r="I63" s="204"/>
      <c r="J63" s="205"/>
      <c r="K63" s="206"/>
      <c r="L63" s="261"/>
      <c r="M63" s="207"/>
      <c r="N63" s="206"/>
      <c r="O63" s="261"/>
      <c r="P63" s="207"/>
      <c r="Q63" s="208"/>
      <c r="R63" s="261"/>
      <c r="S63" s="129" t="str">
        <f t="shared" si="0"/>
        <v/>
      </c>
    </row>
    <row r="64" spans="1:19" s="129" customFormat="1" ht="13.5" thickBot="1" x14ac:dyDescent="0.25">
      <c r="A64" s="345"/>
      <c r="B64" s="346"/>
      <c r="C64" s="352"/>
      <c r="D64" s="52"/>
      <c r="E64" s="52"/>
      <c r="F64" s="52"/>
      <c r="G64" s="52"/>
      <c r="H64" s="52"/>
      <c r="I64" s="209"/>
      <c r="J64" s="210"/>
      <c r="K64" s="211"/>
      <c r="L64" s="262"/>
      <c r="M64" s="212"/>
      <c r="N64" s="211"/>
      <c r="O64" s="262"/>
      <c r="P64" s="212"/>
      <c r="Q64" s="213"/>
      <c r="R64" s="262"/>
      <c r="S64" s="129" t="str">
        <f t="shared" si="0"/>
        <v/>
      </c>
    </row>
    <row r="65" spans="1:19" s="129" customFormat="1" x14ac:dyDescent="0.2">
      <c r="A65" s="344">
        <f>РВД!A65</f>
        <v>0</v>
      </c>
      <c r="B65" s="267" t="str">
        <f>IFERROR(VLOOKUP(A65,стр.1!$A$13:$D$106,2,FALSE),"")</f>
        <v/>
      </c>
      <c r="C65" s="273" t="str">
        <f>IFERROR(VLOOKUP(A65,стр.1!$A$13:$D$106,4,FALSE),"")</f>
        <v/>
      </c>
      <c r="D65" s="50"/>
      <c r="E65" s="50"/>
      <c r="F65" s="50"/>
      <c r="G65" s="50"/>
      <c r="H65" s="50"/>
      <c r="I65" s="204"/>
      <c r="J65" s="205"/>
      <c r="K65" s="206"/>
      <c r="L65" s="261"/>
      <c r="M65" s="207"/>
      <c r="N65" s="206"/>
      <c r="O65" s="261"/>
      <c r="P65" s="207"/>
      <c r="Q65" s="208"/>
      <c r="R65" s="261"/>
      <c r="S65" s="129" t="str">
        <f t="shared" si="0"/>
        <v/>
      </c>
    </row>
    <row r="66" spans="1:19" s="129" customFormat="1" ht="13.5" thickBot="1" x14ac:dyDescent="0.25">
      <c r="A66" s="345"/>
      <c r="B66" s="346"/>
      <c r="C66" s="352"/>
      <c r="D66" s="52"/>
      <c r="E66" s="52"/>
      <c r="F66" s="52"/>
      <c r="G66" s="52"/>
      <c r="H66" s="52"/>
      <c r="I66" s="209"/>
      <c r="J66" s="210"/>
      <c r="K66" s="211"/>
      <c r="L66" s="262"/>
      <c r="M66" s="212"/>
      <c r="N66" s="211"/>
      <c r="O66" s="262"/>
      <c r="P66" s="212"/>
      <c r="Q66" s="213"/>
      <c r="R66" s="262"/>
      <c r="S66" s="129" t="str">
        <f t="shared" si="0"/>
        <v/>
      </c>
    </row>
    <row r="67" spans="1:19" s="129" customFormat="1" x14ac:dyDescent="0.2">
      <c r="A67" s="344">
        <f>РВД!A67</f>
        <v>0</v>
      </c>
      <c r="B67" s="267" t="str">
        <f>IFERROR(VLOOKUP(A67,стр.1!$A$13:$D$106,2,FALSE),"")</f>
        <v/>
      </c>
      <c r="C67" s="273" t="str">
        <f>IFERROR(VLOOKUP(A67,стр.1!$A$13:$D$106,4,FALSE),"")</f>
        <v/>
      </c>
      <c r="D67" s="50"/>
      <c r="E67" s="50"/>
      <c r="F67" s="50"/>
      <c r="G67" s="50"/>
      <c r="H67" s="50"/>
      <c r="I67" s="204"/>
      <c r="J67" s="205"/>
      <c r="K67" s="206"/>
      <c r="L67" s="261"/>
      <c r="M67" s="207"/>
      <c r="N67" s="206"/>
      <c r="O67" s="261"/>
      <c r="P67" s="207"/>
      <c r="Q67" s="208"/>
      <c r="R67" s="261"/>
      <c r="S67" s="129" t="str">
        <f t="shared" si="0"/>
        <v/>
      </c>
    </row>
    <row r="68" spans="1:19" s="129" customFormat="1" ht="13.5" thickBot="1" x14ac:dyDescent="0.25">
      <c r="A68" s="345"/>
      <c r="B68" s="346"/>
      <c r="C68" s="352"/>
      <c r="D68" s="52"/>
      <c r="E68" s="52"/>
      <c r="F68" s="52"/>
      <c r="G68" s="52"/>
      <c r="H68" s="52"/>
      <c r="I68" s="209"/>
      <c r="J68" s="210"/>
      <c r="K68" s="211"/>
      <c r="L68" s="262"/>
      <c r="M68" s="212"/>
      <c r="N68" s="211"/>
      <c r="O68" s="262"/>
      <c r="P68" s="212"/>
      <c r="Q68" s="213"/>
      <c r="R68" s="262"/>
      <c r="S68" s="129" t="str">
        <f t="shared" si="0"/>
        <v/>
      </c>
    </row>
    <row r="69" spans="1:19" s="129" customFormat="1" x14ac:dyDescent="0.2">
      <c r="A69" s="344">
        <f>РВД!A69</f>
        <v>0</v>
      </c>
      <c r="B69" s="267" t="str">
        <f>IFERROR(VLOOKUP(A69,стр.1!$A$13:$D$106,2,FALSE),"")</f>
        <v/>
      </c>
      <c r="C69" s="273" t="str">
        <f>IFERROR(VLOOKUP(A69,стр.1!$A$13:$D$106,4,FALSE),"")</f>
        <v/>
      </c>
      <c r="D69" s="50"/>
      <c r="E69" s="50"/>
      <c r="F69" s="50"/>
      <c r="G69" s="50"/>
      <c r="H69" s="50"/>
      <c r="I69" s="204"/>
      <c r="J69" s="205"/>
      <c r="K69" s="206"/>
      <c r="L69" s="261"/>
      <c r="M69" s="207"/>
      <c r="N69" s="206"/>
      <c r="O69" s="261"/>
      <c r="P69" s="207"/>
      <c r="Q69" s="208"/>
      <c r="R69" s="261"/>
      <c r="S69" s="129" t="str">
        <f t="shared" si="0"/>
        <v/>
      </c>
    </row>
    <row r="70" spans="1:19" s="129" customFormat="1" ht="13.5" thickBot="1" x14ac:dyDescent="0.25">
      <c r="A70" s="345"/>
      <c r="B70" s="346"/>
      <c r="C70" s="352"/>
      <c r="D70" s="52"/>
      <c r="E70" s="52"/>
      <c r="F70" s="52"/>
      <c r="G70" s="52"/>
      <c r="H70" s="52"/>
      <c r="I70" s="209"/>
      <c r="J70" s="210"/>
      <c r="K70" s="211"/>
      <c r="L70" s="262"/>
      <c r="M70" s="212"/>
      <c r="N70" s="211"/>
      <c r="O70" s="262"/>
      <c r="P70" s="212"/>
      <c r="Q70" s="213"/>
      <c r="R70" s="262"/>
      <c r="S70" s="129" t="str">
        <f t="shared" ref="S70:S118" si="1">CONCATENATE(D70, IF(E70&lt;&gt;"", ",", ""), E70, IF(F70&lt;&gt;"", ",", ""), F70, IF(G70&lt;&gt;"", ",", ""), G70, IF(H70&lt;&gt;"", ",", ""), H70, IF(I70&lt;&gt;"", ",", ""), I70)</f>
        <v/>
      </c>
    </row>
    <row r="71" spans="1:19" s="129" customFormat="1" x14ac:dyDescent="0.2">
      <c r="A71" s="344">
        <f>РВД!A71</f>
        <v>0</v>
      </c>
      <c r="B71" s="267" t="str">
        <f>IFERROR(VLOOKUP(A71,стр.1!$A$13:$D$106,2,FALSE),"")</f>
        <v/>
      </c>
      <c r="C71" s="273" t="str">
        <f>IFERROR(VLOOKUP(A71,стр.1!$A$13:$D$106,4,FALSE),"")</f>
        <v/>
      </c>
      <c r="D71" s="50"/>
      <c r="E71" s="50"/>
      <c r="F71" s="50"/>
      <c r="G71" s="50"/>
      <c r="H71" s="50"/>
      <c r="I71" s="204"/>
      <c r="J71" s="205"/>
      <c r="K71" s="206"/>
      <c r="L71" s="261"/>
      <c r="M71" s="207"/>
      <c r="N71" s="206"/>
      <c r="O71" s="261"/>
      <c r="P71" s="207"/>
      <c r="Q71" s="208"/>
      <c r="R71" s="261"/>
      <c r="S71" s="129" t="str">
        <f t="shared" si="1"/>
        <v/>
      </c>
    </row>
    <row r="72" spans="1:19" s="129" customFormat="1" ht="13.5" thickBot="1" x14ac:dyDescent="0.25">
      <c r="A72" s="345"/>
      <c r="B72" s="346"/>
      <c r="C72" s="352"/>
      <c r="D72" s="52"/>
      <c r="E72" s="52"/>
      <c r="F72" s="52"/>
      <c r="G72" s="52"/>
      <c r="H72" s="52"/>
      <c r="I72" s="209"/>
      <c r="J72" s="210"/>
      <c r="K72" s="211"/>
      <c r="L72" s="262"/>
      <c r="M72" s="212"/>
      <c r="N72" s="211"/>
      <c r="O72" s="262"/>
      <c r="P72" s="212"/>
      <c r="Q72" s="213"/>
      <c r="R72" s="262"/>
      <c r="S72" s="129" t="str">
        <f t="shared" si="1"/>
        <v/>
      </c>
    </row>
    <row r="73" spans="1:19" s="129" customFormat="1" x14ac:dyDescent="0.2">
      <c r="A73" s="344">
        <f>РВД!A73</f>
        <v>0</v>
      </c>
      <c r="B73" s="267" t="str">
        <f>IFERROR(VLOOKUP(A73,стр.1!$A$13:$D$106,2,FALSE),"")</f>
        <v/>
      </c>
      <c r="C73" s="273" t="str">
        <f>IFERROR(VLOOKUP(A73,стр.1!$A$13:$D$106,4,FALSE),"")</f>
        <v/>
      </c>
      <c r="D73" s="50"/>
      <c r="E73" s="50"/>
      <c r="F73" s="50"/>
      <c r="G73" s="50"/>
      <c r="H73" s="50"/>
      <c r="I73" s="204"/>
      <c r="J73" s="205"/>
      <c r="K73" s="206"/>
      <c r="L73" s="261"/>
      <c r="M73" s="207"/>
      <c r="N73" s="206"/>
      <c r="O73" s="261"/>
      <c r="P73" s="207"/>
      <c r="Q73" s="208"/>
      <c r="R73" s="261"/>
      <c r="S73" s="129" t="str">
        <f t="shared" si="1"/>
        <v/>
      </c>
    </row>
    <row r="74" spans="1:19" s="129" customFormat="1" ht="13.5" thickBot="1" x14ac:dyDescent="0.25">
      <c r="A74" s="345"/>
      <c r="B74" s="346"/>
      <c r="C74" s="352"/>
      <c r="D74" s="52"/>
      <c r="E74" s="52"/>
      <c r="F74" s="52"/>
      <c r="G74" s="52"/>
      <c r="H74" s="52"/>
      <c r="I74" s="209"/>
      <c r="J74" s="210"/>
      <c r="K74" s="211"/>
      <c r="L74" s="262"/>
      <c r="M74" s="212"/>
      <c r="N74" s="211"/>
      <c r="O74" s="262"/>
      <c r="P74" s="212"/>
      <c r="Q74" s="213"/>
      <c r="R74" s="262"/>
      <c r="S74" s="129" t="str">
        <f t="shared" si="1"/>
        <v/>
      </c>
    </row>
    <row r="75" spans="1:19" s="129" customFormat="1" x14ac:dyDescent="0.2">
      <c r="A75" s="344">
        <f>РВД!A75</f>
        <v>0</v>
      </c>
      <c r="B75" s="267" t="str">
        <f>IFERROR(VLOOKUP(A75,стр.1!$A$13:$D$106,2,FALSE),"")</f>
        <v/>
      </c>
      <c r="C75" s="273" t="str">
        <f>IFERROR(VLOOKUP(A75,стр.1!$A$13:$D$106,4,FALSE),"")</f>
        <v/>
      </c>
      <c r="D75" s="50"/>
      <c r="E75" s="50"/>
      <c r="F75" s="50"/>
      <c r="G75" s="50"/>
      <c r="H75" s="50"/>
      <c r="I75" s="204"/>
      <c r="J75" s="205"/>
      <c r="K75" s="206"/>
      <c r="L75" s="261"/>
      <c r="M75" s="207"/>
      <c r="N75" s="206"/>
      <c r="O75" s="261"/>
      <c r="P75" s="207"/>
      <c r="Q75" s="208"/>
      <c r="R75" s="261"/>
      <c r="S75" s="129" t="str">
        <f t="shared" si="1"/>
        <v/>
      </c>
    </row>
    <row r="76" spans="1:19" s="129" customFormat="1" ht="13.5" thickBot="1" x14ac:dyDescent="0.25">
      <c r="A76" s="345"/>
      <c r="B76" s="346"/>
      <c r="C76" s="352"/>
      <c r="D76" s="52"/>
      <c r="E76" s="52"/>
      <c r="F76" s="52"/>
      <c r="G76" s="52"/>
      <c r="H76" s="52"/>
      <c r="I76" s="209"/>
      <c r="J76" s="210"/>
      <c r="K76" s="211"/>
      <c r="L76" s="262"/>
      <c r="M76" s="212"/>
      <c r="N76" s="211"/>
      <c r="O76" s="262"/>
      <c r="P76" s="212"/>
      <c r="Q76" s="213"/>
      <c r="R76" s="262"/>
      <c r="S76" s="129" t="str">
        <f t="shared" si="1"/>
        <v/>
      </c>
    </row>
    <row r="77" spans="1:19" s="129" customFormat="1" x14ac:dyDescent="0.2">
      <c r="A77" s="344">
        <f>РВД!A77</f>
        <v>0</v>
      </c>
      <c r="B77" s="267" t="str">
        <f>IFERROR(VLOOKUP(A77,стр.1!$A$13:$D$106,2,FALSE),"")</f>
        <v/>
      </c>
      <c r="C77" s="273" t="str">
        <f>IFERROR(VLOOKUP(A77,стр.1!$A$13:$D$106,4,FALSE),"")</f>
        <v/>
      </c>
      <c r="D77" s="50"/>
      <c r="E77" s="50"/>
      <c r="F77" s="50"/>
      <c r="G77" s="50"/>
      <c r="H77" s="50"/>
      <c r="I77" s="204"/>
      <c r="J77" s="205"/>
      <c r="K77" s="206"/>
      <c r="L77" s="261"/>
      <c r="M77" s="207"/>
      <c r="N77" s="206"/>
      <c r="O77" s="261"/>
      <c r="P77" s="207"/>
      <c r="Q77" s="208"/>
      <c r="R77" s="261"/>
      <c r="S77" s="129" t="str">
        <f t="shared" si="1"/>
        <v/>
      </c>
    </row>
    <row r="78" spans="1:19" s="129" customFormat="1" ht="13.5" thickBot="1" x14ac:dyDescent="0.25">
      <c r="A78" s="345"/>
      <c r="B78" s="346"/>
      <c r="C78" s="352"/>
      <c r="D78" s="52"/>
      <c r="E78" s="52"/>
      <c r="F78" s="52"/>
      <c r="G78" s="52"/>
      <c r="H78" s="52"/>
      <c r="I78" s="209"/>
      <c r="J78" s="210"/>
      <c r="K78" s="211"/>
      <c r="L78" s="262"/>
      <c r="M78" s="212"/>
      <c r="N78" s="211"/>
      <c r="O78" s="262"/>
      <c r="P78" s="212"/>
      <c r="Q78" s="213"/>
      <c r="R78" s="262"/>
      <c r="S78" s="129" t="str">
        <f t="shared" si="1"/>
        <v/>
      </c>
    </row>
    <row r="79" spans="1:19" s="129" customFormat="1" x14ac:dyDescent="0.2">
      <c r="A79" s="344">
        <f>РВД!A79</f>
        <v>0</v>
      </c>
      <c r="B79" s="267" t="str">
        <f>IFERROR(VLOOKUP(A79,стр.1!$A$13:$D$106,2,FALSE),"")</f>
        <v/>
      </c>
      <c r="C79" s="273" t="str">
        <f>IFERROR(VLOOKUP(A79,стр.1!$A$13:$D$106,4,FALSE),"")</f>
        <v/>
      </c>
      <c r="D79" s="50"/>
      <c r="E79" s="50"/>
      <c r="F79" s="50"/>
      <c r="G79" s="50"/>
      <c r="H79" s="50"/>
      <c r="I79" s="204"/>
      <c r="J79" s="205"/>
      <c r="K79" s="206"/>
      <c r="L79" s="261"/>
      <c r="M79" s="207"/>
      <c r="N79" s="206"/>
      <c r="O79" s="261"/>
      <c r="P79" s="207"/>
      <c r="Q79" s="208"/>
      <c r="R79" s="261"/>
      <c r="S79" s="129" t="str">
        <f t="shared" si="1"/>
        <v/>
      </c>
    </row>
    <row r="80" spans="1:19" s="129" customFormat="1" ht="13.5" thickBot="1" x14ac:dyDescent="0.25">
      <c r="A80" s="345"/>
      <c r="B80" s="346"/>
      <c r="C80" s="352"/>
      <c r="D80" s="52"/>
      <c r="E80" s="52"/>
      <c r="F80" s="52"/>
      <c r="G80" s="52"/>
      <c r="H80" s="52"/>
      <c r="I80" s="209"/>
      <c r="J80" s="210"/>
      <c r="K80" s="211"/>
      <c r="L80" s="262"/>
      <c r="M80" s="212"/>
      <c r="N80" s="211"/>
      <c r="O80" s="262"/>
      <c r="P80" s="212"/>
      <c r="Q80" s="213"/>
      <c r="R80" s="262"/>
      <c r="S80" s="129" t="str">
        <f t="shared" si="1"/>
        <v/>
      </c>
    </row>
    <row r="81" spans="1:19" s="129" customFormat="1" x14ac:dyDescent="0.2">
      <c r="A81" s="344">
        <f>РВД!A81</f>
        <v>0</v>
      </c>
      <c r="B81" s="267" t="str">
        <f>IFERROR(VLOOKUP(A81,стр.1!$A$13:$D$106,2,FALSE),"")</f>
        <v/>
      </c>
      <c r="C81" s="273" t="str">
        <f>IFERROR(VLOOKUP(A81,стр.1!$A$13:$D$106,4,FALSE),"")</f>
        <v/>
      </c>
      <c r="D81" s="50"/>
      <c r="E81" s="50"/>
      <c r="F81" s="50"/>
      <c r="G81" s="50"/>
      <c r="H81" s="50"/>
      <c r="I81" s="204"/>
      <c r="J81" s="205"/>
      <c r="K81" s="206"/>
      <c r="L81" s="261"/>
      <c r="M81" s="207"/>
      <c r="N81" s="206"/>
      <c r="O81" s="261"/>
      <c r="P81" s="207"/>
      <c r="Q81" s="208"/>
      <c r="R81" s="261"/>
      <c r="S81" s="129" t="str">
        <f t="shared" si="1"/>
        <v/>
      </c>
    </row>
    <row r="82" spans="1:19" s="129" customFormat="1" ht="13.5" thickBot="1" x14ac:dyDescent="0.25">
      <c r="A82" s="345"/>
      <c r="B82" s="346"/>
      <c r="C82" s="352"/>
      <c r="D82" s="52"/>
      <c r="E82" s="52"/>
      <c r="F82" s="52"/>
      <c r="G82" s="52"/>
      <c r="H82" s="52"/>
      <c r="I82" s="209"/>
      <c r="J82" s="210"/>
      <c r="K82" s="211"/>
      <c r="L82" s="262"/>
      <c r="M82" s="212"/>
      <c r="N82" s="211"/>
      <c r="O82" s="262"/>
      <c r="P82" s="212"/>
      <c r="Q82" s="213"/>
      <c r="R82" s="262"/>
      <c r="S82" s="129" t="str">
        <f t="shared" si="1"/>
        <v/>
      </c>
    </row>
    <row r="83" spans="1:19" s="129" customFormat="1" x14ac:dyDescent="0.2">
      <c r="A83" s="344">
        <f>РВД!A83</f>
        <v>0</v>
      </c>
      <c r="B83" s="267" t="str">
        <f>IFERROR(VLOOKUP(A83,стр.1!$A$13:$D$106,2,FALSE),"")</f>
        <v/>
      </c>
      <c r="C83" s="273" t="str">
        <f>IFERROR(VLOOKUP(A83,стр.1!$A$13:$D$106,4,FALSE),"")</f>
        <v/>
      </c>
      <c r="D83" s="50"/>
      <c r="E83" s="50"/>
      <c r="F83" s="50"/>
      <c r="G83" s="50"/>
      <c r="H83" s="50"/>
      <c r="I83" s="204"/>
      <c r="J83" s="205"/>
      <c r="K83" s="206"/>
      <c r="L83" s="261"/>
      <c r="M83" s="207"/>
      <c r="N83" s="206"/>
      <c r="O83" s="261"/>
      <c r="P83" s="207"/>
      <c r="Q83" s="208"/>
      <c r="R83" s="261"/>
      <c r="S83" s="129" t="str">
        <f t="shared" si="1"/>
        <v/>
      </c>
    </row>
    <row r="84" spans="1:19" s="129" customFormat="1" ht="13.5" thickBot="1" x14ac:dyDescent="0.25">
      <c r="A84" s="345"/>
      <c r="B84" s="346"/>
      <c r="C84" s="352"/>
      <c r="D84" s="52"/>
      <c r="E84" s="52"/>
      <c r="F84" s="52"/>
      <c r="G84" s="52"/>
      <c r="H84" s="52"/>
      <c r="I84" s="209"/>
      <c r="J84" s="210"/>
      <c r="K84" s="211"/>
      <c r="L84" s="262"/>
      <c r="M84" s="212"/>
      <c r="N84" s="211"/>
      <c r="O84" s="262"/>
      <c r="P84" s="212"/>
      <c r="Q84" s="213"/>
      <c r="R84" s="262"/>
      <c r="S84" s="129" t="str">
        <f t="shared" si="1"/>
        <v/>
      </c>
    </row>
    <row r="85" spans="1:19" s="129" customFormat="1" x14ac:dyDescent="0.2">
      <c r="A85" s="344">
        <f>РВД!A85</f>
        <v>0</v>
      </c>
      <c r="B85" s="267" t="str">
        <f>IFERROR(VLOOKUP(A85,стр.1!$A$13:$D$106,2,FALSE),"")</f>
        <v/>
      </c>
      <c r="C85" s="273" t="str">
        <f>IFERROR(VLOOKUP(A85,стр.1!$A$13:$D$106,4,FALSE),"")</f>
        <v/>
      </c>
      <c r="D85" s="50"/>
      <c r="E85" s="50"/>
      <c r="F85" s="50"/>
      <c r="G85" s="50"/>
      <c r="H85" s="50"/>
      <c r="I85" s="204"/>
      <c r="J85" s="205"/>
      <c r="K85" s="206"/>
      <c r="L85" s="261"/>
      <c r="M85" s="207"/>
      <c r="N85" s="206"/>
      <c r="O85" s="261"/>
      <c r="P85" s="207"/>
      <c r="Q85" s="208"/>
      <c r="R85" s="261"/>
      <c r="S85" s="129" t="str">
        <f t="shared" si="1"/>
        <v/>
      </c>
    </row>
    <row r="86" spans="1:19" s="129" customFormat="1" ht="13.5" thickBot="1" x14ac:dyDescent="0.25">
      <c r="A86" s="345"/>
      <c r="B86" s="346"/>
      <c r="C86" s="352"/>
      <c r="D86" s="52"/>
      <c r="E86" s="52"/>
      <c r="F86" s="52"/>
      <c r="G86" s="52"/>
      <c r="H86" s="52"/>
      <c r="I86" s="209"/>
      <c r="J86" s="210"/>
      <c r="K86" s="211"/>
      <c r="L86" s="262"/>
      <c r="M86" s="212"/>
      <c r="N86" s="211"/>
      <c r="O86" s="262"/>
      <c r="P86" s="212"/>
      <c r="Q86" s="213"/>
      <c r="R86" s="262"/>
      <c r="S86" s="129" t="str">
        <f t="shared" si="1"/>
        <v/>
      </c>
    </row>
    <row r="87" spans="1:19" s="129" customFormat="1" x14ac:dyDescent="0.2">
      <c r="A87" s="344">
        <f>РВД!A87</f>
        <v>0</v>
      </c>
      <c r="B87" s="267" t="str">
        <f>IFERROR(VLOOKUP(A87,стр.1!$A$13:$D$106,2,FALSE),"")</f>
        <v/>
      </c>
      <c r="C87" s="273" t="str">
        <f>IFERROR(VLOOKUP(A87,стр.1!$A$13:$D$106,4,FALSE),"")</f>
        <v/>
      </c>
      <c r="D87" s="50"/>
      <c r="E87" s="50"/>
      <c r="F87" s="50"/>
      <c r="G87" s="50"/>
      <c r="H87" s="50"/>
      <c r="I87" s="204"/>
      <c r="J87" s="205"/>
      <c r="K87" s="206"/>
      <c r="L87" s="261"/>
      <c r="M87" s="207"/>
      <c r="N87" s="206"/>
      <c r="O87" s="261"/>
      <c r="P87" s="207"/>
      <c r="Q87" s="208"/>
      <c r="R87" s="261"/>
      <c r="S87" s="129" t="str">
        <f t="shared" si="1"/>
        <v/>
      </c>
    </row>
    <row r="88" spans="1:19" s="129" customFormat="1" ht="13.5" thickBot="1" x14ac:dyDescent="0.25">
      <c r="A88" s="345"/>
      <c r="B88" s="346"/>
      <c r="C88" s="352"/>
      <c r="D88" s="52"/>
      <c r="E88" s="52"/>
      <c r="F88" s="52"/>
      <c r="G88" s="52"/>
      <c r="H88" s="52"/>
      <c r="I88" s="209"/>
      <c r="J88" s="210"/>
      <c r="K88" s="211"/>
      <c r="L88" s="262"/>
      <c r="M88" s="212"/>
      <c r="N88" s="211"/>
      <c r="O88" s="262"/>
      <c r="P88" s="212"/>
      <c r="Q88" s="213"/>
      <c r="R88" s="262"/>
      <c r="S88" s="129" t="str">
        <f t="shared" si="1"/>
        <v/>
      </c>
    </row>
    <row r="89" spans="1:19" s="129" customFormat="1" x14ac:dyDescent="0.2">
      <c r="A89" s="344">
        <f>РВД!A89</f>
        <v>0</v>
      </c>
      <c r="B89" s="267" t="str">
        <f>IFERROR(VLOOKUP(A89,стр.1!$A$13:$D$106,2,FALSE),"")</f>
        <v/>
      </c>
      <c r="C89" s="273" t="str">
        <f>IFERROR(VLOOKUP(A89,стр.1!$A$13:$D$106,4,FALSE),"")</f>
        <v/>
      </c>
      <c r="D89" s="50"/>
      <c r="E89" s="50"/>
      <c r="F89" s="50"/>
      <c r="G89" s="50"/>
      <c r="H89" s="50"/>
      <c r="I89" s="204"/>
      <c r="J89" s="205"/>
      <c r="K89" s="206"/>
      <c r="L89" s="261"/>
      <c r="M89" s="207"/>
      <c r="N89" s="206"/>
      <c r="O89" s="261"/>
      <c r="P89" s="207"/>
      <c r="Q89" s="208"/>
      <c r="R89" s="261"/>
      <c r="S89" s="129" t="str">
        <f t="shared" si="1"/>
        <v/>
      </c>
    </row>
    <row r="90" spans="1:19" s="129" customFormat="1" ht="13.5" thickBot="1" x14ac:dyDescent="0.25">
      <c r="A90" s="345"/>
      <c r="B90" s="346"/>
      <c r="C90" s="352"/>
      <c r="D90" s="52"/>
      <c r="E90" s="52"/>
      <c r="F90" s="52"/>
      <c r="G90" s="52"/>
      <c r="H90" s="52"/>
      <c r="I90" s="209"/>
      <c r="J90" s="210"/>
      <c r="K90" s="211"/>
      <c r="L90" s="262"/>
      <c r="M90" s="212"/>
      <c r="N90" s="211"/>
      <c r="O90" s="262"/>
      <c r="P90" s="212"/>
      <c r="Q90" s="213"/>
      <c r="R90" s="262"/>
      <c r="S90" s="129" t="str">
        <f t="shared" si="1"/>
        <v/>
      </c>
    </row>
    <row r="91" spans="1:19" s="129" customFormat="1" x14ac:dyDescent="0.2">
      <c r="A91" s="344">
        <f>РВД!A91</f>
        <v>0</v>
      </c>
      <c r="B91" s="267" t="str">
        <f>IFERROR(VLOOKUP(A91,стр.1!$A$13:$D$106,2,FALSE),"")</f>
        <v/>
      </c>
      <c r="C91" s="273" t="str">
        <f>IFERROR(VLOOKUP(A91,стр.1!$A$13:$D$106,4,FALSE),"")</f>
        <v/>
      </c>
      <c r="D91" s="50"/>
      <c r="E91" s="50"/>
      <c r="F91" s="50"/>
      <c r="G91" s="50"/>
      <c r="H91" s="50"/>
      <c r="I91" s="204"/>
      <c r="J91" s="205"/>
      <c r="K91" s="206"/>
      <c r="L91" s="261"/>
      <c r="M91" s="207"/>
      <c r="N91" s="206"/>
      <c r="O91" s="261"/>
      <c r="P91" s="207"/>
      <c r="Q91" s="208"/>
      <c r="R91" s="261"/>
      <c r="S91" s="129" t="str">
        <f t="shared" si="1"/>
        <v/>
      </c>
    </row>
    <row r="92" spans="1:19" s="129" customFormat="1" ht="13.5" thickBot="1" x14ac:dyDescent="0.25">
      <c r="A92" s="345"/>
      <c r="B92" s="346"/>
      <c r="C92" s="352"/>
      <c r="D92" s="52"/>
      <c r="E92" s="52"/>
      <c r="F92" s="52"/>
      <c r="G92" s="52"/>
      <c r="H92" s="52"/>
      <c r="I92" s="209"/>
      <c r="J92" s="210"/>
      <c r="K92" s="211"/>
      <c r="L92" s="262"/>
      <c r="M92" s="212"/>
      <c r="N92" s="211"/>
      <c r="O92" s="262"/>
      <c r="P92" s="212"/>
      <c r="Q92" s="213"/>
      <c r="R92" s="262"/>
      <c r="S92" s="129" t="str">
        <f t="shared" si="1"/>
        <v/>
      </c>
    </row>
    <row r="93" spans="1:19" s="129" customFormat="1" x14ac:dyDescent="0.2">
      <c r="A93" s="344">
        <f>РВД!A93</f>
        <v>0</v>
      </c>
      <c r="B93" s="267" t="str">
        <f>IFERROR(VLOOKUP(A93,стр.1!$A$13:$D$106,2,FALSE),"")</f>
        <v/>
      </c>
      <c r="C93" s="273" t="str">
        <f>IFERROR(VLOOKUP(A93,стр.1!$A$13:$D$106,4,FALSE),"")</f>
        <v/>
      </c>
      <c r="D93" s="50"/>
      <c r="E93" s="50"/>
      <c r="F93" s="50"/>
      <c r="G93" s="50"/>
      <c r="H93" s="50"/>
      <c r="I93" s="204"/>
      <c r="J93" s="205"/>
      <c r="K93" s="206"/>
      <c r="L93" s="261"/>
      <c r="M93" s="207"/>
      <c r="N93" s="206"/>
      <c r="O93" s="261"/>
      <c r="P93" s="207"/>
      <c r="Q93" s="208"/>
      <c r="R93" s="261"/>
      <c r="S93" s="129" t="str">
        <f t="shared" si="1"/>
        <v/>
      </c>
    </row>
    <row r="94" spans="1:19" s="129" customFormat="1" ht="13.5" thickBot="1" x14ac:dyDescent="0.25">
      <c r="A94" s="345"/>
      <c r="B94" s="346"/>
      <c r="C94" s="352"/>
      <c r="D94" s="52"/>
      <c r="E94" s="52"/>
      <c r="F94" s="52"/>
      <c r="G94" s="52"/>
      <c r="H94" s="52"/>
      <c r="I94" s="209"/>
      <c r="J94" s="210"/>
      <c r="K94" s="211"/>
      <c r="L94" s="262"/>
      <c r="M94" s="212"/>
      <c r="N94" s="211"/>
      <c r="O94" s="262"/>
      <c r="P94" s="212"/>
      <c r="Q94" s="213"/>
      <c r="R94" s="262"/>
      <c r="S94" s="129" t="str">
        <f t="shared" si="1"/>
        <v/>
      </c>
    </row>
    <row r="95" spans="1:19" s="129" customFormat="1" x14ac:dyDescent="0.2">
      <c r="A95" s="344">
        <f>РВД!A95</f>
        <v>0</v>
      </c>
      <c r="B95" s="267" t="str">
        <f>IFERROR(VLOOKUP(A95,стр.1!$A$13:$D$106,2,FALSE),"")</f>
        <v/>
      </c>
      <c r="C95" s="273" t="str">
        <f>IFERROR(VLOOKUP(A95,стр.1!$A$13:$D$106,4,FALSE),"")</f>
        <v/>
      </c>
      <c r="D95" s="50"/>
      <c r="E95" s="50"/>
      <c r="F95" s="50"/>
      <c r="G95" s="50"/>
      <c r="H95" s="50"/>
      <c r="I95" s="204"/>
      <c r="J95" s="205"/>
      <c r="K95" s="206"/>
      <c r="L95" s="261"/>
      <c r="M95" s="207"/>
      <c r="N95" s="206"/>
      <c r="O95" s="261"/>
      <c r="P95" s="207"/>
      <c r="Q95" s="208"/>
      <c r="R95" s="261"/>
      <c r="S95" s="129" t="str">
        <f t="shared" si="1"/>
        <v/>
      </c>
    </row>
    <row r="96" spans="1:19" s="129" customFormat="1" ht="13.5" thickBot="1" x14ac:dyDescent="0.25">
      <c r="A96" s="345"/>
      <c r="B96" s="346"/>
      <c r="C96" s="352"/>
      <c r="D96" s="52"/>
      <c r="E96" s="52"/>
      <c r="F96" s="52"/>
      <c r="G96" s="52"/>
      <c r="H96" s="52"/>
      <c r="I96" s="209"/>
      <c r="J96" s="210"/>
      <c r="K96" s="211"/>
      <c r="L96" s="262"/>
      <c r="M96" s="212"/>
      <c r="N96" s="211"/>
      <c r="O96" s="262"/>
      <c r="P96" s="212"/>
      <c r="Q96" s="213"/>
      <c r="R96" s="262"/>
      <c r="S96" s="129" t="str">
        <f t="shared" si="1"/>
        <v/>
      </c>
    </row>
    <row r="97" spans="1:19" s="129" customFormat="1" x14ac:dyDescent="0.2">
      <c r="A97" s="344">
        <f>РВД!A97</f>
        <v>0</v>
      </c>
      <c r="B97" s="267" t="str">
        <f>IFERROR(VLOOKUP(A97,стр.1!$A$13:$D$106,2,FALSE),"")</f>
        <v/>
      </c>
      <c r="C97" s="273" t="str">
        <f>IFERROR(VLOOKUP(A97,стр.1!$A$13:$D$106,4,FALSE),"")</f>
        <v/>
      </c>
      <c r="D97" s="50"/>
      <c r="E97" s="50"/>
      <c r="F97" s="50"/>
      <c r="G97" s="50"/>
      <c r="H97" s="50"/>
      <c r="I97" s="204"/>
      <c r="J97" s="205"/>
      <c r="K97" s="206"/>
      <c r="L97" s="261"/>
      <c r="M97" s="207"/>
      <c r="N97" s="206"/>
      <c r="O97" s="261"/>
      <c r="P97" s="207"/>
      <c r="Q97" s="208"/>
      <c r="R97" s="261"/>
      <c r="S97" s="129" t="str">
        <f t="shared" si="1"/>
        <v/>
      </c>
    </row>
    <row r="98" spans="1:19" s="129" customFormat="1" ht="13.5" thickBot="1" x14ac:dyDescent="0.25">
      <c r="A98" s="345"/>
      <c r="B98" s="346"/>
      <c r="C98" s="352"/>
      <c r="D98" s="52"/>
      <c r="E98" s="52"/>
      <c r="F98" s="52"/>
      <c r="G98" s="52"/>
      <c r="H98" s="52"/>
      <c r="I98" s="209"/>
      <c r="J98" s="210"/>
      <c r="K98" s="211"/>
      <c r="L98" s="262"/>
      <c r="M98" s="212"/>
      <c r="N98" s="211"/>
      <c r="O98" s="262"/>
      <c r="P98" s="212"/>
      <c r="Q98" s="213"/>
      <c r="R98" s="262"/>
      <c r="S98" s="129" t="str">
        <f t="shared" si="1"/>
        <v/>
      </c>
    </row>
    <row r="99" spans="1:19" s="129" customFormat="1" x14ac:dyDescent="0.2">
      <c r="A99" s="344">
        <f>РВД!A99</f>
        <v>0</v>
      </c>
      <c r="B99" s="267"/>
      <c r="C99" s="254"/>
      <c r="D99" s="50"/>
      <c r="E99" s="50"/>
      <c r="F99" s="50"/>
      <c r="G99" s="50"/>
      <c r="H99" s="50"/>
      <c r="I99" s="204"/>
      <c r="J99" s="205"/>
      <c r="K99" s="206"/>
      <c r="L99" s="261"/>
      <c r="M99" s="207"/>
      <c r="N99" s="206"/>
      <c r="O99" s="261"/>
      <c r="P99" s="207"/>
      <c r="Q99" s="208"/>
      <c r="R99" s="261"/>
      <c r="S99" s="129" t="str">
        <f t="shared" si="1"/>
        <v/>
      </c>
    </row>
    <row r="100" spans="1:19" s="129" customFormat="1" ht="13.5" thickBot="1" x14ac:dyDescent="0.25">
      <c r="A100" s="345"/>
      <c r="B100" s="346"/>
      <c r="C100" s="255"/>
      <c r="D100" s="52"/>
      <c r="E100" s="52"/>
      <c r="F100" s="52"/>
      <c r="G100" s="52"/>
      <c r="H100" s="52"/>
      <c r="I100" s="209"/>
      <c r="J100" s="210"/>
      <c r="K100" s="211"/>
      <c r="L100" s="262"/>
      <c r="M100" s="212"/>
      <c r="N100" s="211"/>
      <c r="O100" s="262"/>
      <c r="P100" s="212"/>
      <c r="Q100" s="213"/>
      <c r="R100" s="262"/>
      <c r="S100" s="129" t="str">
        <f t="shared" si="1"/>
        <v/>
      </c>
    </row>
    <row r="101" spans="1:19" s="129" customFormat="1" x14ac:dyDescent="0.2">
      <c r="A101" s="344">
        <f>РВД!A101</f>
        <v>0</v>
      </c>
      <c r="B101" s="267"/>
      <c r="C101" s="254"/>
      <c r="D101" s="50"/>
      <c r="E101" s="50"/>
      <c r="F101" s="50"/>
      <c r="G101" s="50"/>
      <c r="H101" s="50"/>
      <c r="I101" s="204"/>
      <c r="J101" s="205"/>
      <c r="K101" s="206"/>
      <c r="L101" s="261"/>
      <c r="M101" s="207"/>
      <c r="N101" s="206"/>
      <c r="O101" s="261"/>
      <c r="P101" s="207"/>
      <c r="Q101" s="208"/>
      <c r="R101" s="261"/>
      <c r="S101" s="129" t="str">
        <f t="shared" si="1"/>
        <v/>
      </c>
    </row>
    <row r="102" spans="1:19" s="129" customFormat="1" ht="13.5" thickBot="1" x14ac:dyDescent="0.25">
      <c r="A102" s="345"/>
      <c r="B102" s="346"/>
      <c r="C102" s="255"/>
      <c r="D102" s="52"/>
      <c r="E102" s="52"/>
      <c r="F102" s="52"/>
      <c r="G102" s="52"/>
      <c r="H102" s="52"/>
      <c r="I102" s="209"/>
      <c r="J102" s="210"/>
      <c r="K102" s="211"/>
      <c r="L102" s="262"/>
      <c r="M102" s="212"/>
      <c r="N102" s="211"/>
      <c r="O102" s="262"/>
      <c r="P102" s="212"/>
      <c r="Q102" s="213"/>
      <c r="R102" s="262"/>
      <c r="S102" s="129" t="str">
        <f t="shared" si="1"/>
        <v/>
      </c>
    </row>
    <row r="103" spans="1:19" s="129" customFormat="1" x14ac:dyDescent="0.2">
      <c r="A103" s="344">
        <f>РВД!A103</f>
        <v>0</v>
      </c>
      <c r="B103" s="267"/>
      <c r="C103" s="254"/>
      <c r="D103" s="50"/>
      <c r="E103" s="50"/>
      <c r="F103" s="50"/>
      <c r="G103" s="50"/>
      <c r="H103" s="50"/>
      <c r="I103" s="204"/>
      <c r="J103" s="205"/>
      <c r="K103" s="206"/>
      <c r="L103" s="261"/>
      <c r="M103" s="207"/>
      <c r="N103" s="206"/>
      <c r="O103" s="261"/>
      <c r="P103" s="207"/>
      <c r="Q103" s="208"/>
      <c r="R103" s="261"/>
      <c r="S103" s="129" t="str">
        <f t="shared" si="1"/>
        <v/>
      </c>
    </row>
    <row r="104" spans="1:19" s="129" customFormat="1" ht="13.5" thickBot="1" x14ac:dyDescent="0.25">
      <c r="A104" s="345"/>
      <c r="B104" s="346"/>
      <c r="C104" s="255"/>
      <c r="D104" s="52"/>
      <c r="E104" s="52"/>
      <c r="F104" s="52"/>
      <c r="G104" s="52"/>
      <c r="H104" s="52"/>
      <c r="I104" s="209"/>
      <c r="J104" s="210"/>
      <c r="K104" s="211"/>
      <c r="L104" s="262"/>
      <c r="M104" s="212"/>
      <c r="N104" s="211"/>
      <c r="O104" s="262"/>
      <c r="P104" s="212"/>
      <c r="Q104" s="213"/>
      <c r="R104" s="262"/>
      <c r="S104" s="129" t="str">
        <f t="shared" si="1"/>
        <v/>
      </c>
    </row>
    <row r="105" spans="1:19" s="129" customFormat="1" x14ac:dyDescent="0.2">
      <c r="A105" s="344">
        <f>РВД!A105</f>
        <v>0</v>
      </c>
      <c r="B105" s="267"/>
      <c r="C105" s="254"/>
      <c r="D105" s="50"/>
      <c r="E105" s="50"/>
      <c r="F105" s="50"/>
      <c r="G105" s="50"/>
      <c r="H105" s="50"/>
      <c r="I105" s="204"/>
      <c r="J105" s="205"/>
      <c r="K105" s="206"/>
      <c r="L105" s="261"/>
      <c r="M105" s="207"/>
      <c r="N105" s="206"/>
      <c r="O105" s="261"/>
      <c r="P105" s="207"/>
      <c r="Q105" s="208"/>
      <c r="R105" s="261"/>
      <c r="S105" s="129" t="str">
        <f t="shared" si="1"/>
        <v/>
      </c>
    </row>
    <row r="106" spans="1:19" s="129" customFormat="1" ht="13.5" thickBot="1" x14ac:dyDescent="0.25">
      <c r="A106" s="345"/>
      <c r="B106" s="346"/>
      <c r="C106" s="255"/>
      <c r="D106" s="52"/>
      <c r="E106" s="52"/>
      <c r="F106" s="52"/>
      <c r="G106" s="52"/>
      <c r="H106" s="52"/>
      <c r="I106" s="209"/>
      <c r="J106" s="210"/>
      <c r="K106" s="211"/>
      <c r="L106" s="262"/>
      <c r="M106" s="212"/>
      <c r="N106" s="211"/>
      <c r="O106" s="262"/>
      <c r="P106" s="212"/>
      <c r="Q106" s="213"/>
      <c r="R106" s="262"/>
      <c r="S106" s="129" t="str">
        <f t="shared" si="1"/>
        <v/>
      </c>
    </row>
    <row r="107" spans="1:19" s="129" customFormat="1" x14ac:dyDescent="0.2">
      <c r="A107" s="344">
        <f>РВД!A107</f>
        <v>0</v>
      </c>
      <c r="B107" s="267"/>
      <c r="C107" s="254"/>
      <c r="D107" s="50"/>
      <c r="E107" s="50"/>
      <c r="F107" s="50"/>
      <c r="G107" s="50"/>
      <c r="H107" s="50"/>
      <c r="I107" s="204"/>
      <c r="J107" s="205"/>
      <c r="K107" s="206"/>
      <c r="L107" s="261"/>
      <c r="M107" s="207"/>
      <c r="N107" s="206"/>
      <c r="O107" s="261"/>
      <c r="P107" s="207"/>
      <c r="Q107" s="208"/>
      <c r="R107" s="261"/>
      <c r="S107" s="129" t="str">
        <f t="shared" si="1"/>
        <v/>
      </c>
    </row>
    <row r="108" spans="1:19" s="129" customFormat="1" ht="13.5" thickBot="1" x14ac:dyDescent="0.25">
      <c r="A108" s="345"/>
      <c r="B108" s="346"/>
      <c r="C108" s="255"/>
      <c r="D108" s="52"/>
      <c r="E108" s="52"/>
      <c r="F108" s="52"/>
      <c r="G108" s="52"/>
      <c r="H108" s="52"/>
      <c r="I108" s="209"/>
      <c r="J108" s="210"/>
      <c r="K108" s="211"/>
      <c r="L108" s="262"/>
      <c r="M108" s="212"/>
      <c r="N108" s="211"/>
      <c r="O108" s="262"/>
      <c r="P108" s="212"/>
      <c r="Q108" s="213"/>
      <c r="R108" s="262"/>
      <c r="S108" s="129" t="str">
        <f t="shared" si="1"/>
        <v/>
      </c>
    </row>
    <row r="109" spans="1:19" s="129" customFormat="1" x14ac:dyDescent="0.2">
      <c r="A109" s="344">
        <f>РВД!A109</f>
        <v>0</v>
      </c>
      <c r="B109" s="267"/>
      <c r="C109" s="254"/>
      <c r="D109" s="50"/>
      <c r="E109" s="50"/>
      <c r="F109" s="50"/>
      <c r="G109" s="50"/>
      <c r="H109" s="50"/>
      <c r="I109" s="204"/>
      <c r="J109" s="205"/>
      <c r="K109" s="206"/>
      <c r="L109" s="261"/>
      <c r="M109" s="207"/>
      <c r="N109" s="206"/>
      <c r="O109" s="261"/>
      <c r="P109" s="207"/>
      <c r="Q109" s="208"/>
      <c r="R109" s="261"/>
      <c r="S109" s="129" t="str">
        <f t="shared" si="1"/>
        <v/>
      </c>
    </row>
    <row r="110" spans="1:19" s="129" customFormat="1" ht="13.5" thickBot="1" x14ac:dyDescent="0.25">
      <c r="A110" s="345"/>
      <c r="B110" s="346"/>
      <c r="C110" s="255"/>
      <c r="D110" s="52"/>
      <c r="E110" s="52"/>
      <c r="F110" s="52"/>
      <c r="G110" s="52"/>
      <c r="H110" s="52"/>
      <c r="I110" s="209"/>
      <c r="J110" s="210"/>
      <c r="K110" s="211"/>
      <c r="L110" s="262"/>
      <c r="M110" s="212"/>
      <c r="N110" s="211"/>
      <c r="O110" s="262"/>
      <c r="P110" s="212"/>
      <c r="Q110" s="213"/>
      <c r="R110" s="262"/>
      <c r="S110" s="129" t="str">
        <f t="shared" si="1"/>
        <v/>
      </c>
    </row>
    <row r="111" spans="1:19" s="129" customFormat="1" x14ac:dyDescent="0.2">
      <c r="A111" s="344">
        <f>РВД!A111</f>
        <v>0</v>
      </c>
      <c r="B111" s="267"/>
      <c r="C111" s="254"/>
      <c r="D111" s="50"/>
      <c r="E111" s="50"/>
      <c r="F111" s="50"/>
      <c r="G111" s="50"/>
      <c r="H111" s="50"/>
      <c r="I111" s="204"/>
      <c r="J111" s="205"/>
      <c r="K111" s="206"/>
      <c r="L111" s="261"/>
      <c r="M111" s="207"/>
      <c r="N111" s="206"/>
      <c r="O111" s="261"/>
      <c r="P111" s="207"/>
      <c r="Q111" s="208"/>
      <c r="R111" s="261"/>
      <c r="S111" s="129" t="str">
        <f t="shared" si="1"/>
        <v/>
      </c>
    </row>
    <row r="112" spans="1:19" s="129" customFormat="1" ht="13.5" thickBot="1" x14ac:dyDescent="0.25">
      <c r="A112" s="345"/>
      <c r="B112" s="346"/>
      <c r="C112" s="255"/>
      <c r="D112" s="52"/>
      <c r="E112" s="52"/>
      <c r="F112" s="52"/>
      <c r="G112" s="52"/>
      <c r="H112" s="52"/>
      <c r="I112" s="209"/>
      <c r="J112" s="210"/>
      <c r="K112" s="211"/>
      <c r="L112" s="262"/>
      <c r="M112" s="212"/>
      <c r="N112" s="211"/>
      <c r="O112" s="262"/>
      <c r="P112" s="212"/>
      <c r="Q112" s="213"/>
      <c r="R112" s="262"/>
      <c r="S112" s="129" t="str">
        <f t="shared" si="1"/>
        <v/>
      </c>
    </row>
    <row r="113" spans="1:19" s="129" customFormat="1" x14ac:dyDescent="0.2">
      <c r="A113" s="344">
        <f>РВД!A113</f>
        <v>0</v>
      </c>
      <c r="B113" s="267"/>
      <c r="C113" s="254"/>
      <c r="D113" s="50"/>
      <c r="E113" s="50"/>
      <c r="F113" s="50"/>
      <c r="G113" s="50"/>
      <c r="H113" s="50"/>
      <c r="I113" s="204"/>
      <c r="J113" s="205"/>
      <c r="K113" s="206"/>
      <c r="L113" s="261"/>
      <c r="M113" s="207"/>
      <c r="N113" s="206"/>
      <c r="O113" s="261"/>
      <c r="P113" s="207"/>
      <c r="Q113" s="208"/>
      <c r="R113" s="261"/>
      <c r="S113" s="129" t="str">
        <f t="shared" si="1"/>
        <v/>
      </c>
    </row>
    <row r="114" spans="1:19" s="129" customFormat="1" ht="13.5" thickBot="1" x14ac:dyDescent="0.25">
      <c r="A114" s="345"/>
      <c r="B114" s="346"/>
      <c r="C114" s="255"/>
      <c r="D114" s="52"/>
      <c r="E114" s="52"/>
      <c r="F114" s="52"/>
      <c r="G114" s="52"/>
      <c r="H114" s="52"/>
      <c r="I114" s="209"/>
      <c r="J114" s="210"/>
      <c r="K114" s="211"/>
      <c r="L114" s="262"/>
      <c r="M114" s="212"/>
      <c r="N114" s="211"/>
      <c r="O114" s="262"/>
      <c r="P114" s="212"/>
      <c r="Q114" s="213"/>
      <c r="R114" s="262"/>
      <c r="S114" s="129" t="str">
        <f t="shared" si="1"/>
        <v/>
      </c>
    </row>
    <row r="115" spans="1:19" s="129" customFormat="1" x14ac:dyDescent="0.2">
      <c r="A115" s="344">
        <f>РВД!A115</f>
        <v>0</v>
      </c>
      <c r="B115" s="267"/>
      <c r="C115" s="254"/>
      <c r="D115" s="50"/>
      <c r="E115" s="50"/>
      <c r="F115" s="50"/>
      <c r="G115" s="50"/>
      <c r="H115" s="50"/>
      <c r="I115" s="204"/>
      <c r="J115" s="205"/>
      <c r="K115" s="206"/>
      <c r="L115" s="261"/>
      <c r="M115" s="207"/>
      <c r="N115" s="206"/>
      <c r="O115" s="261"/>
      <c r="P115" s="207"/>
      <c r="Q115" s="208"/>
      <c r="R115" s="261"/>
      <c r="S115" s="129" t="str">
        <f t="shared" si="1"/>
        <v/>
      </c>
    </row>
    <row r="116" spans="1:19" s="129" customFormat="1" ht="13.5" thickBot="1" x14ac:dyDescent="0.25">
      <c r="A116" s="345"/>
      <c r="B116" s="346"/>
      <c r="C116" s="255"/>
      <c r="D116" s="52"/>
      <c r="E116" s="52"/>
      <c r="F116" s="52"/>
      <c r="G116" s="52"/>
      <c r="H116" s="52"/>
      <c r="I116" s="209"/>
      <c r="J116" s="210"/>
      <c r="K116" s="211"/>
      <c r="L116" s="262"/>
      <c r="M116" s="212"/>
      <c r="N116" s="211"/>
      <c r="O116" s="262"/>
      <c r="P116" s="212"/>
      <c r="Q116" s="213"/>
      <c r="R116" s="262"/>
      <c r="S116" s="129" t="str">
        <f t="shared" si="1"/>
        <v/>
      </c>
    </row>
    <row r="117" spans="1:19" s="129" customFormat="1" x14ac:dyDescent="0.2">
      <c r="A117" s="344">
        <f>РВД!A117</f>
        <v>0</v>
      </c>
      <c r="B117" s="267"/>
      <c r="C117" s="254"/>
      <c r="D117" s="50"/>
      <c r="E117" s="50"/>
      <c r="F117" s="50"/>
      <c r="G117" s="50"/>
      <c r="H117" s="50"/>
      <c r="I117" s="204"/>
      <c r="J117" s="205"/>
      <c r="K117" s="206"/>
      <c r="L117" s="261"/>
      <c r="M117" s="207"/>
      <c r="N117" s="206"/>
      <c r="O117" s="261"/>
      <c r="P117" s="207"/>
      <c r="Q117" s="208"/>
      <c r="R117" s="261"/>
      <c r="S117" s="129" t="str">
        <f t="shared" si="1"/>
        <v/>
      </c>
    </row>
    <row r="118" spans="1:19" s="129" customFormat="1" ht="13.5" thickBot="1" x14ac:dyDescent="0.25">
      <c r="A118" s="345"/>
      <c r="B118" s="346"/>
      <c r="C118" s="255"/>
      <c r="D118" s="52"/>
      <c r="E118" s="52"/>
      <c r="F118" s="52"/>
      <c r="G118" s="52"/>
      <c r="H118" s="52"/>
      <c r="I118" s="209"/>
      <c r="J118" s="210"/>
      <c r="K118" s="211"/>
      <c r="L118" s="262"/>
      <c r="M118" s="212"/>
      <c r="N118" s="211"/>
      <c r="O118" s="262"/>
      <c r="P118" s="212"/>
      <c r="Q118" s="213"/>
      <c r="R118" s="262"/>
      <c r="S118" s="129" t="str">
        <f t="shared" si="1"/>
        <v/>
      </c>
    </row>
  </sheetData>
  <mergeCells count="164">
    <mergeCell ref="J3:R3"/>
    <mergeCell ref="C91:C92"/>
    <mergeCell ref="C93:C94"/>
    <mergeCell ref="C95:C96"/>
    <mergeCell ref="C97:C98"/>
    <mergeCell ref="C73:C74"/>
    <mergeCell ref="C75:C76"/>
    <mergeCell ref="C77:C78"/>
    <mergeCell ref="C79:C80"/>
    <mergeCell ref="C81:C82"/>
    <mergeCell ref="C83:C84"/>
    <mergeCell ref="C85:C86"/>
    <mergeCell ref="C87:C88"/>
    <mergeCell ref="C89:C90"/>
    <mergeCell ref="C55:C56"/>
    <mergeCell ref="C57:C58"/>
    <mergeCell ref="C59:C60"/>
    <mergeCell ref="C61:C62"/>
    <mergeCell ref="C63:C64"/>
    <mergeCell ref="C65:C66"/>
    <mergeCell ref="C67:C68"/>
    <mergeCell ref="C69:C70"/>
    <mergeCell ref="C71:C72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D3:I3"/>
    <mergeCell ref="A5:A6"/>
    <mergeCell ref="B5:B6"/>
    <mergeCell ref="A7:A8"/>
    <mergeCell ref="B7:B8"/>
    <mergeCell ref="A9:A10"/>
    <mergeCell ref="B9:B10"/>
    <mergeCell ref="D1:E1"/>
    <mergeCell ref="A17:A18"/>
    <mergeCell ref="B17:B18"/>
    <mergeCell ref="C5:C6"/>
    <mergeCell ref="C7:C8"/>
    <mergeCell ref="C9:C10"/>
    <mergeCell ref="C11:C12"/>
    <mergeCell ref="C13:C14"/>
    <mergeCell ref="C15:C16"/>
    <mergeCell ref="C17:C18"/>
    <mergeCell ref="A19:A20"/>
    <mergeCell ref="B19:B20"/>
    <mergeCell ref="A21:A22"/>
    <mergeCell ref="B21:B22"/>
    <mergeCell ref="A11:A12"/>
    <mergeCell ref="B11:B12"/>
    <mergeCell ref="A13:A14"/>
    <mergeCell ref="B13:B14"/>
    <mergeCell ref="A15:A16"/>
    <mergeCell ref="B15:B16"/>
    <mergeCell ref="A29:A30"/>
    <mergeCell ref="B29:B30"/>
    <mergeCell ref="A31:A32"/>
    <mergeCell ref="B31:B32"/>
    <mergeCell ref="A33:A34"/>
    <mergeCell ref="B33:B34"/>
    <mergeCell ref="A23:A24"/>
    <mergeCell ref="B23:B24"/>
    <mergeCell ref="A25:A26"/>
    <mergeCell ref="B25:B26"/>
    <mergeCell ref="A27:A28"/>
    <mergeCell ref="B27:B28"/>
    <mergeCell ref="A41:A42"/>
    <mergeCell ref="B41:B42"/>
    <mergeCell ref="A43:A44"/>
    <mergeCell ref="B43:B44"/>
    <mergeCell ref="A45:A46"/>
    <mergeCell ref="B45:B46"/>
    <mergeCell ref="A35:A36"/>
    <mergeCell ref="B35:B36"/>
    <mergeCell ref="A37:A38"/>
    <mergeCell ref="B37:B38"/>
    <mergeCell ref="A39:A40"/>
    <mergeCell ref="B39:B40"/>
    <mergeCell ref="A53:A54"/>
    <mergeCell ref="B53:B54"/>
    <mergeCell ref="A55:A56"/>
    <mergeCell ref="B55:B56"/>
    <mergeCell ref="A57:A58"/>
    <mergeCell ref="B57:B58"/>
    <mergeCell ref="A47:A48"/>
    <mergeCell ref="B47:B48"/>
    <mergeCell ref="A49:A50"/>
    <mergeCell ref="B49:B50"/>
    <mergeCell ref="A51:A52"/>
    <mergeCell ref="B51:B52"/>
    <mergeCell ref="A65:A66"/>
    <mergeCell ref="B65:B66"/>
    <mergeCell ref="A67:A68"/>
    <mergeCell ref="B67:B68"/>
    <mergeCell ref="A69:A70"/>
    <mergeCell ref="B69:B70"/>
    <mergeCell ref="A59:A60"/>
    <mergeCell ref="B59:B60"/>
    <mergeCell ref="A61:A62"/>
    <mergeCell ref="B61:B62"/>
    <mergeCell ref="A63:A64"/>
    <mergeCell ref="B63:B64"/>
    <mergeCell ref="A77:A78"/>
    <mergeCell ref="B77:B78"/>
    <mergeCell ref="A79:A80"/>
    <mergeCell ref="B79:B80"/>
    <mergeCell ref="A81:A82"/>
    <mergeCell ref="B81:B82"/>
    <mergeCell ref="A71:A72"/>
    <mergeCell ref="B71:B72"/>
    <mergeCell ref="A73:A74"/>
    <mergeCell ref="B73:B74"/>
    <mergeCell ref="A75:A76"/>
    <mergeCell ref="B75:B76"/>
    <mergeCell ref="A89:A90"/>
    <mergeCell ref="B89:B90"/>
    <mergeCell ref="A91:A92"/>
    <mergeCell ref="B91:B92"/>
    <mergeCell ref="A93:A94"/>
    <mergeCell ref="B93:B94"/>
    <mergeCell ref="A83:A84"/>
    <mergeCell ref="B83:B84"/>
    <mergeCell ref="A85:A86"/>
    <mergeCell ref="B85:B86"/>
    <mergeCell ref="A87:A88"/>
    <mergeCell ref="B87:B88"/>
    <mergeCell ref="A113:A114"/>
    <mergeCell ref="B113:B114"/>
    <mergeCell ref="A115:A116"/>
    <mergeCell ref="B115:B116"/>
    <mergeCell ref="A117:A118"/>
    <mergeCell ref="B117:B118"/>
    <mergeCell ref="A107:A108"/>
    <mergeCell ref="B107:B108"/>
    <mergeCell ref="A109:A110"/>
    <mergeCell ref="B109:B110"/>
    <mergeCell ref="A111:A112"/>
    <mergeCell ref="B111:B112"/>
    <mergeCell ref="A101:A102"/>
    <mergeCell ref="B101:B102"/>
    <mergeCell ref="A103:A104"/>
    <mergeCell ref="B103:B104"/>
    <mergeCell ref="A105:A106"/>
    <mergeCell ref="B105:B106"/>
    <mergeCell ref="A95:A96"/>
    <mergeCell ref="B95:B96"/>
    <mergeCell ref="A97:A98"/>
    <mergeCell ref="B97:B98"/>
    <mergeCell ref="A99:A100"/>
    <mergeCell ref="B99:B100"/>
  </mergeCells>
  <pageMargins left="0" right="0" top="0.39370078740157483" bottom="0.59055118110236227" header="0.31496062992125984" footer="0.31496062992125984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13"/>
  <sheetViews>
    <sheetView workbookViewId="0">
      <selection activeCell="H31" sqref="H31"/>
    </sheetView>
  </sheetViews>
  <sheetFormatPr defaultRowHeight="12.75" x14ac:dyDescent="0.2"/>
  <sheetData>
    <row r="1" spans="1:1" x14ac:dyDescent="0.2">
      <c r="A1" t="s">
        <v>96</v>
      </c>
    </row>
    <row r="2" spans="1:1" x14ac:dyDescent="0.2">
      <c r="A2" s="10" t="s">
        <v>12</v>
      </c>
    </row>
    <row r="3" spans="1:1" x14ac:dyDescent="0.2">
      <c r="A3" s="18" t="s">
        <v>14</v>
      </c>
    </row>
    <row r="4" spans="1:1" x14ac:dyDescent="0.2">
      <c r="A4" s="18" t="s">
        <v>15</v>
      </c>
    </row>
    <row r="5" spans="1:1" x14ac:dyDescent="0.2">
      <c r="A5" s="18" t="s">
        <v>16</v>
      </c>
    </row>
    <row r="6" spans="1:1" x14ac:dyDescent="0.2">
      <c r="A6" s="18" t="s">
        <v>17</v>
      </c>
    </row>
    <row r="7" spans="1:1" x14ac:dyDescent="0.2">
      <c r="A7" s="18" t="s">
        <v>18</v>
      </c>
    </row>
    <row r="8" spans="1:1" x14ac:dyDescent="0.2">
      <c r="A8" s="18" t="s">
        <v>19</v>
      </c>
    </row>
    <row r="9" spans="1:1" x14ac:dyDescent="0.2">
      <c r="A9" s="18" t="s">
        <v>20</v>
      </c>
    </row>
    <row r="10" spans="1:1" x14ac:dyDescent="0.2">
      <c r="A10" s="18" t="s">
        <v>21</v>
      </c>
    </row>
    <row r="11" spans="1:1" x14ac:dyDescent="0.2">
      <c r="A11" s="18" t="s">
        <v>22</v>
      </c>
    </row>
    <row r="12" spans="1:1" x14ac:dyDescent="0.2">
      <c r="A12" s="18" t="s">
        <v>23</v>
      </c>
    </row>
    <row r="13" spans="1:1" x14ac:dyDescent="0.2">
      <c r="A13" s="128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стр.1</vt:lpstr>
      <vt:lpstr>график 7,8</vt:lpstr>
      <vt:lpstr>Лист1</vt:lpstr>
      <vt:lpstr>отсутствия</vt:lpstr>
      <vt:lpstr>РВД</vt:lpstr>
      <vt:lpstr>доплаты</vt:lpstr>
      <vt:lpstr>месяц</vt:lpstr>
      <vt:lpstr>стр.1!Заголовки_для_печати</vt:lpstr>
      <vt:lpstr>месяц</vt:lpstr>
      <vt:lpstr>'график 7,8'!Область_печати</vt:lpstr>
      <vt:lpstr>стр.1!Область_печати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СпрутМонитор DLP система https://sprutmonitor.ru/</dc:creator>
  <cp:lastModifiedBy>User</cp:lastModifiedBy>
  <cp:lastPrinted>2026-03-03T12:02:37Z</cp:lastPrinted>
  <dcterms:created xsi:type="dcterms:W3CDTF">2004-03-30T11:31:22Z</dcterms:created>
  <dcterms:modified xsi:type="dcterms:W3CDTF">2026-03-26T18:33:41Z</dcterms:modified>
</cp:coreProperties>
</file>