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25"/>
  </bookViews>
  <sheets>
    <sheet name="СП" sheetId="20" r:id="rId1"/>
    <sheet name="FD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0" l="1"/>
  <c r="G8" i="20" s="1"/>
  <c r="D8" i="20"/>
  <c r="I8" i="20" s="1"/>
  <c r="D7" i="20"/>
  <c r="F7" i="20" s="1"/>
  <c r="F6" i="20"/>
  <c r="G6" i="20" s="1"/>
  <c r="D6" i="20"/>
  <c r="I6" i="20" s="1"/>
  <c r="B8" i="20"/>
  <c r="C7" i="20"/>
  <c r="A7" i="20"/>
  <c r="B6" i="20"/>
  <c r="C5" i="20"/>
  <c r="A5" i="20"/>
  <c r="C4" i="20"/>
  <c r="B4" i="20"/>
  <c r="A4" i="20"/>
  <c r="A4" i="14"/>
  <c r="A5" i="14"/>
  <c r="A6" i="14"/>
  <c r="A7" i="14"/>
  <c r="A8" i="14"/>
  <c r="A9" i="14"/>
  <c r="A10" i="14"/>
  <c r="A11" i="14"/>
  <c r="C8" i="20" s="1"/>
  <c r="A3" i="14"/>
  <c r="H7" i="20" l="1"/>
  <c r="G7" i="20"/>
  <c r="H6" i="20"/>
  <c r="I7" i="20"/>
  <c r="H8" i="20"/>
  <c r="B5" i="20"/>
  <c r="A6" i="20"/>
  <c r="C6" i="20"/>
  <c r="B7" i="20"/>
  <c r="A8" i="20"/>
  <c r="E18" i="20"/>
  <c r="E17" i="20"/>
  <c r="E16" i="20"/>
  <c r="E15" i="20"/>
  <c r="G18" i="20" l="1"/>
  <c r="G13" i="20"/>
  <c r="G12" i="20"/>
  <c r="G17" i="20" l="1"/>
  <c r="G14" i="20"/>
  <c r="G15" i="20" l="1"/>
  <c r="G16" i="20" l="1"/>
  <c r="G20" i="20" s="1"/>
  <c r="D5" i="20" l="1"/>
  <c r="D4" i="20"/>
  <c r="I4" i="20" l="1"/>
  <c r="I5" i="20"/>
  <c r="F4" i="20"/>
  <c r="F5" i="20"/>
  <c r="D1" i="20"/>
  <c r="H4" i="20" l="1"/>
  <c r="G4" i="20"/>
  <c r="H5" i="20"/>
  <c r="G5" i="20"/>
</calcChain>
</file>

<file path=xl/connections.xml><?xml version="1.0" encoding="utf-8"?>
<connections xmlns="http://schemas.openxmlformats.org/spreadsheetml/2006/main">
  <connection id="1" keepAlive="1" name="Запрос — Рассчет НКУ 5000" description="Соединение с запросом &quot;Рассчет НКУ 5000&quot; в книге." type="5" refreshedVersion="8" background="1" saveData="1">
    <dbPr connection="Provider=Microsoft.Mashup.OleDb.1;Data Source=$Workbook$;Location=&quot;Рассчет НКУ 5000&quot;;Extended Properties=&quot;&quot;" command="SELECT * FROM [Рассчет НКУ 5000]"/>
  </connection>
  <connection id="2" keepAlive="1" name="Запрос — Справочник" description="Соединение с запросом &quot;Справочник&quot; в книге." type="5" refreshedVersion="6" background="1" saveData="1">
    <dbPr connection="Provider=Microsoft.Mashup.OleDb.1;Data Source=$Workbook$;Location=Справочник;Extended Properties=&quot;&quot;" command="SELECT * FROM [Справочник]"/>
  </connection>
  <connection id="3" keepAlive="1" name="Запрос — ЭЛ_КБ 21-72-ЭМ" description="Соединение с запросом &quot;ЭЛ_КБ 21-72-ЭМ&quot; в книге." type="5" refreshedVersion="0" background="1">
    <dbPr connection="Provider=Microsoft.Mashup.OleDb.1;Data Source=$Workbook$;Location=&quot;ЭЛ_КБ 21-72-ЭМ&quot;;Extended Properties=&quot;&quot;" command="SELECT * FROM [ЭЛ_КБ 21-72-ЭМ]"/>
  </connection>
  <connection id="4" keepAlive="1" name="Запрос — ЭЛ_КБ 21-72-ЭМ рассчет" description="Соединение с запросом &quot;ЭЛ_КБ 21-72-ЭМ рассчет&quot; в книге." type="5" refreshedVersion="6" background="1" saveData="1">
    <dbPr connection="Provider=Microsoft.Mashup.OleDb.1;Data Source=$Workbook$;Location=ЭЛ_КБ 21-72-ЭМ рассчет;Extended Properties=&quot;&quot;" command="SELECT * FROM [ЭЛ_КБ 21-72-ЭМ рассчет]"/>
  </connection>
  <connection id="5" keepAlive="1" name="Запрос — ЭЛ_КБ_23-61-ЭМ" description="Соединение с запросом &quot;ЭЛ_КБ_23-61-ЭМ&quot; в книге." type="5" refreshedVersion="0" background="1">
    <dbPr connection="Provider=Microsoft.Mashup.OleDb.1;Data Source=$Workbook$;Location=ЭЛ_КБ_23-61-ЭМ;Extended Properties=&quot;&quot;" command="SELECT * FROM [ЭЛ_КБ_23-61-ЭМ]"/>
  </connection>
  <connection id="6" keepAlive="1" name="Запрос — ЭЛ_КБ_23-61-ЭМ рассчет" description="Соединение с запросом &quot;ЭЛ_КБ_23-61-ЭМ рассчет&quot; в книге." type="5" refreshedVersion="6" background="1" saveData="1">
    <dbPr connection="Provider=Microsoft.Mashup.OleDb.1;Data Source=$Workbook$;Location=ЭЛ_КБ_23-61-ЭМ рассчет;Extended Properties=&quot;&quot;" command="SELECT * FROM [ЭЛ_КБ_23-61-ЭМ рассчет]"/>
  </connection>
</connections>
</file>

<file path=xl/sharedStrings.xml><?xml version="1.0" encoding="utf-8"?>
<sst xmlns="http://schemas.openxmlformats.org/spreadsheetml/2006/main" count="71" uniqueCount="54">
  <si>
    <t>Наименование</t>
  </si>
  <si>
    <t>Кол-во</t>
  </si>
  <si>
    <t>кол-во</t>
  </si>
  <si>
    <t>Полная себестоимость, руб. без НДС</t>
  </si>
  <si>
    <t>к =</t>
  </si>
  <si>
    <t>Сумма продажи, руб. без НДС</t>
  </si>
  <si>
    <t>Сумма продажи, руб. с НДС</t>
  </si>
  <si>
    <t>∆ Наша</t>
  </si>
  <si>
    <t>Доля</t>
  </si>
  <si>
    <t>Работы на объекте заказчика</t>
  </si>
  <si>
    <t>3.1</t>
  </si>
  <si>
    <t>ШМР</t>
  </si>
  <si>
    <t>3.2</t>
  </si>
  <si>
    <t>ПНР</t>
  </si>
  <si>
    <t>3.3</t>
  </si>
  <si>
    <t>Билеты авиа</t>
  </si>
  <si>
    <t>усл</t>
  </si>
  <si>
    <t>3.4</t>
  </si>
  <si>
    <t xml:space="preserve">Гостиница </t>
  </si>
  <si>
    <t>ч.дн.</t>
  </si>
  <si>
    <t>3.5</t>
  </si>
  <si>
    <t xml:space="preserve">Суточные </t>
  </si>
  <si>
    <t>3.6</t>
  </si>
  <si>
    <t>Суточные в дороге</t>
  </si>
  <si>
    <t>3.7</t>
  </si>
  <si>
    <t xml:space="preserve">Прочие </t>
  </si>
  <si>
    <t>Итого ПНР, ШМР</t>
  </si>
  <si>
    <t>ГК Электрощит - ТМ Самара</t>
  </si>
  <si>
    <t>2603.013</t>
  </si>
  <si>
    <t>Мощ., кВт</t>
  </si>
  <si>
    <t>Входное напряжение, В</t>
  </si>
  <si>
    <t>Выходное напряжение, В</t>
  </si>
  <si>
    <t>Номинальный выходной ток, А</t>
  </si>
  <si>
    <t>Цена без НДС в $</t>
  </si>
  <si>
    <t>FD10 mini  220 без тормозного модуля</t>
  </si>
  <si>
    <t>FD10m-0.4G-2</t>
  </si>
  <si>
    <t xml:space="preserve"> 1 ф. 220 В</t>
  </si>
  <si>
    <t>3ф. 220 В</t>
  </si>
  <si>
    <t>FD10m-0.75G-2</t>
  </si>
  <si>
    <t>FD10m-1.5G-2</t>
  </si>
  <si>
    <t>FD10m-2.2G-2</t>
  </si>
  <si>
    <t xml:space="preserve"> FD10 mini  380 без тормозного модуля</t>
  </si>
  <si>
    <t>FD10m-0.75G-4</t>
  </si>
  <si>
    <t>3 ф. 380 В</t>
  </si>
  <si>
    <t>FD10m-1.5G-4</t>
  </si>
  <si>
    <t>FD10m-2.2G-4</t>
  </si>
  <si>
    <t>Цена без НДС в руб</t>
  </si>
  <si>
    <t>Цена с НДС в руб</t>
  </si>
  <si>
    <t>цена руб без НДС</t>
  </si>
  <si>
    <t>Высота</t>
  </si>
  <si>
    <t>Ширина</t>
  </si>
  <si>
    <t>Длина</t>
  </si>
  <si>
    <t>объём</t>
  </si>
  <si>
    <t>Вес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</si>
</sst>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#,##0.00&quot;р.&quot;"/>
    <numFmt numFmtId="167" formatCode="#,##0.0&quot;р.&quot;"/>
    <numFmt numFmtId="168" formatCode="&quot; &quot;#,##0.00&quot;    &quot;;&quot;-&quot;#,##0.00&quot;    &quot;;&quot; -&quot;#&quot;    &quot;;@&quot; &quot;"/>
    <numFmt numFmtId="169" formatCode="[$-419]General"/>
    <numFmt numFmtId="170" formatCode="#,##0.00&quot; &quot;[$руб.-419];[Red]&quot;-&quot;#,##0.00&quot; &quot;[$руб.-419]"/>
    <numFmt numFmtId="171" formatCode="General;;;"/>
    <numFmt numFmtId="172" formatCode="_-* #,##0.00\ &quot;₽&quot;_-;\-* #,##0.00\ &quot;₽&quot;_-;;"/>
    <numFmt numFmtId="173" formatCode="0.00;;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0"/>
      <name val="MS Sans Serif"/>
    </font>
    <font>
      <b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宋体"/>
      <charset val="13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2"/>
      <color theme="0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rgb="FFBDD7EE"/>
      </patternFill>
    </fill>
    <fill>
      <patternFill patternType="solid">
        <fgColor rgb="FF0070C0"/>
        <bgColor rgb="FF8FAADC"/>
      </patternFill>
    </fill>
    <fill>
      <patternFill patternType="solid">
        <fgColor rgb="FF0070C0"/>
        <bgColor rgb="FFBDD7EE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ont="0" applyBorder="0" applyAlignment="0"/>
    <xf numFmtId="0" fontId="7" fillId="0" borderId="0"/>
    <xf numFmtId="0" fontId="9" fillId="0" borderId="0"/>
    <xf numFmtId="9" fontId="12" fillId="0" borderId="0" applyFont="0" applyFill="0" applyBorder="0" applyProtection="0"/>
    <xf numFmtId="9" fontId="2" fillId="0" borderId="0" applyFont="0" applyFill="0" applyBorder="0" applyProtection="0"/>
    <xf numFmtId="43" fontId="2" fillId="0" borderId="0" applyFont="0" applyFill="0" applyBorder="0" applyProtection="0"/>
    <xf numFmtId="0" fontId="18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168" fontId="22" fillId="0" borderId="0"/>
    <xf numFmtId="169" fontId="22" fillId="0" borderId="0"/>
    <xf numFmtId="0" fontId="23" fillId="0" borderId="0">
      <alignment horizontal="center"/>
    </xf>
    <xf numFmtId="0" fontId="23" fillId="0" borderId="0">
      <alignment horizontal="center" textRotation="90"/>
    </xf>
    <xf numFmtId="0" fontId="24" fillId="0" borderId="0"/>
    <xf numFmtId="170" fontId="24" fillId="0" borderId="0"/>
  </cellStyleXfs>
  <cellXfs count="58">
    <xf numFmtId="0" fontId="0" fillId="0" borderId="0" xfId="0"/>
    <xf numFmtId="0" fontId="5" fillId="0" borderId="0" xfId="3" applyFont="1"/>
    <xf numFmtId="165" fontId="6" fillId="0" borderId="0" xfId="3" applyNumberFormat="1" applyFont="1"/>
    <xf numFmtId="9" fontId="5" fillId="0" borderId="0" xfId="3" applyNumberFormat="1" applyFont="1"/>
    <xf numFmtId="0" fontId="4" fillId="0" borderId="0" xfId="3"/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166" fontId="8" fillId="2" borderId="2" xfId="4" applyNumberFormat="1" applyFont="1" applyFill="1" applyBorder="1" applyAlignment="1">
      <alignment horizontal="left" vertical="center" wrapText="1" indent="1"/>
    </xf>
    <xf numFmtId="167" fontId="8" fillId="3" borderId="2" xfId="4" applyNumberFormat="1" applyFont="1" applyFill="1" applyBorder="1" applyAlignment="1">
      <alignment horizontal="right" vertical="center" wrapText="1"/>
    </xf>
    <xf numFmtId="4" fontId="8" fillId="3" borderId="2" xfId="4" applyNumberFormat="1" applyFont="1" applyFill="1" applyBorder="1" applyAlignment="1">
      <alignment horizontal="center" vertical="center"/>
    </xf>
    <xf numFmtId="166" fontId="8" fillId="3" borderId="2" xfId="4" applyNumberFormat="1" applyFont="1" applyFill="1" applyBorder="1" applyAlignment="1">
      <alignment vertical="center" wrapText="1"/>
    </xf>
    <xf numFmtId="166" fontId="8" fillId="3" borderId="2" xfId="4" applyNumberFormat="1" applyFont="1" applyFill="1" applyBorder="1" applyAlignment="1">
      <alignment vertical="center"/>
    </xf>
    <xf numFmtId="0" fontId="4" fillId="3" borderId="1" xfId="3" applyFill="1" applyBorder="1"/>
    <xf numFmtId="0" fontId="0" fillId="0" borderId="1" xfId="0" applyBorder="1"/>
    <xf numFmtId="10" fontId="4" fillId="0" borderId="0" xfId="2" applyNumberFormat="1" applyFont="1" applyFill="1"/>
    <xf numFmtId="43" fontId="0" fillId="0" borderId="0" xfId="0" applyNumberFormat="1"/>
    <xf numFmtId="3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left" vertical="center" wrapText="1" inden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" fontId="13" fillId="0" borderId="3" xfId="4" applyNumberFormat="1" applyFont="1" applyBorder="1" applyAlignment="1">
      <alignment horizontal="center" vertical="center"/>
    </xf>
    <xf numFmtId="3" fontId="15" fillId="0" borderId="1" xfId="4" quotePrefix="1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left" vertical="center" wrapText="1" indent="1"/>
    </xf>
    <xf numFmtId="0" fontId="15" fillId="2" borderId="1" xfId="4" applyFont="1" applyFill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3" fillId="4" borderId="3" xfId="4" applyNumberFormat="1" applyFont="1" applyFill="1" applyBorder="1" applyAlignment="1">
      <alignment horizontal="center" vertical="center"/>
    </xf>
    <xf numFmtId="4" fontId="14" fillId="5" borderId="1" xfId="4" quotePrefix="1" applyNumberFormat="1" applyFont="1" applyFill="1" applyBorder="1" applyAlignment="1">
      <alignment horizontal="center" vertical="center" wrapText="1"/>
    </xf>
    <xf numFmtId="0" fontId="15" fillId="5" borderId="1" xfId="4" applyFont="1" applyFill="1" applyBorder="1" applyAlignment="1">
      <alignment horizontal="left" vertical="center" wrapText="1" indent="1"/>
    </xf>
    <xf numFmtId="0" fontId="14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/>
    </xf>
    <xf numFmtId="4" fontId="16" fillId="5" borderId="3" xfId="4" applyNumberFormat="1" applyFont="1" applyFill="1" applyBorder="1" applyAlignment="1">
      <alignment horizontal="center" vertical="center"/>
    </xf>
    <xf numFmtId="4" fontId="17" fillId="5" borderId="3" xfId="4" applyNumberFormat="1" applyFont="1" applyFill="1" applyBorder="1" applyAlignment="1">
      <alignment horizontal="center" vertical="center"/>
    </xf>
    <xf numFmtId="0" fontId="15" fillId="4" borderId="1" xfId="4" applyFont="1" applyFill="1" applyBorder="1" applyAlignment="1">
      <alignment horizontal="center" vertical="center" wrapText="1"/>
    </xf>
    <xf numFmtId="4" fontId="13" fillId="2" borderId="3" xfId="4" applyNumberFormat="1" applyFont="1" applyFill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14" fontId="0" fillId="0" borderId="0" xfId="0" applyNumberFormat="1"/>
    <xf numFmtId="0" fontId="20" fillId="0" borderId="0" xfId="0" applyFont="1"/>
    <xf numFmtId="0" fontId="0" fillId="0" borderId="0" xfId="0" applyBorder="1"/>
    <xf numFmtId="169" fontId="26" fillId="0" borderId="1" xfId="15" applyNumberFormat="1" applyFont="1" applyBorder="1" applyAlignment="1">
      <alignment vertical="center"/>
    </xf>
    <xf numFmtId="169" fontId="27" fillId="7" borderId="1" xfId="15" applyNumberFormat="1" applyFont="1" applyFill="1" applyBorder="1" applyAlignment="1">
      <alignment vertical="center" wrapText="1"/>
    </xf>
    <xf numFmtId="169" fontId="27" fillId="8" borderId="1" xfId="15" applyNumberFormat="1" applyFont="1" applyFill="1" applyBorder="1" applyAlignment="1">
      <alignment vertical="center" wrapText="1"/>
    </xf>
    <xf numFmtId="169" fontId="27" fillId="9" borderId="1" xfId="15" applyNumberFormat="1" applyFont="1" applyFill="1" applyBorder="1" applyAlignment="1">
      <alignment vertical="center" wrapText="1"/>
    </xf>
    <xf numFmtId="169" fontId="26" fillId="6" borderId="1" xfId="15" applyNumberFormat="1" applyFont="1" applyFill="1" applyBorder="1" applyAlignment="1">
      <alignment vertical="center" wrapText="1"/>
    </xf>
    <xf numFmtId="168" fontId="25" fillId="11" borderId="1" xfId="15" applyNumberFormat="1" applyFont="1" applyFill="1" applyBorder="1" applyAlignment="1">
      <alignment vertical="center"/>
    </xf>
    <xf numFmtId="164" fontId="0" fillId="0" borderId="0" xfId="1" applyFont="1" applyBorder="1"/>
    <xf numFmtId="169" fontId="27" fillId="9" borderId="6" xfId="15" applyNumberFormat="1" applyFont="1" applyFill="1" applyBorder="1" applyAlignment="1">
      <alignment vertical="center" wrapText="1"/>
    </xf>
    <xf numFmtId="0" fontId="0" fillId="12" borderId="1" xfId="0" applyFill="1" applyBorder="1"/>
    <xf numFmtId="0" fontId="0" fillId="0" borderId="0" xfId="0" applyBorder="1" applyAlignment="1">
      <alignment horizontal="center"/>
    </xf>
    <xf numFmtId="169" fontId="25" fillId="10" borderId="4" xfId="15" applyNumberFormat="1" applyFont="1" applyFill="1" applyBorder="1" applyAlignment="1">
      <alignment vertical="center"/>
    </xf>
    <xf numFmtId="169" fontId="25" fillId="10" borderId="5" xfId="15" applyNumberFormat="1" applyFont="1" applyFill="1" applyBorder="1" applyAlignment="1">
      <alignment vertical="center"/>
    </xf>
    <xf numFmtId="171" fontId="8" fillId="2" borderId="2" xfId="4" applyNumberFormat="1" applyFont="1" applyFill="1" applyBorder="1" applyAlignment="1">
      <alignment horizontal="center" vertical="center" wrapText="1"/>
    </xf>
    <xf numFmtId="171" fontId="10" fillId="12" borderId="1" xfId="5" applyNumberFormat="1" applyFont="1" applyFill="1" applyBorder="1" applyAlignment="1" applyProtection="1">
      <alignment horizontal="center" vertical="center" wrapText="1"/>
      <protection locked="0"/>
    </xf>
    <xf numFmtId="171" fontId="10" fillId="0" borderId="1" xfId="5" applyNumberFormat="1" applyFont="1" applyBorder="1" applyAlignment="1" applyProtection="1">
      <alignment horizontal="center" vertical="center" wrapText="1"/>
      <protection locked="0"/>
    </xf>
    <xf numFmtId="172" fontId="10" fillId="12" borderId="1" xfId="5" applyNumberFormat="1" applyFont="1" applyFill="1" applyBorder="1" applyAlignment="1" applyProtection="1">
      <alignment horizontal="center" vertical="center" wrapText="1"/>
      <protection locked="0"/>
    </xf>
    <xf numFmtId="172" fontId="10" fillId="0" borderId="1" xfId="5" applyNumberFormat="1" applyFont="1" applyBorder="1" applyAlignment="1" applyProtection="1">
      <alignment horizontal="center" vertical="center" wrapText="1"/>
      <protection locked="0"/>
    </xf>
    <xf numFmtId="173" fontId="11" fillId="0" borderId="1" xfId="4" applyNumberFormat="1" applyFont="1" applyBorder="1" applyAlignment="1">
      <alignment horizontal="center" vertical="center" wrapText="1"/>
    </xf>
    <xf numFmtId="173" fontId="11" fillId="0" borderId="1" xfId="4" applyNumberFormat="1" applyFont="1" applyBorder="1" applyAlignment="1">
      <alignment horizontal="center" vertical="center"/>
    </xf>
    <xf numFmtId="173" fontId="4" fillId="0" borderId="1" xfId="3" applyNumberFormat="1" applyBorder="1"/>
  </cellXfs>
  <cellStyles count="20">
    <cellStyle name="Excel Built-in Comma" xfId="14"/>
    <cellStyle name="Excel Built-in Normal" xfId="15"/>
    <cellStyle name="Heading" xfId="16"/>
    <cellStyle name="Heading1" xfId="17"/>
    <cellStyle name="Result" xfId="18"/>
    <cellStyle name="Result2" xfId="19"/>
    <cellStyle name="Обычный" xfId="0" builtinId="0"/>
    <cellStyle name="Обычный 2" xfId="9"/>
    <cellStyle name="Обычный 2 2" xfId="5"/>
    <cellStyle name="Обычный 3" xfId="13"/>
    <cellStyle name="Обычный 3 2" xfId="4"/>
    <cellStyle name="Обычный 4" xfId="3"/>
    <cellStyle name="Обычный 5" xfId="11"/>
    <cellStyle name="Обычный 5 2" xfId="12"/>
    <cellStyle name="Процентный" xfId="2" builtinId="5"/>
    <cellStyle name="Процентный 2" xfId="6"/>
    <cellStyle name="Процентный 3" xfId="7"/>
    <cellStyle name="Финансовый" xfId="1" builtinId="3"/>
    <cellStyle name="Финансовый 2" xfId="8"/>
    <cellStyle name="样式 1" xfId="1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1</xdr:row>
          <xdr:rowOff>38100</xdr:rowOff>
        </xdr:from>
        <xdr:to>
          <xdr:col>9</xdr:col>
          <xdr:colOff>1581150</xdr:colOff>
          <xdr:row>1</xdr:row>
          <xdr:rowOff>552450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Сегодняшняя дата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1695450</xdr:colOff>
          <xdr:row>1</xdr:row>
          <xdr:rowOff>38100</xdr:rowOff>
        </xdr:from>
        <xdr:to>
          <xdr:col>11</xdr:col>
          <xdr:colOff>0</xdr:colOff>
          <xdr:row>1</xdr:row>
          <xdr:rowOff>552450</xdr:rowOff>
        </xdr:to>
        <xdr:sp macro="" textlink="">
          <xdr:nvSpPr>
            <xdr:cNvPr id="1026" name="btnUpdateRates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Обновить курсы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I21"/>
  <sheetViews>
    <sheetView tabSelected="1" view="pageBreakPreview" zoomScale="89" zoomScaleNormal="100" zoomScaleSheetLayoutView="89" workbookViewId="0">
      <pane ySplit="1" topLeftCell="A2" activePane="bottomLeft" state="frozenSplit"/>
      <selection pane="bottomLeft" activeCell="E6" sqref="E6:E8"/>
    </sheetView>
  </sheetViews>
  <sheetFormatPr defaultRowHeight="15"/>
  <cols>
    <col min="1" max="1" width="38.5703125" bestFit="1" customWidth="1"/>
    <col min="2" max="2" width="18.42578125" customWidth="1"/>
    <col min="3" max="3" width="9" bestFit="1" customWidth="1"/>
    <col min="4" max="4" width="20.85546875" customWidth="1"/>
    <col min="5" max="5" width="19.140625" bestFit="1" customWidth="1"/>
    <col min="6" max="6" width="19.28515625" customWidth="1"/>
    <col min="7" max="7" width="18.5703125" customWidth="1"/>
    <col min="8" max="8" width="16.42578125" customWidth="1"/>
    <col min="9" max="9" width="10.140625" customWidth="1"/>
    <col min="10" max="10" width="26.85546875" customWidth="1"/>
    <col min="11" max="11" width="18" customWidth="1"/>
    <col min="12" max="12" width="18.42578125" customWidth="1"/>
  </cols>
  <sheetData>
    <row r="1" spans="1:9" ht="18.75">
      <c r="A1" s="36" t="s">
        <v>27</v>
      </c>
      <c r="B1" t="s">
        <v>28</v>
      </c>
      <c r="C1" s="1"/>
      <c r="D1" s="2">
        <f>SUM(D5:D5)</f>
        <v>34839.881999999998</v>
      </c>
      <c r="E1" s="1"/>
      <c r="F1" s="1"/>
      <c r="G1" s="3">
        <v>0.22</v>
      </c>
      <c r="H1" s="35">
        <v>46085</v>
      </c>
      <c r="I1" s="4"/>
    </row>
    <row r="2" spans="1:9" ht="47.25">
      <c r="A2" s="5" t="s">
        <v>0</v>
      </c>
      <c r="B2" s="5" t="s">
        <v>48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6" t="s">
        <v>7</v>
      </c>
      <c r="I2" s="5" t="s">
        <v>8</v>
      </c>
    </row>
    <row r="3" spans="1:9" ht="15.75">
      <c r="A3" s="7"/>
      <c r="B3" s="7"/>
      <c r="C3" s="50"/>
      <c r="D3" s="8"/>
      <c r="E3" s="9"/>
      <c r="F3" s="10"/>
      <c r="G3" s="11"/>
      <c r="H3" s="11"/>
      <c r="I3" s="12"/>
    </row>
    <row r="4" spans="1:9" ht="15.75">
      <c r="A4" s="46" t="str">
        <f>IFERROR(VLOOKUP(ROW()-3,FD!$A:$I,2,),"")</f>
        <v>FD10m-2.2G-2</v>
      </c>
      <c r="B4" s="53">
        <f>IFERROR(VLOOKUP(ROW()-3,FD!$A:$I,8,),)</f>
        <v>4666.055625</v>
      </c>
      <c r="C4" s="51">
        <f>IFERROR(VLOOKUP(ROW()-3,FD!$A:$P,10,),)</f>
        <v>2</v>
      </c>
      <c r="D4" s="55">
        <f t="shared" ref="D4:D5" si="0">B4*C4</f>
        <v>9332.1112499999999</v>
      </c>
      <c r="E4" s="56">
        <v>1.45</v>
      </c>
      <c r="F4" s="55">
        <f>ROUNDUP(D4*E4,-1)</f>
        <v>13540</v>
      </c>
      <c r="G4" s="56">
        <f t="shared" ref="G4:G5" si="1">F4*1.22</f>
        <v>16518.8</v>
      </c>
      <c r="H4" s="56">
        <f>F4-D4</f>
        <v>4207.8887500000001</v>
      </c>
      <c r="I4" s="57">
        <f>D4/SUM($D$4:$D$5)</f>
        <v>0.21126760563380281</v>
      </c>
    </row>
    <row r="5" spans="1:9" ht="15.75">
      <c r="A5" s="46" t="str">
        <f>IFERROR(VLOOKUP(ROW()-3,FD!$A:$I,2,),"")</f>
        <v>FD10m-2.2G-4</v>
      </c>
      <c r="B5" s="53">
        <f>IFERROR(VLOOKUP(ROW()-3,FD!$A:$I,8,),)</f>
        <v>4977.1260000000002</v>
      </c>
      <c r="C5" s="51">
        <f>IFERROR(VLOOKUP(ROW()-3,FD!$A:$P,10,),)</f>
        <v>7</v>
      </c>
      <c r="D5" s="55">
        <f t="shared" si="0"/>
        <v>34839.881999999998</v>
      </c>
      <c r="E5" s="56">
        <v>1.45</v>
      </c>
      <c r="F5" s="55">
        <f>ROUNDUP(D5*E5,-1)</f>
        <v>50520</v>
      </c>
      <c r="G5" s="56">
        <f t="shared" si="1"/>
        <v>61634.400000000001</v>
      </c>
      <c r="H5" s="56">
        <f>F5-D5</f>
        <v>15680.118000000002</v>
      </c>
      <c r="I5" s="57">
        <f>D5/SUM($D$4:$D$5)</f>
        <v>0.78873239436619713</v>
      </c>
    </row>
    <row r="6" spans="1:9" ht="15.75">
      <c r="A6" s="46" t="str">
        <f>IFERROR(VLOOKUP(ROW()-3,FD!$A:$I,2,),"")</f>
        <v/>
      </c>
      <c r="B6" s="53">
        <f>IFERROR(VLOOKUP(ROW()-3,FD!$A:$I,8,),)</f>
        <v>0</v>
      </c>
      <c r="C6" s="51">
        <f>IFERROR(VLOOKUP(ROW()-3,FD!$A:$P,10,),)</f>
        <v>0</v>
      </c>
      <c r="D6" s="55">
        <f t="shared" ref="D6:D8" si="2">B6*C6</f>
        <v>0</v>
      </c>
      <c r="E6" s="56"/>
      <c r="F6" s="55">
        <f t="shared" ref="F6:F8" si="3">ROUNDUP(D6*E6,-1)</f>
        <v>0</v>
      </c>
      <c r="G6" s="56">
        <f t="shared" ref="G6:G8" si="4">F6*1.22</f>
        <v>0</v>
      </c>
      <c r="H6" s="56">
        <f t="shared" ref="H6:H8" si="5">F6-D6</f>
        <v>0</v>
      </c>
      <c r="I6" s="57">
        <f t="shared" ref="I6:I8" si="6">D6/SUM($D$4:$D$5)</f>
        <v>0</v>
      </c>
    </row>
    <row r="7" spans="1:9" ht="15.75">
      <c r="A7" s="46" t="str">
        <f>IFERROR(VLOOKUP(ROW()-3,FD!$A:$I,2,),"")</f>
        <v/>
      </c>
      <c r="B7" s="53">
        <f>IFERROR(VLOOKUP(ROW()-3,FD!$A:$I,8,),)</f>
        <v>0</v>
      </c>
      <c r="C7" s="51">
        <f>IFERROR(VLOOKUP(ROW()-3,FD!$A:$P,10,),)</f>
        <v>0</v>
      </c>
      <c r="D7" s="55">
        <f t="shared" si="2"/>
        <v>0</v>
      </c>
      <c r="E7" s="56"/>
      <c r="F7" s="55">
        <f t="shared" si="3"/>
        <v>0</v>
      </c>
      <c r="G7" s="56">
        <f t="shared" si="4"/>
        <v>0</v>
      </c>
      <c r="H7" s="56">
        <f t="shared" si="5"/>
        <v>0</v>
      </c>
      <c r="I7" s="57">
        <f t="shared" si="6"/>
        <v>0</v>
      </c>
    </row>
    <row r="8" spans="1:9" ht="15.75">
      <c r="A8" s="13" t="str">
        <f>IFERROR(VLOOKUP(ROW()-3,FD!$A:$I,2,),"")</f>
        <v/>
      </c>
      <c r="B8" s="54">
        <f>IFERROR(VLOOKUP(ROW()-3,FD!$A:$I,8,),)</f>
        <v>0</v>
      </c>
      <c r="C8" s="52">
        <f>IFERROR(VLOOKUP(ROW()-3,FD!$A:$P,10,),)</f>
        <v>0</v>
      </c>
      <c r="D8" s="55">
        <f t="shared" si="2"/>
        <v>0</v>
      </c>
      <c r="E8" s="56"/>
      <c r="F8" s="55">
        <f t="shared" si="3"/>
        <v>0</v>
      </c>
      <c r="G8" s="56">
        <f t="shared" si="4"/>
        <v>0</v>
      </c>
      <c r="H8" s="56">
        <f t="shared" si="5"/>
        <v>0</v>
      </c>
      <c r="I8" s="57">
        <f t="shared" si="6"/>
        <v>0</v>
      </c>
    </row>
    <row r="9" spans="1:9">
      <c r="A9" s="4"/>
      <c r="B9" s="4"/>
      <c r="C9" s="4"/>
      <c r="D9" s="14"/>
      <c r="E9" s="4"/>
      <c r="F9" s="4"/>
    </row>
    <row r="11" spans="1:9" ht="47.25" hidden="1">
      <c r="A11" s="16">
        <v>3</v>
      </c>
      <c r="B11" s="17" t="s">
        <v>9</v>
      </c>
      <c r="C11" s="18"/>
      <c r="D11" s="19"/>
      <c r="E11" s="18"/>
      <c r="F11" s="20"/>
      <c r="G11" s="20"/>
      <c r="H11" s="18"/>
    </row>
    <row r="12" spans="1:9" ht="15.75" hidden="1">
      <c r="A12" s="21" t="s">
        <v>10</v>
      </c>
      <c r="B12" s="22" t="s">
        <v>11</v>
      </c>
      <c r="C12" s="18"/>
      <c r="D12" s="19" t="s">
        <v>19</v>
      </c>
      <c r="E12" s="23">
        <v>0</v>
      </c>
      <c r="F12" s="20">
        <v>7500</v>
      </c>
      <c r="G12" s="20">
        <f t="shared" ref="G12:G18" si="7">E12*F12</f>
        <v>0</v>
      </c>
      <c r="H12" s="24"/>
    </row>
    <row r="13" spans="1:9" ht="15.75" hidden="1">
      <c r="A13" s="21" t="s">
        <v>12</v>
      </c>
      <c r="B13" s="22" t="s">
        <v>13</v>
      </c>
      <c r="C13" s="18"/>
      <c r="D13" s="19" t="s">
        <v>19</v>
      </c>
      <c r="E13" s="23">
        <v>0</v>
      </c>
      <c r="F13" s="20">
        <v>12000</v>
      </c>
      <c r="G13" s="20">
        <f t="shared" si="7"/>
        <v>0</v>
      </c>
      <c r="H13" s="18"/>
    </row>
    <row r="14" spans="1:9" ht="15.75" hidden="1">
      <c r="A14" s="21" t="s">
        <v>14</v>
      </c>
      <c r="B14" s="22" t="s">
        <v>15</v>
      </c>
      <c r="C14" s="18"/>
      <c r="D14" s="19" t="s">
        <v>16</v>
      </c>
      <c r="E14" s="23">
        <v>0</v>
      </c>
      <c r="F14" s="25">
        <v>30000</v>
      </c>
      <c r="G14" s="20">
        <f>E14*F14</f>
        <v>0</v>
      </c>
      <c r="H14" s="18"/>
    </row>
    <row r="15" spans="1:9" ht="15.75" hidden="1">
      <c r="A15" s="21" t="s">
        <v>17</v>
      </c>
      <c r="B15" s="22" t="s">
        <v>18</v>
      </c>
      <c r="C15" s="18"/>
      <c r="D15" s="19" t="s">
        <v>19</v>
      </c>
      <c r="E15" s="23">
        <f>SUM(E12:E13)+E14/2</f>
        <v>0</v>
      </c>
      <c r="F15" s="20">
        <v>7500</v>
      </c>
      <c r="G15" s="20">
        <f t="shared" si="7"/>
        <v>0</v>
      </c>
      <c r="H15" s="18"/>
    </row>
    <row r="16" spans="1:9" ht="15.75" hidden="1">
      <c r="A16" s="21" t="s">
        <v>20</v>
      </c>
      <c r="B16" s="22" t="s">
        <v>21</v>
      </c>
      <c r="C16" s="18"/>
      <c r="D16" s="19" t="s">
        <v>19</v>
      </c>
      <c r="E16" s="23">
        <f>SUM(E12:E13)</f>
        <v>0</v>
      </c>
      <c r="F16" s="20">
        <v>700</v>
      </c>
      <c r="G16" s="20">
        <f t="shared" si="7"/>
        <v>0</v>
      </c>
      <c r="H16" s="18"/>
    </row>
    <row r="17" spans="1:8" ht="31.5" hidden="1">
      <c r="A17" s="21" t="s">
        <v>22</v>
      </c>
      <c r="B17" s="22" t="s">
        <v>23</v>
      </c>
      <c r="C17" s="18"/>
      <c r="D17" s="19" t="s">
        <v>19</v>
      </c>
      <c r="E17" s="23">
        <f>E14</f>
        <v>0</v>
      </c>
      <c r="F17" s="20">
        <v>700</v>
      </c>
      <c r="G17" s="20">
        <f t="shared" si="7"/>
        <v>0</v>
      </c>
      <c r="H17" s="18"/>
    </row>
    <row r="18" spans="1:8" ht="15.75" hidden="1">
      <c r="A18" s="21" t="s">
        <v>24</v>
      </c>
      <c r="B18" s="22" t="s">
        <v>25</v>
      </c>
      <c r="C18" s="18"/>
      <c r="D18" s="19" t="s">
        <v>16</v>
      </c>
      <c r="E18" s="23">
        <f>E14/2</f>
        <v>0</v>
      </c>
      <c r="F18" s="20">
        <v>25000</v>
      </c>
      <c r="G18" s="20">
        <f t="shared" si="7"/>
        <v>0</v>
      </c>
      <c r="H18" s="18"/>
    </row>
    <row r="19" spans="1:8" ht="15.75" hidden="1">
      <c r="A19" s="16"/>
      <c r="B19" s="17"/>
      <c r="C19" s="18"/>
      <c r="D19" s="19"/>
      <c r="E19" s="18">
        <v>0</v>
      </c>
      <c r="F19" s="20"/>
      <c r="G19" s="20"/>
      <c r="H19" s="18"/>
    </row>
    <row r="20" spans="1:8" ht="31.5" hidden="1">
      <c r="A20" s="26"/>
      <c r="B20" s="27" t="s">
        <v>26</v>
      </c>
      <c r="C20" s="28"/>
      <c r="D20" s="29"/>
      <c r="E20" s="29"/>
      <c r="F20" s="30"/>
      <c r="G20" s="31">
        <f>SUM(G12:G19)</f>
        <v>0</v>
      </c>
      <c r="H20" s="31"/>
    </row>
    <row r="21" spans="1:8" ht="15.75" hidden="1">
      <c r="A21" s="16"/>
      <c r="B21" s="17"/>
      <c r="C21" s="32"/>
      <c r="D21" s="19"/>
      <c r="E21" s="18"/>
      <c r="F21" s="33"/>
      <c r="G21" s="20">
        <v>2</v>
      </c>
      <c r="H21" s="34"/>
    </row>
  </sheetData>
  <conditionalFormatting sqref="H1">
    <cfRule type="containsBlanks" dxfId="1" priority="2">
      <formula>LEN(TRIM(H1))=0</formula>
    </cfRule>
  </conditionalFormatting>
  <conditionalFormatting sqref="B1">
    <cfRule type="containsBlanks" dxfId="0" priority="3">
      <formula>LEN(TRIM(B1))=0</formula>
    </cfRule>
  </conditionalFormatting>
  <pageMargins left="3.937007874015748E-2" right="3.937007874015748E-2" top="0" bottom="0.15748031496062992" header="0" footer="0"/>
  <pageSetup paperSize="9"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InsertDateInH1">
                <anchor moveWithCells="1" sizeWithCells="1">
                  <from>
                    <xdr:col>9</xdr:col>
                    <xdr:colOff>219075</xdr:colOff>
                    <xdr:row>1</xdr:row>
                    <xdr:rowOff>38100</xdr:rowOff>
                  </from>
                  <to>
                    <xdr:col>9</xdr:col>
                    <xdr:colOff>1581150</xdr:colOff>
                    <xdr:row>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tnUpdateRates">
              <controlPr defaultSize="0" print="0" autoFill="0" autoPict="0" macro="[0]!VyvodValut">
                <anchor moveWithCells="1" sizeWithCells="1">
                  <from>
                    <xdr:col>9</xdr:col>
                    <xdr:colOff>1695450</xdr:colOff>
                    <xdr:row>1</xdr:row>
                    <xdr:rowOff>38100</xdr:rowOff>
                  </from>
                  <to>
                    <xdr:col>11</xdr:col>
                    <xdr:colOff>0</xdr:colOff>
                    <xdr:row>1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11"/>
  <sheetViews>
    <sheetView topLeftCell="B1" workbookViewId="0">
      <selection activeCell="J12" sqref="J12"/>
    </sheetView>
  </sheetViews>
  <sheetFormatPr defaultRowHeight="15"/>
  <cols>
    <col min="1" max="1" width="16.28515625" customWidth="1"/>
    <col min="2" max="2" width="20.42578125" customWidth="1"/>
    <col min="3" max="3" width="13.7109375" customWidth="1"/>
    <col min="4" max="4" width="18.42578125" bestFit="1" customWidth="1"/>
    <col min="5" max="5" width="12.85546875" customWidth="1"/>
    <col min="6" max="6" width="16.28515625" customWidth="1"/>
    <col min="7" max="8" width="11.28515625" customWidth="1"/>
    <col min="9" max="9" width="19.85546875" customWidth="1"/>
  </cols>
  <sheetData>
    <row r="1" spans="1:15">
      <c r="B1" s="37"/>
      <c r="C1" s="37"/>
      <c r="D1" s="37"/>
      <c r="E1" s="37"/>
      <c r="F1" s="37"/>
      <c r="G1" s="47"/>
      <c r="H1" s="47"/>
    </row>
    <row r="2" spans="1:15" ht="47.25">
      <c r="B2" s="39" t="s">
        <v>0</v>
      </c>
      <c r="C2" s="39" t="s">
        <v>29</v>
      </c>
      <c r="D2" s="40" t="s">
        <v>30</v>
      </c>
      <c r="E2" s="40" t="s">
        <v>31</v>
      </c>
      <c r="F2" s="40" t="s">
        <v>32</v>
      </c>
      <c r="G2" s="41" t="s">
        <v>33</v>
      </c>
      <c r="H2" s="41" t="s">
        <v>46</v>
      </c>
      <c r="I2" s="41" t="s">
        <v>47</v>
      </c>
      <c r="J2" s="45" t="s">
        <v>1</v>
      </c>
      <c r="K2" s="45" t="s">
        <v>49</v>
      </c>
      <c r="L2" s="45" t="s">
        <v>50</v>
      </c>
      <c r="M2" s="45" t="s">
        <v>51</v>
      </c>
      <c r="N2" s="45" t="s">
        <v>52</v>
      </c>
      <c r="O2" s="45" t="s">
        <v>53</v>
      </c>
    </row>
    <row r="3" spans="1:15" ht="15.75">
      <c r="A3">
        <f>COUNT($J$3:J3)</f>
        <v>0</v>
      </c>
      <c r="B3" s="48" t="s">
        <v>34</v>
      </c>
      <c r="C3" s="49"/>
      <c r="D3" s="49"/>
      <c r="E3" s="49"/>
      <c r="F3" s="49"/>
      <c r="G3" s="49"/>
      <c r="H3" s="37"/>
    </row>
    <row r="4" spans="1:15" ht="15.75">
      <c r="A4">
        <f>COUNT($J$3:J4)</f>
        <v>0</v>
      </c>
      <c r="B4" s="38" t="s">
        <v>35</v>
      </c>
      <c r="C4" s="38">
        <v>0.4</v>
      </c>
      <c r="D4" s="42" t="s">
        <v>36</v>
      </c>
      <c r="E4" s="42" t="s">
        <v>37</v>
      </c>
      <c r="F4" s="42">
        <v>2.2999999999999998</v>
      </c>
      <c r="G4" s="43">
        <v>47.2366125</v>
      </c>
      <c r="H4" s="44">
        <v>4251.2951249999996</v>
      </c>
      <c r="I4" s="15">
        <v>5186.5800524999995</v>
      </c>
    </row>
    <row r="5" spans="1:15" ht="15.75">
      <c r="A5">
        <f>COUNT($J$3:J5)</f>
        <v>0</v>
      </c>
      <c r="B5" s="38" t="s">
        <v>38</v>
      </c>
      <c r="C5" s="38">
        <v>0.75</v>
      </c>
      <c r="D5" s="42" t="s">
        <v>36</v>
      </c>
      <c r="E5" s="42" t="s">
        <v>37</v>
      </c>
      <c r="F5" s="42">
        <v>4</v>
      </c>
      <c r="G5" s="43">
        <v>47.2366125</v>
      </c>
      <c r="H5" s="44">
        <v>4251.2951249999996</v>
      </c>
      <c r="I5" s="15">
        <v>5186.5800524999995</v>
      </c>
    </row>
    <row r="6" spans="1:15" ht="15.75">
      <c r="A6">
        <f>COUNT($J$3:J6)</f>
        <v>0</v>
      </c>
      <c r="B6" s="38" t="s">
        <v>39</v>
      </c>
      <c r="C6" s="38">
        <v>1.5</v>
      </c>
      <c r="D6" s="42" t="s">
        <v>36</v>
      </c>
      <c r="E6" s="42" t="s">
        <v>37</v>
      </c>
      <c r="F6" s="42">
        <v>7</v>
      </c>
      <c r="G6" s="43">
        <v>48.388725000000001</v>
      </c>
      <c r="H6" s="44">
        <v>4354.9852499999997</v>
      </c>
      <c r="I6" s="15">
        <v>5313.0820049999993</v>
      </c>
    </row>
    <row r="7" spans="1:15" ht="15.75">
      <c r="A7">
        <f>COUNT($J$3:J7)</f>
        <v>1</v>
      </c>
      <c r="B7" s="38" t="s">
        <v>40</v>
      </c>
      <c r="C7" s="38">
        <v>2.2000000000000002</v>
      </c>
      <c r="D7" s="42" t="s">
        <v>36</v>
      </c>
      <c r="E7" s="42" t="s">
        <v>37</v>
      </c>
      <c r="F7" s="42">
        <v>9.6</v>
      </c>
      <c r="G7" s="43">
        <v>51.845062499999997</v>
      </c>
      <c r="H7" s="44">
        <v>4666.055625</v>
      </c>
      <c r="I7" s="15">
        <v>5692.5878624999996</v>
      </c>
      <c r="J7">
        <v>2</v>
      </c>
    </row>
    <row r="8" spans="1:15" ht="15.75">
      <c r="A8">
        <f>COUNT($J$3:J8)</f>
        <v>1</v>
      </c>
      <c r="B8" s="48" t="s">
        <v>41</v>
      </c>
      <c r="C8" s="49"/>
      <c r="D8" s="49"/>
      <c r="E8" s="49"/>
      <c r="F8" s="49"/>
      <c r="G8" s="49"/>
      <c r="H8" s="44">
        <v>0</v>
      </c>
      <c r="I8" s="15">
        <v>0</v>
      </c>
    </row>
    <row r="9" spans="1:15" ht="15.75">
      <c r="A9">
        <f>COUNT($J$3:J9)</f>
        <v>1</v>
      </c>
      <c r="B9" s="38" t="s">
        <v>42</v>
      </c>
      <c r="C9" s="38">
        <v>0.75</v>
      </c>
      <c r="D9" s="42" t="s">
        <v>43</v>
      </c>
      <c r="E9" s="42" t="s">
        <v>43</v>
      </c>
      <c r="F9" s="42">
        <v>2.5</v>
      </c>
      <c r="G9" s="43">
        <v>48.388725000000001</v>
      </c>
      <c r="H9" s="44">
        <v>4354.9852499999997</v>
      </c>
      <c r="I9" s="15">
        <v>5313.0820049999993</v>
      </c>
    </row>
    <row r="10" spans="1:15" ht="15.75">
      <c r="A10">
        <f>COUNT($J$3:J10)</f>
        <v>1</v>
      </c>
      <c r="B10" s="38" t="s">
        <v>44</v>
      </c>
      <c r="C10" s="38">
        <v>1.5</v>
      </c>
      <c r="D10" s="42" t="s">
        <v>43</v>
      </c>
      <c r="E10" s="42" t="s">
        <v>43</v>
      </c>
      <c r="F10" s="42">
        <v>4.2</v>
      </c>
      <c r="G10" s="43">
        <v>50.692950000000003</v>
      </c>
      <c r="H10" s="44">
        <v>4562.3654999999999</v>
      </c>
      <c r="I10" s="15">
        <v>5566.0859099999998</v>
      </c>
    </row>
    <row r="11" spans="1:15" ht="15.75">
      <c r="A11">
        <f>COUNT($J$3:J11)</f>
        <v>2</v>
      </c>
      <c r="B11" s="38" t="s">
        <v>45</v>
      </c>
      <c r="C11" s="38">
        <v>2.2000000000000002</v>
      </c>
      <c r="D11" s="42" t="s">
        <v>43</v>
      </c>
      <c r="E11" s="42" t="s">
        <v>43</v>
      </c>
      <c r="F11" s="42">
        <v>5.5</v>
      </c>
      <c r="G11" s="43">
        <v>55.301400000000001</v>
      </c>
      <c r="H11" s="44">
        <v>4977.1260000000002</v>
      </c>
      <c r="I11" s="15">
        <v>6072.0937199999998</v>
      </c>
      <c r="J11">
        <v>7</v>
      </c>
    </row>
  </sheetData>
  <mergeCells count="3">
    <mergeCell ref="G1:H1"/>
    <mergeCell ref="B3:G3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2 c 7 1 0 8 d - 1 c a 7 - 4 f 2 a - b 3 4 4 - 5 a 5 1 a f f 5 c 9 3 a "   x m l n s = " h t t p : / / s c h e m a s . m i c r o s o f t . c o m / D a t a M a s h u p " > A A A A A H 8 I A A B Q S w M E F A A C A A g A j W R k X D P 1 P W i l A A A A 9 w A A A B I A H A B D b 2 5 m a W c v U G F j a 2 F n Z S 5 4 b W w g o h g A K K A U A A A A A A A A A A A A A A A A A A A A A A A A A A A A h Y 8 9 D o I w A I W v Q r r T F k g U S S m D q y R G o 3 F t S o V G K K Y / l r s 5 e C S v I E Z R N 8 f 3 v W 9 4 7 3 6 9 k W L o 2 u A i t J G 9 y k E E M Q i E 4 n 0 l V Z 0 D Z 4 9 h C g p K 1 o y f W C 2 C U V Y m G 0 y V g 8 b a c 4 a Q 9 x 7 6 B P a 6 R j H G E T q U q y 1 v R M f A R 5 b / 5 V A q Y 5 n i A l C y f 4 2 h M V z M Y I L n 6 T i K o I m S U q q v E Y / d s / 2 B Z O l a 6 7 S g 2 o W b H U F T J O h 9 g j 4 A U E s D B B Q A A g A I A I 1 k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Z G R c s Z q Q n H g F A A A + I w A A E w A c A E Z v c m 1 1 b G F z L 1 N l Y 3 R p b 2 4 x L m 0 g o h g A K K A U A A A A A A A A A A A A A A A A A A A A A A A A A A A A 7 V d t T 9 t W F P 6 O x H + 4 c r / Y k 7 H i 8 N L u h U m o p R p b 1 0 6 A t g 8 E I Z P c j g j H R r a z g R A S D V 3 3 Q q d 2 W 7 V V j I 6 x T v s 2 K d B G p B D C X 7 j + C / s l O / d e B 5 z Y 1 x C g U j c Z C U L u O f e 8 n + e e 4 + K 8 V 7 Q t N M E / 9 X d 7 e 3 p 7 3 D n D w Q V E t s m R v 0 q q Z J c 0 / a / J I a m T f T S M T O z 1 I P g h T / 1 7 f q W N N L q Y x 6 b 2 m e 3 M z 9 r 2 v H y z a G L t u m 1 5 2 P J c W b r x T o 4 8 A 3 F 7 p A p i a 3 B r n z T J L i K / k Q P 4 + i J H / g R p q 6 T h r 1 P G D f I 8 F 2 s C p 2 m L p r s o K S q y y q a p I s 8 p Y 0 X l h j V A Q W V m Y g 5 j D 4 z q t H N 5 a s z D p W G J s 0 n q R 0 W r M C w x b m l 6 Z e q G 4 R n T X N A V i W x R C / 1 1 / x t m 7 6 G / T m q I O k B e A O G A E s G J u g R q J o 1 Z 8 P Y T x y 7 Z H v 4 A G w X s u H L Y F B V N B d Q R 0 5 z I G 6 b h u M P U 7 G n l W N 1 T k N 1 g q l r q X i G w v U 6 O T l R M O o b l 3 r W d 0 n X b L J e s y a U F 7 M p n N 1 V d X p b I Y 3 + V i d 3 3 1 8 i B B N E D I c i w l l Z U B F S e p F 3 4 S w N W a 9 E 9 v O h x h r + Y i m q L Y J V L s 9 j h p M c g s w J S q + T A f w h M T R p 8 / 2 G b j J U T h 7 d p x q k p k O V m o J K b z u 7 R w 7 b 4 T t i O J y c H K t b B O w 7 k Q x t x 8 9 g q F K 3 P w y b 8 A k p D o k A j i x v 4 B x V T C 0 J w b M A 4 X j C N P P 7 U M M t Y P r s D q o T g V 1 K D 6 0 6 b H D V i 8 I r S 2 1 O 0 e r s y M d y 6 c O d v 8 u s M 9 M k P K K v 3 X c 3 2 w f d N 6 f V 2 7 z b Z y m U z 2 a F c p h + R T c r m V 3 L Z o U y / l t H h 5 C e y g c A K y r z P I + N / C 2 G r o D 5 E / i C b F G 6 q r F + g 3 5 k w d H x X h s D W / F U N 6 V p G Q d n B D A L l P / o V i g G x E M A a L h v b / L e N E g 7 a X Y / 2 + 7 k b k G u k t c d P 9 U j X 8 P O s 4 L x f c D 4 g O B 8 U n A 8 J z q 8 K z q 8 J z t 8 W n O s Z E U H k s S 5 y W R f 5 r A + I 4 O I 5 e U m R J Y x w r D L 8 r 3 g T i F B j v r h w G m p c U y 4 L 9 L u 2 8 2 I v g 3 6 p T 8 M / 9 3 + O 4 j 3 t + 3 q g v p n 0 M F C g 2 m c g Q R l f I f b R o J 5 H e W v k p Y Z A D P g V J W 5 Q w / r o s w + 0 M c s b G t C o N 2 3 P D 3 M B 6 Y h K A j m H G o I A r 5 G d m B v b F A O Y C 8 F 7 p I p 5 n 7 V M p k k C e I W r 1 R i 2 J / R l B / 2 J T F s s x 3 X 2 m j a p l c B X o y 9 j 1 O N t X g 6 I H H E b 2 d D D q 0 O k m q X w i C H p v X j 1 I H E P l D 6 A 3 0 d R l d Q 6 l l b w I C 6 l 5 2 0 8 v Z v O A 9 j I J u n h + A 1 H O / 4 D f z 3 8 E J f s L z A v 9 O 5 7 D r S K U y 1 I b n I 6 E z O Y k L N o l k S J Y b 0 Z n x N / H b T 6 a 8 z D h O E J m z D m j 9 t f C u L V E W o V Y S M / h y z b Q 7 e K r q e N u a O l B W 9 J Z l 9 4 + D 8 2 v P w c z F N 0 o n b l c Z y 3 n Y J 2 s 4 j N A h t s X H l G o Z U m 8 S d 6 R V F C k 9 + J h a A Y s Z j U O 2 q k g f z 7 c A g B D p g b Z 3 A m M R a B T / K U C N O m 0 X v v M 2 M V m I c L l D G E U x H i l T a k Y u S M E n 5 I a n R W A q A 5 Y m P i I 7 C y G Y x s p 1 W 3 T S f W U H m f M 1 7 q a a i c h O 6 d I N 2 B y 2 d B 4 i T s 7 Z h y u 4 7 W 6 R M v o s M k 3 A r a O B i A e 0 U T M I / 9 b e x 6 u P C h X b R k w R x 9 2 l s H 8 B q 3 u f I F q X 3 Q Z x G K s o I K a g D d T b V b + K 5 3 p + x h R 1 G P Y / V 7 s K L R i B 1 C s V c 4 o n 7 P W o C l E g b r W M H H b o 4 u L k A R s / 9 5 m c m d E R H b 1 r Y D i p e + 4 G W L i t D a r s c y C G W G o v A E I r 7 D L r L O Z 8 j L 2 P d 4 I b f g G a A W 2 o b m C P j 9 7 / g G c h K J k U I h i M C F I s s j w Z q v V a m h q m 9 B z 1 R i P K b f 6 s S U k L u X C S c X C 9 2 b j C r C i m q v 2 I Q 8 d V 2 R r w X G Z r L 9 f U P 6 / 2 l x 7 9 c H 0 8 U 9 X d z T x T 1 d 3 N P F P V 3 c 0 8 U 9 X d z T x T 1 d 3 O M m 3 k t c 3 M N z d L q 4 p 4 t 7 u r i / o a j y 3 1 v c / w V Q S w E C L Q A U A A I A C A C N Z G R c M / U 9 a K U A A A D 3 A A A A E g A A A A A A A A A A A A A A A A A A A A A A Q 2 9 u Z m l n L 1 B h Y 2 t h Z 2 U u e G 1 s U E s B A i 0 A F A A C A A g A j W R k X A / K 6 a u k A A A A 6 Q A A A B M A A A A A A A A A A A A A A A A A 8 Q A A A F t D b 2 5 0 Z W 5 0 X 1 R 5 c G V z X S 5 4 b W x Q S w E C L Q A U A A I A C A C N Z G R c s Z q Q n H g F A A A + I w A A E w A A A A A A A A A A A A A A A A D i A Q A A R m 9 y b X V s Y X M v U 2 V j d G l v b j E u b V B L B Q Y A A A A A A w A D A M I A A A C n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Z g A A A A A A A G 5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D Y 4 M W E y M S 1 m N z R h L T Q 5 Y T Y t O T I 5 Y i 0 y Y m N i N 2 M 2 Z G N k Z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0 K H Q v 9 G A 0 L D Q s t C + 0 Y f Q v d C 4 0 L o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d W 5 0 I i B W Y W x 1 Z T 0 i b D A i I C 8 + P E V u d H J 5 I F R 5 c G U 9 I k Z p b G x M Y X N 0 V X B k Y X R l Z C I g V m F s d W U 9 I m Q y M D I 2 L T A z L T A 0 V D A 5 O j M 2 O j I x L j g 1 M T Y 3 N j V a I i A v P j x F b n R y e S B U e X B l P S J G a W x s Q 2 9 s d W 1 u V H l w Z X M i I F Z h b H V l P S J z Q U F Z R k J n Q T 0 i I C 8 + P E V u d H J 5 I F R 5 c G U 9 I k Z p b G x D b 2 x 1 b W 5 O Y W 1 l c y I g V m F s d W U 9 I n N b J n F 1 b 3 Q 7 0 J D R g N G C 0 L j Q u t G D 0 L s m c X V v d D s s J n F 1 b 3 Q 7 0 J 3 Q s N C 3 0 L L Q s N C 9 0 L j Q t S Z x d W 9 0 O y w m c X V v d D v Q p t C 1 0 L 3 Q s C Z x d W 9 0 O y w m c X V v d D v Q k N C 6 0 Y L R g 9 C w 0 L v R j N C 9 0 L 7 R g d G C 0 Y w m c X V v d D s s J n F 1 b 3 Q 7 0 K H R g t C + 0 L v Q s d C 1 0 Y Y x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c 2 M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U 2 V j d G l v b j E v 0 K H Q v 9 G A 0 L D Q s t C + 0 Y f Q v d C 4 0 L o v 0 J j Q t 9 C 8 0 L X Q v d C 1 0 L 3 Q v d G L 0 L k g 0 Y L Q u N C / L n v Q n d C w 0 L f Q s t C w 0 L 3 Q u N C 1 L D F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s s J n F 1 b 3 Q 7 U 2 V j d G l v b j E v 0 K H Q v 9 G A 0 L D Q s t C + 0 Y f Q v d C 4 0 L o v 0 J / Q v t C y 0 Y v R i N C 1 0 L 3 Q v d G L 0 L U g 0 L f Q s N C z 0 L 7 Q u 9 C + 0 L L Q u t C 4 L n v Q o d G C 0 L 7 Q u 9 C x 0 L X R h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U 2 V j d G l v b j E v 0 K H Q v 9 G A 0 L D Q s t C + 0 Y f Q v d C 4 0 L o v 0 J j Q t 9 C 8 0 L X Q v d C 1 0 L 3 Q v d G L 0 L k g 0 Y L Q u N C / L n v Q n d C w 0 L f Q s t C w 0 L 3 Q u N C 1 L D F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s s J n F 1 b 3 Q 7 U 2 V j d G l v b j E v 0 K H Q v 9 G A 0 L D Q s t C + 0 Y f Q v d C 4 0 L o v 0 J / Q v t C y 0 Y v R i N C 1 0 L 3 Q v d G L 0 L U g 0 L f Q s N C z 0 L 7 Q u 9 C + 0 L L Q u t C 4 L n v Q o d G C 0 L 7 Q u 9 C x 0 L X R h j E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Q k M l R D A l Q j A l R D E l O D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Q T E l R D A l Q k U l R D E l O D A l R D E l O D I l R D A l Q j g l R D E l O D A l R D A l Q k U l R D A l Q j I l R D A l Q j A l R D A l Q k Q l R D A l Q k Q l R D E l O E I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3 Z W I z Z j B h L T g x N m M t N D U 2 O C 1 h O G M 2 L T h k N m N j Y j M 3 Y z R j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Y 2 9 2 Z X J 5 V G F y Z 2 V 0 U 2 h l Z X Q i I F Z h b H V l P S J z 0 J v Q u N G B 0 Y I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M Y X N 0 V X B k Y X R l Z C I g V m F s d W U 9 I m Q y M D I 2 L T A z L T A 0 V D A 5 O j A 5 O j I 5 L j g 2 N T Q w M T V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2 M D A v 0 J j Q t 9 C 8 0 L X Q v d C 1 0 L 3 Q v d G L 0 L k g 0 Y L Q u N C / M S 5 7 0 J f Q s N C 6 0 L D Q t 9 C 9 0 L 7 Q u S D Q v d C + 0 L z Q t d G A L D J 9 J n F 1 b 3 Q 7 L C Z x d W 9 0 O 1 N l Y 3 R p b 2 4 x L z Y w M C / Q m N C 3 0 L z Q t d C 9 0 L X Q v d C 9 0 Y v Q u S D R g t C 4 0 L 8 x L n v Q n d C w 0 L j Q v N C 1 0 L 3 Q v t C y 0 L D Q v d C 4 0 L U s M X 0 m c X V v d D s s J n F 1 b 3 Q 7 U 2 V j d G l v b j E v N j A w L 9 C Y 0 L f Q v N C 1 0 L 3 Q t d C 9 0 L 3 R i 9 C 5 I N G C 0 L j Q v z E u e 9 C 1 0 L Q u I N C 4 0 L f Q v C w z f S Z x d W 9 0 O y w m c X V v d D t T Z W N 0 a W 9 u M S 8 2 M D A v 0 J j Q t 9 C 8 0 L X Q v d C 1 0 L 3 Q v d G L 0 L k g 0 Y L Q u N C / M S 5 7 0 J r Q v t C 7 L d C y 0 L 4 s N H 0 m c X V v d D s s J n F 1 b 3 Q 7 U 2 V j d G l v b j E v N j A w L 9 C Y 0 L f Q v N C 1 0 L 3 Q t d C 9 0 L 3 R i 9 C 5 I N G C 0 L j Q v z E u e 9 C m 0 L X Q v d C w I N C 3 0 L A g M S D Q t d C 0 0 L j Q v S 4 g 0 Y D R g 9 C x L D V 9 J n F 1 b 3 Q 7 L C Z x d W 9 0 O 1 N l Y 3 R p b 2 4 x L z Y w M C / Q m N C 3 0 L z Q t d C 9 0 L X Q v d C 9 0 Y v Q u S D R g t C 4 0 L 8 x L n v Q o d G C 0 L 7 Q u N C 8 0 L 7 R g d G C 0 Y w s I N G A 0 Y P Q s S w 2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2 M D A v 0 J j Q t 9 C 8 0 L X Q v d C 1 0 L 3 Q v d G L 0 L k g 0 Y L Q u N C / M S 5 7 0 J f Q s N C 6 0 L D Q t 9 C 9 0 L 7 Q u S D Q v d C + 0 L z Q t d G A L D J 9 J n F 1 b 3 Q 7 L C Z x d W 9 0 O 1 N l Y 3 R p b 2 4 x L z Y w M C / Q m N C 3 0 L z Q t d C 9 0 L X Q v d C 9 0 Y v Q u S D R g t C 4 0 L 8 x L n v Q n d C w 0 L j Q v N C 1 0 L 3 Q v t C y 0 L D Q v d C 4 0 L U s M X 0 m c X V v d D s s J n F 1 b 3 Q 7 U 2 V j d G l v b j E v N j A w L 9 C Y 0 L f Q v N C 1 0 L 3 Q t d C 9 0 L 3 R i 9 C 5 I N G C 0 L j Q v z E u e 9 C 1 0 L Q u I N C 4 0 L f Q v C w z f S Z x d W 9 0 O y w m c X V v d D t T Z W N 0 a W 9 u M S 8 2 M D A v 0 J j Q t 9 C 8 0 L X Q v d C 1 0 L 3 Q v d G L 0 L k g 0 Y L Q u N C / M S 5 7 0 J r Q v t C 7 L d C y 0 L 4 s N H 0 m c X V v d D s s J n F 1 b 3 Q 7 U 2 V j d G l v b j E v N j A w L 9 C Y 0 L f Q v N C 1 0 L 3 Q t d C 9 0 L 3 R i 9 C 5 I N G C 0 L j Q v z E u e 9 C m 0 L X Q v d C w I N C 3 0 L A g M S D Q t d C 0 0 L j Q v S 4 g 0 Y D R g 9 C x L D V 9 J n F 1 b 3 Q 7 L C Z x d W 9 0 O 1 N l Y 3 R p b 2 4 x L z Y w M C / Q m N C 3 0 L z Q t d C 9 0 L X Q v d C 9 0 Y v Q u S D R g t C 4 0 L 8 x L n v Q o d G C 0 L 7 Q u N C 8 0 L 7 R g d G C 0 Y w s I N G A 0 Y P Q s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1 N o Z W V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k 4 J U Q w J U I 3 J U Q w J U J D J U Q w J U I 1 J U Q w J U J E J U Q w J U I 1 J U Q w J U J E J U Q w J U J E J U Q x J T h C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U E z J U Q w J U I 0 J U Q w J U I w J U Q w J U J C J U Q w J U I 1 J U Q w J U J E J U Q w J U J E J U Q x J T h C J U Q w J U I 1 J T I w J U Q w J U I y J U Q w J U I 1 J U Q x J T g w J U Q x J T g 1 J U Q w J U J E J U Q w J U I 4 J U Q w J U I 1 J T I w J U Q x J T g x J U Q x J T g y J U Q x J T g w J U Q w J U J F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Q T M l R D A l Q j Q l R D A l Q j A l R D A l Q k I l R D A l Q j U l R D A l Q k Q l R D E l O E I l M j A l R D A l Q k Y l R D E l O D M l R D E l O D E l R D E l O D I l R D E l O E I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l G J U Q w J U I 1 J U Q x J T g w J U Q w J U I 1 J U Q x J T g z J U Q w J U J G J U Q w J U J F J U Q x J T g w J U Q x J T h G J U Q w J U I 0 J U Q w J U J F J U Q x J T g 3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M 2 Y z N G Y 0 L W Q 0 Y z M t N D Q 4 Y i 1 i N j d i L W Z l O T E 2 Z D E 3 O W Q 0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r d C b X 9 C a 0 J F f M j F f N z J f 0 K 3 Q n F / R g N C w 0 Y H R g d G H 0 L X R g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1 b n Q i I F Z h b H V l P S J s M C I g L z 4 8 R W 5 0 c n k g V H l w Z T 0 i R m l s b E x h c 3 R V c G R h d G V k I i B W Y W x 1 Z T 0 i Z D I w M j Y t M D M t M D R U M D k 6 M z Y 6 M j c u M j k 5 O T Y 3 N V o i I C 8 + P E V u d H J 5 I F R 5 c G U 9 I k Z p b G x D b 2 x 1 b W 5 U e X B l c y I g V m F s d W U 9 I n N C Z 1 l H Q X d N R E J R Q U c i I C 8 + P E V u d H J 5 I F R 5 c G U 9 I k Z p b G x F c n J v c k N v Z G U i I F Z h b H V l P S J z V W 5 r b m 9 3 b i I g L z 4 8 R W 5 0 c n k g V H l w Z T 0 i R m l s b E N v b H V t b k 5 h b W V z I i B W Y W x 1 Z T 0 i c 1 s m c X V v d D v Q l 9 C w 0 L r Q s N C 3 0 L 3 Q v t C 5 I N C 9 0 L 7 Q v N C 1 0 Y A m c X V v d D s s J n F 1 b 3 Q 7 0 J 3 Q s N C 4 0 L z Q t d C 9 0 L 7 Q s t C w 0 L 3 Q u N C 1 J n F 1 b 3 Q 7 L C Z x d W 9 0 O 9 C 1 0 L Q u I N C 4 0 L f Q v C Z x d W 9 0 O y w m c X V v d D v Q m t C + 0 L s t 0 L L Q v i Z x d W 9 0 O y w m c X V v d D v Q p t C 1 0 L 3 Q s C D Q t 9 C w I D E g 0 L X Q t N C 4 0 L 0 u I N G A 0 Y P Q s S Z x d W 9 0 O y w m c X V v d D v Q o d G C 0 L 7 Q u N C 8 0 L 7 R g d G C 0 Y w s I N G A 0 Y P Q s S Z x d W 9 0 O y w m c X V v d D v Q o d C / 0 Y D Q s N C y 0 L 7 R h 9 C 9 0 L j Q u i 7 Q p t C 1 0 L 3 Q s C Z x d W 9 0 O y w m c X V v d D v Q k N C 7 0 Y z R g i D R g d G C 0 L 7 Q u N C 8 0 L 7 R g d G C 0 Y w m c X V v d D s s J n F 1 b 3 Q 7 0 K H Q v 9 G A 0 L D Q s t C + 0 Y f Q v d C 4 0 L o u 0 J D Q u t G C 0 Y P Q s N C 7 0 Y z Q v d C + 0 Y H R g t G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S 2 V 5 Q 2 9 s d W 1 u Q 2 9 1 b n Q m c X V v d D s 6 M X 1 d L C Z x d W 9 0 O 2 N v b H V t b k l k Z W 5 0 a X R p Z X M m c X V v d D s 6 W y Z x d W 9 0 O 1 N l Y 3 R p b 2 4 x L 9 C t 0 J t f 0 J r Q k S A y M S 0 3 M i 3 Q r d C c L 9 C Y 0 L f Q v N C 1 0 L 3 Q t d C 9 0 L 3 R i 9 C 5 I N G C 0 L j Q v z E u e 9 C X 0 L D Q u t C w 0 L f Q v d C + 0 L k g 0 L 3 Q v t C 8 0 L X R g C w y f S Z x d W 9 0 O y w m c X V v d D t T Z W N 0 a W 9 u M S / Q r d C b X 9 C a 0 J E g M j E t N z I t 0 K 3 Q n C / Q m N C 3 0 L z Q t d C 9 0 L X Q v d C 9 0 Y v Q u S D R g t C 4 0 L 8 x L n v Q n d C w 0 L j Q v N C 1 0 L 3 Q v t C y 0 L D Q v d C 4 0 L U s M X 0 m c X V v d D s s J n F 1 b 3 Q 7 U 2 V j d G l v b j E v 0 K 3 Q m 1 / Q m t C R I D I x L T c y L d C t 0 J w v 0 J j Q t 9 C 8 0 L X Q v d C 1 0 L 3 Q v d G L 0 L k g 0 Y L Q u N C / M S 5 7 0 L X Q t C 4 g 0 L j Q t 9 C 8 L D N 9 J n F 1 b 3 Q 7 L C Z x d W 9 0 O 1 N l Y 3 R p b 2 4 x L 9 C t 0 J t f 0 J r Q k S A y M S 0 3 M i 3 Q r d C c L 9 C Y 0 L f Q v N C 1 0 L 3 Q t d C 9 0 L 3 R i 9 C 5 I N G C 0 L j Q v z E u e 9 C a 0 L 7 Q u y 3 Q s t C + L D R 9 J n F 1 b 3 Q 7 L C Z x d W 9 0 O 1 N l Y 3 R p b 2 4 x L 9 C t 0 J t f 0 J r Q k S A y M S 0 3 M i 3 Q r d C c L 9 C Y 0 L f Q v N C 1 0 L 3 Q t d C 9 0 L 3 R i 9 C 5 I N G C 0 L j Q v z E u e 9 C m 0 L X Q v d C w I N C 3 0 L A g M S D Q t d C 0 0 L j Q v S 4 g 0 Y D R g 9 C x L D V 9 J n F 1 b 3 Q 7 L C Z x d W 9 0 O 1 N l Y 3 R p b 2 4 x L 9 C t 0 J t f 0 J r Q k S A y M S 0 3 M i 3 Q r d C c L 9 C Y 0 L f Q v N C 1 0 L 3 Q t d C 9 0 L 3 R i 9 C 5 I N G C 0 L j Q v z E u e 9 C h 0 Y L Q v t C 4 0 L z Q v t G B 0 Y L R j C w g 0 Y D R g 9 C x L D Z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3 Q m 1 / Q m t C R I D I x L T c y L d C t 0 J w g 0 Y D Q s N G B 0 Y H R h 9 C 1 0 Y I v 0 J T Q v t C x 0 L D Q s t C 7 0 L X Q v S D Q v 9 C + 0 L v R j N C 3 0 L 7 Q s t C w 0 Y L Q t d C 7 0 Y z R g d C 6 0 L j Q u S D Q v t C x 0 Y r Q t d C 6 0 Y I u e 9 C Q 0 L v R j N G C I N G B 0 Y L Q v t C 4 0 L z Q v t G B 0 Y L R j C w 4 f S Z x d W 9 0 O y w m c X V v d D t T Z W N 0 a W 9 u M S / Q o d C / 0 Y D Q s N C y 0 L 7 R h 9 C 9 0 L j Q u i / Q m N C 3 0 L z Q t d C 9 0 L X Q v d C 9 0 Y v Q u S D R g t C 4 0 L 8 u e 9 C Q 0 L r R g t G D 0 L D Q u 9 G M 0 L 3 Q v t G B 0 Y L R j C w z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/ Q r d C b X 9 C a 0 J E g M j E t N z I t 0 K 3 Q n C / Q m N C 3 0 L z Q t d C 9 0 L X Q v d C 9 0 Y v Q u S D R g t C 4 0 L 8 x L n v Q l 9 C w 0 L r Q s N C 3 0 L 3 Q v t C 5 I N C 9 0 L 7 Q v N C 1 0 Y A s M n 0 m c X V v d D s s J n F 1 b 3 Q 7 U 2 V j d G l v b j E v 0 K 3 Q m 1 / Q m t C R I D I x L T c y L d C t 0 J w v 0 J j Q t 9 C 8 0 L X Q v d C 1 0 L 3 Q v d G L 0 L k g 0 Y L Q u N C / M S 5 7 0 J 3 Q s N C 4 0 L z Q t d C 9 0 L 7 Q s t C w 0 L 3 Q u N C 1 L D F 9 J n F 1 b 3 Q 7 L C Z x d W 9 0 O 1 N l Y 3 R p b 2 4 x L 9 C t 0 J t f 0 J r Q k S A y M S 0 3 M i 3 Q r d C c L 9 C Y 0 L f Q v N C 1 0 L 3 Q t d C 9 0 L 3 R i 9 C 5 I N G C 0 L j Q v z E u e 9 C 1 0 L Q u I N C 4 0 L f Q v C w z f S Z x d W 9 0 O y w m c X V v d D t T Z W N 0 a W 9 u M S / Q r d C b X 9 C a 0 J E g M j E t N z I t 0 K 3 Q n C / Q m N C 3 0 L z Q t d C 9 0 L X Q v d C 9 0 Y v Q u S D R g t C 4 0 L 8 x L n v Q m t C + 0 L s t 0 L L Q v i w 0 f S Z x d W 9 0 O y w m c X V v d D t T Z W N 0 a W 9 u M S / Q r d C b X 9 C a 0 J E g M j E t N z I t 0 K 3 Q n C / Q m N C 3 0 L z Q t d C 9 0 L X Q v d C 9 0 Y v Q u S D R g t C 4 0 L 8 x L n v Q p t C 1 0 L 3 Q s C D Q t 9 C w I D E g 0 L X Q t N C 4 0 L 0 u I N G A 0 Y P Q s S w 1 f S Z x d W 9 0 O y w m c X V v d D t T Z W N 0 a W 9 u M S / Q r d C b X 9 C a 0 J E g M j E t N z I t 0 K 3 Q n C / Q m N C 3 0 L z Q t d C 9 0 L X Q v d C 9 0 Y v Q u S D R g t C 4 0 L 8 x L n v Q o d G C 0 L 7 Q u N C 8 0 L 7 R g d G C 0 Y w s I N G A 0 Y P Q s S w 2 f S Z x d W 9 0 O y w m c X V v d D t T Z W N 0 a W 9 u M S / Q o d C / 0 Y D Q s N C y 0 L 7 R h 9 C 9 0 L j Q u i / Q m N C 3 0 L z Q t d C 9 0 L X Q v d C 9 0 Y v Q u S D R g t C 4 0 L 8 u e 9 C m 0 L X Q v d C w L D J 9 J n F 1 b 3 Q 7 L C Z x d W 9 0 O 1 N l Y 3 R p b 2 4 x L 9 C t 0 J t f 0 J r Q k S A y M S 0 3 M i 3 Q r d C c I N G A 0 L D R g d G B 0 Y f Q t d G C L 9 C U 0 L 7 Q s d C w 0 L L Q u 9 C 1 0 L 0 g 0 L / Q v t C 7 0 Y z Q t 9 C + 0 L L Q s N G C 0 L X Q u 9 G M 0 Y H Q u t C 4 0 L k g 0 L 7 Q s d G K 0 L X Q u t G C L n v Q k N C 7 0 Y z R g i D R g d G C 0 L 7 Q u N C 8 0 L 7 R g d G C 0 Y w s O H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S 2 V 5 Q 2 9 s d W 1 u Q 2 9 1 b n Q m c X V v d D s 6 M X 1 d f S I g L z 4 8 R W 5 0 c n k g V H l w Z T 0 i R m l s b E N v d W 5 0 I i B W Y W x 1 Z T 0 i b D Y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J T I w J U Q x J T g w J U Q w J U I w J U Q x J T g x J U Q x J T g x J U Q x J T g 3 J U Q w J U I 1 J U Q x J T g y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C V E M C V B M S V E M C V C R i V E M S U 4 M C V E M C V C M C V E M C V C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l M j A l R D E l O D A l R D A l Q j A l R D E l O D E l R D E l O D E l R D E l O D c l R D A l Q j U l R D E l O D I v J U Q w J T k 0 J U Q w J U J F J U Q w J U I x J U Q w J U I w J U Q w J U I y J U Q w J U J C J U Q w J U I 1 J U Q w J U J E J T I w J U Q w J U J G J U Q w J U J F J U Q w J U J C J U Q x J T h D J U Q w J U I 3 J U Q w J U J F J U Q w J U I y J U Q w J U I w J U Q x J T g y J U Q w J U I 1 J U Q w J U J C J U Q x J T h D J U Q x J T g x J U Q w J U J B J U Q w J U I 4 J U Q w J U I 5 J T I w J U Q w J U J F J U Q w J U I x J U Q x J T h B J U Q w J U I 1 J U Q w J U J B J U Q x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i 8 l R D A l O U Y l R D A l Q j U l R D E l O D A l R D A l Q j U l R D E l O D M l R D A l Q k Y l R D A l Q k U l R D E l O D A l R D E l O E Y l R D A l Q j Q l R D A l Q k U l R D E l O D c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Y t M D M t M D R U M D k 6 M D k 6 M j k u O D k 3 M z g x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Y w M C / Q m N C 3 0 L z Q t d C 9 0 L X Q v d C 9 0 Y v Q u S D R g t C 4 0 L 8 x L n v Q l 9 C w 0 L r Q s N C 3 0 L 3 Q v t C 5 I N C 9 0 L 7 Q v N C 1 0 Y A s M n 0 m c X V v d D s s J n F 1 b 3 Q 7 U 2 V j d G l v b j E v N j A w L 9 C Y 0 L f Q v N C 1 0 L 3 Q t d C 9 0 L 3 R i 9 C 5 I N G C 0 L j Q v z E u e 9 C d 0 L D Q u N C 8 0 L X Q v d C + 0 L L Q s N C 9 0 L j Q t S w x f S Z x d W 9 0 O y w m c X V v d D t T Z W N 0 a W 9 u M S 8 2 M D A v 0 J j Q t 9 C 8 0 L X Q v d C 1 0 L 3 Q v d G L 0 L k g 0 Y L Q u N C / M S 5 7 0 L X Q t C 4 g 0 L j Q t 9 C 8 L D N 9 J n F 1 b 3 Q 7 L C Z x d W 9 0 O 1 N l Y 3 R p b 2 4 x L z Y w M C / Q m N C 3 0 L z Q t d C 9 0 L X Q v d C 9 0 Y v Q u S D R g t C 4 0 L 8 x L n v Q m t C + 0 L s t 0 L L Q v i w 0 f S Z x d W 9 0 O y w m c X V v d D t T Z W N 0 a W 9 u M S 8 2 M D A v 0 J j Q t 9 C 8 0 L X Q v d C 1 0 L 3 Q v d G L 0 L k g 0 Y L Q u N C / M S 5 7 0 K b Q t d C 9 0 L A g 0 L f Q s C A x I N C 1 0 L T Q u N C 9 L i D R g N G D 0 L E s N X 0 m c X V v d D s s J n F 1 b 3 Q 7 U 2 V j d G l v b j E v N j A w L 9 C Y 0 L f Q v N C 1 0 L 3 Q t d C 9 0 L 3 R i 9 C 5 I N G C 0 L j Q v z E u e 9 C h 0 Y L Q v t C 4 0 L z Q v t G B 0 Y L R j C w g 0 Y D R g 9 C x L D Z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z Y w M C / Q m N C 3 0 L z Q t d C 9 0 L X Q v d C 9 0 Y v Q u S D R g t C 4 0 L 8 x L n v Q l 9 C w 0 L r Q s N C 3 0 L 3 Q v t C 5 I N C 9 0 L 7 Q v N C 1 0 Y A s M n 0 m c X V v d D s s J n F 1 b 3 Q 7 U 2 V j d G l v b j E v N j A w L 9 C Y 0 L f Q v N C 1 0 L 3 Q t d C 9 0 L 3 R i 9 C 5 I N G C 0 L j Q v z E u e 9 C d 0 L D Q u N C 8 0 L X Q v d C + 0 L L Q s N C 9 0 L j Q t S w x f S Z x d W 9 0 O y w m c X V v d D t T Z W N 0 a W 9 u M S 8 2 M D A v 0 J j Q t 9 C 8 0 L X Q v d C 1 0 L 3 Q v d G L 0 L k g 0 Y L Q u N C / M S 5 7 0 L X Q t C 4 g 0 L j Q t 9 C 8 L D N 9 J n F 1 b 3 Q 7 L C Z x d W 9 0 O 1 N l Y 3 R p b 2 4 x L z Y w M C / Q m N C 3 0 L z Q t d C 9 0 L X Q v d C 9 0 Y v Q u S D R g t C 4 0 L 8 x L n v Q m t C + 0 L s t 0 L L Q v i w 0 f S Z x d W 9 0 O y w m c X V v d D t T Z W N 0 a W 9 u M S 8 2 M D A v 0 J j Q t 9 C 8 0 L X Q v d C 1 0 L 3 Q v d G L 0 L k g 0 Y L Q u N C / M S 5 7 0 K b Q t d C 9 0 L A g 0 L f Q s C A x I N C 1 0 L T Q u N C 9 L i D R g N G D 0 L E s N X 0 m c X V v d D s s J n F 1 b 3 Q 7 U 2 V j d G l v b j E v N j A w L 9 C Y 0 L f Q v N C 1 0 L 3 Q t d C 9 0 L 3 R i 9 C 5 I N G C 0 L j Q v z E u e 9 C h 0 Y L Q v t C 4 0 L z Q v t G B 0 Y L R j C w g 0 Y D R g 9 C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9 T a G V l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v J U Q w J U E z J U Q w J U I 0 J U Q w J U I w J U Q w J U J C J U Q w J U I 1 J U Q w J U J E J U Q w J U J E J U Q x J T h C J U Q w J U I 1 J T I w J U Q w J U I y J U Q w J U I 1 J U Q x J T g w J U Q x J T g 1 J U Q w J U J E J U Q w J U I 4 J U Q w J U I 1 J T I w J U Q x J T g x J U Q x J T g y J U Q x J T g w J U Q w J U J F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y V E M C V C N C V E M C V C M C V E M C V C Q i V E M C V C N S V E M C V C R C V E M S U 4 Q i U y M C V E M C V C R i V E M S U 4 M y V E M S U 4 M S V E M S U 4 M i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J T I w J U Q x J T g w J U Q w J U I w J U Q x J T g x J U Q x J T g x J U Q x J T g 3 J U Q w J U I 1 J U Q x J T g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h m Y m I z N m Q t N G Q w Z C 0 0 N T h h L T g z N D A t Z m E 1 Y 2 Q x M W R h O D Q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9 C t 0 J t f 0 J r Q k V 8 y M 1 8 2 M V / Q r d C c X 9 G A 0 L D R g d G B 0 Y f Q t d G C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N i 0 w M y 0 w N F Q w O T o z N j o y N y 4 y N j g y M D I y W i I g L z 4 8 R W 5 0 c n k g V H l w Z T 0 i R m l s b E N v b H V t b l R 5 c G V z I i B W Y W x 1 Z T 0 i c 0 J n W U d B d 0 1 E Q l F B R y I g L z 4 8 R W 5 0 c n k g V H l w Z T 0 i R m l s b E N v b H V t b k 5 h b W V z I i B W Y W x 1 Z T 0 i c 1 s m c X V v d D v Q l 9 C w 0 L r Q s N C 3 0 L 3 Q v t C 5 I N C 9 0 L 7 Q v N C 1 0 Y A m c X V v d D s s J n F 1 b 3 Q 7 0 J 3 Q s N C 4 0 L z Q t d C 9 0 L 7 Q s t C w 0 L 3 Q u N C 1 J n F 1 b 3 Q 7 L C Z x d W 9 0 O 9 C 1 0 L Q u I N C 4 0 L f Q v C Z x d W 9 0 O y w m c X V v d D v Q m t C + 0 L s t 0 L L Q v i Z x d W 9 0 O y w m c X V v d D v Q p t C 1 0 L 3 Q s C D Q t 9 C w I D E g 0 L X Q t N C 4 0 L 0 u I N G A 0 Y P Q s S Z x d W 9 0 O y w m c X V v d D v Q o d G C 0 L 7 Q u N C 8 0 L 7 R g d G C 0 Y w s I N G A 0 Y P Q s S Z x d W 9 0 O y w m c X V v d D v Q o d C / 0 Y D Q s N C y 0 L 7 R h 9 C 9 0 L j Q u i 7 Q p t C 1 0 L 3 Q s C Z x d W 9 0 O y w m c X V v d D v Q k N C 7 0 Y z R g i D R g d G C 0 L 7 Q u N C 8 0 L 7 R g d G C 0 Y w m c X V v d D s s J n F 1 b 3 Q 7 0 K H Q v 9 G A 0 L D Q s t C + 0 Y f Q v d C 4 0 L o u 0 J D Q u t G C 0 Y P Q s N C 7 0 Y z Q v d C + 0 Y H R g t G M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/ Q o d C / 0 Y D Q s N C y 0 L 7 R h 9 C 9 0 L j Q u i / Q l 9 C w 0 L z Q t d C 9 0 L X Q v d C 9 0 L 7 Q t S D Q t 9 C 9 0 L D R h 9 C 1 0 L 3 Q u N C 1 L n v Q k N G A 0 Y L Q u N C 6 0 Y P Q u y w w f S Z x d W 9 0 O y w m c X V v d D t L Z X l D b 2 x 1 b W 5 D b 3 V u d C Z x d W 9 0 O z o x f V 0 s J n F 1 b 3 Q 7 Y 2 9 s d W 1 u S W R l b n R p d G l l c y Z x d W 9 0 O z p b J n F 1 b 3 Q 7 U 2 V j d G l v b j E v 0 K 3 Q m 1 / Q m t C R X z I z L T Y x L d C t 0 J w v 0 J j Q t 9 C 8 0 L X Q v d C 1 0 L 3 Q v d G L 0 L k g 0 Y L Q u N C / M S 5 7 0 J f Q s N C 6 0 L D Q t 9 C 9 0 L 7 Q u S D Q v d C + 0 L z Q t d G A L D J 9 J n F 1 b 3 Q 7 L C Z x d W 9 0 O 1 N l Y 3 R p b 2 4 x L 9 C t 0 J t f 0 J r Q k V 8 y M y 0 2 M S 3 Q r d C c L 9 C Y 0 L f Q v N C 1 0 L 3 Q t d C 9 0 L 3 R i 9 C 5 I N G C 0 L j Q v z E u e 9 C d 0 L D Q u N C 8 0 L X Q v d C + 0 L L Q s N C 9 0 L j Q t S w x f S Z x d W 9 0 O y w m c X V v d D t T Z W N 0 a W 9 u M S / Q r d C b X 9 C a 0 J F f M j M t N j E t 0 K 3 Q n C / Q m N C 3 0 L z Q t d C 9 0 L X Q v d C 9 0 Y v Q u S D R g t C 4 0 L 8 x L n v Q t d C 0 L i D Q u N C 3 0 L w s M 3 0 m c X V v d D s s J n F 1 b 3 Q 7 U 2 V j d G l v b j E v 0 K 3 Q m 1 / Q m t C R X z I z L T Y x L d C t 0 J w v 0 J j Q t 9 C 8 0 L X Q v d C 1 0 L 3 Q v d G L 0 L k g 0 Y L Q u N C / M S 5 7 0 J r Q v t C 7 L d C y 0 L 4 s N H 0 m c X V v d D s s J n F 1 b 3 Q 7 U 2 V j d G l v b j E v 0 K 3 Q m 1 / Q m t C R X z I z L T Y x L d C t 0 J w v 0 J j Q t 9 C 8 0 L X Q v d C 1 0 L 3 Q v d G L 0 L k g 0 Y L Q u N C / M S 5 7 0 K b Q t d C 9 0 L A g 0 L f Q s C A x I N C 1 0 L T Q u N C 9 L i D R g N G D 0 L E s N X 0 m c X V v d D s s J n F 1 b 3 Q 7 U 2 V j d G l v b j E v 0 K 3 Q m 1 / Q m t C R X z I z L T Y x L d C t 0 J w v 0 J j Q t 9 C 8 0 L X Q v d C 1 0 L 3 Q v d G L 0 L k g 0 Y L Q u N C / M S 5 7 0 K H R g t C + 0 L j Q v N C + 0 Y H R g t G M L C D R g N G D 0 L E s N n 0 m c X V v d D s s J n F 1 b 3 Q 7 U 2 V j d G l v b j E v 0 K H Q v 9 G A 0 L D Q s t C + 0 Y f Q v d C 4 0 L o v 0 J j Q t 9 C 8 0 L X Q v d C 1 0 L 3 Q v d G L 0 L k g 0 Y L Q u N C / L n v Q p t C 1 0 L 3 Q s C w y f S Z x d W 9 0 O y w m c X V v d D t T Z W N 0 a W 9 u M S / Q r d C b X 9 C a 0 J F f M j M t N j E t 0 K 3 Q n C D R g N C w 0 Y H R g d G H 0 L X R g i / Q l N C + 0 L H Q s N C y 0 L v Q t d C 9 I N C / 0 L 7 Q u 9 G M 0 L f Q v t C y 0 L D R g t C 1 0 L v R j N G B 0 L r Q u N C 5 I N C + 0 L H R i t C 1 0 L r R g i 5 7 0 J D Q u 9 G M 0 Y I g 0 Y H R g t C + 0 L j Q v N C + 0 Y H R g t G M L D h 9 J n F 1 b 3 Q 7 L C Z x d W 9 0 O 1 N l Y 3 R p b 2 4 x L 9 C h 0 L / R g N C w 0 L L Q v t G H 0 L 3 Q u N C 6 L 9 C Y 0 L f Q v N C 1 0 L 3 Q t d C 9 0 L 3 R i 9 C 5 I N G C 0 L j Q v y 5 7 0 J D Q u t G C 0 Y P Q s N C 7 0 Y z Q v d C + 0 Y H R g t G M L D N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9 C t 0 J t f 0 J r Q k V 8 y M y 0 2 M S 3 Q r d C c L 9 C Y 0 L f Q v N C 1 0 L 3 Q t d C 9 0 L 3 R i 9 C 5 I N G C 0 L j Q v z E u e 9 C X 0 L D Q u t C w 0 L f Q v d C + 0 L k g 0 L 3 Q v t C 8 0 L X R g C w y f S Z x d W 9 0 O y w m c X V v d D t T Z W N 0 a W 9 u M S / Q r d C b X 9 C a 0 J F f M j M t N j E t 0 K 3 Q n C / Q m N C 3 0 L z Q t d C 9 0 L X Q v d C 9 0 Y v Q u S D R g t C 4 0 L 8 x L n v Q n d C w 0 L j Q v N C 1 0 L 3 Q v t C y 0 L D Q v d C 4 0 L U s M X 0 m c X V v d D s s J n F 1 b 3 Q 7 U 2 V j d G l v b j E v 0 K 3 Q m 1 / Q m t C R X z I z L T Y x L d C t 0 J w v 0 J j Q t 9 C 8 0 L X Q v d C 1 0 L 3 Q v d G L 0 L k g 0 Y L Q u N C / M S 5 7 0 L X Q t C 4 g 0 L j Q t 9 C 8 L D N 9 J n F 1 b 3 Q 7 L C Z x d W 9 0 O 1 N l Y 3 R p b 2 4 x L 9 C t 0 J t f 0 J r Q k V 8 y M y 0 2 M S 3 Q r d C c L 9 C Y 0 L f Q v N C 1 0 L 3 Q t d C 9 0 L 3 R i 9 C 5 I N G C 0 L j Q v z E u e 9 C a 0 L 7 Q u y 3 Q s t C + L D R 9 J n F 1 b 3 Q 7 L C Z x d W 9 0 O 1 N l Y 3 R p b 2 4 x L 9 C t 0 J t f 0 J r Q k V 8 y M y 0 2 M S 3 Q r d C c L 9 C Y 0 L f Q v N C 1 0 L 3 Q t d C 9 0 L 3 R i 9 C 5 I N G C 0 L j Q v z E u e 9 C m 0 L X Q v d C w I N C 3 0 L A g M S D Q t d C 0 0 L j Q v S 4 g 0 Y D R g 9 C x L D V 9 J n F 1 b 3 Q 7 L C Z x d W 9 0 O 1 N l Y 3 R p b 2 4 x L 9 C t 0 J t f 0 J r Q k V 8 y M y 0 2 M S 3 Q r d C c L 9 C Y 0 L f Q v N C 1 0 L 3 Q t d C 9 0 L 3 R i 9 C 5 I N G C 0 L j Q v z E u e 9 C h 0 Y L Q v t C 4 0 L z Q v t G B 0 Y L R j C w g 0 Y D R g 9 C x L D Z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3 Q m 1 / Q m t C R X z I z L T Y x L d C t 0 J w g 0 Y D Q s N G B 0 Y H R h 9 C 1 0 Y I v 0 J T Q v t C x 0 L D Q s t C 7 0 L X Q v S D Q v 9 C + 0 L v R j N C 3 0 L 7 Q s t C w 0 Y L Q t d C 7 0 Y z R g d C 6 0 L j Q u S D Q v t C x 0 Y r Q t d C 6 0 Y I u e 9 C Q 0 L v R j N G C I N G B 0 Y L Q v t C 4 0 L z Q v t G B 0 Y L R j C w 4 f S Z x d W 9 0 O y w m c X V v d D t T Z W N 0 a W 9 u M S / Q o d C / 0 Y D Q s N C y 0 L 7 R h 9 C 9 0 L j Q u i / Q m N C 3 0 L z Q t d C 9 0 L X Q v d C 9 0 Y v Q u S D R g t C 4 0 L 8 u e 9 C Q 0 L r R g t G D 0 L D Q u 9 G M 0 L 3 Q v t G B 0 Y L R j C w z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/ Q o d C / 0 Y D Q s N C y 0 L 7 R h 9 C 9 0 L j Q u i / Q l 9 C w 0 L z Q t d C 9 0 L X Q v d C 9 0 L 7 Q t S D Q t 9 C 9 0 L D R h 9 C 1 0 L 3 Q u N C 1 L n v Q k N G A 0 Y L Q u N C 6 0 Y P Q u y w w f S Z x d W 9 0 O y w m c X V v d D t L Z X l D b 2 x 1 b W 5 D b 3 V u d C Z x d W 9 0 O z o x f V 1 9 I i A v P j x F b n R y e S B U e X B l P S J G a W x s Q 2 9 1 b n Q i I F Z h b H V l P S J s N j E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U E w J U Q w J U I w J U Q w J U I 3 J U Q w J U I y J U Q w J U I 1 J U Q x J T g w J U Q w J U J E J U Q x J T g z J U Q x J T g y J U Q x J T h C J U Q w J U I 5 J T I w J U Q x J T h E J U Q w J U J C J U Q w J U I 1 J U Q w J U J D J U Q w J U I 1 J U Q w J U J E J U Q x J T g y J T I w J U Q w J U E x J U Q w J U J G J U Q x J T g w J U Q w J U I w J U Q w J U I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k 0 J U Q w J U J F J U Q w J U I x J U Q w J U I w J U Q w J U I y J U Q w J U J C J U Q w J U I 1 J U Q w J U J E J T I w J U Q w J U J G J U Q w J U J F J U Q w J U J C J U Q x J T h D J U Q w J U I 3 J U Q w J U J F J U Q w J U I y J U Q w J U I w J U Q x J T g y J U Q w J U I 1 J U Q w J U J C J U Q x J T h D J U Q x J T g x J U Q w J U J B J U Q w J U I 4 J U Q w J U I 5 J T I w J U Q w J U J F J U Q w J U I x J U Q x J T h B J U Q w J U I 1 J U Q w J U J B J U Q x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l G J U Q w J U I 1 J U Q x J T g w J U Q w J U I 1 J U Q x J T g z J U Q w J U J G J U Q w J U J F J U Q x J T g w J U Q x J T h G J U Q w J U I 0 J U Q w J U J F J U Q x J T g 3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/ 2 z f H R h M Z F k H w n K g h d c b Q A A A A A A g A A A A A A E G Y A A A A B A A A g A A A A l k q / i r q X 3 X M / V T q P g z 6 H 9 h 2 h p Q k r / Q Z D 6 W d z J X Q Y y 9 0 A A A A A D o A A A A A C A A A g A A A A g p C P c i 7 E 4 5 R a U R G r 3 D b X f X B L 5 D o 4 3 z 8 j A r K 6 q o r k p 7 5 Q A A A A c 3 t E p s I f F W Z M 9 q E / x I 0 V L K 4 D Q g X F N Y F A B l m X 0 Q 4 Y H C r W b H U Q + f R t T p j A B K T G U u O 4 H M X H u f Q 1 t S L Z z s W v Y o B o 0 C B / T n K z b e O I j C 4 / b H J 1 K l p A A A A A s X j r M C d c Q w l v + p Y m y Y y j n J 2 e 4 P U s + A P X W 6 m I 0 J 3 M R 3 b D j E M 8 d O t T H 8 L E i J f r 4 W h E n M J H D c + o l + J 7 j r g e 7 t U v U A = = < / D a t a M a s h u p > 
</file>

<file path=customXml/itemProps1.xml><?xml version="1.0" encoding="utf-8"?>
<ds:datastoreItem xmlns:ds="http://schemas.openxmlformats.org/officeDocument/2006/customXml" ds:itemID="{1F2CD421-6B0F-43F3-9BCB-3B9E6209AB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</vt:lpstr>
      <vt:lpstr>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Савина</dc:creator>
  <cp:lastModifiedBy>User</cp:lastModifiedBy>
  <cp:lastPrinted>2026-03-04T11:29:26Z</cp:lastPrinted>
  <dcterms:created xsi:type="dcterms:W3CDTF">2015-06-05T18:19:34Z</dcterms:created>
  <dcterms:modified xsi:type="dcterms:W3CDTF">2026-04-17T17:35:31Z</dcterms:modified>
</cp:coreProperties>
</file>