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3"/>
    <sheet name="база" sheetId="2" state="visible" r:id="rId4"/>
  </sheets>
  <definedNames>
    <definedName function="false" hidden="true" localSheetId="1" name="_xlnm._FilterDatabase" vbProcedure="false">база!$A$2:$E$2</definedName>
    <definedName function="false" hidden="true" localSheetId="0" name="_xlnm._FilterDatabase" vbProcedure="false">Лист1!$A$5:$J$139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<sst xmlns="http://schemas.openxmlformats.org/spreadsheetml/2006/main" count="73" uniqueCount="35">
  <si>
    <t xml:space="preserve">№ п/п</t>
  </si>
  <si>
    <t xml:space="preserve">Наименование лекарственного препарата</t>
  </si>
  <si>
    <t xml:space="preserve">Остаток нереализованного лекарственного препарата в последние месяцы до окончания срока годности (расход)</t>
  </si>
  <si>
    <t xml:space="preserve">Примечание</t>
  </si>
  <si>
    <t xml:space="preserve">Срок годности</t>
  </si>
  <si>
    <t xml:space="preserve">За 6 месяцев</t>
  </si>
  <si>
    <t xml:space="preserve">За 5 месяцев</t>
  </si>
  <si>
    <t xml:space="preserve">За 4 месяца</t>
  </si>
  <si>
    <t xml:space="preserve">За 3 месяца</t>
  </si>
  <si>
    <t xml:space="preserve">За 2 месяца</t>
  </si>
  <si>
    <t xml:space="preserve">За 1 месяц</t>
  </si>
  <si>
    <t xml:space="preserve">Наименование препарата</t>
  </si>
  <si>
    <t xml:space="preserve">Кол-во</t>
  </si>
  <si>
    <t xml:space="preserve">Кол–во месяцев до истечения срока годности</t>
  </si>
  <si>
    <t xml:space="preserve">Кол–во месяцев и дней до истечения срока годности</t>
  </si>
  <si>
    <t xml:space="preserve">Альфарона лиоф интраназ 50тыс.МЕ №1  (фл в комплекте с крыш-кап или пипетками)</t>
  </si>
  <si>
    <t xml:space="preserve">Ацикловир Велфарм таб. 200мг №20</t>
  </si>
  <si>
    <t xml:space="preserve">Гидроксизин таб. п.п.о. 25мг №25</t>
  </si>
  <si>
    <t xml:space="preserve">Гриппферон капли наз. 10тыс.МЕ/мл 10мл №1</t>
  </si>
  <si>
    <t xml:space="preserve">Зифлукорт таб. 0,1мг №20</t>
  </si>
  <si>
    <t xml:space="preserve">Ко-тримоксазол таб. 400мг+80мг №20</t>
  </si>
  <si>
    <t xml:space="preserve">Леветирацетам Велфарм таб. п.п.о. 500мг №30</t>
  </si>
  <si>
    <t xml:space="preserve">Левитирин таб. 100мкг №100</t>
  </si>
  <si>
    <t xml:space="preserve">Метопролол таб. 100мг №30</t>
  </si>
  <si>
    <t xml:space="preserve">Оксидевит капли внутр. 9мкг/мл 5мл №1</t>
  </si>
  <si>
    <t xml:space="preserve">Панкреатин 20000 таб. кш/раств п.п.о 20000ЕД №20</t>
  </si>
  <si>
    <t xml:space="preserve">Панкреатин Реневал 10000 таб. кш/раств п.п.о 10000ЕД №20</t>
  </si>
  <si>
    <t xml:space="preserve">Панкреатин Реневал 10000 таб. кш/раств п.п.о 10000ЕД №60</t>
  </si>
  <si>
    <t xml:space="preserve">Порталак сироп 667мг/мл 500мл №1</t>
  </si>
  <si>
    <t xml:space="preserve">Протехолин сусп. внутр. 250мг/5мл 250мл №1</t>
  </si>
  <si>
    <t xml:space="preserve">Пульмибуд сусп. д/ингал. доз. 0,5мг/мл 2мл №20</t>
  </si>
  <si>
    <t xml:space="preserve">Респифорб капс с пор. д/ингал 80мкг+4,5мкг/доза №120  (в комплекте с устройством д/ингаляций)</t>
  </si>
  <si>
    <t xml:space="preserve">Уан тач селект плюс тест-полоски д/глюкометра №50</t>
  </si>
  <si>
    <t xml:space="preserve">Фосфоглив форте капс. 65мг+300мг №50</t>
  </si>
  <si>
    <t xml:space="preserve">Цитиколин р-р в/в и в/м 125мг/мл 4мл №5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</si>
</sst>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d/mm/yyyy"/>
    <numFmt numFmtId="166" formatCode="#"/>
  </numFmts>
  <fonts count="13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theme="1"/>
      <name val="Times New Roman"/>
      <family val="1"/>
      <charset val="204"/>
    </font>
    <font>
      <b val="true"/>
      <sz val="11"/>
      <color theme="1"/>
      <name val="Times New Roman"/>
      <family val="1"/>
      <charset val="204"/>
    </font>
    <font>
      <b val="true"/>
      <sz val="10"/>
      <color rgb="FF000000"/>
      <name val="Times New Roman"/>
      <family val="1"/>
      <charset val="204"/>
    </font>
    <font>
      <b val="true"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Calibri"/>
      <family val="2"/>
      <charset val="1"/>
    </font>
    <font>
      <b val="true"/>
      <sz val="11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5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2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6" fontId="9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1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11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12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5" fontId="12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12" fillId="2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12">
    <dxf>
      <fill>
        <patternFill patternType="solid">
          <bgColor rgb="FF000000"/>
        </patternFill>
      </fill>
    </dxf>
    <dxf>
      <fill>
        <patternFill patternType="solid">
          <fgColor rgb="FF000000"/>
          <bgColor rgb="FF000000"/>
        </patternFill>
      </fill>
    </dxf>
    <dxf>
      <fill>
        <patternFill patternType="solid">
          <fgColor rgb="FFCCFFCC"/>
          <bgColor rgb="FF000000"/>
        </patternFill>
      </fill>
    </dxf>
    <dxf>
      <fill>
        <patternFill patternType="solid">
          <fgColor rgb="FFFFCCCC"/>
          <bgColor rgb="FF000000"/>
        </patternFill>
      </fill>
    </dxf>
    <dxf>
      <fill>
        <patternFill patternType="solid">
          <fgColor rgb="FFFFFFCC"/>
          <bgColor rgb="FF000000"/>
        </patternFill>
      </fill>
    </dxf>
    <dxf>
      <fill>
        <patternFill patternType="solid">
          <fgColor rgb="FF006600"/>
          <bgColor rgb="FF000000"/>
        </patternFill>
      </fill>
    </dxf>
    <dxf>
      <fill>
        <patternFill patternType="solid">
          <fgColor rgb="FF996600"/>
          <bgColor rgb="FF000000"/>
        </patternFill>
      </fill>
    </dxf>
    <dxf>
      <fill>
        <patternFill patternType="solid">
          <fgColor rgb="FFCC0000"/>
          <bgColor rgb="FF000000"/>
        </patternFill>
      </fill>
    </dxf>
    <dxf>
      <font>
        <name val="Calibri"/>
        <charset val="1"/>
        <family val="0"/>
        <color rgb="FF006600"/>
        <sz val="11"/>
      </font>
      <fill>
        <patternFill>
          <bgColor rgb="FFCCFFCC"/>
        </patternFill>
      </fill>
    </dxf>
    <dxf>
      <font>
        <name val="Calibri"/>
        <charset val="1"/>
        <family val="0"/>
        <color rgb="FF996600"/>
        <sz val="11"/>
      </font>
      <fill>
        <patternFill>
          <bgColor rgb="FFFFFFCC"/>
        </patternFill>
      </fill>
    </dxf>
    <dxf>
      <font>
        <name val="Calibri"/>
        <charset val="1"/>
        <family val="0"/>
        <color rgb="FFCC0000"/>
        <sz val="11"/>
      </font>
      <fill>
        <patternFill>
          <bgColor rgb="FFFFCCCC"/>
        </patternFill>
      </fill>
    </dxf>
    <dxf>
      <fill>
        <patternFill patternType="solid">
          <fgColor rgb="FFFFFF00"/>
          <bgColor rgb="FF000000"/>
        </patternFill>
      </fill>
    </dxf>
  </dxfs>
  <colors>
    <indexedColors>
      <rgbColor rgb="FF000000"/>
      <rgbColor rgb="FFFFFFFF"/>
      <rgbColor rgb="FFCC0000"/>
      <rgbColor rgb="FF00FF00"/>
      <rgbColor rgb="FF0000FF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L139"/>
  <sheetViews>
    <sheetView showFormulas="false" showGridLines="true" showRowColHeaders="true" showZeros="true" rightToLeft="false" tabSelected="true" showOutlineSymbols="true" defaultGridColor="true" view="normal" topLeftCell="A1" colorId="64" zoomScale="120" zoomScaleNormal="120" zoomScalePageLayoutView="100" workbookViewId="0">
      <pane xSplit="0" ySplit="5" topLeftCell="A6" activePane="bottomLeft" state="frozen"/>
      <selection pane="topLeft" activeCell="A1" activeCellId="0" sqref="A1"/>
      <selection pane="bottomLeft" activeCell="B26" activeCellId="0" sqref="B26"/>
    </sheetView>
  </sheetViews>
  <sheetFormatPr defaultColWidth="9.14453125" defaultRowHeight="15" customHeight="false" zeroHeight="false" outlineLevelRow="0" outlineLevelCol="0"/>
  <cols>
    <col collapsed="false" customWidth="true" hidden="false" outlineLevel="0" max="1" min="1" style="1" width="6.43"/>
    <col collapsed="false" customWidth="true" hidden="false" outlineLevel="0" max="2" min="2" style="2" width="55.57"/>
    <col collapsed="false" customWidth="true" hidden="false" outlineLevel="0" max="3" min="3" style="1" width="11.86"/>
    <col collapsed="false" customWidth="true" hidden="false" outlineLevel="0" max="4" min="4" style="3" width="8.57"/>
    <col collapsed="false" customWidth="true" hidden="false" outlineLevel="0" max="5" min="5" style="3" width="8"/>
    <col collapsed="false" customWidth="true" hidden="false" outlineLevel="0" max="6" min="6" style="3" width="7.57"/>
    <col collapsed="false" customWidth="true" hidden="false" outlineLevel="0" max="7" min="7" style="3" width="7.43"/>
    <col collapsed="false" customWidth="true" hidden="false" outlineLevel="0" max="8" min="8" style="3" width="7.86"/>
    <col collapsed="false" customWidth="true" hidden="false" outlineLevel="0" max="9" min="9" style="3" width="8"/>
    <col collapsed="false" customWidth="true" hidden="false" outlineLevel="0" max="10" min="10" style="3" width="21.57"/>
    <col collapsed="false" customWidth="false" hidden="false" outlineLevel="0" max="11" min="11" style="3" width="9.14"/>
    <col collapsed="false" customWidth="true" hidden="false" outlineLevel="0" max="12" min="12" style="4" width="16.57"/>
    <col collapsed="false" customWidth="false" hidden="false" outlineLevel="0" max="16384" min="13" style="3" width="9.14"/>
  </cols>
  <sheetData>
    <row r="1" customFormat="false" ht="15" hidden="false" customHeight="false" outlineLevel="0" collapsed="false">
      <c r="B1" s="5" t="n">
        <f aca="true">TODAY()</f>
        <v>46274</v>
      </c>
    </row>
    <row r="2" customFormat="false" ht="15" hidden="false" customHeight="true" outlineLevel="0" collapsed="false">
      <c r="A2" s="6" t="s">
        <v>0</v>
      </c>
      <c r="B2" s="6" t="s">
        <v>1</v>
      </c>
      <c r="C2" s="6"/>
      <c r="D2" s="7" t="s">
        <v>2</v>
      </c>
      <c r="E2" s="7"/>
      <c r="F2" s="7"/>
      <c r="G2" s="7"/>
      <c r="H2" s="7"/>
      <c r="I2" s="7"/>
      <c r="J2" s="6" t="s">
        <v>3</v>
      </c>
    </row>
    <row r="3" customFormat="false" ht="29.25" hidden="false" customHeight="true" outlineLevel="0" collapsed="false">
      <c r="A3" s="6"/>
      <c r="B3" s="6"/>
      <c r="C3" s="6" t="s">
        <v>4</v>
      </c>
      <c r="D3" s="7"/>
      <c r="E3" s="7"/>
      <c r="F3" s="7"/>
      <c r="G3" s="7"/>
      <c r="H3" s="7"/>
      <c r="I3" s="7"/>
      <c r="J3" s="6"/>
    </row>
    <row r="4" customFormat="false" ht="23.85" hidden="false" customHeight="false" outlineLevel="0" collapsed="false">
      <c r="A4" s="6"/>
      <c r="B4" s="6"/>
      <c r="C4" s="6"/>
      <c r="D4" s="8" t="s">
        <v>5</v>
      </c>
      <c r="E4" s="8" t="s">
        <v>6</v>
      </c>
      <c r="F4" s="8" t="s">
        <v>7</v>
      </c>
      <c r="G4" s="8" t="s">
        <v>8</v>
      </c>
      <c r="H4" s="8" t="s">
        <v>9</v>
      </c>
      <c r="I4" s="8" t="s">
        <v>10</v>
      </c>
      <c r="J4" s="6"/>
    </row>
    <row r="5" customFormat="false" ht="15" hidden="false" customHeight="false" outlineLevel="0" collapsed="false">
      <c r="A5" s="9" t="n">
        <v>1</v>
      </c>
      <c r="B5" s="9" t="n">
        <v>2</v>
      </c>
      <c r="C5" s="9" t="n">
        <v>3</v>
      </c>
      <c r="D5" s="9" t="n">
        <f aca="false">C5+1</f>
        <v>4</v>
      </c>
      <c r="E5" s="9" t="n">
        <f aca="false">D5+1</f>
        <v>5</v>
      </c>
      <c r="F5" s="9" t="n">
        <f aca="false">E5+1</f>
        <v>6</v>
      </c>
      <c r="G5" s="9" t="n">
        <f aca="false">F5+1</f>
        <v>7</v>
      </c>
      <c r="H5" s="9" t="n">
        <f aca="false">G5+1</f>
        <v>8</v>
      </c>
      <c r="I5" s="9" t="n">
        <f aca="false">H5+1</f>
        <v>9</v>
      </c>
      <c r="J5" s="9" t="n">
        <f aca="false">I5+1</f>
        <v>10</v>
      </c>
      <c r="L5" s="10"/>
    </row>
    <row r="6" customFormat="false" ht="31.3" hidden="false" customHeight="false" outlineLevel="0" collapsed="false">
      <c r="A6" s="9" t="n">
        <v>1</v>
      </c>
      <c r="B6" s="11" t="str">
        <f aca="false">IFERROR(LEFT(база!H3,LEN(база!H3)-5),"")</f>
        <v>Альфарона лиоф интраназ 50тыс.МЕ №1  (фл в комплекте с крыш-кап или пипетками)</v>
      </c>
      <c r="C6" s="12" t="n">
        <f aca="false">IFERROR(--RIGHT(база!H3,5),"")</f>
        <v>46356</v>
      </c>
      <c r="D6" s="13" t="str">
        <f aca="false">IF(--MID(D$4,4,1)=база!$D3,SUMIFS(база!$C$3:$C$100,база!$A$3:$A$100,$B6,база!$B$3:$B$100,$C6),"")</f>
        <v/>
      </c>
      <c r="E6" s="13" t="str">
        <f aca="false">IF(--MID(E$4,4,1)=база!$D3,SUMIFS(база!$C$3:$C$100,база!$A$3:$A$100,$B6,база!$B$3:$B$100,$C6),"")</f>
        <v/>
      </c>
      <c r="F6" s="13" t="str">
        <f aca="false">IF(--MID(F$4,4,1)=база!$D3,SUMIFS(база!$C$3:$C$100,база!$A$3:$A$100,$B6,база!$B$3:$B$100,$C6),"")</f>
        <v/>
      </c>
      <c r="G6" s="13" t="n">
        <f aca="false">IF(--MID(G$4,4,1)=база!$D3,SUMIFS(база!$C$3:$C$100,база!$A$3:$A$100,$B6,база!$B$3:$B$100,$C6),"")</f>
        <v>21</v>
      </c>
      <c r="H6" s="13" t="str">
        <f aca="false">IF(--MID(H$4,4,1)=база!$D3,SUMIFS(база!$C$3:$C$100,база!$A$3:$A$100,$B6,база!$B$3:$B$100,$C6),"")</f>
        <v/>
      </c>
      <c r="I6" s="13" t="str">
        <f aca="false">IF(--MID(I$4,4,1)=база!$D3,SUMIFS(база!$C$3:$C$100,база!$A$3:$A$100,$B6,база!$B$3:$B$100,$C6),"")</f>
        <v/>
      </c>
      <c r="J6" s="14"/>
      <c r="K6" s="3" t="n">
        <f aca="false">база!D3</f>
        <v>3</v>
      </c>
      <c r="L6" s="4" t="str">
        <f aca="false">база!E3</f>
        <v>2 мес. 22 дн.</v>
      </c>
    </row>
    <row r="7" customFormat="false" ht="16.4" hidden="false" customHeight="false" outlineLevel="0" collapsed="false">
      <c r="A7" s="9" t="n">
        <f aca="false">A6+1</f>
        <v>2</v>
      </c>
      <c r="B7" s="11" t="str">
        <f aca="false">IFERROR(LEFT(база!H4,LEN(база!H4)-5),"")</f>
        <v>Ацикловир Велфарм таб. 200мг №20</v>
      </c>
      <c r="C7" s="12" t="n">
        <f aca="false">IFERROR(--RIGHT(база!H4,5),"")</f>
        <v>46447</v>
      </c>
      <c r="D7" s="13" t="str">
        <f aca="false">IF(--MID(D$4,4,1)=база!$D4,SUMIFS(база!$C$3:$C$100,база!$A$3:$A$100,$B7,база!$B$3:$B$100,$C7),"")</f>
        <v/>
      </c>
      <c r="E7" s="13" t="str">
        <f aca="false">IF(--MID(E$4,4,1)=база!$D4,SUMIFS(база!$C$3:$C$100,база!$A$3:$A$100,$B7,база!$B$3:$B$100,$C7),"")</f>
        <v/>
      </c>
      <c r="F7" s="13" t="str">
        <f aca="false">IF(--MID(F$4,4,1)=база!$D4,SUMIFS(база!$C$3:$C$100,база!$A$3:$A$100,$B7,база!$B$3:$B$100,$C7),"")</f>
        <v/>
      </c>
      <c r="G7" s="13" t="n">
        <f aca="false">IF(--MID(G$4,4,1)=база!$D4,SUMIFS(база!$C$3:$C$100,база!$A$3:$A$100,$B7,база!$B$3:$B$100,$C7),"")</f>
        <v>6</v>
      </c>
      <c r="H7" s="13" t="str">
        <f aca="false">IF(--MID(H$4,4,1)=база!$D4,SUMIFS(база!$C$3:$C$100,база!$A$3:$A$100,$B7,база!$B$3:$B$100,$C7),"")</f>
        <v/>
      </c>
      <c r="I7" s="13" t="str">
        <f aca="false">IF(--MID(I$4,4,1)=база!$D4,SUMIFS(база!$C$3:$C$100,база!$A$3:$A$100,$B7,база!$B$3:$B$100,$C7),"")</f>
        <v/>
      </c>
      <c r="J7" s="14"/>
      <c r="K7" s="3" t="n">
        <f aca="false">база!D4</f>
        <v>3</v>
      </c>
      <c r="L7" s="4" t="str">
        <f aca="false">база!E4</f>
        <v>2 мес. 22 дн.</v>
      </c>
    </row>
    <row r="8" customFormat="false" ht="16.4" hidden="false" customHeight="false" outlineLevel="0" collapsed="false">
      <c r="A8" s="9" t="n">
        <f aca="false">A7+1</f>
        <v>3</v>
      </c>
      <c r="B8" s="11" t="str">
        <f aca="false">IFERROR(LEFT(база!H5,LEN(база!H5)-5),"")</f>
        <v>Гидроксизин таб. п.п.о. 25мг №25</v>
      </c>
      <c r="C8" s="12" t="n">
        <f aca="false">IFERROR(--RIGHT(база!H5,5),"")</f>
        <v>46446</v>
      </c>
      <c r="D8" s="13" t="n">
        <f aca="false">IF(--MID(D$4,4,1)=база!$D5,SUMIFS(база!$C$3:$C$100,база!$A$3:$A$100,$B8,база!$B$3:$B$100,$C8),"")</f>
        <v>7</v>
      </c>
      <c r="E8" s="13" t="str">
        <f aca="false">IF(--MID(E$4,4,1)=база!$D5,SUMIFS(база!$C$3:$C$100,база!$A$3:$A$100,$B8,база!$B$3:$B$100,$C8),"")</f>
        <v/>
      </c>
      <c r="F8" s="13" t="str">
        <f aca="false">IF(--MID(F$4,4,1)=база!$D5,SUMIFS(база!$C$3:$C$100,база!$A$3:$A$100,$B8,база!$B$3:$B$100,$C8),"")</f>
        <v/>
      </c>
      <c r="G8" s="13" t="str">
        <f aca="false">IF(--MID(G$4,4,1)=база!$D5,SUMIFS(база!$C$3:$C$100,база!$A$3:$A$100,$B8,база!$B$3:$B$100,$C8),"")</f>
        <v/>
      </c>
      <c r="H8" s="13" t="str">
        <f aca="false">IF(--MID(H$4,4,1)=база!$D5,SUMIFS(база!$C$3:$C$100,база!$A$3:$A$100,$B8,база!$B$3:$B$100,$C8),"")</f>
        <v/>
      </c>
      <c r="I8" s="13" t="str">
        <f aca="false">IF(--MID(I$4,4,1)=база!$D5,SUMIFS(база!$C$3:$C$100,база!$A$3:$A$100,$B8,база!$B$3:$B$100,$C8),"")</f>
        <v/>
      </c>
      <c r="J8" s="14"/>
      <c r="K8" s="3" t="n">
        <f aca="false">база!D5</f>
        <v>6</v>
      </c>
      <c r="L8" s="4" t="str">
        <f aca="false">база!E5</f>
        <v>5 мес. 21 дн.</v>
      </c>
    </row>
    <row r="9" customFormat="false" ht="16.4" hidden="false" customHeight="false" outlineLevel="0" collapsed="false">
      <c r="A9" s="9" t="n">
        <f aca="false">A8+1</f>
        <v>4</v>
      </c>
      <c r="B9" s="11" t="str">
        <f aca="false">IFERROR(LEFT(база!H6,LEN(база!H6)-5),"")</f>
        <v>Гриппферон капли наз. 10тыс.МЕ/мл 10мл №1</v>
      </c>
      <c r="C9" s="12" t="n">
        <f aca="false">IFERROR(--RIGHT(база!H6,5),"")</f>
        <v>46440</v>
      </c>
      <c r="D9" s="13" t="n">
        <f aca="false">IF(--MID(D$4,4,1)=база!$D6,SUMIFS(база!$C$3:$C$100,база!$A$3:$A$100,$B9,база!$B$3:$B$100,$C9),"")</f>
        <v>103</v>
      </c>
      <c r="E9" s="13" t="str">
        <f aca="false">IF(--MID(E$4,4,1)=база!$D6,SUMIFS(база!$C$3:$C$100,база!$A$3:$A$100,$B9,база!$B$3:$B$100,$C9),"")</f>
        <v/>
      </c>
      <c r="F9" s="13" t="str">
        <f aca="false">IF(--MID(F$4,4,1)=база!$D6,SUMIFS(база!$C$3:$C$100,база!$A$3:$A$100,$B9,база!$B$3:$B$100,$C9),"")</f>
        <v/>
      </c>
      <c r="G9" s="13" t="str">
        <f aca="false">IF(--MID(G$4,4,1)=база!$D6,SUMIFS(база!$C$3:$C$100,база!$A$3:$A$100,$B9,база!$B$3:$B$100,$C9),"")</f>
        <v/>
      </c>
      <c r="H9" s="13" t="str">
        <f aca="false">IF(--MID(H$4,4,1)=база!$D6,SUMIFS(база!$C$3:$C$100,база!$A$3:$A$100,$B9,база!$B$3:$B$100,$C9),"")</f>
        <v/>
      </c>
      <c r="I9" s="13" t="str">
        <f aca="false">IF(--MID(I$4,4,1)=база!$D6,SUMIFS(база!$C$3:$C$100,база!$A$3:$A$100,$B9,база!$B$3:$B$100,$C9),"")</f>
        <v/>
      </c>
      <c r="J9" s="14"/>
      <c r="K9" s="3" t="n">
        <f aca="false">база!D6</f>
        <v>6</v>
      </c>
      <c r="L9" s="4" t="str">
        <f aca="false">база!E6</f>
        <v>5 мес. 21 дн.</v>
      </c>
    </row>
    <row r="10" customFormat="false" ht="16.4" hidden="false" customHeight="false" outlineLevel="0" collapsed="false">
      <c r="A10" s="9" t="n">
        <f aca="false">A9+1</f>
        <v>5</v>
      </c>
      <c r="B10" s="11" t="str">
        <f aca="false">IFERROR(LEFT(база!H7,LEN(база!H7)-5),"")</f>
        <v>Зифлукорт таб. 0,1мг №20</v>
      </c>
      <c r="C10" s="12" t="n">
        <f aca="false">IFERROR(--RIGHT(база!H7,5),"")</f>
        <v>46446</v>
      </c>
      <c r="D10" s="13" t="n">
        <f aca="false">IF(--MID(D$4,4,1)=база!$D7,SUMIFS(база!$C$3:$C$100,база!$A$3:$A$100,$B10,база!$B$3:$B$100,$C10),"")</f>
        <v>53</v>
      </c>
      <c r="E10" s="13" t="str">
        <f aca="false">IF(--MID(E$4,4,1)=база!$D7,SUMIFS(база!$C$3:$C$100,база!$A$3:$A$100,$B10,база!$B$3:$B$100,$C10),"")</f>
        <v/>
      </c>
      <c r="F10" s="13" t="str">
        <f aca="false">IF(--MID(F$4,4,1)=база!$D7,SUMIFS(база!$C$3:$C$100,база!$A$3:$A$100,$B10,база!$B$3:$B$100,$C10),"")</f>
        <v/>
      </c>
      <c r="G10" s="13" t="str">
        <f aca="false">IF(--MID(G$4,4,1)=база!$D7,SUMIFS(база!$C$3:$C$100,база!$A$3:$A$100,$B10,база!$B$3:$B$100,$C10),"")</f>
        <v/>
      </c>
      <c r="H10" s="13" t="str">
        <f aca="false">IF(--MID(H$4,4,1)=база!$D7,SUMIFS(база!$C$3:$C$100,база!$A$3:$A$100,$B10,база!$B$3:$B$100,$C10),"")</f>
        <v/>
      </c>
      <c r="I10" s="13" t="str">
        <f aca="false">IF(--MID(I$4,4,1)=база!$D7,SUMIFS(база!$C$3:$C$100,база!$A$3:$A$100,$B10,база!$B$3:$B$100,$C10),"")</f>
        <v/>
      </c>
      <c r="J10" s="14"/>
      <c r="K10" s="3" t="n">
        <f aca="false">база!D7</f>
        <v>6</v>
      </c>
      <c r="L10" s="4" t="str">
        <f aca="false">база!E7</f>
        <v>5 мес. 21 дн.</v>
      </c>
    </row>
    <row r="11" customFormat="false" ht="16.4" hidden="false" customHeight="false" outlineLevel="0" collapsed="false">
      <c r="A11" s="9" t="n">
        <f aca="false">A10+1</f>
        <v>6</v>
      </c>
      <c r="B11" s="11" t="str">
        <f aca="false">IFERROR(LEFT(база!H8,LEN(база!H8)-5),"")</f>
        <v>Ко-тримоксазол таб. 400мг+80мг №20</v>
      </c>
      <c r="C11" s="12" t="n">
        <f aca="false">IFERROR(--RIGHT(база!H8,5),"")</f>
        <v>46419</v>
      </c>
      <c r="D11" s="13" t="n">
        <f aca="false">IF(--MID(D$4,4,1)=база!$D8,SUMIFS(база!$C$3:$C$100,база!$A$3:$A$100,$B11,база!$B$3:$B$100,$C11),"")</f>
        <v>1</v>
      </c>
      <c r="E11" s="13" t="str">
        <f aca="false">IF(--MID(E$4,4,1)=база!$D8,SUMIFS(база!$C$3:$C$100,база!$A$3:$A$100,$B11,база!$B$3:$B$100,$C11),"")</f>
        <v/>
      </c>
      <c r="F11" s="13" t="str">
        <f aca="false">IF(--MID(F$4,4,1)=база!$D8,SUMIFS(база!$C$3:$C$100,база!$A$3:$A$100,$B11,база!$B$3:$B$100,$C11),"")</f>
        <v/>
      </c>
      <c r="G11" s="13" t="str">
        <f aca="false">IF(--MID(G$4,4,1)=база!$D8,SUMIFS(база!$C$3:$C$100,база!$A$3:$A$100,$B11,база!$B$3:$B$100,$C11),"")</f>
        <v/>
      </c>
      <c r="H11" s="13" t="str">
        <f aca="false">IF(--MID(H$4,4,1)=база!$D8,SUMIFS(база!$C$3:$C$100,база!$A$3:$A$100,$B11,база!$B$3:$B$100,$C11),"")</f>
        <v/>
      </c>
      <c r="I11" s="13" t="str">
        <f aca="false">IF(--MID(I$4,4,1)=база!$D8,SUMIFS(база!$C$3:$C$100,база!$A$3:$A$100,$B11,база!$B$3:$B$100,$C11),"")</f>
        <v/>
      </c>
      <c r="J11" s="14"/>
      <c r="K11" s="3" t="n">
        <f aca="false">база!D8</f>
        <v>6</v>
      </c>
      <c r="L11" s="4" t="str">
        <f aca="false">база!E8</f>
        <v>5 мес. 21 дн.</v>
      </c>
    </row>
    <row r="12" customFormat="false" ht="16.4" hidden="false" customHeight="false" outlineLevel="0" collapsed="false">
      <c r="A12" s="9" t="n">
        <f aca="false">A11+1</f>
        <v>7</v>
      </c>
      <c r="B12" s="11" t="str">
        <f aca="false">IFERROR(LEFT(база!H9,LEN(база!H9)-5),"")</f>
        <v>Леветирацетам Велфарм таб. п.п.о. 500мг №30</v>
      </c>
      <c r="C12" s="12" t="n">
        <f aca="false">IFERROR(--RIGHT(база!H9,5),"")</f>
        <v>46356</v>
      </c>
      <c r="D12" s="13" t="n">
        <f aca="false">IF(--MID(D$4,4,1)=база!$D9,SUMIFS(база!$C$3:$C$100,база!$A$3:$A$100,$B12,база!$B$3:$B$100,$C12),"")</f>
        <v>8</v>
      </c>
      <c r="E12" s="13" t="str">
        <f aca="false">IF(--MID(E$4,4,1)=база!$D9,SUMIFS(база!$C$3:$C$100,база!$A$3:$A$100,$B12,база!$B$3:$B$100,$C12),"")</f>
        <v/>
      </c>
      <c r="F12" s="13" t="str">
        <f aca="false">IF(--MID(F$4,4,1)=база!$D9,SUMIFS(база!$C$3:$C$100,база!$A$3:$A$100,$B12,база!$B$3:$B$100,$C12),"")</f>
        <v/>
      </c>
      <c r="G12" s="13" t="str">
        <f aca="false">IF(--MID(G$4,4,1)=база!$D9,SUMIFS(база!$C$3:$C$100,база!$A$3:$A$100,$B12,база!$B$3:$B$100,$C12),"")</f>
        <v/>
      </c>
      <c r="H12" s="13" t="str">
        <f aca="false">IF(--MID(H$4,4,1)=база!$D9,SUMIFS(база!$C$3:$C$100,база!$A$3:$A$100,$B12,база!$B$3:$B$100,$C12),"")</f>
        <v/>
      </c>
      <c r="I12" s="13" t="str">
        <f aca="false">IF(--MID(I$4,4,1)=база!$D9,SUMIFS(база!$C$3:$C$100,база!$A$3:$A$100,$B12,база!$B$3:$B$100,$C12),"")</f>
        <v/>
      </c>
      <c r="J12" s="14"/>
      <c r="K12" s="3" t="n">
        <f aca="false">база!D9</f>
        <v>6</v>
      </c>
      <c r="L12" s="4" t="str">
        <f aca="false">база!E9</f>
        <v>5 мес. 20 дн.</v>
      </c>
    </row>
    <row r="13" customFormat="false" ht="16.4" hidden="false" customHeight="false" outlineLevel="0" collapsed="false">
      <c r="A13" s="9" t="n">
        <f aca="false">A12+1</f>
        <v>8</v>
      </c>
      <c r="B13" s="11" t="str">
        <f aca="false">IFERROR(LEFT(база!H10,LEN(база!H10)-5),"")</f>
        <v>Левитирин таб. 100мкг №100</v>
      </c>
      <c r="C13" s="12" t="n">
        <f aca="false">IFERROR(--RIGHT(база!H10,5),"")</f>
        <v>46326</v>
      </c>
      <c r="D13" s="13" t="n">
        <f aca="false">IF(--MID(D$4,4,1)=база!$D10,SUMIFS(база!$C$3:$C$100,база!$A$3:$A$100,$B13,база!$B$3:$B$100,$C13),"")</f>
        <v>10</v>
      </c>
      <c r="E13" s="13" t="str">
        <f aca="false">IF(--MID(E$4,4,1)=база!$D10,SUMIFS(база!$C$3:$C$100,база!$A$3:$A$100,$B13,база!$B$3:$B$100,$C13),"")</f>
        <v/>
      </c>
      <c r="F13" s="13" t="str">
        <f aca="false">IF(--MID(F$4,4,1)=база!$D10,SUMIFS(база!$C$3:$C$100,база!$A$3:$A$100,$B13,база!$B$3:$B$100,$C13),"")</f>
        <v/>
      </c>
      <c r="G13" s="13" t="str">
        <f aca="false">IF(--MID(G$4,4,1)=база!$D10,SUMIFS(база!$C$3:$C$100,база!$A$3:$A$100,$B13,база!$B$3:$B$100,$C13),"")</f>
        <v/>
      </c>
      <c r="H13" s="13" t="str">
        <f aca="false">IF(--MID(H$4,4,1)=база!$D10,SUMIFS(база!$C$3:$C$100,база!$A$3:$A$100,$B13,база!$B$3:$B$100,$C13),"")</f>
        <v/>
      </c>
      <c r="I13" s="13" t="str">
        <f aca="false">IF(--MID(I$4,4,1)=база!$D10,SUMIFS(база!$C$3:$C$100,база!$A$3:$A$100,$B13,база!$B$3:$B$100,$C13),"")</f>
        <v/>
      </c>
      <c r="J13" s="14"/>
      <c r="K13" s="3" t="n">
        <f aca="false">база!D10</f>
        <v>6</v>
      </c>
      <c r="L13" s="4" t="str">
        <f aca="false">база!E10</f>
        <v>5 мес. 20 дн.</v>
      </c>
    </row>
    <row r="14" customFormat="false" ht="16.4" hidden="false" customHeight="false" outlineLevel="0" collapsed="false">
      <c r="A14" s="9" t="n">
        <f aca="false">A13+1</f>
        <v>9</v>
      </c>
      <c r="B14" s="11" t="str">
        <f aca="false">IFERROR(LEFT(база!H11,LEN(база!H11)-5),"")</f>
        <v>Метопролол таб. 100мг №30</v>
      </c>
      <c r="C14" s="12" t="n">
        <f aca="false">IFERROR(--RIGHT(база!H11,5),"")</f>
        <v>46305</v>
      </c>
      <c r="D14" s="13" t="n">
        <f aca="false">IF(--MID(D$4,4,1)=база!$D11,SUMIFS(база!$C$3:$C$100,база!$A$3:$A$100,$B14,база!$B$3:$B$100,$C14),"")</f>
        <v>1</v>
      </c>
      <c r="E14" s="13" t="str">
        <f aca="false">IF(--MID(E$4,4,1)=база!$D11,SUMIFS(база!$C$3:$C$100,база!$A$3:$A$100,$B14,база!$B$3:$B$100,$C14),"")</f>
        <v/>
      </c>
      <c r="F14" s="13" t="str">
        <f aca="false">IF(--MID(F$4,4,1)=база!$D11,SUMIFS(база!$C$3:$C$100,база!$A$3:$A$100,$B14,база!$B$3:$B$100,$C14),"")</f>
        <v/>
      </c>
      <c r="G14" s="13" t="str">
        <f aca="false">IF(--MID(G$4,4,1)=база!$D11,SUMIFS(база!$C$3:$C$100,база!$A$3:$A$100,$B14,база!$B$3:$B$100,$C14),"")</f>
        <v/>
      </c>
      <c r="H14" s="13" t="str">
        <f aca="false">IF(--MID(H$4,4,1)=база!$D11,SUMIFS(база!$C$3:$C$100,база!$A$3:$A$100,$B14,база!$B$3:$B$100,$C14),"")</f>
        <v/>
      </c>
      <c r="I14" s="13" t="str">
        <f aca="false">IF(--MID(I$4,4,1)=база!$D11,SUMIFS(база!$C$3:$C$100,база!$A$3:$A$100,$B14,база!$B$3:$B$100,$C14),"")</f>
        <v/>
      </c>
      <c r="J14" s="14"/>
      <c r="K14" s="3" t="n">
        <f aca="false">база!D11</f>
        <v>6</v>
      </c>
      <c r="L14" s="4" t="str">
        <f aca="false">база!E11</f>
        <v>5 мес. 14 дн.</v>
      </c>
    </row>
    <row r="15" customFormat="false" ht="16.4" hidden="false" customHeight="false" outlineLevel="0" collapsed="false">
      <c r="A15" s="9" t="n">
        <f aca="false">A14+1</f>
        <v>10</v>
      </c>
      <c r="B15" s="11" t="str">
        <f aca="false">IFERROR(LEFT(база!H12,LEN(база!H12)-5),"")</f>
        <v>Оксидевит капли внутр. 9мкг/мл 5мл №1</v>
      </c>
      <c r="C15" s="12" t="n">
        <f aca="false">IFERROR(--RIGHT(база!H12,5),"")</f>
        <v>46387</v>
      </c>
      <c r="D15" s="13" t="n">
        <f aca="false">IF(--MID(D$4,4,1)=база!$D12,SUMIFS(база!$C$3:$C$100,база!$A$3:$A$100,$B15,база!$B$3:$B$100,$C15),"")</f>
        <v>1</v>
      </c>
      <c r="E15" s="13" t="str">
        <f aca="false">IF(--MID(E$4,4,1)=база!$D12,SUMIFS(база!$C$3:$C$100,база!$A$3:$A$100,$B15,база!$B$3:$B$100,$C15),"")</f>
        <v/>
      </c>
      <c r="F15" s="13" t="str">
        <f aca="false">IF(--MID(F$4,4,1)=база!$D12,SUMIFS(база!$C$3:$C$100,база!$A$3:$A$100,$B15,база!$B$3:$B$100,$C15),"")</f>
        <v/>
      </c>
      <c r="G15" s="13" t="str">
        <f aca="false">IF(--MID(G$4,4,1)=база!$D12,SUMIFS(база!$C$3:$C$100,база!$A$3:$A$100,$B15,база!$B$3:$B$100,$C15),"")</f>
        <v/>
      </c>
      <c r="H15" s="13" t="str">
        <f aca="false">IF(--MID(H$4,4,1)=база!$D12,SUMIFS(база!$C$3:$C$100,база!$A$3:$A$100,$B15,база!$B$3:$B$100,$C15),"")</f>
        <v/>
      </c>
      <c r="I15" s="13" t="str">
        <f aca="false">IF(--MID(I$4,4,1)=база!$D12,SUMIFS(база!$C$3:$C$100,база!$A$3:$A$100,$B15,база!$B$3:$B$100,$C15),"")</f>
        <v/>
      </c>
      <c r="J15" s="14"/>
      <c r="K15" s="3" t="n">
        <f aca="false">база!D12</f>
        <v>6</v>
      </c>
      <c r="L15" s="4" t="str">
        <f aca="false">база!E12</f>
        <v>5 мес. 14 дн.</v>
      </c>
    </row>
    <row r="16" customFormat="false" ht="16.4" hidden="false" customHeight="false" outlineLevel="0" collapsed="false">
      <c r="A16" s="9" t="n">
        <f aca="false">A15+1</f>
        <v>11</v>
      </c>
      <c r="B16" s="11" t="str">
        <f aca="false">IFERROR(LEFT(база!H13,LEN(база!H13)-5),"")</f>
        <v>Панкреатин 20000 таб. кш/раств п.п.о 20000ЕД №20</v>
      </c>
      <c r="C16" s="12" t="n">
        <f aca="false">IFERROR(--RIGHT(база!H13,5),"")</f>
        <v>46387</v>
      </c>
      <c r="D16" s="13" t="n">
        <f aca="false">IF(--MID(D$4,4,1)=база!$D13,SUMIFS(база!$C$3:$C$100,база!$A$3:$A$100,$B16,база!$B$3:$B$100,$C16),"")</f>
        <v>28</v>
      </c>
      <c r="E16" s="13" t="str">
        <f aca="false">IF(--MID(E$4,4,1)=база!$D13,SUMIFS(база!$C$3:$C$100,база!$A$3:$A$100,$B16,база!$B$3:$B$100,$C16),"")</f>
        <v/>
      </c>
      <c r="F16" s="13" t="str">
        <f aca="false">IF(--MID(F$4,4,1)=база!$D13,SUMIFS(база!$C$3:$C$100,база!$A$3:$A$100,$B16,база!$B$3:$B$100,$C16),"")</f>
        <v/>
      </c>
      <c r="G16" s="13" t="str">
        <f aca="false">IF(--MID(G$4,4,1)=база!$D13,SUMIFS(база!$C$3:$C$100,база!$A$3:$A$100,$B16,база!$B$3:$B$100,$C16),"")</f>
        <v/>
      </c>
      <c r="H16" s="13" t="str">
        <f aca="false">IF(--MID(H$4,4,1)=база!$D13,SUMIFS(база!$C$3:$C$100,база!$A$3:$A$100,$B16,база!$B$3:$B$100,$C16),"")</f>
        <v/>
      </c>
      <c r="I16" s="13" t="str">
        <f aca="false">IF(--MID(I$4,4,1)=база!$D13,SUMIFS(база!$C$3:$C$100,база!$A$3:$A$100,$B16,база!$B$3:$B$100,$C16),"")</f>
        <v/>
      </c>
      <c r="J16" s="14"/>
      <c r="K16" s="3" t="n">
        <f aca="false">база!D13</f>
        <v>6</v>
      </c>
      <c r="L16" s="4" t="str">
        <f aca="false">база!E13</f>
        <v>5 мес. 14 дн.</v>
      </c>
    </row>
    <row r="17" customFormat="false" ht="16.4" hidden="false" customHeight="false" outlineLevel="0" collapsed="false">
      <c r="A17" s="9" t="n">
        <f aca="false">A16+1</f>
        <v>12</v>
      </c>
      <c r="B17" s="11" t="str">
        <f aca="false">IFERROR(LEFT(база!H14,LEN(база!H14)-5),"")</f>
        <v>Панкреатин Реневал 10000 таб. кш/раств п.п.о 10000ЕД №20</v>
      </c>
      <c r="C17" s="12" t="n">
        <f aca="false">IFERROR(--RIGHT(база!H14,5),"")</f>
        <v>46418</v>
      </c>
      <c r="D17" s="13" t="n">
        <f aca="false">IF(--MID(D$4,4,1)=база!$D14,SUMIFS(база!$C$3:$C$100,база!$A$3:$A$100,$B17,база!$B$3:$B$100,$C17),"")</f>
        <v>63</v>
      </c>
      <c r="E17" s="13" t="str">
        <f aca="false">IF(--MID(E$4,4,1)=база!$D14,SUMIFS(база!$C$3:$C$100,база!$A$3:$A$100,$B17,база!$B$3:$B$100,$C17),"")</f>
        <v/>
      </c>
      <c r="F17" s="13" t="str">
        <f aca="false">IF(--MID(F$4,4,1)=база!$D14,SUMIFS(база!$C$3:$C$100,база!$A$3:$A$100,$B17,база!$B$3:$B$100,$C17),"")</f>
        <v/>
      </c>
      <c r="G17" s="13" t="str">
        <f aca="false">IF(--MID(G$4,4,1)=база!$D14,SUMIFS(база!$C$3:$C$100,база!$A$3:$A$100,$B17,база!$B$3:$B$100,$C17),"")</f>
        <v/>
      </c>
      <c r="H17" s="13" t="str">
        <f aca="false">IF(--MID(H$4,4,1)=база!$D14,SUMIFS(база!$C$3:$C$100,база!$A$3:$A$100,$B17,база!$B$3:$B$100,$C17),"")</f>
        <v/>
      </c>
      <c r="I17" s="13" t="str">
        <f aca="false">IF(--MID(I$4,4,1)=база!$D14,SUMIFS(база!$C$3:$C$100,база!$A$3:$A$100,$B17,база!$B$3:$B$100,$C17),"")</f>
        <v/>
      </c>
      <c r="J17" s="14"/>
      <c r="K17" s="3" t="n">
        <f aca="false">база!D14</f>
        <v>6</v>
      </c>
      <c r="L17" s="4" t="str">
        <f aca="false">база!E14</f>
        <v>5 мес. 14 дн.</v>
      </c>
    </row>
    <row r="18" customFormat="false" ht="16.4" hidden="false" customHeight="false" outlineLevel="0" collapsed="false">
      <c r="A18" s="9" t="n">
        <f aca="false">A17+1</f>
        <v>13</v>
      </c>
      <c r="B18" s="11" t="str">
        <f aca="false">IFERROR(LEFT(база!H15,LEN(база!H15)-5),"")</f>
        <v>Панкреатин Реневал 10000 таб. кш/раств п.п.о 10000ЕД №60</v>
      </c>
      <c r="C18" s="12" t="n">
        <f aca="false">IFERROR(--RIGHT(база!H15,5),"")</f>
        <v>46387</v>
      </c>
      <c r="D18" s="13" t="n">
        <f aca="false">IF(--MID(D$4,4,1)=база!$D15,SUMIFS(база!$C$3:$C$100,база!$A$3:$A$100,$B18,база!$B$3:$B$100,$C18),"")</f>
        <v>13</v>
      </c>
      <c r="E18" s="13" t="str">
        <f aca="false">IF(--MID(E$4,4,1)=база!$D15,SUMIFS(база!$C$3:$C$100,база!$A$3:$A$100,$B18,база!$B$3:$B$100,$C18),"")</f>
        <v/>
      </c>
      <c r="F18" s="13" t="str">
        <f aca="false">IF(--MID(F$4,4,1)=база!$D15,SUMIFS(база!$C$3:$C$100,база!$A$3:$A$100,$B18,база!$B$3:$B$100,$C18),"")</f>
        <v/>
      </c>
      <c r="G18" s="13" t="str">
        <f aca="false">IF(--MID(G$4,4,1)=база!$D15,SUMIFS(база!$C$3:$C$100,база!$A$3:$A$100,$B18,база!$B$3:$B$100,$C18),"")</f>
        <v/>
      </c>
      <c r="H18" s="13" t="str">
        <f aca="false">IF(--MID(H$4,4,1)=база!$D15,SUMIFS(база!$C$3:$C$100,база!$A$3:$A$100,$B18,база!$B$3:$B$100,$C18),"")</f>
        <v/>
      </c>
      <c r="I18" s="13" t="str">
        <f aca="false">IF(--MID(I$4,4,1)=база!$D15,SUMIFS(база!$C$3:$C$100,база!$A$3:$A$100,$B18,база!$B$3:$B$100,$C18),"")</f>
        <v/>
      </c>
      <c r="J18" s="15"/>
      <c r="K18" s="3" t="n">
        <f aca="false">база!D15</f>
        <v>6</v>
      </c>
      <c r="L18" s="4" t="str">
        <f aca="false">база!E15</f>
        <v>5 мес. 14 дн.</v>
      </c>
    </row>
    <row r="19" customFormat="false" ht="16.4" hidden="false" customHeight="false" outlineLevel="0" collapsed="false">
      <c r="A19" s="9" t="n">
        <f aca="false">A18+1</f>
        <v>14</v>
      </c>
      <c r="B19" s="11" t="str">
        <f aca="false">IFERROR(LEFT(база!H16,LEN(база!H16)-5),"")</f>
        <v>Порталак сироп 667мг/мл 500мл №1</v>
      </c>
      <c r="C19" s="12" t="n">
        <f aca="false">IFERROR(--RIGHT(база!H16,5),"")</f>
        <v>46387</v>
      </c>
      <c r="D19" s="13" t="n">
        <f aca="false">IF(--MID(D$4,4,1)=база!$D16,SUMIFS(база!$C$3:$C$100,база!$A$3:$A$100,$B19,база!$B$3:$B$100,$C19),"")</f>
        <v>2</v>
      </c>
      <c r="E19" s="13" t="str">
        <f aca="false">IF(--MID(E$4,4,1)=база!$D16,SUMIFS(база!$C$3:$C$100,база!$A$3:$A$100,$B19,база!$B$3:$B$100,$C19),"")</f>
        <v/>
      </c>
      <c r="F19" s="13" t="str">
        <f aca="false">IF(--MID(F$4,4,1)=база!$D16,SUMIFS(база!$C$3:$C$100,база!$A$3:$A$100,$B19,база!$B$3:$B$100,$C19),"")</f>
        <v/>
      </c>
      <c r="G19" s="13" t="str">
        <f aca="false">IF(--MID(G$4,4,1)=база!$D16,SUMIFS(база!$C$3:$C$100,база!$A$3:$A$100,$B19,база!$B$3:$B$100,$C19),"")</f>
        <v/>
      </c>
      <c r="H19" s="13" t="str">
        <f aca="false">IF(--MID(H$4,4,1)=база!$D16,SUMIFS(база!$C$3:$C$100,база!$A$3:$A$100,$B19,база!$B$3:$B$100,$C19),"")</f>
        <v/>
      </c>
      <c r="I19" s="13" t="str">
        <f aca="false">IF(--MID(I$4,4,1)=база!$D16,SUMIFS(база!$C$3:$C$100,база!$A$3:$A$100,$B19,база!$B$3:$B$100,$C19),"")</f>
        <v/>
      </c>
      <c r="J19" s="15"/>
      <c r="K19" s="3" t="n">
        <f aca="false">база!D16</f>
        <v>6</v>
      </c>
      <c r="L19" s="4" t="str">
        <f aca="false">база!E16</f>
        <v>5 мес. 14 дн.</v>
      </c>
    </row>
    <row r="20" customFormat="false" ht="16.4" hidden="false" customHeight="false" outlineLevel="0" collapsed="false">
      <c r="A20" s="9" t="n">
        <f aca="false">A19+1</f>
        <v>15</v>
      </c>
      <c r="B20" s="11" t="str">
        <f aca="false">IFERROR(LEFT(база!H17,LEN(база!H17)-5),"")</f>
        <v>Протехолин сусп. внутр. 250мг/5мл 250мл №1</v>
      </c>
      <c r="C20" s="12" t="n">
        <f aca="false">IFERROR(--RIGHT(база!H17,5),"")</f>
        <v>46446</v>
      </c>
      <c r="D20" s="13" t="n">
        <f aca="false">IF(--MID(D$4,4,1)=база!$D17,SUMIFS(база!$C$3:$C$100,база!$A$3:$A$100,$B20,база!$B$3:$B$100,$C20),"")</f>
        <v>5</v>
      </c>
      <c r="E20" s="13" t="str">
        <f aca="false">IF(--MID(E$4,4,1)=база!$D17,SUMIFS(база!$C$3:$C$100,база!$A$3:$A$100,$B20,база!$B$3:$B$100,$C20),"")</f>
        <v/>
      </c>
      <c r="F20" s="13" t="str">
        <f aca="false">IF(--MID(F$4,4,1)=база!$D17,SUMIFS(база!$C$3:$C$100,база!$A$3:$A$100,$B20,база!$B$3:$B$100,$C20),"")</f>
        <v/>
      </c>
      <c r="G20" s="13" t="str">
        <f aca="false">IF(--MID(G$4,4,1)=база!$D17,SUMIFS(база!$C$3:$C$100,база!$A$3:$A$100,$B20,база!$B$3:$B$100,$C20),"")</f>
        <v/>
      </c>
      <c r="H20" s="13" t="str">
        <f aca="false">IF(--MID(H$4,4,1)=база!$D17,SUMIFS(база!$C$3:$C$100,база!$A$3:$A$100,$B20,база!$B$3:$B$100,$C20),"")</f>
        <v/>
      </c>
      <c r="I20" s="13" t="str">
        <f aca="false">IF(--MID(I$4,4,1)=база!$D17,SUMIFS(база!$C$3:$C$100,база!$A$3:$A$100,$B20,база!$B$3:$B$100,$C20),"")</f>
        <v/>
      </c>
      <c r="J20" s="15"/>
      <c r="K20" s="3" t="n">
        <f aca="false">база!D17</f>
        <v>6</v>
      </c>
      <c r="L20" s="4" t="str">
        <f aca="false">база!E17</f>
        <v>5 мес. 14 дн.</v>
      </c>
    </row>
    <row r="21" customFormat="false" ht="16.4" hidden="false" customHeight="false" outlineLevel="0" collapsed="false">
      <c r="A21" s="9" t="n">
        <f aca="false">A20+1</f>
        <v>16</v>
      </c>
      <c r="B21" s="11" t="str">
        <f aca="false">IFERROR(LEFT(база!H18,LEN(база!H18)-5),"")</f>
        <v>Пульмибуд сусп. д/ингал. доз. 0,5мг/мл 2мл №20</v>
      </c>
      <c r="C21" s="12" t="n">
        <f aca="false">IFERROR(--RIGHT(база!H18,5),"")</f>
        <v>46356</v>
      </c>
      <c r="D21" s="13" t="n">
        <f aca="false">IF(--MID(D$4,4,1)=база!$D18,SUMIFS(база!$C$3:$C$100,база!$A$3:$A$100,$B21,база!$B$3:$B$100,$C21),"")</f>
        <v>20</v>
      </c>
      <c r="E21" s="13" t="str">
        <f aca="false">IF(--MID(E$4,4,1)=база!$D18,SUMIFS(база!$C$3:$C$100,база!$A$3:$A$100,$B21,база!$B$3:$B$100,$C21),"")</f>
        <v/>
      </c>
      <c r="F21" s="13" t="str">
        <f aca="false">IF(--MID(F$4,4,1)=база!$D18,SUMIFS(база!$C$3:$C$100,база!$A$3:$A$100,$B21,база!$B$3:$B$100,$C21),"")</f>
        <v/>
      </c>
      <c r="G21" s="13" t="str">
        <f aca="false">IF(--MID(G$4,4,1)=база!$D18,SUMIFS(база!$C$3:$C$100,база!$A$3:$A$100,$B21,база!$B$3:$B$100,$C21),"")</f>
        <v/>
      </c>
      <c r="H21" s="13" t="str">
        <f aca="false">IF(--MID(H$4,4,1)=база!$D18,SUMIFS(база!$C$3:$C$100,база!$A$3:$A$100,$B21,база!$B$3:$B$100,$C21),"")</f>
        <v/>
      </c>
      <c r="I21" s="13" t="str">
        <f aca="false">IF(--MID(I$4,4,1)=база!$D18,SUMIFS(база!$C$3:$C$100,база!$A$3:$A$100,$B21,база!$B$3:$B$100,$C21),"")</f>
        <v/>
      </c>
      <c r="J21" s="15"/>
      <c r="K21" s="3" t="n">
        <f aca="false">база!D18</f>
        <v>6</v>
      </c>
      <c r="L21" s="4" t="str">
        <f aca="false">база!E18</f>
        <v>5 мес. 20 дн.</v>
      </c>
    </row>
    <row r="22" customFormat="false" ht="31.7" hidden="false" customHeight="false" outlineLevel="0" collapsed="false">
      <c r="A22" s="9" t="n">
        <f aca="false">A21+1</f>
        <v>17</v>
      </c>
      <c r="B22" s="11" t="str">
        <f aca="false">IFERROR(LEFT(база!H19,LEN(база!H19)-5),"")</f>
        <v>Респифорб капс с пор. д/ингал 80мкг+4,5мкг/доза №120  (в комплекте с устройством д/ингаляций)</v>
      </c>
      <c r="C22" s="12" t="n">
        <f aca="false">IFERROR(--RIGHT(база!H19,5),"")</f>
        <v>46418</v>
      </c>
      <c r="D22" s="13" t="n">
        <f aca="false">IF(--MID(D$4,4,1)=база!$D19,SUMIFS(база!$C$3:$C$100,база!$A$3:$A$100,$B22,база!$B$3:$B$100,$C22),"")</f>
        <v>4</v>
      </c>
      <c r="E22" s="13" t="str">
        <f aca="false">IF(--MID(E$4,4,1)=база!$D19,SUMIFS(база!$C$3:$C$100,база!$A$3:$A$100,$B22,база!$B$3:$B$100,$C22),"")</f>
        <v/>
      </c>
      <c r="F22" s="13" t="str">
        <f aca="false">IF(--MID(F$4,4,1)=база!$D19,SUMIFS(база!$C$3:$C$100,база!$A$3:$A$100,$B22,база!$B$3:$B$100,$C22),"")</f>
        <v/>
      </c>
      <c r="G22" s="13" t="str">
        <f aca="false">IF(--MID(G$4,4,1)=база!$D19,SUMIFS(база!$C$3:$C$100,база!$A$3:$A$100,$B22,база!$B$3:$B$100,$C22),"")</f>
        <v/>
      </c>
      <c r="H22" s="13" t="str">
        <f aca="false">IF(--MID(H$4,4,1)=база!$D19,SUMIFS(база!$C$3:$C$100,база!$A$3:$A$100,$B22,база!$B$3:$B$100,$C22),"")</f>
        <v/>
      </c>
      <c r="I22" s="13" t="str">
        <f aca="false">IF(--MID(I$4,4,1)=база!$D19,SUMIFS(база!$C$3:$C$100,база!$A$3:$A$100,$B22,база!$B$3:$B$100,$C22),"")</f>
        <v/>
      </c>
      <c r="J22" s="15"/>
      <c r="K22" s="3" t="n">
        <f aca="false">база!D19</f>
        <v>6</v>
      </c>
      <c r="L22" s="4" t="str">
        <f aca="false">база!E19</f>
        <v>5 мес. 20 дн.</v>
      </c>
    </row>
    <row r="23" customFormat="false" ht="16.4" hidden="false" customHeight="false" outlineLevel="0" collapsed="false">
      <c r="A23" s="9" t="n">
        <f aca="false">A22+1</f>
        <v>18</v>
      </c>
      <c r="B23" s="11" t="str">
        <f aca="false">IFERROR(LEFT(база!H20,LEN(база!H20)-5),"")</f>
        <v>Уан тач селект плюс тест-полоски д/глюкометра №50</v>
      </c>
      <c r="C23" s="12" t="n">
        <f aca="false">IFERROR(--RIGHT(база!H20,5),"")</f>
        <v>46295</v>
      </c>
      <c r="D23" s="13" t="n">
        <f aca="false">IF(--MID(D$4,4,1)=база!$D20,SUMIFS(база!$C$3:$C$100,база!$A$3:$A$100,$B23,база!$B$3:$B$100,$C23),"")</f>
        <v>24</v>
      </c>
      <c r="E23" s="13" t="str">
        <f aca="false">IF(--MID(E$4,4,1)=база!$D20,SUMIFS(база!$C$3:$C$100,база!$A$3:$A$100,$B23,база!$B$3:$B$100,$C23),"")</f>
        <v/>
      </c>
      <c r="F23" s="13" t="str">
        <f aca="false">IF(--MID(F$4,4,1)=база!$D20,SUMIFS(база!$C$3:$C$100,база!$A$3:$A$100,$B23,база!$B$3:$B$100,$C23),"")</f>
        <v/>
      </c>
      <c r="G23" s="13" t="str">
        <f aca="false">IF(--MID(G$4,4,1)=база!$D20,SUMIFS(база!$C$3:$C$100,база!$A$3:$A$100,$B23,база!$B$3:$B$100,$C23),"")</f>
        <v/>
      </c>
      <c r="H23" s="13" t="str">
        <f aca="false">IF(--MID(H$4,4,1)=база!$D20,SUMIFS(база!$C$3:$C$100,база!$A$3:$A$100,$B23,база!$B$3:$B$100,$C23),"")</f>
        <v/>
      </c>
      <c r="I23" s="13" t="str">
        <f aca="false">IF(--MID(I$4,4,1)=база!$D20,SUMIFS(база!$C$3:$C$100,база!$A$3:$A$100,$B23,база!$B$3:$B$100,$C23),"")</f>
        <v/>
      </c>
      <c r="J23" s="15"/>
      <c r="K23" s="3" t="n">
        <f aca="false">база!D20</f>
        <v>6</v>
      </c>
      <c r="L23" s="4" t="str">
        <f aca="false">база!E20</f>
        <v>5 мес. 20 дн.</v>
      </c>
    </row>
    <row r="24" customFormat="false" ht="16.4" hidden="false" customHeight="false" outlineLevel="0" collapsed="false">
      <c r="A24" s="9" t="n">
        <f aca="false">A23+1</f>
        <v>19</v>
      </c>
      <c r="B24" s="11" t="str">
        <f aca="false">IFERROR(LEFT(база!H21,LEN(база!H21)-5),"")</f>
        <v>Фосфоглив форте капс. 65мг+300мг №50</v>
      </c>
      <c r="C24" s="12" t="n">
        <f aca="false">IFERROR(--RIGHT(база!H21,5),"")</f>
        <v>46327</v>
      </c>
      <c r="D24" s="13" t="n">
        <f aca="false">IF(--MID(D$4,4,1)=база!$D21,SUMIFS(база!$C$3:$C$100,база!$A$3:$A$100,$B24,база!$B$3:$B$100,$C24),"")</f>
        <v>5</v>
      </c>
      <c r="E24" s="13" t="str">
        <f aca="false">IF(--MID(E$4,4,1)=база!$D21,SUMIFS(база!$C$3:$C$100,база!$A$3:$A$100,$B24,база!$B$3:$B$100,$C24),"")</f>
        <v/>
      </c>
      <c r="F24" s="13" t="str">
        <f aca="false">IF(--MID(F$4,4,1)=база!$D21,SUMIFS(база!$C$3:$C$100,база!$A$3:$A$100,$B24,база!$B$3:$B$100,$C24),"")</f>
        <v/>
      </c>
      <c r="G24" s="13" t="str">
        <f aca="false">IF(--MID(G$4,4,1)=база!$D21,SUMIFS(база!$C$3:$C$100,база!$A$3:$A$100,$B24,база!$B$3:$B$100,$C24),"")</f>
        <v/>
      </c>
      <c r="H24" s="13" t="str">
        <f aca="false">IF(--MID(H$4,4,1)=база!$D21,SUMIFS(база!$C$3:$C$100,база!$A$3:$A$100,$B24,база!$B$3:$B$100,$C24),"")</f>
        <v/>
      </c>
      <c r="I24" s="13" t="str">
        <f aca="false">IF(--MID(I$4,4,1)=база!$D21,SUMIFS(база!$C$3:$C$100,база!$A$3:$A$100,$B24,база!$B$3:$B$100,$C24),"")</f>
        <v/>
      </c>
      <c r="J24" s="15"/>
      <c r="K24" s="3" t="n">
        <f aca="false">база!D21</f>
        <v>6</v>
      </c>
      <c r="L24" s="4" t="str">
        <f aca="false">база!E21</f>
        <v>5 мес. 20 дн.</v>
      </c>
    </row>
    <row r="25" customFormat="false" ht="16.4" hidden="false" customHeight="false" outlineLevel="0" collapsed="false">
      <c r="A25" s="9" t="n">
        <f aca="false">A24+1</f>
        <v>20</v>
      </c>
      <c r="B25" s="11" t="str">
        <f aca="false">IFERROR(LEFT(база!H22,LEN(база!H22)-5),"")</f>
        <v>Цитиколин р-р в/в и в/м 125мг/мл 4мл №5</v>
      </c>
      <c r="C25" s="12" t="n">
        <f aca="false">IFERROR(--RIGHT(база!H22,5),"")</f>
        <v>46418</v>
      </c>
      <c r="D25" s="13" t="n">
        <f aca="false">IF(--MID(D$4,4,1)=база!$D22,SUMIFS(база!$C$3:$C$100,база!$A$3:$A$100,$B25,база!$B$3:$B$100,$C25),"")</f>
        <v>3</v>
      </c>
      <c r="E25" s="13" t="str">
        <f aca="false">IF(--MID(E$4,4,1)=база!$D22,SUMIFS(база!$C$3:$C$100,база!$A$3:$A$100,$B25,база!$B$3:$B$100,$C25),"")</f>
        <v/>
      </c>
      <c r="F25" s="13" t="str">
        <f aca="false">IF(--MID(F$4,4,1)=база!$D22,SUMIFS(база!$C$3:$C$100,база!$A$3:$A$100,$B25,база!$B$3:$B$100,$C25),"")</f>
        <v/>
      </c>
      <c r="G25" s="13" t="str">
        <f aca="false">IF(--MID(G$4,4,1)=база!$D22,SUMIFS(база!$C$3:$C$100,база!$A$3:$A$100,$B25,база!$B$3:$B$100,$C25),"")</f>
        <v/>
      </c>
      <c r="H25" s="13" t="str">
        <f aca="false">IF(--MID(H$4,4,1)=база!$D22,SUMIFS(база!$C$3:$C$100,база!$A$3:$A$100,$B25,база!$B$3:$B$100,$C25),"")</f>
        <v/>
      </c>
      <c r="I25" s="13" t="str">
        <f aca="false">IF(--MID(I$4,4,1)=база!$D22,SUMIFS(база!$C$3:$C$100,база!$A$3:$A$100,$B25,база!$B$3:$B$100,$C25),"")</f>
        <v/>
      </c>
      <c r="J25" s="15"/>
      <c r="K25" s="3" t="n">
        <f aca="false">база!D22</f>
        <v>6</v>
      </c>
      <c r="L25" s="4" t="str">
        <f aca="false">база!E22</f>
        <v>5 мес. 20 дн.</v>
      </c>
    </row>
    <row r="26" customFormat="false" ht="15" hidden="false" customHeight="false" outlineLevel="0" collapsed="false">
      <c r="A26" s="9" t="n">
        <f aca="false">A25+1</f>
        <v>21</v>
      </c>
      <c r="B26" s="11" t="str">
        <f aca="false">IFERROR(LEFT(база!H23,LEN(база!H23)-5),"")</f>
        <v/>
      </c>
      <c r="C26" s="12" t="str">
        <f aca="false">IFERROR(--RIGHT(база!H23,5),"")</f>
        <v/>
      </c>
      <c r="D26" s="13" t="n">
        <f aca="false">IF(--MID(D$4,4,1)=база!$D23,SUMIFS(база!$C$3:$C$100,база!$A$3:$A$100,$B26,база!$B$3:$B$100,$C26),"")</f>
        <v>0</v>
      </c>
      <c r="E26" s="13" t="str">
        <f aca="false">IF(--MID(E$4,4,1)=база!$D23,SUMIFS(база!$C$3:$C$100,база!$A$3:$A$100,$B26,база!$B$3:$B$100,$C26),"")</f>
        <v/>
      </c>
      <c r="F26" s="13" t="str">
        <f aca="false">IF(--MID(F$4,4,1)=база!$D23,SUMIFS(база!$C$3:$C$100,база!$A$3:$A$100,$B26,база!$B$3:$B$100,$C26),"")</f>
        <v/>
      </c>
      <c r="G26" s="13" t="str">
        <f aca="false">IF(--MID(G$4,4,1)=база!$D23,SUMIFS(база!$C$3:$C$100,база!$A$3:$A$100,$B26,база!$B$3:$B$100,$C26),"")</f>
        <v/>
      </c>
      <c r="H26" s="13" t="str">
        <f aca="false">IF(--MID(H$4,4,1)=база!$D23,SUMIFS(база!$C$3:$C$100,база!$A$3:$A$100,$B26,база!$B$3:$B$100,$C26),"")</f>
        <v/>
      </c>
      <c r="I26" s="13" t="str">
        <f aca="false">IF(--MID(I$4,4,1)=база!$D23,SUMIFS(база!$C$3:$C$100,база!$A$3:$A$100,$B26,база!$B$3:$B$100,$C26),"")</f>
        <v/>
      </c>
      <c r="J26" s="15"/>
      <c r="K26" s="3" t="n">
        <f aca="false">база!D23</f>
        <v>6</v>
      </c>
      <c r="L26" s="4" t="str">
        <f aca="false">база!E23</f>
        <v>5 мес. 20 дн.</v>
      </c>
    </row>
    <row r="27" customFormat="false" ht="15" hidden="false" customHeight="false" outlineLevel="0" collapsed="false">
      <c r="A27" s="9" t="n">
        <f aca="false">A26+1</f>
        <v>22</v>
      </c>
      <c r="B27" s="11" t="str">
        <f aca="false">IFERROR(LEFT(база!H24,LEN(база!H24)-5),"")</f>
        <v/>
      </c>
      <c r="C27" s="12" t="str">
        <f aca="false">IFERROR(--RIGHT(база!H24,5),"")</f>
        <v/>
      </c>
      <c r="D27" s="13" t="n">
        <f aca="false">IF(--MID(D$4,4,1)=база!$D24,SUMIFS(база!$C$3:$C$100,база!$A$3:$A$100,$B27,база!$B$3:$B$100,$C27),"")</f>
        <v>0</v>
      </c>
      <c r="E27" s="13" t="str">
        <f aca="false">IF(--MID(E$4,4,1)=база!$D24,SUMIFS(база!$C$3:$C$100,база!$A$3:$A$100,$B27,база!$B$3:$B$100,$C27),"")</f>
        <v/>
      </c>
      <c r="F27" s="13" t="str">
        <f aca="false">IF(--MID(F$4,4,1)=база!$D24,SUMIFS(база!$C$3:$C$100,база!$A$3:$A$100,$B27,база!$B$3:$B$100,$C27),"")</f>
        <v/>
      </c>
      <c r="G27" s="13" t="str">
        <f aca="false">IF(--MID(G$4,4,1)=база!$D24,SUMIFS(база!$C$3:$C$100,база!$A$3:$A$100,$B27,база!$B$3:$B$100,$C27),"")</f>
        <v/>
      </c>
      <c r="H27" s="13" t="str">
        <f aca="false">IF(--MID(H$4,4,1)=база!$D24,SUMIFS(база!$C$3:$C$100,база!$A$3:$A$100,$B27,база!$B$3:$B$100,$C27),"")</f>
        <v/>
      </c>
      <c r="I27" s="13" t="str">
        <f aca="false">IF(--MID(I$4,4,1)=база!$D24,SUMIFS(база!$C$3:$C$100,база!$A$3:$A$100,$B27,база!$B$3:$B$100,$C27),"")</f>
        <v/>
      </c>
      <c r="J27" s="15"/>
      <c r="K27" s="3" t="n">
        <f aca="false">база!D24</f>
        <v>6</v>
      </c>
      <c r="L27" s="4" t="str">
        <f aca="false">база!E24</f>
        <v>5 мес. 20 дн.</v>
      </c>
    </row>
    <row r="28" customFormat="false" ht="15" hidden="false" customHeight="false" outlineLevel="0" collapsed="false">
      <c r="A28" s="9" t="n">
        <f aca="false">A27+1</f>
        <v>23</v>
      </c>
      <c r="B28" s="11" t="str">
        <f aca="false">IFERROR(LEFT(база!H25,LEN(база!H25)-5),"")</f>
        <v/>
      </c>
      <c r="C28" s="12" t="str">
        <f aca="false">IFERROR(--RIGHT(база!H25,5),"")</f>
        <v/>
      </c>
      <c r="D28" s="13" t="str">
        <f aca="false">IF(--MID(D$4,4,1)=база!$D25,SUMIFS(база!$C$3:$C$100,база!$A$3:$A$100,$B28,база!$B$3:$B$100,$C28),"")</f>
        <v/>
      </c>
      <c r="E28" s="13" t="n">
        <f aca="false">IF(--MID(E$4,4,1)=база!$D25,SUMIFS(база!$C$3:$C$100,база!$A$3:$A$100,$B28,база!$B$3:$B$100,$C28),"")</f>
        <v>0</v>
      </c>
      <c r="F28" s="13" t="str">
        <f aca="false">IF(--MID(F$4,4,1)=база!$D25,SUMIFS(база!$C$3:$C$100,база!$A$3:$A$100,$B28,база!$B$3:$B$100,$C28),"")</f>
        <v/>
      </c>
      <c r="G28" s="13" t="str">
        <f aca="false">IF(--MID(G$4,4,1)=база!$D25,SUMIFS(база!$C$3:$C$100,база!$A$3:$A$100,$B28,база!$B$3:$B$100,$C28),"")</f>
        <v/>
      </c>
      <c r="H28" s="13" t="str">
        <f aca="false">IF(--MID(H$4,4,1)=база!$D25,SUMIFS(база!$C$3:$C$100,база!$A$3:$A$100,$B28,база!$B$3:$B$100,$C28),"")</f>
        <v/>
      </c>
      <c r="I28" s="13" t="str">
        <f aca="false">IF(--MID(I$4,4,1)=база!$D25,SUMIFS(база!$C$3:$C$100,база!$A$3:$A$100,$B28,база!$B$3:$B$100,$C28),"")</f>
        <v/>
      </c>
      <c r="J28" s="15"/>
      <c r="K28" s="3" t="n">
        <f aca="false">база!D25</f>
        <v>5</v>
      </c>
      <c r="L28" s="4" t="str">
        <f aca="false">база!E25</f>
        <v>4 мес. 24 дн.</v>
      </c>
    </row>
    <row r="29" customFormat="false" ht="15" hidden="false" customHeight="false" outlineLevel="0" collapsed="false">
      <c r="A29" s="9" t="n">
        <f aca="false">A28+1</f>
        <v>24</v>
      </c>
      <c r="B29" s="11" t="str">
        <f aca="false">IFERROR(LEFT(база!H26,LEN(база!H26)-5),"")</f>
        <v/>
      </c>
      <c r="C29" s="12" t="str">
        <f aca="false">IFERROR(--RIGHT(база!H26,5),"")</f>
        <v/>
      </c>
      <c r="D29" s="13" t="str">
        <f aca="false">IF(--MID(D$4,4,1)=база!$D26,SUMIFS(база!$C$3:$C$100,база!$A$3:$A$100,$B29,база!$B$3:$B$100,$C29),"")</f>
        <v/>
      </c>
      <c r="E29" s="13" t="str">
        <f aca="false">IF(--MID(E$4,4,1)=база!$D26,SUMIFS(база!$C$3:$C$100,база!$A$3:$A$100,$B29,база!$B$3:$B$100,$C29),"")</f>
        <v/>
      </c>
      <c r="F29" s="13" t="str">
        <f aca="false">IF(--MID(F$4,4,1)=база!$D26,SUMIFS(база!$C$3:$C$100,база!$A$3:$A$100,$B29,база!$B$3:$B$100,$C29),"")</f>
        <v/>
      </c>
      <c r="G29" s="13" t="n">
        <f aca="false">IF(--MID(G$4,4,1)=база!$D26,SUMIFS(база!$C$3:$C$100,база!$A$3:$A$100,$B29,база!$B$3:$B$100,$C29),"")</f>
        <v>0</v>
      </c>
      <c r="H29" s="13" t="str">
        <f aca="false">IF(--MID(H$4,4,1)=база!$D26,SUMIFS(база!$C$3:$C$100,база!$A$3:$A$100,$B29,база!$B$3:$B$100,$C29),"")</f>
        <v/>
      </c>
      <c r="I29" s="13" t="str">
        <f aca="false">IF(--MID(I$4,4,1)=база!$D26,SUMIFS(база!$C$3:$C$100,база!$A$3:$A$100,$B29,база!$B$3:$B$100,$C29),"")</f>
        <v/>
      </c>
      <c r="J29" s="15"/>
      <c r="K29" s="3" t="n">
        <f aca="false">база!D26</f>
        <v>3</v>
      </c>
      <c r="L29" s="4" t="str">
        <f aca="false">база!E26</f>
        <v>2 мес. 22 дн.</v>
      </c>
    </row>
    <row r="30" customFormat="false" ht="15" hidden="false" customHeight="false" outlineLevel="0" collapsed="false">
      <c r="A30" s="9" t="n">
        <f aca="false">A29+1</f>
        <v>25</v>
      </c>
      <c r="B30" s="11" t="str">
        <f aca="false">IFERROR(LEFT(база!H27,LEN(база!H27)-5),"")</f>
        <v/>
      </c>
      <c r="C30" s="12" t="str">
        <f aca="false">IFERROR(--RIGHT(база!H27,5),"")</f>
        <v/>
      </c>
      <c r="D30" s="13" t="str">
        <f aca="false">IF(--MID(D$4,4,1)=база!$D27,SUMIFS(база!$C$3:$C$100,база!$A$3:$A$100,$B30,база!$B$3:$B$100,$C30),"")</f>
        <v/>
      </c>
      <c r="E30" s="13" t="str">
        <f aca="false">IF(--MID(E$4,4,1)=база!$D27,SUMIFS(база!$C$3:$C$100,база!$A$3:$A$100,$B30,база!$B$3:$B$100,$C30),"")</f>
        <v/>
      </c>
      <c r="F30" s="13" t="str">
        <f aca="false">IF(--MID(F$4,4,1)=база!$D27,SUMIFS(база!$C$3:$C$100,база!$A$3:$A$100,$B30,база!$B$3:$B$100,$C30),"")</f>
        <v/>
      </c>
      <c r="G30" s="13" t="n">
        <f aca="false">IF(--MID(G$4,4,1)=база!$D27,SUMIFS(база!$C$3:$C$100,база!$A$3:$A$100,$B30,база!$B$3:$B$100,$C30),"")</f>
        <v>0</v>
      </c>
      <c r="H30" s="13" t="str">
        <f aca="false">IF(--MID(H$4,4,1)=база!$D27,SUMIFS(база!$C$3:$C$100,база!$A$3:$A$100,$B30,база!$B$3:$B$100,$C30),"")</f>
        <v/>
      </c>
      <c r="I30" s="13" t="str">
        <f aca="false">IF(--MID(I$4,4,1)=база!$D27,SUMIFS(база!$C$3:$C$100,база!$A$3:$A$100,$B30,база!$B$3:$B$100,$C30),"")</f>
        <v/>
      </c>
      <c r="J30" s="15"/>
      <c r="K30" s="3" t="n">
        <f aca="false">база!D27</f>
        <v>3</v>
      </c>
      <c r="L30" s="4" t="str">
        <f aca="false">база!E27</f>
        <v>2 мес. 22 дн.</v>
      </c>
    </row>
    <row r="31" customFormat="false" ht="15" hidden="false" customHeight="false" outlineLevel="0" collapsed="false">
      <c r="A31" s="9" t="n">
        <f aca="false">A30+1</f>
        <v>26</v>
      </c>
      <c r="B31" s="11" t="str">
        <f aca="false">IFERROR(LEFT(база!H28,LEN(база!H28)-5),"")</f>
        <v/>
      </c>
      <c r="C31" s="12" t="str">
        <f aca="false">IFERROR(--RIGHT(база!H28,5),"")</f>
        <v/>
      </c>
      <c r="D31" s="13" t="str">
        <f aca="false">IF(--MID(D$4,4,1)=база!$D28,SUMIFS(база!$C$3:$C$100,база!$A$3:$A$100,$B31,база!$B$3:$B$100,$C31),"")</f>
        <v/>
      </c>
      <c r="E31" s="13" t="str">
        <f aca="false">IF(--MID(E$4,4,1)=база!$D28,SUMIFS(база!$C$3:$C$100,база!$A$3:$A$100,$B31,база!$B$3:$B$100,$C31),"")</f>
        <v/>
      </c>
      <c r="F31" s="13" t="str">
        <f aca="false">IF(--MID(F$4,4,1)=база!$D28,SUMIFS(база!$C$3:$C$100,база!$A$3:$A$100,$B31,база!$B$3:$B$100,$C31),"")</f>
        <v/>
      </c>
      <c r="G31" s="13" t="str">
        <f aca="false">IF(--MID(G$4,4,1)=база!$D28,SUMIFS(база!$C$3:$C$100,база!$A$3:$A$100,$B31,база!$B$3:$B$100,$C31),"")</f>
        <v/>
      </c>
      <c r="H31" s="13" t="n">
        <f aca="false">IF(--MID(H$4,4,1)=база!$D28,SUMIFS(база!$C$3:$C$100,база!$A$3:$A$100,$B31,база!$B$3:$B$100,$C31),"")</f>
        <v>0</v>
      </c>
      <c r="I31" s="13" t="str">
        <f aca="false">IF(--MID(I$4,4,1)=база!$D28,SUMIFS(база!$C$3:$C$100,база!$A$3:$A$100,$B31,база!$B$3:$B$100,$C31),"")</f>
        <v/>
      </c>
      <c r="J31" s="15"/>
      <c r="K31" s="3" t="n">
        <f aca="false">база!D28</f>
        <v>2</v>
      </c>
      <c r="L31" s="4" t="str">
        <f aca="false">база!E28</f>
        <v>1 мес. 23 дн.</v>
      </c>
    </row>
    <row r="32" customFormat="false" ht="15" hidden="false" customHeight="false" outlineLevel="0" collapsed="false">
      <c r="A32" s="9" t="n">
        <f aca="false">A31+1</f>
        <v>27</v>
      </c>
      <c r="B32" s="11" t="str">
        <f aca="false">IFERROR(LEFT(база!H29,LEN(база!H29)-5),"")</f>
        <v/>
      </c>
      <c r="C32" s="12" t="str">
        <f aca="false">IFERROR(--RIGHT(база!H29,5),"")</f>
        <v/>
      </c>
      <c r="D32" s="13" t="str">
        <f aca="false">IF(--MID(D$4,4,1)=база!$D29,SUMIFS(база!$C$3:$C$100,база!$A$3:$A$100,$B32,база!$B$3:$B$100,$C32),"")</f>
        <v/>
      </c>
      <c r="E32" s="13" t="str">
        <f aca="false">IF(--MID(E$4,4,1)=база!$D29,SUMIFS(база!$C$3:$C$100,база!$A$3:$A$100,$B32,база!$B$3:$B$100,$C32),"")</f>
        <v/>
      </c>
      <c r="F32" s="13" t="str">
        <f aca="false">IF(--MID(F$4,4,1)=база!$D29,SUMIFS(база!$C$3:$C$100,база!$A$3:$A$100,$B32,база!$B$3:$B$100,$C32),"")</f>
        <v/>
      </c>
      <c r="G32" s="13" t="str">
        <f aca="false">IF(--MID(G$4,4,1)=база!$D29,SUMIFS(база!$C$3:$C$100,база!$A$3:$A$100,$B32,база!$B$3:$B$100,$C32),"")</f>
        <v/>
      </c>
      <c r="H32" s="13" t="n">
        <f aca="false">IF(--MID(H$4,4,1)=база!$D29,SUMIFS(база!$C$3:$C$100,база!$A$3:$A$100,$B32,база!$B$3:$B$100,$C32),"")</f>
        <v>0</v>
      </c>
      <c r="I32" s="13" t="str">
        <f aca="false">IF(--MID(I$4,4,1)=база!$D29,SUMIFS(база!$C$3:$C$100,база!$A$3:$A$100,$B32,база!$B$3:$B$100,$C32),"")</f>
        <v/>
      </c>
      <c r="J32" s="15"/>
      <c r="K32" s="3" t="n">
        <f aca="false">база!D29</f>
        <v>2</v>
      </c>
      <c r="L32" s="4" t="str">
        <f aca="false">база!E29</f>
        <v>1 мес. 2 дн.</v>
      </c>
    </row>
    <row r="33" customFormat="false" ht="15" hidden="false" customHeight="false" outlineLevel="0" collapsed="false">
      <c r="A33" s="9" t="n">
        <f aca="false">A32+1</f>
        <v>28</v>
      </c>
      <c r="B33" s="11" t="str">
        <f aca="false">IFERROR(LEFT(база!H30,LEN(база!H30)-5),"")</f>
        <v/>
      </c>
      <c r="C33" s="12" t="str">
        <f aca="false">IFERROR(--RIGHT(база!H30,5),"")</f>
        <v/>
      </c>
      <c r="D33" s="13" t="str">
        <f aca="false">IF(--MID(D$4,4,1)=база!$D30,SUMIFS(база!$C$3:$C$100,база!$A$3:$A$100,$B33,база!$B$3:$B$100,$C33),"")</f>
        <v/>
      </c>
      <c r="E33" s="13" t="str">
        <f aca="false">IF(--MID(E$4,4,1)=база!$D30,SUMIFS(база!$C$3:$C$100,база!$A$3:$A$100,$B33,база!$B$3:$B$100,$C33),"")</f>
        <v/>
      </c>
      <c r="F33" s="13" t="n">
        <f aca="false">IF(--MID(F$4,4,1)=база!$D30,SUMIFS(база!$C$3:$C$100,база!$A$3:$A$100,$B33,база!$B$3:$B$100,$C33),"")</f>
        <v>0</v>
      </c>
      <c r="G33" s="13" t="str">
        <f aca="false">IF(--MID(G$4,4,1)=база!$D30,SUMIFS(база!$C$3:$C$100,база!$A$3:$A$100,$B33,база!$B$3:$B$100,$C33),"")</f>
        <v/>
      </c>
      <c r="H33" s="13" t="str">
        <f aca="false">IF(--MID(H$4,4,1)=база!$D30,SUMIFS(база!$C$3:$C$100,база!$A$3:$A$100,$B33,база!$B$3:$B$100,$C33),"")</f>
        <v/>
      </c>
      <c r="I33" s="13" t="str">
        <f aca="false">IF(--MID(I$4,4,1)=база!$D30,SUMIFS(база!$C$3:$C$100,база!$A$3:$A$100,$B33,база!$B$3:$B$100,$C33),"")</f>
        <v/>
      </c>
      <c r="J33" s="15"/>
      <c r="K33" s="3" t="n">
        <f aca="false">база!D30</f>
        <v>4</v>
      </c>
      <c r="L33" s="4" t="str">
        <f aca="false">база!E30</f>
        <v>3 мес. 23 дн.</v>
      </c>
    </row>
    <row r="34" customFormat="false" ht="15" hidden="false" customHeight="false" outlineLevel="0" collapsed="false">
      <c r="A34" s="9" t="n">
        <f aca="false">A33+1</f>
        <v>29</v>
      </c>
      <c r="B34" s="11" t="str">
        <f aca="false">IFERROR(LEFT(база!H31,LEN(база!H31)-5),"")</f>
        <v/>
      </c>
      <c r="C34" s="12" t="str">
        <f aca="false">IFERROR(--RIGHT(база!H31,5),"")</f>
        <v/>
      </c>
      <c r="D34" s="13" t="str">
        <f aca="false">IF(--MID(D$4,4,1)=база!$D31,SUMIFS(база!$C$3:$C$100,база!$A$3:$A$100,$B34,база!$B$3:$B$100,$C34),"")</f>
        <v/>
      </c>
      <c r="E34" s="13" t="str">
        <f aca="false">IF(--MID(E$4,4,1)=база!$D31,SUMIFS(база!$C$3:$C$100,база!$A$3:$A$100,$B34,база!$B$3:$B$100,$C34),"")</f>
        <v/>
      </c>
      <c r="F34" s="13" t="n">
        <f aca="false">IF(--MID(F$4,4,1)=база!$D31,SUMIFS(база!$C$3:$C$100,база!$A$3:$A$100,$B34,база!$B$3:$B$100,$C34),"")</f>
        <v>0</v>
      </c>
      <c r="G34" s="13" t="str">
        <f aca="false">IF(--MID(G$4,4,1)=база!$D31,SUMIFS(база!$C$3:$C$100,база!$A$3:$A$100,$B34,база!$B$3:$B$100,$C34),"")</f>
        <v/>
      </c>
      <c r="H34" s="13" t="str">
        <f aca="false">IF(--MID(H$4,4,1)=база!$D31,SUMIFS(база!$C$3:$C$100,база!$A$3:$A$100,$B34,база!$B$3:$B$100,$C34),"")</f>
        <v/>
      </c>
      <c r="I34" s="13" t="str">
        <f aca="false">IF(--MID(I$4,4,1)=база!$D31,SUMIFS(база!$C$3:$C$100,база!$A$3:$A$100,$B34,база!$B$3:$B$100,$C34),"")</f>
        <v/>
      </c>
      <c r="J34" s="15"/>
      <c r="K34" s="3" t="n">
        <f aca="false">база!D31</f>
        <v>4</v>
      </c>
      <c r="L34" s="4" t="str">
        <f aca="false">база!E31</f>
        <v>3 мес. 23 дн.</v>
      </c>
    </row>
    <row r="35" customFormat="false" ht="15" hidden="false" customHeight="false" outlineLevel="0" collapsed="false">
      <c r="A35" s="9" t="n">
        <f aca="false">A34+1</f>
        <v>30</v>
      </c>
      <c r="B35" s="11" t="str">
        <f aca="false">IFERROR(LEFT(база!H32,LEN(база!H32)-5),"")</f>
        <v/>
      </c>
      <c r="C35" s="12" t="str">
        <f aca="false">IFERROR(--RIGHT(база!H32,5),"")</f>
        <v/>
      </c>
      <c r="D35" s="13" t="str">
        <f aca="false">IF(--MID(D$4,4,1)=база!$D32,SUMIFS(база!$C$3:$C$100,база!$A$3:$A$100,$B35,база!$B$3:$B$100,$C35),"")</f>
        <v/>
      </c>
      <c r="E35" s="13" t="str">
        <f aca="false">IF(--MID(E$4,4,1)=база!$D32,SUMIFS(база!$C$3:$C$100,база!$A$3:$A$100,$B35,база!$B$3:$B$100,$C35),"")</f>
        <v/>
      </c>
      <c r="F35" s="13" t="n">
        <f aca="false">IF(--MID(F$4,4,1)=база!$D32,SUMIFS(база!$C$3:$C$100,база!$A$3:$A$100,$B35,база!$B$3:$B$100,$C35),"")</f>
        <v>0</v>
      </c>
      <c r="G35" s="13" t="str">
        <f aca="false">IF(--MID(G$4,4,1)=база!$D32,SUMIFS(база!$C$3:$C$100,база!$A$3:$A$100,$B35,база!$B$3:$B$100,$C35),"")</f>
        <v/>
      </c>
      <c r="H35" s="13" t="str">
        <f aca="false">IF(--MID(H$4,4,1)=база!$D32,SUMIFS(база!$C$3:$C$100,база!$A$3:$A$100,$B35,база!$B$3:$B$100,$C35),"")</f>
        <v/>
      </c>
      <c r="I35" s="13" t="str">
        <f aca="false">IF(--MID(I$4,4,1)=база!$D32,SUMIFS(база!$C$3:$C$100,база!$A$3:$A$100,$B35,база!$B$3:$B$100,$C35),"")</f>
        <v/>
      </c>
      <c r="J35" s="15"/>
      <c r="K35" s="3" t="n">
        <f aca="false">база!D32</f>
        <v>4</v>
      </c>
      <c r="L35" s="4" t="str">
        <f aca="false">база!E32</f>
        <v>3 мес. 23 дн.</v>
      </c>
    </row>
    <row r="36" customFormat="false" ht="15" hidden="false" customHeight="false" outlineLevel="0" collapsed="false">
      <c r="A36" s="9" t="n">
        <f aca="false">A35+1</f>
        <v>31</v>
      </c>
      <c r="B36" s="11" t="str">
        <f aca="false">IFERROR(LEFT(база!H33,LEN(база!H33)-5),"")</f>
        <v/>
      </c>
      <c r="C36" s="12" t="str">
        <f aca="false">IFERROR(--RIGHT(база!H33,5),"")</f>
        <v/>
      </c>
      <c r="D36" s="13" t="str">
        <f aca="false">IF(--MID(D$4,4,1)=база!$D33,SUMIFS(база!$C$3:$C$100,база!$A$3:$A$100,$B36,база!$B$3:$B$100,$C36),"")</f>
        <v/>
      </c>
      <c r="E36" s="13" t="str">
        <f aca="false">IF(--MID(E$4,4,1)=база!$D33,SUMIFS(база!$C$3:$C$100,база!$A$3:$A$100,$B36,база!$B$3:$B$100,$C36),"")</f>
        <v/>
      </c>
      <c r="F36" s="13" t="n">
        <f aca="false">IF(--MID(F$4,4,1)=база!$D33,SUMIFS(база!$C$3:$C$100,база!$A$3:$A$100,$B36,база!$B$3:$B$100,$C36),"")</f>
        <v>0</v>
      </c>
      <c r="G36" s="13" t="str">
        <f aca="false">IF(--MID(G$4,4,1)=база!$D33,SUMIFS(база!$C$3:$C$100,база!$A$3:$A$100,$B36,база!$B$3:$B$100,$C36),"")</f>
        <v/>
      </c>
      <c r="H36" s="13" t="str">
        <f aca="false">IF(--MID(H$4,4,1)=база!$D33,SUMIFS(база!$C$3:$C$100,база!$A$3:$A$100,$B36,база!$B$3:$B$100,$C36),"")</f>
        <v/>
      </c>
      <c r="I36" s="13" t="str">
        <f aca="false">IF(--MID(I$4,4,1)=база!$D33,SUMIFS(база!$C$3:$C$100,база!$A$3:$A$100,$B36,база!$B$3:$B$100,$C36),"")</f>
        <v/>
      </c>
      <c r="J36" s="15"/>
      <c r="K36" s="3" t="n">
        <f aca="false">база!D33</f>
        <v>4</v>
      </c>
      <c r="L36" s="4" t="str">
        <f aca="false">база!E33</f>
        <v>3 мес. 23 дн.</v>
      </c>
    </row>
    <row r="37" customFormat="false" ht="15" hidden="false" customHeight="false" outlineLevel="0" collapsed="false">
      <c r="A37" s="9" t="n">
        <f aca="false">A36+1</f>
        <v>32</v>
      </c>
      <c r="B37" s="11" t="str">
        <f aca="false">IFERROR(LEFT(база!H34,LEN(база!H34)-5),"")</f>
        <v/>
      </c>
      <c r="C37" s="12" t="str">
        <f aca="false">IFERROR(--RIGHT(база!H34,5),"")</f>
        <v/>
      </c>
      <c r="D37" s="13" t="str">
        <f aca="false">IF(--MID(D$4,4,1)=база!$D34,SUMIFS(база!$C$3:$C$100,база!$A$3:$A$100,$B37,база!$B$3:$B$100,$C37),"")</f>
        <v/>
      </c>
      <c r="E37" s="13" t="str">
        <f aca="false">IF(--MID(E$4,4,1)=база!$D34,SUMIFS(база!$C$3:$C$100,база!$A$3:$A$100,$B37,база!$B$3:$B$100,$C37),"")</f>
        <v/>
      </c>
      <c r="F37" s="13" t="n">
        <f aca="false">IF(--MID(F$4,4,1)=база!$D34,SUMIFS(база!$C$3:$C$100,база!$A$3:$A$100,$B37,база!$B$3:$B$100,$C37),"")</f>
        <v>0</v>
      </c>
      <c r="G37" s="13" t="str">
        <f aca="false">IF(--MID(G$4,4,1)=база!$D34,SUMIFS(база!$C$3:$C$100,база!$A$3:$A$100,$B37,база!$B$3:$B$100,$C37),"")</f>
        <v/>
      </c>
      <c r="H37" s="13" t="str">
        <f aca="false">IF(--MID(H$4,4,1)=база!$D34,SUMIFS(база!$C$3:$C$100,база!$A$3:$A$100,$B37,база!$B$3:$B$100,$C37),"")</f>
        <v/>
      </c>
      <c r="I37" s="13" t="str">
        <f aca="false">IF(--MID(I$4,4,1)=база!$D34,SUMIFS(база!$C$3:$C$100,база!$A$3:$A$100,$B37,база!$B$3:$B$100,$C37),"")</f>
        <v/>
      </c>
      <c r="J37" s="15"/>
      <c r="K37" s="3" t="n">
        <f aca="false">база!D34</f>
        <v>4</v>
      </c>
      <c r="L37" s="4" t="str">
        <f aca="false">база!E34</f>
        <v>3 мес. 23 дн.</v>
      </c>
    </row>
    <row r="38" customFormat="false" ht="15" hidden="false" customHeight="false" outlineLevel="0" collapsed="false">
      <c r="A38" s="9" t="n">
        <f aca="false">A37+1</f>
        <v>33</v>
      </c>
      <c r="B38" s="11" t="str">
        <f aca="false">IFERROR(LEFT(база!H35,LEN(база!H35)-5),"")</f>
        <v/>
      </c>
      <c r="C38" s="12" t="str">
        <f aca="false">IFERROR(--RIGHT(база!H35,5),"")</f>
        <v/>
      </c>
      <c r="D38" s="13" t="str">
        <f aca="false">IF(--MID(D$4,4,1)=база!$D35,SUMIFS(база!$C$3:$C$100,база!$A$3:$A$100,$B38,база!$B$3:$B$100,$C38),"")</f>
        <v/>
      </c>
      <c r="E38" s="13" t="str">
        <f aca="false">IF(--MID(E$4,4,1)=база!$D35,SUMIFS(база!$C$3:$C$100,база!$A$3:$A$100,$B38,база!$B$3:$B$100,$C38),"")</f>
        <v/>
      </c>
      <c r="F38" s="13" t="n">
        <f aca="false">IF(--MID(F$4,4,1)=база!$D35,SUMIFS(база!$C$3:$C$100,база!$A$3:$A$100,$B38,база!$B$3:$B$100,$C38),"")</f>
        <v>0</v>
      </c>
      <c r="G38" s="13" t="str">
        <f aca="false">IF(--MID(G$4,4,1)=база!$D35,SUMIFS(база!$C$3:$C$100,база!$A$3:$A$100,$B38,база!$B$3:$B$100,$C38),"")</f>
        <v/>
      </c>
      <c r="H38" s="13" t="str">
        <f aca="false">IF(--MID(H$4,4,1)=база!$D35,SUMIFS(база!$C$3:$C$100,база!$A$3:$A$100,$B38,база!$B$3:$B$100,$C38),"")</f>
        <v/>
      </c>
      <c r="I38" s="13" t="str">
        <f aca="false">IF(--MID(I$4,4,1)=база!$D35,SUMIFS(база!$C$3:$C$100,база!$A$3:$A$100,$B38,база!$B$3:$B$100,$C38),"")</f>
        <v/>
      </c>
      <c r="J38" s="15"/>
      <c r="K38" s="3" t="n">
        <f aca="false">база!D35</f>
        <v>4</v>
      </c>
      <c r="L38" s="4" t="str">
        <f aca="false">база!E35</f>
        <v>3 мес. 23 дн.</v>
      </c>
    </row>
    <row r="39" customFormat="false" ht="15" hidden="false" customHeight="false" outlineLevel="0" collapsed="false">
      <c r="A39" s="9" t="n">
        <f aca="false">A38+1</f>
        <v>34</v>
      </c>
      <c r="B39" s="11" t="str">
        <f aca="false">IFERROR(LEFT(база!H36,LEN(база!H36)-5),"")</f>
        <v/>
      </c>
      <c r="C39" s="12" t="str">
        <f aca="false">IFERROR(--RIGHT(база!H36,5),"")</f>
        <v/>
      </c>
      <c r="D39" s="13" t="str">
        <f aca="false">IF(--MID(D$4,4,1)=база!$D36,SUMIFS(база!$C$3:$C$100,база!$A$3:$A$100,$B39,база!$B$3:$B$100,$C39),"")</f>
        <v/>
      </c>
      <c r="E39" s="13" t="str">
        <f aca="false">IF(--MID(E$4,4,1)=база!$D36,SUMIFS(база!$C$3:$C$100,база!$A$3:$A$100,$B39,база!$B$3:$B$100,$C39),"")</f>
        <v/>
      </c>
      <c r="F39" s="13" t="n">
        <f aca="false">IF(--MID(F$4,4,1)=база!$D36,SUMIFS(база!$C$3:$C$100,база!$A$3:$A$100,$B39,база!$B$3:$B$100,$C39),"")</f>
        <v>0</v>
      </c>
      <c r="G39" s="13" t="str">
        <f aca="false">IF(--MID(G$4,4,1)=база!$D36,SUMIFS(база!$C$3:$C$100,база!$A$3:$A$100,$B39,база!$B$3:$B$100,$C39),"")</f>
        <v/>
      </c>
      <c r="H39" s="13" t="str">
        <f aca="false">IF(--MID(H$4,4,1)=база!$D36,SUMIFS(база!$C$3:$C$100,база!$A$3:$A$100,$B39,база!$B$3:$B$100,$C39),"")</f>
        <v/>
      </c>
      <c r="I39" s="13" t="str">
        <f aca="false">IF(--MID(I$4,4,1)=база!$D36,SUMIFS(база!$C$3:$C$100,база!$A$3:$A$100,$B39,база!$B$3:$B$100,$C39),"")</f>
        <v/>
      </c>
      <c r="J39" s="15"/>
      <c r="K39" s="3" t="n">
        <f aca="false">база!D36</f>
        <v>4</v>
      </c>
      <c r="L39" s="4" t="str">
        <f aca="false">база!E36</f>
        <v>3 мес. 23 дн.</v>
      </c>
    </row>
    <row r="40" customFormat="false" ht="15" hidden="false" customHeight="false" outlineLevel="0" collapsed="false">
      <c r="A40" s="9" t="n">
        <f aca="false">A39+1</f>
        <v>35</v>
      </c>
      <c r="B40" s="11" t="str">
        <f aca="false">IFERROR(LEFT(база!H37,LEN(база!H37)-5),"")</f>
        <v/>
      </c>
      <c r="C40" s="12" t="str">
        <f aca="false">IFERROR(--RIGHT(база!H37,5),"")</f>
        <v/>
      </c>
      <c r="D40" s="13" t="str">
        <f aca="false">IF(--MID(D$4,4,1)=база!$D37,SUMIFS(база!$C$3:$C$100,база!$A$3:$A$100,$B40,база!$B$3:$B$100,$C40),"")</f>
        <v/>
      </c>
      <c r="E40" s="13" t="str">
        <f aca="false">IF(--MID(E$4,4,1)=база!$D37,SUMIFS(база!$C$3:$C$100,база!$A$3:$A$100,$B40,база!$B$3:$B$100,$C40),"")</f>
        <v/>
      </c>
      <c r="F40" s="13" t="n">
        <f aca="false">IF(--MID(F$4,4,1)=база!$D37,SUMIFS(база!$C$3:$C$100,база!$A$3:$A$100,$B40,база!$B$3:$B$100,$C40),"")</f>
        <v>0</v>
      </c>
      <c r="G40" s="13" t="str">
        <f aca="false">IF(--MID(G$4,4,1)=база!$D37,SUMIFS(база!$C$3:$C$100,база!$A$3:$A$100,$B40,база!$B$3:$B$100,$C40),"")</f>
        <v/>
      </c>
      <c r="H40" s="13" t="str">
        <f aca="false">IF(--MID(H$4,4,1)=база!$D37,SUMIFS(база!$C$3:$C$100,база!$A$3:$A$100,$B40,база!$B$3:$B$100,$C40),"")</f>
        <v/>
      </c>
      <c r="I40" s="13" t="str">
        <f aca="false">IF(--MID(I$4,4,1)=база!$D37,SUMIFS(база!$C$3:$C$100,база!$A$3:$A$100,$B40,база!$B$3:$B$100,$C40),"")</f>
        <v/>
      </c>
      <c r="J40" s="15"/>
      <c r="K40" s="3" t="n">
        <f aca="false">база!D37</f>
        <v>4</v>
      </c>
      <c r="L40" s="4" t="str">
        <f aca="false">база!E37</f>
        <v>3 мес. 23 дн.</v>
      </c>
    </row>
    <row r="41" customFormat="false" ht="15" hidden="false" customHeight="false" outlineLevel="0" collapsed="false">
      <c r="A41" s="9" t="n">
        <f aca="false">A40+1</f>
        <v>36</v>
      </c>
      <c r="B41" s="11" t="str">
        <f aca="false">IFERROR(LEFT(база!H38,LEN(база!H38)-5),"")</f>
        <v/>
      </c>
      <c r="C41" s="12" t="str">
        <f aca="false">IFERROR(--RIGHT(база!H38,5),"")</f>
        <v/>
      </c>
      <c r="D41" s="13" t="str">
        <f aca="false">IF(--MID(D$4,4,1)=база!$D38,SUMIFS(база!$C$3:$C$100,база!$A$3:$A$100,$B41,база!$B$3:$B$100,$C41),"")</f>
        <v/>
      </c>
      <c r="E41" s="13" t="n">
        <f aca="false">IF(--MID(E$4,4,1)=база!$D38,SUMIFS(база!$C$3:$C$100,база!$A$3:$A$100,$B41,база!$B$3:$B$100,$C41),"")</f>
        <v>0</v>
      </c>
      <c r="F41" s="13" t="str">
        <f aca="false">IF(--MID(F$4,4,1)=база!$D38,SUMIFS(база!$C$3:$C$100,база!$A$3:$A$100,$B41,база!$B$3:$B$100,$C41),"")</f>
        <v/>
      </c>
      <c r="G41" s="13" t="str">
        <f aca="false">IF(--MID(G$4,4,1)=база!$D38,SUMIFS(база!$C$3:$C$100,база!$A$3:$A$100,$B41,база!$B$3:$B$100,$C41),"")</f>
        <v/>
      </c>
      <c r="H41" s="13" t="str">
        <f aca="false">IF(--MID(H$4,4,1)=база!$D38,SUMIFS(база!$C$3:$C$100,база!$A$3:$A$100,$B41,база!$B$3:$B$100,$C41),"")</f>
        <v/>
      </c>
      <c r="I41" s="13" t="str">
        <f aca="false">IF(--MID(I$4,4,1)=база!$D38,SUMIFS(база!$C$3:$C$100,база!$A$3:$A$100,$B41,база!$B$3:$B$100,$C41),"")</f>
        <v/>
      </c>
      <c r="J41" s="15"/>
      <c r="K41" s="3" t="n">
        <f aca="false">база!D38</f>
        <v>5</v>
      </c>
      <c r="L41" s="4" t="str">
        <f aca="false">база!E38</f>
        <v>4 мес. 23 дн.</v>
      </c>
    </row>
    <row r="42" customFormat="false" ht="15" hidden="false" customHeight="false" outlineLevel="0" collapsed="false">
      <c r="A42" s="9" t="n">
        <f aca="false">A41+1</f>
        <v>37</v>
      </c>
      <c r="B42" s="11" t="str">
        <f aca="false">IFERROR(LEFT(база!H39,LEN(база!H39)-5),"")</f>
        <v/>
      </c>
      <c r="C42" s="12" t="str">
        <f aca="false">IFERROR(--RIGHT(база!H39,5),"")</f>
        <v/>
      </c>
      <c r="D42" s="13" t="str">
        <f aca="false">IF(--MID(D$4,4,1)=база!$D39,SUMIFS(база!$C$3:$C$100,база!$A$3:$A$100,$B42,база!$B$3:$B$100,$C42),"")</f>
        <v/>
      </c>
      <c r="E42" s="13" t="n">
        <f aca="false">IF(--MID(E$4,4,1)=база!$D39,SUMIFS(база!$C$3:$C$100,база!$A$3:$A$100,$B42,база!$B$3:$B$100,$C42),"")</f>
        <v>0</v>
      </c>
      <c r="F42" s="13" t="str">
        <f aca="false">IF(--MID(F$4,4,1)=база!$D39,SUMIFS(база!$C$3:$C$100,база!$A$3:$A$100,$B42,база!$B$3:$B$100,$C42),"")</f>
        <v/>
      </c>
      <c r="G42" s="13" t="str">
        <f aca="false">IF(--MID(G$4,4,1)=база!$D39,SUMIFS(база!$C$3:$C$100,база!$A$3:$A$100,$B42,база!$B$3:$B$100,$C42),"")</f>
        <v/>
      </c>
      <c r="H42" s="13" t="str">
        <f aca="false">IF(--MID(H$4,4,1)=база!$D39,SUMIFS(база!$C$3:$C$100,база!$A$3:$A$100,$B42,база!$B$3:$B$100,$C42),"")</f>
        <v/>
      </c>
      <c r="I42" s="13" t="str">
        <f aca="false">IF(--MID(I$4,4,1)=база!$D39,SUMIFS(база!$C$3:$C$100,база!$A$3:$A$100,$B42,база!$B$3:$B$100,$C42),"")</f>
        <v/>
      </c>
      <c r="J42" s="15"/>
      <c r="K42" s="3" t="n">
        <f aca="false">база!D39</f>
        <v>5</v>
      </c>
      <c r="L42" s="4" t="str">
        <f aca="false">база!E39</f>
        <v>4 мес. 23 дн.</v>
      </c>
    </row>
    <row r="43" customFormat="false" ht="15" hidden="false" customHeight="false" outlineLevel="0" collapsed="false">
      <c r="A43" s="9" t="n">
        <f aca="false">A42+1</f>
        <v>38</v>
      </c>
      <c r="B43" s="11" t="str">
        <f aca="false">IFERROR(LEFT(база!H40,LEN(база!H40)-5),"")</f>
        <v/>
      </c>
      <c r="C43" s="12" t="str">
        <f aca="false">IFERROR(--RIGHT(база!H40,5),"")</f>
        <v/>
      </c>
      <c r="D43" s="13" t="str">
        <f aca="false">IF(--MID(D$4,4,1)=база!$D40,SUMIFS(база!$C$3:$C$100,база!$A$3:$A$100,$B43,база!$B$3:$B$100,$C43),"")</f>
        <v/>
      </c>
      <c r="E43" s="13" t="n">
        <f aca="false">IF(--MID(E$4,4,1)=база!$D40,SUMIFS(база!$C$3:$C$100,база!$A$3:$A$100,$B43,база!$B$3:$B$100,$C43),"")</f>
        <v>0</v>
      </c>
      <c r="F43" s="13" t="str">
        <f aca="false">IF(--MID(F$4,4,1)=база!$D40,SUMIFS(база!$C$3:$C$100,база!$A$3:$A$100,$B43,база!$B$3:$B$100,$C43),"")</f>
        <v/>
      </c>
      <c r="G43" s="13" t="str">
        <f aca="false">IF(--MID(G$4,4,1)=база!$D40,SUMIFS(база!$C$3:$C$100,база!$A$3:$A$100,$B43,база!$B$3:$B$100,$C43),"")</f>
        <v/>
      </c>
      <c r="H43" s="13" t="str">
        <f aca="false">IF(--MID(H$4,4,1)=база!$D40,SUMIFS(база!$C$3:$C$100,база!$A$3:$A$100,$B43,база!$B$3:$B$100,$C43),"")</f>
        <v/>
      </c>
      <c r="I43" s="13" t="str">
        <f aca="false">IF(--MID(I$4,4,1)=база!$D40,SUMIFS(база!$C$3:$C$100,база!$A$3:$A$100,$B43,база!$B$3:$B$100,$C43),"")</f>
        <v/>
      </c>
      <c r="J43" s="15"/>
      <c r="K43" s="3" t="n">
        <f aca="false">база!D40</f>
        <v>5</v>
      </c>
      <c r="L43" s="4" t="str">
        <f aca="false">база!E40</f>
        <v>4 мес. 23 дн.</v>
      </c>
    </row>
    <row r="44" customFormat="false" ht="15" hidden="false" customHeight="false" outlineLevel="0" collapsed="false">
      <c r="A44" s="9" t="n">
        <f aca="false">A43+1</f>
        <v>39</v>
      </c>
      <c r="B44" s="11" t="str">
        <f aca="false">IFERROR(LEFT(база!H41,LEN(база!H41)-5),"")</f>
        <v/>
      </c>
      <c r="C44" s="12" t="str">
        <f aca="false">IFERROR(--RIGHT(база!H41,5),"")</f>
        <v/>
      </c>
      <c r="D44" s="13" t="str">
        <f aca="false">IF(--MID(D$4,4,1)=база!$D41,SUMIFS(база!$C$3:$C$100,база!$A$3:$A$100,$B44,база!$B$3:$B$100,$C44),"")</f>
        <v/>
      </c>
      <c r="E44" s="13" t="n">
        <f aca="false">IF(--MID(E$4,4,1)=база!$D41,SUMIFS(база!$C$3:$C$100,база!$A$3:$A$100,$B44,база!$B$3:$B$100,$C44),"")</f>
        <v>0</v>
      </c>
      <c r="F44" s="13" t="str">
        <f aca="false">IF(--MID(F$4,4,1)=база!$D41,SUMIFS(база!$C$3:$C$100,база!$A$3:$A$100,$B44,база!$B$3:$B$100,$C44),"")</f>
        <v/>
      </c>
      <c r="G44" s="13" t="str">
        <f aca="false">IF(--MID(G$4,4,1)=база!$D41,SUMIFS(база!$C$3:$C$100,база!$A$3:$A$100,$B44,база!$B$3:$B$100,$C44),"")</f>
        <v/>
      </c>
      <c r="H44" s="13" t="str">
        <f aca="false">IF(--MID(H$4,4,1)=база!$D41,SUMIFS(база!$C$3:$C$100,база!$A$3:$A$100,$B44,база!$B$3:$B$100,$C44),"")</f>
        <v/>
      </c>
      <c r="I44" s="13" t="str">
        <f aca="false">IF(--MID(I$4,4,1)=база!$D41,SUMIFS(база!$C$3:$C$100,база!$A$3:$A$100,$B44,база!$B$3:$B$100,$C44),"")</f>
        <v/>
      </c>
      <c r="J44" s="15"/>
      <c r="K44" s="3" t="n">
        <f aca="false">база!D41</f>
        <v>5</v>
      </c>
      <c r="L44" s="4" t="str">
        <f aca="false">база!E41</f>
        <v>4 мес. 23 дн.</v>
      </c>
    </row>
    <row r="45" customFormat="false" ht="15" hidden="false" customHeight="false" outlineLevel="0" collapsed="false">
      <c r="A45" s="9" t="n">
        <f aca="false">A44+1</f>
        <v>40</v>
      </c>
      <c r="B45" s="11" t="str">
        <f aca="false">IFERROR(LEFT(база!H42,LEN(база!H42)-5),"")</f>
        <v/>
      </c>
      <c r="C45" s="12" t="str">
        <f aca="false">IFERROR(--RIGHT(база!H42,5),"")</f>
        <v/>
      </c>
      <c r="D45" s="13" t="str">
        <f aca="false">IF(--MID(D$4,4,1)=база!$D42,SUMIFS(база!$C$3:$C$100,база!$A$3:$A$100,$B45,база!$B$3:$B$100,$C45),"")</f>
        <v/>
      </c>
      <c r="E45" s="13" t="str">
        <f aca="false">IF(--MID(E$4,4,1)=база!$D42,SUMIFS(база!$C$3:$C$100,база!$A$3:$A$100,$B45,база!$B$3:$B$100,$C45),"")</f>
        <v/>
      </c>
      <c r="F45" s="13" t="n">
        <f aca="false">IF(--MID(F$4,4,1)=база!$D42,SUMIFS(база!$C$3:$C$100,база!$A$3:$A$100,$B45,база!$B$3:$B$100,$C45),"")</f>
        <v>0</v>
      </c>
      <c r="G45" s="13" t="str">
        <f aca="false">IF(--MID(G$4,4,1)=база!$D42,SUMIFS(база!$C$3:$C$100,база!$A$3:$A$100,$B45,база!$B$3:$B$100,$C45),"")</f>
        <v/>
      </c>
      <c r="H45" s="13" t="str">
        <f aca="false">IF(--MID(H$4,4,1)=база!$D42,SUMIFS(база!$C$3:$C$100,база!$A$3:$A$100,$B45,база!$B$3:$B$100,$C45),"")</f>
        <v/>
      </c>
      <c r="I45" s="13" t="str">
        <f aca="false">IF(--MID(I$4,4,1)=база!$D42,SUMIFS(база!$C$3:$C$100,база!$A$3:$A$100,$B45,база!$B$3:$B$100,$C45),"")</f>
        <v/>
      </c>
      <c r="J45" s="15"/>
      <c r="K45" s="3" t="n">
        <f aca="false">база!D42</f>
        <v>4</v>
      </c>
      <c r="L45" s="4" t="str">
        <f aca="false">база!E42</f>
        <v>3 мес. 23 дн.</v>
      </c>
    </row>
    <row r="46" customFormat="false" ht="15" hidden="false" customHeight="false" outlineLevel="0" collapsed="false">
      <c r="A46" s="9" t="n">
        <f aca="false">A45+1</f>
        <v>41</v>
      </c>
      <c r="B46" s="11" t="str">
        <f aca="false">IFERROR(LEFT(база!H43,LEN(база!H43)-5),"")</f>
        <v/>
      </c>
      <c r="C46" s="12" t="str">
        <f aca="false">IFERROR(--RIGHT(база!H43,5),"")</f>
        <v/>
      </c>
      <c r="D46" s="13" t="str">
        <f aca="false">IF(--MID(D$4,4,1)=база!$D43,SUMIFS(база!$C$3:$C$100,база!$A$3:$A$100,$B46,база!$B$3:$B$100,$C46),"")</f>
        <v/>
      </c>
      <c r="E46" s="13" t="str">
        <f aca="false">IF(--MID(E$4,4,1)=база!$D43,SUMIFS(база!$C$3:$C$100,база!$A$3:$A$100,$B46,база!$B$3:$B$100,$C46),"")</f>
        <v/>
      </c>
      <c r="F46" s="13" t="n">
        <f aca="false">IF(--MID(F$4,4,1)=база!$D43,SUMIFS(база!$C$3:$C$100,база!$A$3:$A$100,$B46,база!$B$3:$B$100,$C46),"")</f>
        <v>0</v>
      </c>
      <c r="G46" s="13" t="str">
        <f aca="false">IF(--MID(G$4,4,1)=база!$D43,SUMIFS(база!$C$3:$C$100,база!$A$3:$A$100,$B46,база!$B$3:$B$100,$C46),"")</f>
        <v/>
      </c>
      <c r="H46" s="13" t="str">
        <f aca="false">IF(--MID(H$4,4,1)=база!$D43,SUMIFS(база!$C$3:$C$100,база!$A$3:$A$100,$B46,база!$B$3:$B$100,$C46),"")</f>
        <v/>
      </c>
      <c r="I46" s="13" t="str">
        <f aca="false">IF(--MID(I$4,4,1)=база!$D43,SUMIFS(база!$C$3:$C$100,база!$A$3:$A$100,$B46,база!$B$3:$B$100,$C46),"")</f>
        <v/>
      </c>
      <c r="J46" s="15"/>
      <c r="K46" s="3" t="n">
        <f aca="false">база!D43</f>
        <v>4</v>
      </c>
      <c r="L46" s="4" t="str">
        <f aca="false">база!E43</f>
        <v>3 мес. 23 дн.</v>
      </c>
    </row>
    <row r="47" customFormat="false" ht="15" hidden="false" customHeight="false" outlineLevel="0" collapsed="false">
      <c r="A47" s="9" t="n">
        <f aca="false">A46+1</f>
        <v>42</v>
      </c>
      <c r="B47" s="11" t="str">
        <f aca="false">IFERROR(LEFT(база!H44,LEN(база!H44)-5),"")</f>
        <v/>
      </c>
      <c r="C47" s="12" t="str">
        <f aca="false">IFERROR(--RIGHT(база!H44,5),"")</f>
        <v/>
      </c>
      <c r="D47" s="13" t="str">
        <f aca="false">IF(--MID(D$4,4,1)=база!$D44,SUMIFS(база!$C$3:$C$100,база!$A$3:$A$100,$B47,база!$B$3:$B$100,$C47),"")</f>
        <v/>
      </c>
      <c r="E47" s="13" t="str">
        <f aca="false">IF(--MID(E$4,4,1)=база!$D44,SUMIFS(база!$C$3:$C$100,база!$A$3:$A$100,$B47,база!$B$3:$B$100,$C47),"")</f>
        <v/>
      </c>
      <c r="F47" s="13" t="n">
        <f aca="false">IF(--MID(F$4,4,1)=база!$D44,SUMIFS(база!$C$3:$C$100,база!$A$3:$A$100,$B47,база!$B$3:$B$100,$C47),"")</f>
        <v>0</v>
      </c>
      <c r="G47" s="13" t="str">
        <f aca="false">IF(--MID(G$4,4,1)=база!$D44,SUMIFS(база!$C$3:$C$100,база!$A$3:$A$100,$B47,база!$B$3:$B$100,$C47),"")</f>
        <v/>
      </c>
      <c r="H47" s="13" t="str">
        <f aca="false">IF(--MID(H$4,4,1)=база!$D44,SUMIFS(база!$C$3:$C$100,база!$A$3:$A$100,$B47,база!$B$3:$B$100,$C47),"")</f>
        <v/>
      </c>
      <c r="I47" s="13" t="str">
        <f aca="false">IF(--MID(I$4,4,1)=база!$D44,SUMIFS(база!$C$3:$C$100,база!$A$3:$A$100,$B47,база!$B$3:$B$100,$C47),"")</f>
        <v/>
      </c>
      <c r="J47" s="15"/>
      <c r="K47" s="3" t="n">
        <f aca="false">база!D44</f>
        <v>4</v>
      </c>
      <c r="L47" s="4" t="str">
        <f aca="false">база!E44</f>
        <v>3 мес. 23 дн.</v>
      </c>
    </row>
    <row r="48" customFormat="false" ht="15" hidden="false" customHeight="false" outlineLevel="0" collapsed="false">
      <c r="A48" s="9" t="n">
        <f aca="false">A47+1</f>
        <v>43</v>
      </c>
      <c r="B48" s="11" t="str">
        <f aca="false">IFERROR(LEFT(база!H45,LEN(база!H45)-5),"")</f>
        <v/>
      </c>
      <c r="C48" s="12" t="str">
        <f aca="false">IFERROR(--RIGHT(база!H45,5),"")</f>
        <v/>
      </c>
      <c r="D48" s="13" t="str">
        <f aca="false">IF(--MID(D$4,4,1)=база!$D45,SUMIFS(база!$C$3:$C$100,база!$A$3:$A$100,$B48,база!$B$3:$B$100,$C48),"")</f>
        <v/>
      </c>
      <c r="E48" s="13" t="str">
        <f aca="false">IF(--MID(E$4,4,1)=база!$D45,SUMIFS(база!$C$3:$C$100,база!$A$3:$A$100,$B48,база!$B$3:$B$100,$C48),"")</f>
        <v/>
      </c>
      <c r="F48" s="13" t="n">
        <f aca="false">IF(--MID(F$4,4,1)=база!$D45,SUMIFS(база!$C$3:$C$100,база!$A$3:$A$100,$B48,база!$B$3:$B$100,$C48),"")</f>
        <v>0</v>
      </c>
      <c r="G48" s="13" t="str">
        <f aca="false">IF(--MID(G$4,4,1)=база!$D45,SUMIFS(база!$C$3:$C$100,база!$A$3:$A$100,$B48,база!$B$3:$B$100,$C48),"")</f>
        <v/>
      </c>
      <c r="H48" s="13" t="str">
        <f aca="false">IF(--MID(H$4,4,1)=база!$D45,SUMIFS(база!$C$3:$C$100,база!$A$3:$A$100,$B48,база!$B$3:$B$100,$C48),"")</f>
        <v/>
      </c>
      <c r="I48" s="13" t="str">
        <f aca="false">IF(--MID(I$4,4,1)=база!$D45,SUMIFS(база!$C$3:$C$100,база!$A$3:$A$100,$B48,база!$B$3:$B$100,$C48),"")</f>
        <v/>
      </c>
      <c r="J48" s="15"/>
      <c r="K48" s="3" t="n">
        <f aca="false">база!D45</f>
        <v>4</v>
      </c>
      <c r="L48" s="4" t="str">
        <f aca="false">база!E45</f>
        <v>3 мес. 23 дн.</v>
      </c>
    </row>
    <row r="49" customFormat="false" ht="15" hidden="false" customHeight="false" outlineLevel="0" collapsed="false">
      <c r="A49" s="9" t="n">
        <f aca="false">A48+1</f>
        <v>44</v>
      </c>
      <c r="B49" s="11" t="str">
        <f aca="false">IFERROR(LEFT(база!H46,LEN(база!H46)-5),"")</f>
        <v/>
      </c>
      <c r="C49" s="12" t="str">
        <f aca="false">IFERROR(--RIGHT(база!H46,5),"")</f>
        <v/>
      </c>
      <c r="D49" s="13" t="str">
        <f aca="false">IF(--MID(D$4,4,1)=база!$D46,SUMIFS(база!$C$3:$C$100,база!$A$3:$A$100,$B49,база!$B$3:$B$100,$C49),"")</f>
        <v/>
      </c>
      <c r="E49" s="13" t="str">
        <f aca="false">IF(--MID(E$4,4,1)=база!$D46,SUMIFS(база!$C$3:$C$100,база!$A$3:$A$100,$B49,база!$B$3:$B$100,$C49),"")</f>
        <v/>
      </c>
      <c r="F49" s="13" t="n">
        <f aca="false">IF(--MID(F$4,4,1)=база!$D46,SUMIFS(база!$C$3:$C$100,база!$A$3:$A$100,$B49,база!$B$3:$B$100,$C49),"")</f>
        <v>0</v>
      </c>
      <c r="G49" s="13" t="str">
        <f aca="false">IF(--MID(G$4,4,1)=база!$D46,SUMIFS(база!$C$3:$C$100,база!$A$3:$A$100,$B49,база!$B$3:$B$100,$C49),"")</f>
        <v/>
      </c>
      <c r="H49" s="13" t="str">
        <f aca="false">IF(--MID(H$4,4,1)=база!$D46,SUMIFS(база!$C$3:$C$100,база!$A$3:$A$100,$B49,база!$B$3:$B$100,$C49),"")</f>
        <v/>
      </c>
      <c r="I49" s="13" t="str">
        <f aca="false">IF(--MID(I$4,4,1)=база!$D46,SUMIFS(база!$C$3:$C$100,база!$A$3:$A$100,$B49,база!$B$3:$B$100,$C49),"")</f>
        <v/>
      </c>
      <c r="J49" s="15"/>
      <c r="K49" s="3" t="n">
        <f aca="false">база!D46</f>
        <v>4</v>
      </c>
      <c r="L49" s="4" t="str">
        <f aca="false">база!E46</f>
        <v>3 мес. 23 дн.</v>
      </c>
    </row>
    <row r="50" customFormat="false" ht="15" hidden="false" customHeight="false" outlineLevel="0" collapsed="false">
      <c r="A50" s="9" t="n">
        <f aca="false">A49+1</f>
        <v>45</v>
      </c>
      <c r="B50" s="11" t="str">
        <f aca="false">IFERROR(LEFT(база!H47,LEN(база!H47)-5),"")</f>
        <v/>
      </c>
      <c r="C50" s="12" t="str">
        <f aca="false">IFERROR(--RIGHT(база!H47,5),"")</f>
        <v/>
      </c>
      <c r="D50" s="13" t="str">
        <f aca="false">IF(--MID(D$4,4,1)=база!$D47,SUMIFS(база!$C$3:$C$100,база!$A$3:$A$100,$B50,база!$B$3:$B$100,$C50),"")</f>
        <v/>
      </c>
      <c r="E50" s="13" t="str">
        <f aca="false">IF(--MID(E$4,4,1)=база!$D47,SUMIFS(база!$C$3:$C$100,база!$A$3:$A$100,$B50,база!$B$3:$B$100,$C50),"")</f>
        <v/>
      </c>
      <c r="F50" s="13" t="n">
        <f aca="false">IF(--MID(F$4,4,1)=база!$D47,SUMIFS(база!$C$3:$C$100,база!$A$3:$A$100,$B50,база!$B$3:$B$100,$C50),"")</f>
        <v>0</v>
      </c>
      <c r="G50" s="13" t="str">
        <f aca="false">IF(--MID(G$4,4,1)=база!$D47,SUMIFS(база!$C$3:$C$100,база!$A$3:$A$100,$B50,база!$B$3:$B$100,$C50),"")</f>
        <v/>
      </c>
      <c r="H50" s="13" t="str">
        <f aca="false">IF(--MID(H$4,4,1)=база!$D47,SUMIFS(база!$C$3:$C$100,база!$A$3:$A$100,$B50,база!$B$3:$B$100,$C50),"")</f>
        <v/>
      </c>
      <c r="I50" s="13" t="str">
        <f aca="false">IF(--MID(I$4,4,1)=база!$D47,SUMIFS(база!$C$3:$C$100,база!$A$3:$A$100,$B50,база!$B$3:$B$100,$C50),"")</f>
        <v/>
      </c>
      <c r="J50" s="15"/>
      <c r="K50" s="3" t="n">
        <f aca="false">база!D47</f>
        <v>4</v>
      </c>
      <c r="L50" s="4" t="str">
        <f aca="false">база!E47</f>
        <v>3 мес. 23 дн.</v>
      </c>
    </row>
    <row r="51" customFormat="false" ht="15" hidden="false" customHeight="false" outlineLevel="0" collapsed="false">
      <c r="A51" s="9" t="n">
        <f aca="false">A50+1</f>
        <v>46</v>
      </c>
      <c r="B51" s="11" t="str">
        <f aca="false">IFERROR(LEFT(база!H48,LEN(база!H48)-5),"")</f>
        <v/>
      </c>
      <c r="C51" s="12" t="str">
        <f aca="false">IFERROR(--RIGHT(база!H48,5),"")</f>
        <v/>
      </c>
      <c r="D51" s="13" t="str">
        <f aca="false">IF(--MID(D$4,4,1)=база!$D48,SUMIFS(база!$C$3:$C$100,база!$A$3:$A$100,$B51,база!$B$3:$B$100,$C51),"")</f>
        <v/>
      </c>
      <c r="E51" s="13" t="str">
        <f aca="false">IF(--MID(E$4,4,1)=база!$D48,SUMIFS(база!$C$3:$C$100,база!$A$3:$A$100,$B51,база!$B$3:$B$100,$C51),"")</f>
        <v/>
      </c>
      <c r="F51" s="13" t="n">
        <f aca="false">IF(--MID(F$4,4,1)=база!$D48,SUMIFS(база!$C$3:$C$100,база!$A$3:$A$100,$B51,база!$B$3:$B$100,$C51),"")</f>
        <v>0</v>
      </c>
      <c r="G51" s="13" t="str">
        <f aca="false">IF(--MID(G$4,4,1)=база!$D48,SUMIFS(база!$C$3:$C$100,база!$A$3:$A$100,$B51,база!$B$3:$B$100,$C51),"")</f>
        <v/>
      </c>
      <c r="H51" s="13" t="str">
        <f aca="false">IF(--MID(H$4,4,1)=база!$D48,SUMIFS(база!$C$3:$C$100,база!$A$3:$A$100,$B51,база!$B$3:$B$100,$C51),"")</f>
        <v/>
      </c>
      <c r="I51" s="13" t="str">
        <f aca="false">IF(--MID(I$4,4,1)=база!$D48,SUMIFS(база!$C$3:$C$100,база!$A$3:$A$100,$B51,база!$B$3:$B$100,$C51),"")</f>
        <v/>
      </c>
      <c r="J51" s="15"/>
      <c r="K51" s="3" t="n">
        <f aca="false">база!D48</f>
        <v>4</v>
      </c>
      <c r="L51" s="4" t="str">
        <f aca="false">база!E48</f>
        <v>3 мес. 23 дн.</v>
      </c>
    </row>
    <row r="52" customFormat="false" ht="15" hidden="false" customHeight="false" outlineLevel="0" collapsed="false">
      <c r="A52" s="9" t="n">
        <f aca="false">A51+1</f>
        <v>47</v>
      </c>
      <c r="B52" s="11" t="str">
        <f aca="false">IFERROR(LEFT(база!H49,LEN(база!H49)-5),"")</f>
        <v/>
      </c>
      <c r="C52" s="12" t="str">
        <f aca="false">IFERROR(--RIGHT(база!H49,5),"")</f>
        <v/>
      </c>
      <c r="D52" s="13" t="str">
        <f aca="false">IF(--MID(D$4,4,1)=база!$D49,SUMIFS(база!$C$3:$C$100,база!$A$3:$A$100,$B52,база!$B$3:$B$100,$C52),"")</f>
        <v/>
      </c>
      <c r="E52" s="13" t="str">
        <f aca="false">IF(--MID(E$4,4,1)=база!$D49,SUMIFS(база!$C$3:$C$100,база!$A$3:$A$100,$B52,база!$B$3:$B$100,$C52),"")</f>
        <v/>
      </c>
      <c r="F52" s="13" t="n">
        <f aca="false">IF(--MID(F$4,4,1)=база!$D49,SUMIFS(база!$C$3:$C$100,база!$A$3:$A$100,$B52,база!$B$3:$B$100,$C52),"")</f>
        <v>0</v>
      </c>
      <c r="G52" s="13" t="str">
        <f aca="false">IF(--MID(G$4,4,1)=база!$D49,SUMIFS(база!$C$3:$C$100,база!$A$3:$A$100,$B52,база!$B$3:$B$100,$C52),"")</f>
        <v/>
      </c>
      <c r="H52" s="13" t="str">
        <f aca="false">IF(--MID(H$4,4,1)=база!$D49,SUMIFS(база!$C$3:$C$100,база!$A$3:$A$100,$B52,база!$B$3:$B$100,$C52),"")</f>
        <v/>
      </c>
      <c r="I52" s="13" t="str">
        <f aca="false">IF(--MID(I$4,4,1)=база!$D49,SUMIFS(база!$C$3:$C$100,база!$A$3:$A$100,$B52,база!$B$3:$B$100,$C52),"")</f>
        <v/>
      </c>
      <c r="J52" s="15"/>
      <c r="K52" s="3" t="n">
        <f aca="false">база!D49</f>
        <v>4</v>
      </c>
      <c r="L52" s="4" t="str">
        <f aca="false">база!E49</f>
        <v>3 мес. 23 дн.</v>
      </c>
    </row>
    <row r="53" customFormat="false" ht="15" hidden="false" customHeight="false" outlineLevel="0" collapsed="false">
      <c r="A53" s="9" t="n">
        <f aca="false">A52+1</f>
        <v>48</v>
      </c>
      <c r="B53" s="11" t="str">
        <f aca="false">IFERROR(LEFT(база!H50,LEN(база!H50)-5),"")</f>
        <v/>
      </c>
      <c r="C53" s="12" t="str">
        <f aca="false">IFERROR(--RIGHT(база!H50,5),"")</f>
        <v/>
      </c>
      <c r="D53" s="13" t="n">
        <f aca="false">IF(--MID(D$4,4,1)=база!$D50,SUMIFS(база!$C$3:$C$100,база!$A$3:$A$100,$B53,база!$B$3:$B$100,$C53),"")</f>
        <v>0</v>
      </c>
      <c r="E53" s="13" t="str">
        <f aca="false">IF(--MID(E$4,4,1)=база!$D50,SUMIFS(база!$C$3:$C$100,база!$A$3:$A$100,$B53,база!$B$3:$B$100,$C53),"")</f>
        <v/>
      </c>
      <c r="F53" s="13" t="str">
        <f aca="false">IF(--MID(F$4,4,1)=база!$D50,SUMIFS(база!$C$3:$C$100,база!$A$3:$A$100,$B53,база!$B$3:$B$100,$C53),"")</f>
        <v/>
      </c>
      <c r="G53" s="13" t="str">
        <f aca="false">IF(--MID(G$4,4,1)=база!$D50,SUMIFS(база!$C$3:$C$100,база!$A$3:$A$100,$B53,база!$B$3:$B$100,$C53),"")</f>
        <v/>
      </c>
      <c r="H53" s="13" t="str">
        <f aca="false">IF(--MID(H$4,4,1)=база!$D50,SUMIFS(база!$C$3:$C$100,база!$A$3:$A$100,$B53,база!$B$3:$B$100,$C53),"")</f>
        <v/>
      </c>
      <c r="I53" s="13" t="str">
        <f aca="false">IF(--MID(I$4,4,1)=база!$D50,SUMIFS(база!$C$3:$C$100,база!$A$3:$A$100,$B53,база!$B$3:$B$100,$C53),"")</f>
        <v/>
      </c>
      <c r="J53" s="15"/>
      <c r="K53" s="3" t="n">
        <f aca="false">база!D50</f>
        <v>6</v>
      </c>
      <c r="L53" s="4" t="str">
        <f aca="false">база!E50</f>
        <v>5 мес. 20 дн.</v>
      </c>
    </row>
    <row r="54" customFormat="false" ht="15" hidden="false" customHeight="false" outlineLevel="0" collapsed="false">
      <c r="A54" s="9" t="n">
        <f aca="false">A53+1</f>
        <v>49</v>
      </c>
      <c r="B54" s="11" t="str">
        <f aca="false">IFERROR(LEFT(база!H51,LEN(база!H51)-5),"")</f>
        <v/>
      </c>
      <c r="C54" s="12" t="str">
        <f aca="false">IFERROR(--RIGHT(база!H51,5),"")</f>
        <v/>
      </c>
      <c r="D54" s="13" t="str">
        <f aca="false">IF(--MID(D$4,4,1)=база!$D51,SUMIFS(база!$C$3:$C$100,база!$A$3:$A$100,$B54,база!$B$3:$B$100,$C54),"")</f>
        <v/>
      </c>
      <c r="E54" s="13" t="str">
        <f aca="false">IF(--MID(E$4,4,1)=база!$D51,SUMIFS(база!$C$3:$C$100,база!$A$3:$A$100,$B54,база!$B$3:$B$100,$C54),"")</f>
        <v/>
      </c>
      <c r="F54" s="13" t="str">
        <f aca="false">IF(--MID(F$4,4,1)=база!$D51,SUMIFS(база!$C$3:$C$100,база!$A$3:$A$100,$B54,база!$B$3:$B$100,$C54),"")</f>
        <v/>
      </c>
      <c r="G54" s="13" t="n">
        <f aca="false">IF(--MID(G$4,4,1)=база!$D51,SUMIFS(база!$C$3:$C$100,база!$A$3:$A$100,$B54,база!$B$3:$B$100,$C54),"")</f>
        <v>0</v>
      </c>
      <c r="H54" s="13" t="str">
        <f aca="false">IF(--MID(H$4,4,1)=база!$D51,SUMIFS(база!$C$3:$C$100,база!$A$3:$A$100,$B54,база!$B$3:$B$100,$C54),"")</f>
        <v/>
      </c>
      <c r="I54" s="13" t="str">
        <f aca="false">IF(--MID(I$4,4,1)=база!$D51,SUMIFS(база!$C$3:$C$100,база!$A$3:$A$100,$B54,база!$B$3:$B$100,$C54),"")</f>
        <v/>
      </c>
      <c r="J54" s="15"/>
      <c r="K54" s="3" t="n">
        <f aca="false">база!D51</f>
        <v>3</v>
      </c>
      <c r="L54" s="4" t="str">
        <f aca="false">база!E51</f>
        <v>2 мес. 22 дн.</v>
      </c>
    </row>
    <row r="55" customFormat="false" ht="15" hidden="false" customHeight="false" outlineLevel="0" collapsed="false">
      <c r="A55" s="9" t="n">
        <f aca="false">A54+1</f>
        <v>50</v>
      </c>
      <c r="B55" s="11" t="str">
        <f aca="false">IFERROR(LEFT(база!H52,LEN(база!H52)-5),"")</f>
        <v/>
      </c>
      <c r="C55" s="12" t="str">
        <f aca="false">IFERROR(--RIGHT(база!H52,5),"")</f>
        <v/>
      </c>
      <c r="D55" s="13" t="str">
        <f aca="false">IF(--MID(D$4,4,1)=база!$D52,SUMIFS(база!$C$3:$C$100,база!$A$3:$A$100,$B55,база!$B$3:$B$100,$C55),"")</f>
        <v/>
      </c>
      <c r="E55" s="13" t="str">
        <f aca="false">IF(--MID(E$4,4,1)=база!$D52,SUMIFS(база!$C$3:$C$100,база!$A$3:$A$100,$B55,база!$B$3:$B$100,$C55),"")</f>
        <v/>
      </c>
      <c r="F55" s="13" t="str">
        <f aca="false">IF(--MID(F$4,4,1)=база!$D52,SUMIFS(база!$C$3:$C$100,база!$A$3:$A$100,$B55,база!$B$3:$B$100,$C55),"")</f>
        <v/>
      </c>
      <c r="G55" s="13" t="n">
        <f aca="false">IF(--MID(G$4,4,1)=база!$D52,SUMIFS(база!$C$3:$C$100,база!$A$3:$A$100,$B55,база!$B$3:$B$100,$C55),"")</f>
        <v>0</v>
      </c>
      <c r="H55" s="13" t="str">
        <f aca="false">IF(--MID(H$4,4,1)=база!$D52,SUMIFS(база!$C$3:$C$100,база!$A$3:$A$100,$B55,база!$B$3:$B$100,$C55),"")</f>
        <v/>
      </c>
      <c r="I55" s="13" t="str">
        <f aca="false">IF(--MID(I$4,4,1)=база!$D52,SUMIFS(база!$C$3:$C$100,база!$A$3:$A$100,$B55,база!$B$3:$B$100,$C55),"")</f>
        <v/>
      </c>
      <c r="J55" s="15"/>
      <c r="K55" s="3" t="n">
        <f aca="false">база!D52</f>
        <v>3</v>
      </c>
      <c r="L55" s="4" t="str">
        <f aca="false">база!E52</f>
        <v>2 мес. 22 дн.</v>
      </c>
    </row>
    <row r="56" customFormat="false" ht="15" hidden="false" customHeight="false" outlineLevel="0" collapsed="false">
      <c r="A56" s="9" t="n">
        <f aca="false">A55+1</f>
        <v>51</v>
      </c>
      <c r="B56" s="11" t="str">
        <f aca="false">IFERROR(LEFT(база!H53,LEN(база!H53)-5),"")</f>
        <v/>
      </c>
      <c r="C56" s="12" t="str">
        <f aca="false">IFERROR(--RIGHT(база!H53,5),"")</f>
        <v/>
      </c>
      <c r="D56" s="13" t="str">
        <f aca="false">IF(--MID(D$4,4,1)=база!$D53,SUMIFS(база!$C$3:$C$100,база!$A$3:$A$100,$B56,база!$B$3:$B$100,$C56),"")</f>
        <v/>
      </c>
      <c r="E56" s="13" t="n">
        <f aca="false">IF(--MID(E$4,4,1)=база!$D53,SUMIFS(база!$C$3:$C$100,база!$A$3:$A$100,$B56,база!$B$3:$B$100,$C56),"")</f>
        <v>0</v>
      </c>
      <c r="F56" s="13" t="str">
        <f aca="false">IF(--MID(F$4,4,1)=база!$D53,SUMIFS(база!$C$3:$C$100,база!$A$3:$A$100,$B56,база!$B$3:$B$100,$C56),"")</f>
        <v/>
      </c>
      <c r="G56" s="13" t="str">
        <f aca="false">IF(--MID(G$4,4,1)=база!$D53,SUMIFS(база!$C$3:$C$100,база!$A$3:$A$100,$B56,база!$B$3:$B$100,$C56),"")</f>
        <v/>
      </c>
      <c r="H56" s="13" t="str">
        <f aca="false">IF(--MID(H$4,4,1)=база!$D53,SUMIFS(база!$C$3:$C$100,база!$A$3:$A$100,$B56,база!$B$3:$B$100,$C56),"")</f>
        <v/>
      </c>
      <c r="I56" s="13" t="str">
        <f aca="false">IF(--MID(I$4,4,1)=база!$D53,SUMIFS(база!$C$3:$C$100,база!$A$3:$A$100,$B56,база!$B$3:$B$100,$C56),"")</f>
        <v/>
      </c>
      <c r="J56" s="15"/>
      <c r="K56" s="3" t="n">
        <f aca="false">база!D53</f>
        <v>5</v>
      </c>
      <c r="L56" s="4" t="str">
        <f aca="false">база!E53</f>
        <v>4 мес. 23 дн.</v>
      </c>
    </row>
    <row r="57" customFormat="false" ht="15" hidden="false" customHeight="false" outlineLevel="0" collapsed="false">
      <c r="A57" s="9" t="n">
        <f aca="false">A56+1</f>
        <v>52</v>
      </c>
      <c r="B57" s="11" t="str">
        <f aca="false">IFERROR(LEFT(база!H54,LEN(база!H54)-5),"")</f>
        <v/>
      </c>
      <c r="C57" s="12" t="str">
        <f aca="false">IFERROR(--RIGHT(база!H54,5),"")</f>
        <v/>
      </c>
      <c r="D57" s="13" t="str">
        <f aca="false">IF(--MID(D$4,4,1)=база!$D54,SUMIFS(база!$C$3:$C$100,база!$A$3:$A$100,$B57,база!$B$3:$B$100,$C57),"")</f>
        <v/>
      </c>
      <c r="E57" s="13" t="n">
        <f aca="false">IF(--MID(E$4,4,1)=база!$D54,SUMIFS(база!$C$3:$C$100,база!$A$3:$A$100,$B57,база!$B$3:$B$100,$C57),"")</f>
        <v>0</v>
      </c>
      <c r="F57" s="13" t="str">
        <f aca="false">IF(--MID(F$4,4,1)=база!$D54,SUMIFS(база!$C$3:$C$100,база!$A$3:$A$100,$B57,база!$B$3:$B$100,$C57),"")</f>
        <v/>
      </c>
      <c r="G57" s="13" t="str">
        <f aca="false">IF(--MID(G$4,4,1)=база!$D54,SUMIFS(база!$C$3:$C$100,база!$A$3:$A$100,$B57,база!$B$3:$B$100,$C57),"")</f>
        <v/>
      </c>
      <c r="H57" s="13" t="str">
        <f aca="false">IF(--MID(H$4,4,1)=база!$D54,SUMIFS(база!$C$3:$C$100,база!$A$3:$A$100,$B57,база!$B$3:$B$100,$C57),"")</f>
        <v/>
      </c>
      <c r="I57" s="13" t="str">
        <f aca="false">IF(--MID(I$4,4,1)=база!$D54,SUMIFS(база!$C$3:$C$100,база!$A$3:$A$100,$B57,база!$B$3:$B$100,$C57),"")</f>
        <v/>
      </c>
      <c r="J57" s="15"/>
      <c r="K57" s="3" t="n">
        <f aca="false">база!D54</f>
        <v>5</v>
      </c>
      <c r="L57" s="4" t="str">
        <f aca="false">база!E54</f>
        <v>4 мес. 23 дн.</v>
      </c>
    </row>
    <row r="58" customFormat="false" ht="15" hidden="false" customHeight="false" outlineLevel="0" collapsed="false">
      <c r="A58" s="9" t="n">
        <f aca="false">A57+1</f>
        <v>53</v>
      </c>
      <c r="B58" s="11" t="str">
        <f aca="false">IFERROR(LEFT(база!H55,LEN(база!H55)-5),"")</f>
        <v/>
      </c>
      <c r="C58" s="12" t="str">
        <f aca="false">IFERROR(--RIGHT(база!H55,5),"")</f>
        <v/>
      </c>
      <c r="D58" s="13" t="str">
        <f aca="false">IF(--MID(D$4,4,1)=база!$D55,SUMIFS(база!$C$3:$C$100,база!$A$3:$A$100,$B58,база!$B$3:$B$100,$C58),"")</f>
        <v/>
      </c>
      <c r="E58" s="13" t="n">
        <f aca="false">IF(--MID(E$4,4,1)=база!$D55,SUMIFS(база!$C$3:$C$100,база!$A$3:$A$100,$B58,база!$B$3:$B$100,$C58),"")</f>
        <v>0</v>
      </c>
      <c r="F58" s="13" t="str">
        <f aca="false">IF(--MID(F$4,4,1)=база!$D55,SUMIFS(база!$C$3:$C$100,база!$A$3:$A$100,$B58,база!$B$3:$B$100,$C58),"")</f>
        <v/>
      </c>
      <c r="G58" s="13" t="str">
        <f aca="false">IF(--MID(G$4,4,1)=база!$D55,SUMIFS(база!$C$3:$C$100,база!$A$3:$A$100,$B58,база!$B$3:$B$100,$C58),"")</f>
        <v/>
      </c>
      <c r="H58" s="13" t="str">
        <f aca="false">IF(--MID(H$4,4,1)=база!$D55,SUMIFS(база!$C$3:$C$100,база!$A$3:$A$100,$B58,база!$B$3:$B$100,$C58),"")</f>
        <v/>
      </c>
      <c r="I58" s="13" t="str">
        <f aca="false">IF(--MID(I$4,4,1)=база!$D55,SUMIFS(база!$C$3:$C$100,база!$A$3:$A$100,$B58,база!$B$3:$B$100,$C58),"")</f>
        <v/>
      </c>
      <c r="J58" s="15"/>
      <c r="K58" s="3" t="n">
        <f aca="false">база!D55</f>
        <v>5</v>
      </c>
      <c r="L58" s="4" t="str">
        <f aca="false">база!E55</f>
        <v>4 мес. 23 дн.</v>
      </c>
    </row>
    <row r="59" customFormat="false" ht="15" hidden="false" customHeight="false" outlineLevel="0" collapsed="false">
      <c r="A59" s="9" t="n">
        <f aca="false">A58+1</f>
        <v>54</v>
      </c>
      <c r="B59" s="11" t="str">
        <f aca="false">IFERROR(LEFT(база!H56,LEN(база!H56)-5),"")</f>
        <v/>
      </c>
      <c r="C59" s="12" t="str">
        <f aca="false">IFERROR(--RIGHT(база!H56,5),"")</f>
        <v/>
      </c>
      <c r="D59" s="13" t="str">
        <f aca="false">IF(--MID(D$4,4,1)=база!$D56,SUMIFS(база!$C$3:$C$100,база!$A$3:$A$100,$B59,база!$B$3:$B$100,$C59),"")</f>
        <v/>
      </c>
      <c r="E59" s="13" t="str">
        <f aca="false">IF(--MID(E$4,4,1)=база!$D56,SUMIFS(база!$C$3:$C$100,база!$A$3:$A$100,$B59,база!$B$3:$B$100,$C59),"")</f>
        <v/>
      </c>
      <c r="F59" s="13" t="str">
        <f aca="false">IF(--MID(F$4,4,1)=база!$D56,SUMIFS(база!$C$3:$C$100,база!$A$3:$A$100,$B59,база!$B$3:$B$100,$C59),"")</f>
        <v/>
      </c>
      <c r="G59" s="13" t="str">
        <f aca="false">IF(--MID(G$4,4,1)=база!$D56,SUMIFS(база!$C$3:$C$100,база!$A$3:$A$100,$B59,база!$B$3:$B$100,$C59),"")</f>
        <v/>
      </c>
      <c r="H59" s="13" t="str">
        <f aca="false">IF(--MID(H$4,4,1)=база!$D56,SUMIFS(база!$C$3:$C$100,база!$A$3:$A$100,$B59,база!$B$3:$B$100,$C59),"")</f>
        <v/>
      </c>
      <c r="I59" s="13" t="n">
        <f aca="false">IF(--MID(I$4,4,1)=база!$D56,SUMIFS(база!$C$3:$C$100,база!$A$3:$A$100,$B59,база!$B$3:$B$100,$C59),"")</f>
        <v>0</v>
      </c>
      <c r="J59" s="15"/>
      <c r="K59" s="3" t="n">
        <f aca="false">база!D56</f>
        <v>1</v>
      </c>
      <c r="L59" s="4" t="str">
        <f aca="false">база!E56</f>
        <v>0 мес. 22 дн.</v>
      </c>
    </row>
    <row r="60" customFormat="false" ht="15" hidden="false" customHeight="false" outlineLevel="0" collapsed="false">
      <c r="A60" s="9" t="n">
        <f aca="false">A59+1</f>
        <v>55</v>
      </c>
      <c r="B60" s="11" t="str">
        <f aca="false">IFERROR(LEFT(база!H57,LEN(база!H57)-5),"")</f>
        <v/>
      </c>
      <c r="C60" s="12" t="str">
        <f aca="false">IFERROR(--RIGHT(база!H57,5),"")</f>
        <v/>
      </c>
      <c r="D60" s="13" t="str">
        <f aca="false">IF(--MID(D$4,4,1)=база!$D57,SUMIFS(база!$C$3:$C$100,база!$A$3:$A$100,$B60,база!$B$3:$B$100,$C60),"")</f>
        <v/>
      </c>
      <c r="E60" s="13" t="str">
        <f aca="false">IF(--MID(E$4,4,1)=база!$D57,SUMIFS(база!$C$3:$C$100,база!$A$3:$A$100,$B60,база!$B$3:$B$100,$C60),"")</f>
        <v/>
      </c>
      <c r="F60" s="13" t="str">
        <f aca="false">IF(--MID(F$4,4,1)=база!$D57,SUMIFS(база!$C$3:$C$100,база!$A$3:$A$100,$B60,база!$B$3:$B$100,$C60),"")</f>
        <v/>
      </c>
      <c r="G60" s="13" t="str">
        <f aca="false">IF(--MID(G$4,4,1)=база!$D57,SUMIFS(база!$C$3:$C$100,база!$A$3:$A$100,$B60,база!$B$3:$B$100,$C60),"")</f>
        <v/>
      </c>
      <c r="H60" s="13" t="n">
        <f aca="false">IF(--MID(H$4,4,1)=база!$D57,SUMIFS(база!$C$3:$C$100,база!$A$3:$A$100,$B60,база!$B$3:$B$100,$C60),"")</f>
        <v>0</v>
      </c>
      <c r="I60" s="13" t="str">
        <f aca="false">IF(--MID(I$4,4,1)=база!$D57,SUMIFS(база!$C$3:$C$100,база!$A$3:$A$100,$B60,база!$B$3:$B$100,$C60),"")</f>
        <v/>
      </c>
      <c r="J60" s="15"/>
      <c r="K60" s="3" t="n">
        <f aca="false">база!D57</f>
        <v>2</v>
      </c>
      <c r="L60" s="4" t="str">
        <f aca="false">база!E57</f>
        <v>1 мес. 24 дн.</v>
      </c>
    </row>
    <row r="61" customFormat="false" ht="15" hidden="false" customHeight="false" outlineLevel="0" collapsed="false">
      <c r="A61" s="9" t="n">
        <f aca="false">A60+1</f>
        <v>56</v>
      </c>
      <c r="B61" s="11" t="str">
        <f aca="false">IFERROR(LEFT(база!H58,LEN(база!H58)-5),"")</f>
        <v/>
      </c>
      <c r="C61" s="12" t="str">
        <f aca="false">IFERROR(--RIGHT(база!H58,5),"")</f>
        <v/>
      </c>
      <c r="D61" s="13" t="str">
        <f aca="false">IF(--MID(D$4,4,1)=база!$D58,SUMIFS(база!$C$3:$C$100,база!$A$3:$A$100,$B61,база!$B$3:$B$100,$C61),"")</f>
        <v/>
      </c>
      <c r="E61" s="13" t="str">
        <f aca="false">IF(--MID(E$4,4,1)=база!$D58,SUMIFS(база!$C$3:$C$100,база!$A$3:$A$100,$B61,база!$B$3:$B$100,$C61),"")</f>
        <v/>
      </c>
      <c r="F61" s="13" t="str">
        <f aca="false">IF(--MID(F$4,4,1)=база!$D58,SUMIFS(база!$C$3:$C$100,база!$A$3:$A$100,$B61,база!$B$3:$B$100,$C61),"")</f>
        <v/>
      </c>
      <c r="G61" s="13" t="str">
        <f aca="false">IF(--MID(G$4,4,1)=база!$D58,SUMIFS(база!$C$3:$C$100,база!$A$3:$A$100,$B61,база!$B$3:$B$100,$C61),"")</f>
        <v/>
      </c>
      <c r="H61" s="13" t="n">
        <f aca="false">IF(--MID(H$4,4,1)=база!$D58,SUMIFS(база!$C$3:$C$100,база!$A$3:$A$100,$B61,база!$B$3:$B$100,$C61),"")</f>
        <v>0</v>
      </c>
      <c r="I61" s="13" t="str">
        <f aca="false">IF(--MID(I$4,4,1)=база!$D58,SUMIFS(база!$C$3:$C$100,база!$A$3:$A$100,$B61,база!$B$3:$B$100,$C61),"")</f>
        <v/>
      </c>
      <c r="J61" s="15"/>
      <c r="K61" s="3" t="n">
        <f aca="false">база!D58</f>
        <v>2</v>
      </c>
      <c r="L61" s="4" t="str">
        <f aca="false">база!E58</f>
        <v>1 мес. 24 дн.</v>
      </c>
    </row>
    <row r="62" customFormat="false" ht="15" hidden="false" customHeight="false" outlineLevel="0" collapsed="false">
      <c r="A62" s="9" t="n">
        <f aca="false">A61+1</f>
        <v>57</v>
      </c>
      <c r="B62" s="11" t="str">
        <f aca="false">IFERROR(LEFT(база!H59,LEN(база!H59)-5),"")</f>
        <v/>
      </c>
      <c r="C62" s="12" t="str">
        <f aca="false">IFERROR(--RIGHT(база!H59,5),"")</f>
        <v/>
      </c>
      <c r="D62" s="13" t="str">
        <f aca="false">IF(--MID(D$4,4,1)=база!$D59,SUMIFS(база!$C$3:$C$100,база!$A$3:$A$100,$B62,база!$B$3:$B$100,$C62),"")</f>
        <v/>
      </c>
      <c r="E62" s="13" t="n">
        <f aca="false">IF(--MID(E$4,4,1)=база!$D59,SUMIFS(база!$C$3:$C$100,база!$A$3:$A$100,$B62,база!$B$3:$B$100,$C62),"")</f>
        <v>0</v>
      </c>
      <c r="F62" s="13" t="str">
        <f aca="false">IF(--MID(F$4,4,1)=база!$D59,SUMIFS(база!$C$3:$C$100,база!$A$3:$A$100,$B62,база!$B$3:$B$100,$C62),"")</f>
        <v/>
      </c>
      <c r="G62" s="13" t="str">
        <f aca="false">IF(--MID(G$4,4,1)=база!$D59,SUMIFS(база!$C$3:$C$100,база!$A$3:$A$100,$B62,база!$B$3:$B$100,$C62),"")</f>
        <v/>
      </c>
      <c r="H62" s="13" t="str">
        <f aca="false">IF(--MID(H$4,4,1)=база!$D59,SUMIFS(база!$C$3:$C$100,база!$A$3:$A$100,$B62,база!$B$3:$B$100,$C62),"")</f>
        <v/>
      </c>
      <c r="I62" s="13" t="str">
        <f aca="false">IF(--MID(I$4,4,1)=база!$D59,SUMIFS(база!$C$3:$C$100,база!$A$3:$A$100,$B62,база!$B$3:$B$100,$C62),"")</f>
        <v/>
      </c>
      <c r="J62" s="15"/>
      <c r="K62" s="3" t="n">
        <f aca="false">база!D59</f>
        <v>5</v>
      </c>
      <c r="L62" s="4" t="str">
        <f aca="false">база!E59</f>
        <v>4 мес. 23 дн.</v>
      </c>
    </row>
    <row r="63" customFormat="false" ht="15" hidden="false" customHeight="false" outlineLevel="0" collapsed="false">
      <c r="A63" s="9" t="n">
        <f aca="false">A62+1</f>
        <v>58</v>
      </c>
      <c r="B63" s="11" t="str">
        <f aca="false">IFERROR(LEFT(база!H60,LEN(база!H60)-5),"")</f>
        <v/>
      </c>
      <c r="C63" s="12" t="str">
        <f aca="false">IFERROR(--RIGHT(база!H60,5),"")</f>
        <v/>
      </c>
      <c r="D63" s="13" t="str">
        <f aca="false">IF(--MID(D$4,4,1)=база!$D60,SUMIFS(база!$C$3:$C$100,база!$A$3:$A$100,$B63,база!$B$3:$B$100,$C63),"")</f>
        <v/>
      </c>
      <c r="E63" s="13" t="str">
        <f aca="false">IF(--MID(E$4,4,1)=база!$D60,SUMIFS(база!$C$3:$C$100,база!$A$3:$A$100,$B63,база!$B$3:$B$100,$C63),"")</f>
        <v/>
      </c>
      <c r="F63" s="13" t="str">
        <f aca="false">IF(--MID(F$4,4,1)=база!$D60,SUMIFS(база!$C$3:$C$100,база!$A$3:$A$100,$B63,база!$B$3:$B$100,$C63),"")</f>
        <v/>
      </c>
      <c r="G63" s="13" t="str">
        <f aca="false">IF(--MID(G$4,4,1)=база!$D60,SUMIFS(база!$C$3:$C$100,база!$A$3:$A$100,$B63,база!$B$3:$B$100,$C63),"")</f>
        <v/>
      </c>
      <c r="H63" s="13" t="str">
        <f aca="false">IF(--MID(H$4,4,1)=база!$D60,SUMIFS(база!$C$3:$C$100,база!$A$3:$A$100,$B63,база!$B$3:$B$100,$C63),"")</f>
        <v/>
      </c>
      <c r="I63" s="13" t="str">
        <f aca="false">IF(--MID(I$4,4,1)=база!$D60,SUMIFS(база!$C$3:$C$100,база!$A$3:$A$100,$B63,база!$B$3:$B$100,$C63),"")</f>
        <v/>
      </c>
      <c r="J63" s="15"/>
      <c r="K63" s="3" t="n">
        <f aca="false">база!D60</f>
        <v>0</v>
      </c>
      <c r="L63" s="4" t="n">
        <f aca="false">база!E60</f>
        <v>0</v>
      </c>
    </row>
    <row r="64" customFormat="false" ht="15" hidden="false" customHeight="false" outlineLevel="0" collapsed="false">
      <c r="A64" s="9" t="n">
        <f aca="false">A63+1</f>
        <v>59</v>
      </c>
      <c r="B64" s="11" t="str">
        <f aca="false">IFERROR(LEFT(база!H61,LEN(база!H61)-5),"")</f>
        <v/>
      </c>
      <c r="C64" s="12" t="str">
        <f aca="false">IFERROR(--RIGHT(база!H61,5),"")</f>
        <v/>
      </c>
      <c r="D64" s="13" t="str">
        <f aca="false">IF(--MID(D$4,4,1)=база!$D61,SUMIFS(база!$C$3:$C$100,база!$A$3:$A$100,$B64,база!$B$3:$B$100,$C64),"")</f>
        <v/>
      </c>
      <c r="E64" s="13" t="str">
        <f aca="false">IF(--MID(E$4,4,1)=база!$D61,SUMIFS(база!$C$3:$C$100,база!$A$3:$A$100,$B64,база!$B$3:$B$100,$C64),"")</f>
        <v/>
      </c>
      <c r="F64" s="13" t="str">
        <f aca="false">IF(--MID(F$4,4,1)=база!$D61,SUMIFS(база!$C$3:$C$100,база!$A$3:$A$100,$B64,база!$B$3:$B$100,$C64),"")</f>
        <v/>
      </c>
      <c r="G64" s="13" t="str">
        <f aca="false">IF(--MID(G$4,4,1)=база!$D61,SUMIFS(база!$C$3:$C$100,база!$A$3:$A$100,$B64,база!$B$3:$B$100,$C64),"")</f>
        <v/>
      </c>
      <c r="H64" s="13" t="str">
        <f aca="false">IF(--MID(H$4,4,1)=база!$D61,SUMIFS(база!$C$3:$C$100,база!$A$3:$A$100,$B64,база!$B$3:$B$100,$C64),"")</f>
        <v/>
      </c>
      <c r="I64" s="13" t="str">
        <f aca="false">IF(--MID(I$4,4,1)=база!$D61,SUMIFS(база!$C$3:$C$100,база!$A$3:$A$100,$B64,база!$B$3:$B$100,$C64),"")</f>
        <v/>
      </c>
      <c r="J64" s="15"/>
      <c r="K64" s="3" t="n">
        <f aca="false">база!D61</f>
        <v>0</v>
      </c>
      <c r="L64" s="4" t="n">
        <f aca="false">база!E61</f>
        <v>0</v>
      </c>
    </row>
    <row r="65" customFormat="false" ht="15" hidden="false" customHeight="false" outlineLevel="0" collapsed="false">
      <c r="A65" s="9" t="n">
        <f aca="false">A64+1</f>
        <v>60</v>
      </c>
      <c r="B65" s="11" t="str">
        <f aca="false">IFERROR(LEFT(база!H62,LEN(база!H62)-5),"")</f>
        <v/>
      </c>
      <c r="C65" s="12" t="str">
        <f aca="false">IFERROR(--RIGHT(база!H62,5),"")</f>
        <v/>
      </c>
      <c r="D65" s="13" t="str">
        <f aca="false">IF(--MID(D$4,4,1)=база!$D62,SUMIFS(база!$C$3:$C$100,база!$A$3:$A$100,$B65,база!$B$3:$B$100,$C65),"")</f>
        <v/>
      </c>
      <c r="E65" s="13" t="str">
        <f aca="false">IF(--MID(E$4,4,1)=база!$D62,SUMIFS(база!$C$3:$C$100,база!$A$3:$A$100,$B65,база!$B$3:$B$100,$C65),"")</f>
        <v/>
      </c>
      <c r="F65" s="13" t="str">
        <f aca="false">IF(--MID(F$4,4,1)=база!$D62,SUMIFS(база!$C$3:$C$100,база!$A$3:$A$100,$B65,база!$B$3:$B$100,$C65),"")</f>
        <v/>
      </c>
      <c r="G65" s="13" t="str">
        <f aca="false">IF(--MID(G$4,4,1)=база!$D62,SUMIFS(база!$C$3:$C$100,база!$A$3:$A$100,$B65,база!$B$3:$B$100,$C65),"")</f>
        <v/>
      </c>
      <c r="H65" s="13" t="str">
        <f aca="false">IF(--MID(H$4,4,1)=база!$D62,SUMIFS(база!$C$3:$C$100,база!$A$3:$A$100,$B65,база!$B$3:$B$100,$C65),"")</f>
        <v/>
      </c>
      <c r="I65" s="13" t="str">
        <f aca="false">IF(--MID(I$4,4,1)=база!$D62,SUMIFS(база!$C$3:$C$100,база!$A$3:$A$100,$B65,база!$B$3:$B$100,$C65),"")</f>
        <v/>
      </c>
      <c r="J65" s="15"/>
      <c r="K65" s="3" t="n">
        <f aca="false">база!D62</f>
        <v>0</v>
      </c>
      <c r="L65" s="4" t="n">
        <f aca="false">база!E62</f>
        <v>0</v>
      </c>
    </row>
    <row r="66" customFormat="false" ht="15" hidden="false" customHeight="false" outlineLevel="0" collapsed="false">
      <c r="A66" s="9" t="n">
        <f aca="false">A65+1</f>
        <v>61</v>
      </c>
      <c r="B66" s="11" t="str">
        <f aca="false">IFERROR(LEFT(база!H63,LEN(база!H63)-5),"")</f>
        <v/>
      </c>
      <c r="C66" s="12" t="str">
        <f aca="false">IFERROR(--RIGHT(база!H63,5),"")</f>
        <v/>
      </c>
      <c r="D66" s="13" t="str">
        <f aca="false">IF(--MID(D$4,4,1)=база!$D63,SUMIFS(база!$C$3:$C$100,база!$A$3:$A$100,$B66,база!$B$3:$B$100,$C66),"")</f>
        <v/>
      </c>
      <c r="E66" s="13" t="str">
        <f aca="false">IF(--MID(E$4,4,1)=база!$D63,SUMIFS(база!$C$3:$C$100,база!$A$3:$A$100,$B66,база!$B$3:$B$100,$C66),"")</f>
        <v/>
      </c>
      <c r="F66" s="13" t="str">
        <f aca="false">IF(--MID(F$4,4,1)=база!$D63,SUMIFS(база!$C$3:$C$100,база!$A$3:$A$100,$B66,база!$B$3:$B$100,$C66),"")</f>
        <v/>
      </c>
      <c r="G66" s="13" t="str">
        <f aca="false">IF(--MID(G$4,4,1)=база!$D63,SUMIFS(база!$C$3:$C$100,база!$A$3:$A$100,$B66,база!$B$3:$B$100,$C66),"")</f>
        <v/>
      </c>
      <c r="H66" s="13" t="str">
        <f aca="false">IF(--MID(H$4,4,1)=база!$D63,SUMIFS(база!$C$3:$C$100,база!$A$3:$A$100,$B66,база!$B$3:$B$100,$C66),"")</f>
        <v/>
      </c>
      <c r="I66" s="13" t="str">
        <f aca="false">IF(--MID(I$4,4,1)=база!$D63,SUMIFS(база!$C$3:$C$100,база!$A$3:$A$100,$B66,база!$B$3:$B$100,$C66),"")</f>
        <v/>
      </c>
      <c r="J66" s="15"/>
      <c r="K66" s="3" t="n">
        <f aca="false">база!D63</f>
        <v>0</v>
      </c>
      <c r="L66" s="4" t="n">
        <f aca="false">база!E63</f>
        <v>0</v>
      </c>
    </row>
    <row r="67" customFormat="false" ht="15" hidden="false" customHeight="false" outlineLevel="0" collapsed="false">
      <c r="A67" s="9" t="n">
        <f aca="false">A66+1</f>
        <v>62</v>
      </c>
      <c r="B67" s="11" t="str">
        <f aca="false">IFERROR(LEFT(база!H64,LEN(база!H64)-5),"")</f>
        <v/>
      </c>
      <c r="C67" s="12" t="str">
        <f aca="false">IFERROR(--RIGHT(база!H64,5),"")</f>
        <v/>
      </c>
      <c r="D67" s="13" t="str">
        <f aca="false">IF(--MID(D$4,4,1)=база!$D64,SUMIFS(база!$C$3:$C$100,база!$A$3:$A$100,$B67,база!$B$3:$B$100,$C67),"")</f>
        <v/>
      </c>
      <c r="E67" s="13" t="str">
        <f aca="false">IF(--MID(E$4,4,1)=база!$D64,SUMIFS(база!$C$3:$C$100,база!$A$3:$A$100,$B67,база!$B$3:$B$100,$C67),"")</f>
        <v/>
      </c>
      <c r="F67" s="13" t="str">
        <f aca="false">IF(--MID(F$4,4,1)=база!$D64,SUMIFS(база!$C$3:$C$100,база!$A$3:$A$100,$B67,база!$B$3:$B$100,$C67),"")</f>
        <v/>
      </c>
      <c r="G67" s="13" t="str">
        <f aca="false">IF(--MID(G$4,4,1)=база!$D64,SUMIFS(база!$C$3:$C$100,база!$A$3:$A$100,$B67,база!$B$3:$B$100,$C67),"")</f>
        <v/>
      </c>
      <c r="H67" s="13" t="str">
        <f aca="false">IF(--MID(H$4,4,1)=база!$D64,SUMIFS(база!$C$3:$C$100,база!$A$3:$A$100,$B67,база!$B$3:$B$100,$C67),"")</f>
        <v/>
      </c>
      <c r="I67" s="13" t="str">
        <f aca="false">IF(--MID(I$4,4,1)=база!$D64,SUMIFS(база!$C$3:$C$100,база!$A$3:$A$100,$B67,база!$B$3:$B$100,$C67),"")</f>
        <v/>
      </c>
      <c r="J67" s="15"/>
      <c r="K67" s="3" t="n">
        <f aca="false">база!D64</f>
        <v>0</v>
      </c>
      <c r="L67" s="4" t="n">
        <f aca="false">база!E64</f>
        <v>0</v>
      </c>
    </row>
    <row r="68" customFormat="false" ht="15" hidden="false" customHeight="false" outlineLevel="0" collapsed="false">
      <c r="A68" s="9" t="n">
        <f aca="false">A67+1</f>
        <v>63</v>
      </c>
      <c r="B68" s="11" t="str">
        <f aca="false">IFERROR(LEFT(база!H65,LEN(база!H65)-5),"")</f>
        <v/>
      </c>
      <c r="C68" s="12" t="str">
        <f aca="false">IFERROR(--RIGHT(база!H65,5),"")</f>
        <v/>
      </c>
      <c r="D68" s="13" t="str">
        <f aca="false">IF(--MID(D$4,4,1)=база!$D65,SUMIFS(база!$C$3:$C$100,база!$A$3:$A$100,$B68,база!$B$3:$B$100,$C68),"")</f>
        <v/>
      </c>
      <c r="E68" s="13" t="str">
        <f aca="false">IF(--MID(E$4,4,1)=база!$D65,SUMIFS(база!$C$3:$C$100,база!$A$3:$A$100,$B68,база!$B$3:$B$100,$C68),"")</f>
        <v/>
      </c>
      <c r="F68" s="13" t="str">
        <f aca="false">IF(--MID(F$4,4,1)=база!$D65,SUMIFS(база!$C$3:$C$100,база!$A$3:$A$100,$B68,база!$B$3:$B$100,$C68),"")</f>
        <v/>
      </c>
      <c r="G68" s="13" t="str">
        <f aca="false">IF(--MID(G$4,4,1)=база!$D65,SUMIFS(база!$C$3:$C$100,база!$A$3:$A$100,$B68,база!$B$3:$B$100,$C68),"")</f>
        <v/>
      </c>
      <c r="H68" s="13" t="str">
        <f aca="false">IF(--MID(H$4,4,1)=база!$D65,SUMIFS(база!$C$3:$C$100,база!$A$3:$A$100,$B68,база!$B$3:$B$100,$C68),"")</f>
        <v/>
      </c>
      <c r="I68" s="13" t="str">
        <f aca="false">IF(--MID(I$4,4,1)=база!$D65,SUMIFS(база!$C$3:$C$100,база!$A$3:$A$100,$B68,база!$B$3:$B$100,$C68),"")</f>
        <v/>
      </c>
      <c r="J68" s="15"/>
      <c r="K68" s="3" t="n">
        <f aca="false">база!D65</f>
        <v>0</v>
      </c>
      <c r="L68" s="4" t="n">
        <f aca="false">база!E65</f>
        <v>0</v>
      </c>
    </row>
    <row r="69" customFormat="false" ht="15" hidden="false" customHeight="false" outlineLevel="0" collapsed="false">
      <c r="A69" s="9" t="n">
        <f aca="false">A68+1</f>
        <v>64</v>
      </c>
      <c r="B69" s="11" t="str">
        <f aca="false">IFERROR(LEFT(база!H66,LEN(база!H66)-5),"")</f>
        <v/>
      </c>
      <c r="C69" s="12" t="str">
        <f aca="false">IFERROR(--RIGHT(база!H66,5),"")</f>
        <v/>
      </c>
      <c r="D69" s="13" t="str">
        <f aca="false">IF(--MID(D$4,4,1)=база!$D66,SUMIFS(база!$C$3:$C$100,база!$A$3:$A$100,$B69,база!$B$3:$B$100,$C69),"")</f>
        <v/>
      </c>
      <c r="E69" s="13" t="str">
        <f aca="false">IF(--MID(E$4,4,1)=база!$D66,SUMIFS(база!$C$3:$C$100,база!$A$3:$A$100,$B69,база!$B$3:$B$100,$C69),"")</f>
        <v/>
      </c>
      <c r="F69" s="13" t="str">
        <f aca="false">IF(--MID(F$4,4,1)=база!$D66,SUMIFS(база!$C$3:$C$100,база!$A$3:$A$100,$B69,база!$B$3:$B$100,$C69),"")</f>
        <v/>
      </c>
      <c r="G69" s="13" t="str">
        <f aca="false">IF(--MID(G$4,4,1)=база!$D66,SUMIFS(база!$C$3:$C$100,база!$A$3:$A$100,$B69,база!$B$3:$B$100,$C69),"")</f>
        <v/>
      </c>
      <c r="H69" s="13" t="str">
        <f aca="false">IF(--MID(H$4,4,1)=база!$D66,SUMIFS(база!$C$3:$C$100,база!$A$3:$A$100,$B69,база!$B$3:$B$100,$C69),"")</f>
        <v/>
      </c>
      <c r="I69" s="13" t="str">
        <f aca="false">IF(--MID(I$4,4,1)=база!$D66,SUMIFS(база!$C$3:$C$100,база!$A$3:$A$100,$B69,база!$B$3:$B$100,$C69),"")</f>
        <v/>
      </c>
      <c r="J69" s="15"/>
      <c r="K69" s="3" t="n">
        <f aca="false">база!D66</f>
        <v>0</v>
      </c>
      <c r="L69" s="4" t="n">
        <f aca="false">база!E66</f>
        <v>0</v>
      </c>
    </row>
    <row r="70" customFormat="false" ht="15" hidden="false" customHeight="false" outlineLevel="0" collapsed="false">
      <c r="A70" s="9" t="n">
        <f aca="false">A69+1</f>
        <v>65</v>
      </c>
      <c r="B70" s="11" t="str">
        <f aca="false">IFERROR(LEFT(база!H67,LEN(база!H67)-5),"")</f>
        <v/>
      </c>
      <c r="C70" s="12" t="str">
        <f aca="false">IFERROR(--RIGHT(база!H67,5),"")</f>
        <v/>
      </c>
      <c r="D70" s="13" t="str">
        <f aca="false">IF(--MID(D$4,4,1)=база!$D67,SUMIFS(база!$C$3:$C$100,база!$A$3:$A$100,$B70,база!$B$3:$B$100,$C70),"")</f>
        <v/>
      </c>
      <c r="E70" s="13" t="str">
        <f aca="false">IF(--MID(E$4,4,1)=база!$D67,SUMIFS(база!$C$3:$C$100,база!$A$3:$A$100,$B70,база!$B$3:$B$100,$C70),"")</f>
        <v/>
      </c>
      <c r="F70" s="13" t="str">
        <f aca="false">IF(--MID(F$4,4,1)=база!$D67,SUMIFS(база!$C$3:$C$100,база!$A$3:$A$100,$B70,база!$B$3:$B$100,$C70),"")</f>
        <v/>
      </c>
      <c r="G70" s="13" t="str">
        <f aca="false">IF(--MID(G$4,4,1)=база!$D67,SUMIFS(база!$C$3:$C$100,база!$A$3:$A$100,$B70,база!$B$3:$B$100,$C70),"")</f>
        <v/>
      </c>
      <c r="H70" s="13" t="str">
        <f aca="false">IF(--MID(H$4,4,1)=база!$D67,SUMIFS(база!$C$3:$C$100,база!$A$3:$A$100,$B70,база!$B$3:$B$100,$C70),"")</f>
        <v/>
      </c>
      <c r="I70" s="13" t="str">
        <f aca="false">IF(--MID(I$4,4,1)=база!$D67,SUMIFS(база!$C$3:$C$100,база!$A$3:$A$100,$B70,база!$B$3:$B$100,$C70),"")</f>
        <v/>
      </c>
      <c r="J70" s="15"/>
      <c r="K70" s="3" t="n">
        <f aca="false">база!D67</f>
        <v>0</v>
      </c>
      <c r="L70" s="4" t="n">
        <f aca="false">база!E67</f>
        <v>0</v>
      </c>
    </row>
    <row r="71" customFormat="false" ht="15" hidden="false" customHeight="false" outlineLevel="0" collapsed="false">
      <c r="A71" s="9" t="n">
        <f aca="false">A70+1</f>
        <v>66</v>
      </c>
      <c r="B71" s="11" t="str">
        <f aca="false">IFERROR(LEFT(база!H68,LEN(база!H68)-5),"")</f>
        <v/>
      </c>
      <c r="C71" s="12" t="str">
        <f aca="false">IFERROR(--RIGHT(база!H68,5),"")</f>
        <v/>
      </c>
      <c r="D71" s="13" t="str">
        <f aca="false">IF(--MID(D$4,4,1)=база!$D68,SUMIFS(база!$C$3:$C$100,база!$A$3:$A$100,$B71,база!$B$3:$B$100,$C71),"")</f>
        <v/>
      </c>
      <c r="E71" s="13" t="str">
        <f aca="false">IF(--MID(E$4,4,1)=база!$D68,SUMIFS(база!$C$3:$C$100,база!$A$3:$A$100,$B71,база!$B$3:$B$100,$C71),"")</f>
        <v/>
      </c>
      <c r="F71" s="13" t="str">
        <f aca="false">IF(--MID(F$4,4,1)=база!$D68,SUMIFS(база!$C$3:$C$100,база!$A$3:$A$100,$B71,база!$B$3:$B$100,$C71),"")</f>
        <v/>
      </c>
      <c r="G71" s="13" t="str">
        <f aca="false">IF(--MID(G$4,4,1)=база!$D68,SUMIFS(база!$C$3:$C$100,база!$A$3:$A$100,$B71,база!$B$3:$B$100,$C71),"")</f>
        <v/>
      </c>
      <c r="H71" s="13" t="str">
        <f aca="false">IF(--MID(H$4,4,1)=база!$D68,SUMIFS(база!$C$3:$C$100,база!$A$3:$A$100,$B71,база!$B$3:$B$100,$C71),"")</f>
        <v/>
      </c>
      <c r="I71" s="13" t="str">
        <f aca="false">IF(--MID(I$4,4,1)=база!$D68,SUMIFS(база!$C$3:$C$100,база!$A$3:$A$100,$B71,база!$B$3:$B$100,$C71),"")</f>
        <v/>
      </c>
      <c r="J71" s="15"/>
      <c r="K71" s="3" t="n">
        <f aca="false">база!D68</f>
        <v>0</v>
      </c>
      <c r="L71" s="4" t="n">
        <f aca="false">база!E68</f>
        <v>0</v>
      </c>
    </row>
    <row r="72" customFormat="false" ht="15" hidden="false" customHeight="false" outlineLevel="0" collapsed="false">
      <c r="A72" s="9" t="n">
        <f aca="false">A71+1</f>
        <v>67</v>
      </c>
      <c r="B72" s="11" t="str">
        <f aca="false">IFERROR(LEFT(база!H69,LEN(база!H69)-5),"")</f>
        <v/>
      </c>
      <c r="C72" s="12" t="str">
        <f aca="false">IFERROR(--RIGHT(база!H69,5),"")</f>
        <v/>
      </c>
      <c r="D72" s="13" t="str">
        <f aca="false">IF(--MID(D$4,4,1)=база!$D69,SUMIFS(база!$C$3:$C$100,база!$A$3:$A$100,$B72,база!$B$3:$B$100,$C72),"")</f>
        <v/>
      </c>
      <c r="E72" s="13" t="str">
        <f aca="false">IF(--MID(E$4,4,1)=база!$D69,SUMIFS(база!$C$3:$C$100,база!$A$3:$A$100,$B72,база!$B$3:$B$100,$C72),"")</f>
        <v/>
      </c>
      <c r="F72" s="13" t="str">
        <f aca="false">IF(--MID(F$4,4,1)=база!$D69,SUMIFS(база!$C$3:$C$100,база!$A$3:$A$100,$B72,база!$B$3:$B$100,$C72),"")</f>
        <v/>
      </c>
      <c r="G72" s="13" t="str">
        <f aca="false">IF(--MID(G$4,4,1)=база!$D69,SUMIFS(база!$C$3:$C$100,база!$A$3:$A$100,$B72,база!$B$3:$B$100,$C72),"")</f>
        <v/>
      </c>
      <c r="H72" s="13" t="str">
        <f aca="false">IF(--MID(H$4,4,1)=база!$D69,SUMIFS(база!$C$3:$C$100,база!$A$3:$A$100,$B72,база!$B$3:$B$100,$C72),"")</f>
        <v/>
      </c>
      <c r="I72" s="13" t="str">
        <f aca="false">IF(--MID(I$4,4,1)=база!$D69,SUMIFS(база!$C$3:$C$100,база!$A$3:$A$100,$B72,база!$B$3:$B$100,$C72),"")</f>
        <v/>
      </c>
      <c r="J72" s="15"/>
      <c r="K72" s="3" t="n">
        <f aca="false">база!D69</f>
        <v>0</v>
      </c>
      <c r="L72" s="4" t="n">
        <f aca="false">база!E69</f>
        <v>0</v>
      </c>
    </row>
    <row r="73" customFormat="false" ht="15" hidden="false" customHeight="false" outlineLevel="0" collapsed="false">
      <c r="A73" s="9" t="n">
        <f aca="false">A72+1</f>
        <v>68</v>
      </c>
      <c r="B73" s="11" t="str">
        <f aca="false">IFERROR(LEFT(база!H70,LEN(база!H70)-5),"")</f>
        <v/>
      </c>
      <c r="C73" s="12" t="str">
        <f aca="false">IFERROR(--RIGHT(база!H70,5),"")</f>
        <v/>
      </c>
      <c r="D73" s="13" t="str">
        <f aca="false">IF(--MID(D$4,4,1)=база!$D70,SUMIFS(база!$C$3:$C$100,база!$A$3:$A$100,$B73,база!$B$3:$B$100,$C73),"")</f>
        <v/>
      </c>
      <c r="E73" s="13" t="str">
        <f aca="false">IF(--MID(E$4,4,1)=база!$D70,SUMIFS(база!$C$3:$C$100,база!$A$3:$A$100,$B73,база!$B$3:$B$100,$C73),"")</f>
        <v/>
      </c>
      <c r="F73" s="13" t="str">
        <f aca="false">IF(--MID(F$4,4,1)=база!$D70,SUMIFS(база!$C$3:$C$100,база!$A$3:$A$100,$B73,база!$B$3:$B$100,$C73),"")</f>
        <v/>
      </c>
      <c r="G73" s="13" t="str">
        <f aca="false">IF(--MID(G$4,4,1)=база!$D70,SUMIFS(база!$C$3:$C$100,база!$A$3:$A$100,$B73,база!$B$3:$B$100,$C73),"")</f>
        <v/>
      </c>
      <c r="H73" s="13" t="str">
        <f aca="false">IF(--MID(H$4,4,1)=база!$D70,SUMIFS(база!$C$3:$C$100,база!$A$3:$A$100,$B73,база!$B$3:$B$100,$C73),"")</f>
        <v/>
      </c>
      <c r="I73" s="13" t="str">
        <f aca="false">IF(--MID(I$4,4,1)=база!$D70,SUMIFS(база!$C$3:$C$100,база!$A$3:$A$100,$B73,база!$B$3:$B$100,$C73),"")</f>
        <v/>
      </c>
      <c r="J73" s="15"/>
      <c r="K73" s="3" t="n">
        <f aca="false">база!D70</f>
        <v>0</v>
      </c>
      <c r="L73" s="4" t="n">
        <f aca="false">база!E70</f>
        <v>0</v>
      </c>
    </row>
    <row r="74" customFormat="false" ht="15" hidden="false" customHeight="false" outlineLevel="0" collapsed="false">
      <c r="A74" s="9" t="n">
        <f aca="false">A73+1</f>
        <v>69</v>
      </c>
      <c r="B74" s="11" t="str">
        <f aca="false">IFERROR(LEFT(база!H71,LEN(база!H71)-5),"")</f>
        <v/>
      </c>
      <c r="C74" s="12" t="str">
        <f aca="false">IFERROR(--RIGHT(база!H71,5),"")</f>
        <v/>
      </c>
      <c r="D74" s="13" t="str">
        <f aca="false">IF(--MID(D$4,4,1)=база!$D71,SUMIFS(база!$C$3:$C$100,база!$A$3:$A$100,$B74,база!$B$3:$B$100,$C74),"")</f>
        <v/>
      </c>
      <c r="E74" s="13" t="str">
        <f aca="false">IF(--MID(E$4,4,1)=база!$D71,SUMIFS(база!$C$3:$C$100,база!$A$3:$A$100,$B74,база!$B$3:$B$100,$C74),"")</f>
        <v/>
      </c>
      <c r="F74" s="13" t="str">
        <f aca="false">IF(--MID(F$4,4,1)=база!$D71,SUMIFS(база!$C$3:$C$100,база!$A$3:$A$100,$B74,база!$B$3:$B$100,$C74),"")</f>
        <v/>
      </c>
      <c r="G74" s="13" t="str">
        <f aca="false">IF(--MID(G$4,4,1)=база!$D71,SUMIFS(база!$C$3:$C$100,база!$A$3:$A$100,$B74,база!$B$3:$B$100,$C74),"")</f>
        <v/>
      </c>
      <c r="H74" s="13" t="str">
        <f aca="false">IF(--MID(H$4,4,1)=база!$D71,SUMIFS(база!$C$3:$C$100,база!$A$3:$A$100,$B74,база!$B$3:$B$100,$C74),"")</f>
        <v/>
      </c>
      <c r="I74" s="13" t="str">
        <f aca="false">IF(--MID(I$4,4,1)=база!$D71,SUMIFS(база!$C$3:$C$100,база!$A$3:$A$100,$B74,база!$B$3:$B$100,$C74),"")</f>
        <v/>
      </c>
      <c r="J74" s="15"/>
      <c r="K74" s="3" t="n">
        <f aca="false">база!D71</f>
        <v>0</v>
      </c>
      <c r="L74" s="4" t="n">
        <f aca="false">база!E71</f>
        <v>0</v>
      </c>
    </row>
    <row r="75" customFormat="false" ht="15" hidden="false" customHeight="false" outlineLevel="0" collapsed="false">
      <c r="A75" s="9" t="n">
        <f aca="false">A74+1</f>
        <v>70</v>
      </c>
      <c r="B75" s="11" t="str">
        <f aca="false">IFERROR(LEFT(база!H72,LEN(база!H72)-5),"")</f>
        <v/>
      </c>
      <c r="C75" s="12" t="str">
        <f aca="false">IFERROR(--RIGHT(база!H72,5),"")</f>
        <v/>
      </c>
      <c r="D75" s="13" t="str">
        <f aca="false">IF(--MID(D$4,4,1)=база!$D72,SUMIFS(база!$C$3:$C$100,база!$A$3:$A$100,$B75,база!$B$3:$B$100,$C75),"")</f>
        <v/>
      </c>
      <c r="E75" s="13" t="str">
        <f aca="false">IF(--MID(E$4,4,1)=база!$D72,SUMIFS(база!$C$3:$C$100,база!$A$3:$A$100,$B75,база!$B$3:$B$100,$C75),"")</f>
        <v/>
      </c>
      <c r="F75" s="13" t="str">
        <f aca="false">IF(--MID(F$4,4,1)=база!$D72,SUMIFS(база!$C$3:$C$100,база!$A$3:$A$100,$B75,база!$B$3:$B$100,$C75),"")</f>
        <v/>
      </c>
      <c r="G75" s="13" t="str">
        <f aca="false">IF(--MID(G$4,4,1)=база!$D72,SUMIFS(база!$C$3:$C$100,база!$A$3:$A$100,$B75,база!$B$3:$B$100,$C75),"")</f>
        <v/>
      </c>
      <c r="H75" s="13" t="str">
        <f aca="false">IF(--MID(H$4,4,1)=база!$D72,SUMIFS(база!$C$3:$C$100,база!$A$3:$A$100,$B75,база!$B$3:$B$100,$C75),"")</f>
        <v/>
      </c>
      <c r="I75" s="13" t="str">
        <f aca="false">IF(--MID(I$4,4,1)=база!$D72,SUMIFS(база!$C$3:$C$100,база!$A$3:$A$100,$B75,база!$B$3:$B$100,$C75),"")</f>
        <v/>
      </c>
      <c r="J75" s="15"/>
      <c r="K75" s="3" t="n">
        <f aca="false">база!D72</f>
        <v>0</v>
      </c>
      <c r="L75" s="4" t="n">
        <f aca="false">база!E72</f>
        <v>0</v>
      </c>
    </row>
    <row r="76" customFormat="false" ht="15" hidden="false" customHeight="false" outlineLevel="0" collapsed="false">
      <c r="A76" s="9" t="n">
        <f aca="false">A75+1</f>
        <v>71</v>
      </c>
      <c r="B76" s="11" t="str">
        <f aca="false">IFERROR(LEFT(база!H73,LEN(база!H73)-5),"")</f>
        <v/>
      </c>
      <c r="C76" s="12" t="str">
        <f aca="false">IFERROR(--RIGHT(база!H73,5),"")</f>
        <v/>
      </c>
      <c r="D76" s="13" t="str">
        <f aca="false">IF(--MID(D$4,4,1)=база!$D73,SUMIFS(база!$C$3:$C$100,база!$A$3:$A$100,$B76,база!$B$3:$B$100,$C76),"")</f>
        <v/>
      </c>
      <c r="E76" s="13" t="str">
        <f aca="false">IF(--MID(E$4,4,1)=база!$D73,SUMIFS(база!$C$3:$C$100,база!$A$3:$A$100,$B76,база!$B$3:$B$100,$C76),"")</f>
        <v/>
      </c>
      <c r="F76" s="13" t="str">
        <f aca="false">IF(--MID(F$4,4,1)=база!$D73,SUMIFS(база!$C$3:$C$100,база!$A$3:$A$100,$B76,база!$B$3:$B$100,$C76),"")</f>
        <v/>
      </c>
      <c r="G76" s="13" t="str">
        <f aca="false">IF(--MID(G$4,4,1)=база!$D73,SUMIFS(база!$C$3:$C$100,база!$A$3:$A$100,$B76,база!$B$3:$B$100,$C76),"")</f>
        <v/>
      </c>
      <c r="H76" s="13" t="str">
        <f aca="false">IF(--MID(H$4,4,1)=база!$D73,SUMIFS(база!$C$3:$C$100,база!$A$3:$A$100,$B76,база!$B$3:$B$100,$C76),"")</f>
        <v/>
      </c>
      <c r="I76" s="13" t="str">
        <f aca="false">IF(--MID(I$4,4,1)=база!$D73,SUMIFS(база!$C$3:$C$100,база!$A$3:$A$100,$B76,база!$B$3:$B$100,$C76),"")</f>
        <v/>
      </c>
      <c r="J76" s="15"/>
      <c r="K76" s="3" t="n">
        <f aca="false">база!D73</f>
        <v>0</v>
      </c>
      <c r="L76" s="4" t="n">
        <f aca="false">база!E73</f>
        <v>0</v>
      </c>
    </row>
    <row r="77" customFormat="false" ht="15" hidden="false" customHeight="false" outlineLevel="0" collapsed="false">
      <c r="A77" s="9" t="n">
        <f aca="false">A76+1</f>
        <v>72</v>
      </c>
      <c r="B77" s="11" t="str">
        <f aca="false">IFERROR(LEFT(база!H74,LEN(база!H74)-5),"")</f>
        <v/>
      </c>
      <c r="C77" s="12" t="str">
        <f aca="false">IFERROR(--RIGHT(база!H74,5),"")</f>
        <v/>
      </c>
      <c r="D77" s="13" t="str">
        <f aca="false">IF(--MID(D$4,4,1)=база!$D74,SUMIFS(база!$C$3:$C$100,база!$A$3:$A$100,$B77,база!$B$3:$B$100,$C77),"")</f>
        <v/>
      </c>
      <c r="E77" s="13" t="str">
        <f aca="false">IF(--MID(E$4,4,1)=база!$D74,SUMIFS(база!$C$3:$C$100,база!$A$3:$A$100,$B77,база!$B$3:$B$100,$C77),"")</f>
        <v/>
      </c>
      <c r="F77" s="13" t="str">
        <f aca="false">IF(--MID(F$4,4,1)=база!$D74,SUMIFS(база!$C$3:$C$100,база!$A$3:$A$100,$B77,база!$B$3:$B$100,$C77),"")</f>
        <v/>
      </c>
      <c r="G77" s="13" t="str">
        <f aca="false">IF(--MID(G$4,4,1)=база!$D74,SUMIFS(база!$C$3:$C$100,база!$A$3:$A$100,$B77,база!$B$3:$B$100,$C77),"")</f>
        <v/>
      </c>
      <c r="H77" s="13" t="str">
        <f aca="false">IF(--MID(H$4,4,1)=база!$D74,SUMIFS(база!$C$3:$C$100,база!$A$3:$A$100,$B77,база!$B$3:$B$100,$C77),"")</f>
        <v/>
      </c>
      <c r="I77" s="13" t="str">
        <f aca="false">IF(--MID(I$4,4,1)=база!$D74,SUMIFS(база!$C$3:$C$100,база!$A$3:$A$100,$B77,база!$B$3:$B$100,$C77),"")</f>
        <v/>
      </c>
      <c r="J77" s="15"/>
      <c r="K77" s="3" t="n">
        <f aca="false">база!D74</f>
        <v>0</v>
      </c>
      <c r="L77" s="4" t="n">
        <f aca="false">база!E74</f>
        <v>0</v>
      </c>
    </row>
    <row r="78" customFormat="false" ht="15" hidden="false" customHeight="false" outlineLevel="0" collapsed="false">
      <c r="A78" s="9" t="n">
        <f aca="false">A77+1</f>
        <v>73</v>
      </c>
      <c r="B78" s="11" t="str">
        <f aca="false">IFERROR(LEFT(база!H75,LEN(база!H75)-5),"")</f>
        <v/>
      </c>
      <c r="C78" s="12" t="str">
        <f aca="false">IFERROR(--RIGHT(база!H75,5),"")</f>
        <v/>
      </c>
      <c r="D78" s="13" t="str">
        <f aca="false">IF(--MID(D$4,4,1)=база!$D75,SUMIFS(база!$C$3:$C$100,база!$A$3:$A$100,$B78,база!$B$3:$B$100,$C78),"")</f>
        <v/>
      </c>
      <c r="E78" s="13" t="str">
        <f aca="false">IF(--MID(E$4,4,1)=база!$D75,SUMIFS(база!$C$3:$C$100,база!$A$3:$A$100,$B78,база!$B$3:$B$100,$C78),"")</f>
        <v/>
      </c>
      <c r="F78" s="13" t="str">
        <f aca="false">IF(--MID(F$4,4,1)=база!$D75,SUMIFS(база!$C$3:$C$100,база!$A$3:$A$100,$B78,база!$B$3:$B$100,$C78),"")</f>
        <v/>
      </c>
      <c r="G78" s="13" t="str">
        <f aca="false">IF(--MID(G$4,4,1)=база!$D75,SUMIFS(база!$C$3:$C$100,база!$A$3:$A$100,$B78,база!$B$3:$B$100,$C78),"")</f>
        <v/>
      </c>
      <c r="H78" s="13" t="str">
        <f aca="false">IF(--MID(H$4,4,1)=база!$D75,SUMIFS(база!$C$3:$C$100,база!$A$3:$A$100,$B78,база!$B$3:$B$100,$C78),"")</f>
        <v/>
      </c>
      <c r="I78" s="13" t="str">
        <f aca="false">IF(--MID(I$4,4,1)=база!$D75,SUMIFS(база!$C$3:$C$100,база!$A$3:$A$100,$B78,база!$B$3:$B$100,$C78),"")</f>
        <v/>
      </c>
      <c r="J78" s="15"/>
      <c r="K78" s="3" t="n">
        <f aca="false">база!D75</f>
        <v>0</v>
      </c>
      <c r="L78" s="4" t="n">
        <f aca="false">база!E75</f>
        <v>0</v>
      </c>
    </row>
    <row r="79" customFormat="false" ht="15" hidden="false" customHeight="false" outlineLevel="0" collapsed="false">
      <c r="A79" s="9" t="n">
        <f aca="false">A78+1</f>
        <v>74</v>
      </c>
      <c r="B79" s="11" t="str">
        <f aca="false">IFERROR(LEFT(база!H76,LEN(база!H76)-5),"")</f>
        <v/>
      </c>
      <c r="C79" s="12" t="str">
        <f aca="false">IFERROR(--RIGHT(база!H76,5),"")</f>
        <v/>
      </c>
      <c r="D79" s="13" t="str">
        <f aca="false">IF(--MID(D$4,4,1)=база!$D76,SUMIFS(база!$C$3:$C$100,база!$A$3:$A$100,$B79,база!$B$3:$B$100,$C79),"")</f>
        <v/>
      </c>
      <c r="E79" s="13" t="str">
        <f aca="false">IF(--MID(E$4,4,1)=база!$D76,SUMIFS(база!$C$3:$C$100,база!$A$3:$A$100,$B79,база!$B$3:$B$100,$C79),"")</f>
        <v/>
      </c>
      <c r="F79" s="13" t="str">
        <f aca="false">IF(--MID(F$4,4,1)=база!$D76,SUMIFS(база!$C$3:$C$100,база!$A$3:$A$100,$B79,база!$B$3:$B$100,$C79),"")</f>
        <v/>
      </c>
      <c r="G79" s="13" t="str">
        <f aca="false">IF(--MID(G$4,4,1)=база!$D76,SUMIFS(база!$C$3:$C$100,база!$A$3:$A$100,$B79,база!$B$3:$B$100,$C79),"")</f>
        <v/>
      </c>
      <c r="H79" s="13" t="str">
        <f aca="false">IF(--MID(H$4,4,1)=база!$D76,SUMIFS(база!$C$3:$C$100,база!$A$3:$A$100,$B79,база!$B$3:$B$100,$C79),"")</f>
        <v/>
      </c>
      <c r="I79" s="13" t="str">
        <f aca="false">IF(--MID(I$4,4,1)=база!$D76,SUMIFS(база!$C$3:$C$100,база!$A$3:$A$100,$B79,база!$B$3:$B$100,$C79),"")</f>
        <v/>
      </c>
      <c r="J79" s="15"/>
      <c r="K79" s="3" t="n">
        <f aca="false">база!D76</f>
        <v>0</v>
      </c>
      <c r="L79" s="4" t="n">
        <f aca="false">база!E76</f>
        <v>0</v>
      </c>
    </row>
    <row r="80" customFormat="false" ht="15" hidden="false" customHeight="false" outlineLevel="0" collapsed="false">
      <c r="A80" s="9" t="n">
        <f aca="false">A79+1</f>
        <v>75</v>
      </c>
      <c r="B80" s="11" t="str">
        <f aca="false">IFERROR(LEFT(база!H77,LEN(база!H77)-5),"")</f>
        <v/>
      </c>
      <c r="C80" s="12" t="str">
        <f aca="false">IFERROR(--RIGHT(база!H77,5),"")</f>
        <v/>
      </c>
      <c r="D80" s="13" t="str">
        <f aca="false">IF(--MID(D$4,4,1)=база!$D77,SUMIFS(база!$C$3:$C$100,база!$A$3:$A$100,$B80,база!$B$3:$B$100,$C80),"")</f>
        <v/>
      </c>
      <c r="E80" s="13" t="str">
        <f aca="false">IF(--MID(E$4,4,1)=база!$D77,SUMIFS(база!$C$3:$C$100,база!$A$3:$A$100,$B80,база!$B$3:$B$100,$C80),"")</f>
        <v/>
      </c>
      <c r="F80" s="13" t="str">
        <f aca="false">IF(--MID(F$4,4,1)=база!$D77,SUMIFS(база!$C$3:$C$100,база!$A$3:$A$100,$B80,база!$B$3:$B$100,$C80),"")</f>
        <v/>
      </c>
      <c r="G80" s="13" t="str">
        <f aca="false">IF(--MID(G$4,4,1)=база!$D77,SUMIFS(база!$C$3:$C$100,база!$A$3:$A$100,$B80,база!$B$3:$B$100,$C80),"")</f>
        <v/>
      </c>
      <c r="H80" s="13" t="str">
        <f aca="false">IF(--MID(H$4,4,1)=база!$D77,SUMIFS(база!$C$3:$C$100,база!$A$3:$A$100,$B80,база!$B$3:$B$100,$C80),"")</f>
        <v/>
      </c>
      <c r="I80" s="13" t="str">
        <f aca="false">IF(--MID(I$4,4,1)=база!$D77,SUMIFS(база!$C$3:$C$100,база!$A$3:$A$100,$B80,база!$B$3:$B$100,$C80),"")</f>
        <v/>
      </c>
      <c r="J80" s="15"/>
      <c r="K80" s="3" t="n">
        <f aca="false">база!D77</f>
        <v>0</v>
      </c>
      <c r="L80" s="4" t="n">
        <f aca="false">база!E77</f>
        <v>0</v>
      </c>
    </row>
    <row r="81" customFormat="false" ht="15" hidden="false" customHeight="false" outlineLevel="0" collapsed="false">
      <c r="A81" s="9" t="n">
        <f aca="false">A80+1</f>
        <v>76</v>
      </c>
      <c r="B81" s="11" t="str">
        <f aca="false">IFERROR(LEFT(база!H78,LEN(база!H78)-5),"")</f>
        <v/>
      </c>
      <c r="C81" s="12" t="str">
        <f aca="false">IFERROR(--RIGHT(база!H78,5),"")</f>
        <v/>
      </c>
      <c r="D81" s="13" t="str">
        <f aca="false">IF(--MID(D$4,4,1)=база!$D78,SUMIFS(база!$C$3:$C$100,база!$A$3:$A$100,$B81,база!$B$3:$B$100,$C81),"")</f>
        <v/>
      </c>
      <c r="E81" s="13" t="str">
        <f aca="false">IF(--MID(E$4,4,1)=база!$D78,SUMIFS(база!$C$3:$C$100,база!$A$3:$A$100,$B81,база!$B$3:$B$100,$C81),"")</f>
        <v/>
      </c>
      <c r="F81" s="13" t="str">
        <f aca="false">IF(--MID(F$4,4,1)=база!$D78,SUMIFS(база!$C$3:$C$100,база!$A$3:$A$100,$B81,база!$B$3:$B$100,$C81),"")</f>
        <v/>
      </c>
      <c r="G81" s="13" t="str">
        <f aca="false">IF(--MID(G$4,4,1)=база!$D78,SUMIFS(база!$C$3:$C$100,база!$A$3:$A$100,$B81,база!$B$3:$B$100,$C81),"")</f>
        <v/>
      </c>
      <c r="H81" s="13" t="str">
        <f aca="false">IF(--MID(H$4,4,1)=база!$D78,SUMIFS(база!$C$3:$C$100,база!$A$3:$A$100,$B81,база!$B$3:$B$100,$C81),"")</f>
        <v/>
      </c>
      <c r="I81" s="13" t="str">
        <f aca="false">IF(--MID(I$4,4,1)=база!$D78,SUMIFS(база!$C$3:$C$100,база!$A$3:$A$100,$B81,база!$B$3:$B$100,$C81),"")</f>
        <v/>
      </c>
      <c r="J81" s="15"/>
      <c r="K81" s="3" t="n">
        <f aca="false">база!D78</f>
        <v>0</v>
      </c>
      <c r="L81" s="4" t="n">
        <f aca="false">база!E78</f>
        <v>0</v>
      </c>
    </row>
    <row r="82" customFormat="false" ht="15" hidden="false" customHeight="false" outlineLevel="0" collapsed="false">
      <c r="A82" s="9" t="n">
        <f aca="false">A81+1</f>
        <v>77</v>
      </c>
      <c r="B82" s="11" t="str">
        <f aca="false">IFERROR(LEFT(база!H79,LEN(база!H79)-5),"")</f>
        <v/>
      </c>
      <c r="C82" s="12" t="str">
        <f aca="false">IFERROR(--RIGHT(база!H79,5),"")</f>
        <v/>
      </c>
      <c r="D82" s="13" t="str">
        <f aca="false">IF(--MID(D$4,4,1)=база!$D79,SUMIFS(база!$C$3:$C$100,база!$A$3:$A$100,$B82,база!$B$3:$B$100,$C82),"")</f>
        <v/>
      </c>
      <c r="E82" s="13" t="str">
        <f aca="false">IF(--MID(E$4,4,1)=база!$D79,SUMIFS(база!$C$3:$C$100,база!$A$3:$A$100,$B82,база!$B$3:$B$100,$C82),"")</f>
        <v/>
      </c>
      <c r="F82" s="13" t="str">
        <f aca="false">IF(--MID(F$4,4,1)=база!$D79,SUMIFS(база!$C$3:$C$100,база!$A$3:$A$100,$B82,база!$B$3:$B$100,$C82),"")</f>
        <v/>
      </c>
      <c r="G82" s="13" t="str">
        <f aca="false">IF(--MID(G$4,4,1)=база!$D79,SUMIFS(база!$C$3:$C$100,база!$A$3:$A$100,$B82,база!$B$3:$B$100,$C82),"")</f>
        <v/>
      </c>
      <c r="H82" s="13" t="str">
        <f aca="false">IF(--MID(H$4,4,1)=база!$D79,SUMIFS(база!$C$3:$C$100,база!$A$3:$A$100,$B82,база!$B$3:$B$100,$C82),"")</f>
        <v/>
      </c>
      <c r="I82" s="13" t="str">
        <f aca="false">IF(--MID(I$4,4,1)=база!$D79,SUMIFS(база!$C$3:$C$100,база!$A$3:$A$100,$B82,база!$B$3:$B$100,$C82),"")</f>
        <v/>
      </c>
      <c r="J82" s="15"/>
      <c r="K82" s="3" t="n">
        <f aca="false">база!D79</f>
        <v>0</v>
      </c>
      <c r="L82" s="4" t="n">
        <f aca="false">база!E79</f>
        <v>0</v>
      </c>
    </row>
    <row r="83" customFormat="false" ht="15" hidden="false" customHeight="false" outlineLevel="0" collapsed="false">
      <c r="A83" s="9" t="n">
        <f aca="false">A82+1</f>
        <v>78</v>
      </c>
      <c r="B83" s="11" t="str">
        <f aca="false">IFERROR(LEFT(база!H80,LEN(база!H80)-5),"")</f>
        <v/>
      </c>
      <c r="C83" s="12" t="str">
        <f aca="false">IFERROR(--RIGHT(база!H80,5),"")</f>
        <v/>
      </c>
      <c r="D83" s="13" t="str">
        <f aca="false">IF(--MID(D$4,4,1)=база!$D80,SUMIFS(база!$C$3:$C$100,база!$A$3:$A$100,$B83,база!$B$3:$B$100,$C83),"")</f>
        <v/>
      </c>
      <c r="E83" s="13" t="str">
        <f aca="false">IF(--MID(E$4,4,1)=база!$D80,SUMIFS(база!$C$3:$C$100,база!$A$3:$A$100,$B83,база!$B$3:$B$100,$C83),"")</f>
        <v/>
      </c>
      <c r="F83" s="13" t="str">
        <f aca="false">IF(--MID(F$4,4,1)=база!$D80,SUMIFS(база!$C$3:$C$100,база!$A$3:$A$100,$B83,база!$B$3:$B$100,$C83),"")</f>
        <v/>
      </c>
      <c r="G83" s="13" t="str">
        <f aca="false">IF(--MID(G$4,4,1)=база!$D80,SUMIFS(база!$C$3:$C$100,база!$A$3:$A$100,$B83,база!$B$3:$B$100,$C83),"")</f>
        <v/>
      </c>
      <c r="H83" s="13" t="str">
        <f aca="false">IF(--MID(H$4,4,1)=база!$D80,SUMIFS(база!$C$3:$C$100,база!$A$3:$A$100,$B83,база!$B$3:$B$100,$C83),"")</f>
        <v/>
      </c>
      <c r="I83" s="13" t="str">
        <f aca="false">IF(--MID(I$4,4,1)=база!$D80,SUMIFS(база!$C$3:$C$100,база!$A$3:$A$100,$B83,база!$B$3:$B$100,$C83),"")</f>
        <v/>
      </c>
      <c r="J83" s="15"/>
      <c r="K83" s="3" t="n">
        <f aca="false">база!D80</f>
        <v>0</v>
      </c>
      <c r="L83" s="4" t="n">
        <f aca="false">база!E80</f>
        <v>0</v>
      </c>
    </row>
    <row r="84" customFormat="false" ht="15" hidden="false" customHeight="false" outlineLevel="0" collapsed="false">
      <c r="A84" s="9" t="n">
        <f aca="false">A83+1</f>
        <v>79</v>
      </c>
      <c r="B84" s="11" t="str">
        <f aca="false">IFERROR(LEFT(база!H81,LEN(база!H81)-5),"")</f>
        <v/>
      </c>
      <c r="C84" s="12" t="str">
        <f aca="false">IFERROR(--RIGHT(база!H81,5),"")</f>
        <v/>
      </c>
      <c r="D84" s="13" t="str">
        <f aca="false">IF(--MID(D$4,4,1)=база!$D81,SUMIFS(база!$C$3:$C$100,база!$A$3:$A$100,$B84,база!$B$3:$B$100,$C84),"")</f>
        <v/>
      </c>
      <c r="E84" s="13" t="str">
        <f aca="false">IF(--MID(E$4,4,1)=база!$D81,SUMIFS(база!$C$3:$C$100,база!$A$3:$A$100,$B84,база!$B$3:$B$100,$C84),"")</f>
        <v/>
      </c>
      <c r="F84" s="13" t="str">
        <f aca="false">IF(--MID(F$4,4,1)=база!$D81,SUMIFS(база!$C$3:$C$100,база!$A$3:$A$100,$B84,база!$B$3:$B$100,$C84),"")</f>
        <v/>
      </c>
      <c r="G84" s="13" t="str">
        <f aca="false">IF(--MID(G$4,4,1)=база!$D81,SUMIFS(база!$C$3:$C$100,база!$A$3:$A$100,$B84,база!$B$3:$B$100,$C84),"")</f>
        <v/>
      </c>
      <c r="H84" s="13" t="str">
        <f aca="false">IF(--MID(H$4,4,1)=база!$D81,SUMIFS(база!$C$3:$C$100,база!$A$3:$A$100,$B84,база!$B$3:$B$100,$C84),"")</f>
        <v/>
      </c>
      <c r="I84" s="13" t="str">
        <f aca="false">IF(--MID(I$4,4,1)=база!$D81,SUMIFS(база!$C$3:$C$100,база!$A$3:$A$100,$B84,база!$B$3:$B$100,$C84),"")</f>
        <v/>
      </c>
      <c r="J84" s="15"/>
      <c r="K84" s="3" t="n">
        <f aca="false">база!D81</f>
        <v>0</v>
      </c>
      <c r="L84" s="4" t="n">
        <f aca="false">база!E81</f>
        <v>0</v>
      </c>
    </row>
    <row r="85" customFormat="false" ht="15" hidden="false" customHeight="false" outlineLevel="0" collapsed="false">
      <c r="A85" s="9" t="n">
        <f aca="false">A84+1</f>
        <v>80</v>
      </c>
      <c r="B85" s="11" t="str">
        <f aca="false">IFERROR(LEFT(база!H82,LEN(база!H82)-5),"")</f>
        <v/>
      </c>
      <c r="C85" s="12" t="str">
        <f aca="false">IFERROR(--RIGHT(база!H82,5),"")</f>
        <v/>
      </c>
      <c r="D85" s="13" t="str">
        <f aca="false">IF(--MID(D$4,4,1)=база!$D82,SUMIFS(база!$C$3:$C$100,база!$A$3:$A$100,$B85,база!$B$3:$B$100,$C85),"")</f>
        <v/>
      </c>
      <c r="E85" s="13" t="str">
        <f aca="false">IF(--MID(E$4,4,1)=база!$D82,SUMIFS(база!$C$3:$C$100,база!$A$3:$A$100,$B85,база!$B$3:$B$100,$C85),"")</f>
        <v/>
      </c>
      <c r="F85" s="13" t="str">
        <f aca="false">IF(--MID(F$4,4,1)=база!$D82,SUMIFS(база!$C$3:$C$100,база!$A$3:$A$100,$B85,база!$B$3:$B$100,$C85),"")</f>
        <v/>
      </c>
      <c r="G85" s="13" t="str">
        <f aca="false">IF(--MID(G$4,4,1)=база!$D82,SUMIFS(база!$C$3:$C$100,база!$A$3:$A$100,$B85,база!$B$3:$B$100,$C85),"")</f>
        <v/>
      </c>
      <c r="H85" s="13" t="str">
        <f aca="false">IF(--MID(H$4,4,1)=база!$D82,SUMIFS(база!$C$3:$C$100,база!$A$3:$A$100,$B85,база!$B$3:$B$100,$C85),"")</f>
        <v/>
      </c>
      <c r="I85" s="13" t="str">
        <f aca="false">IF(--MID(I$4,4,1)=база!$D82,SUMIFS(база!$C$3:$C$100,база!$A$3:$A$100,$B85,база!$B$3:$B$100,$C85),"")</f>
        <v/>
      </c>
      <c r="J85" s="15"/>
      <c r="K85" s="3" t="n">
        <f aca="false">база!D82</f>
        <v>0</v>
      </c>
      <c r="L85" s="4" t="n">
        <f aca="false">база!E82</f>
        <v>0</v>
      </c>
    </row>
    <row r="86" customFormat="false" ht="15" hidden="false" customHeight="false" outlineLevel="0" collapsed="false">
      <c r="A86" s="9" t="n">
        <f aca="false">A85+1</f>
        <v>81</v>
      </c>
      <c r="B86" s="11" t="str">
        <f aca="false">IFERROR(LEFT(база!H83,LEN(база!H83)-5),"")</f>
        <v/>
      </c>
      <c r="C86" s="12" t="str">
        <f aca="false">IFERROR(--RIGHT(база!H83,5),"")</f>
        <v/>
      </c>
      <c r="D86" s="13" t="str">
        <f aca="false">IF(--MID(D$4,4,1)=база!$D83,SUMIFS(база!$C$3:$C$100,база!$A$3:$A$100,$B86,база!$B$3:$B$100,$C86),"")</f>
        <v/>
      </c>
      <c r="E86" s="13" t="str">
        <f aca="false">IF(--MID(E$4,4,1)=база!$D83,SUMIFS(база!$C$3:$C$100,база!$A$3:$A$100,$B86,база!$B$3:$B$100,$C86),"")</f>
        <v/>
      </c>
      <c r="F86" s="13" t="str">
        <f aca="false">IF(--MID(F$4,4,1)=база!$D83,SUMIFS(база!$C$3:$C$100,база!$A$3:$A$100,$B86,база!$B$3:$B$100,$C86),"")</f>
        <v/>
      </c>
      <c r="G86" s="13" t="str">
        <f aca="false">IF(--MID(G$4,4,1)=база!$D83,SUMIFS(база!$C$3:$C$100,база!$A$3:$A$100,$B86,база!$B$3:$B$100,$C86),"")</f>
        <v/>
      </c>
      <c r="H86" s="13" t="str">
        <f aca="false">IF(--MID(H$4,4,1)=база!$D83,SUMIFS(база!$C$3:$C$100,база!$A$3:$A$100,$B86,база!$B$3:$B$100,$C86),"")</f>
        <v/>
      </c>
      <c r="I86" s="13" t="str">
        <f aca="false">IF(--MID(I$4,4,1)=база!$D83,SUMIFS(база!$C$3:$C$100,база!$A$3:$A$100,$B86,база!$B$3:$B$100,$C86),"")</f>
        <v/>
      </c>
      <c r="J86" s="15"/>
      <c r="K86" s="3" t="n">
        <f aca="false">база!D83</f>
        <v>0</v>
      </c>
      <c r="L86" s="4" t="n">
        <f aca="false">база!E83</f>
        <v>0</v>
      </c>
    </row>
    <row r="87" customFormat="false" ht="15" hidden="false" customHeight="false" outlineLevel="0" collapsed="false">
      <c r="A87" s="9" t="n">
        <f aca="false">A86+1</f>
        <v>82</v>
      </c>
      <c r="B87" s="11" t="str">
        <f aca="false">IFERROR(LEFT(база!H84,LEN(база!H84)-5),"")</f>
        <v/>
      </c>
      <c r="C87" s="12" t="str">
        <f aca="false">IFERROR(--RIGHT(база!H84,5),"")</f>
        <v/>
      </c>
      <c r="D87" s="13" t="str">
        <f aca="false">IF(--MID(D$4,4,1)=база!$D84,SUMIFS(база!$C$3:$C$100,база!$A$3:$A$100,$B87,база!$B$3:$B$100,$C87),"")</f>
        <v/>
      </c>
      <c r="E87" s="13" t="str">
        <f aca="false">IF(--MID(E$4,4,1)=база!$D84,SUMIFS(база!$C$3:$C$100,база!$A$3:$A$100,$B87,база!$B$3:$B$100,$C87),"")</f>
        <v/>
      </c>
      <c r="F87" s="13" t="str">
        <f aca="false">IF(--MID(F$4,4,1)=база!$D84,SUMIFS(база!$C$3:$C$100,база!$A$3:$A$100,$B87,база!$B$3:$B$100,$C87),"")</f>
        <v/>
      </c>
      <c r="G87" s="13" t="str">
        <f aca="false">IF(--MID(G$4,4,1)=база!$D84,SUMIFS(база!$C$3:$C$100,база!$A$3:$A$100,$B87,база!$B$3:$B$100,$C87),"")</f>
        <v/>
      </c>
      <c r="H87" s="13" t="str">
        <f aca="false">IF(--MID(H$4,4,1)=база!$D84,SUMIFS(база!$C$3:$C$100,база!$A$3:$A$100,$B87,база!$B$3:$B$100,$C87),"")</f>
        <v/>
      </c>
      <c r="I87" s="13" t="str">
        <f aca="false">IF(--MID(I$4,4,1)=база!$D84,SUMIFS(база!$C$3:$C$100,база!$A$3:$A$100,$B87,база!$B$3:$B$100,$C87),"")</f>
        <v/>
      </c>
      <c r="J87" s="15"/>
      <c r="K87" s="3" t="n">
        <f aca="false">база!D84</f>
        <v>0</v>
      </c>
      <c r="L87" s="4" t="n">
        <f aca="false">база!E84</f>
        <v>0</v>
      </c>
    </row>
    <row r="88" customFormat="false" ht="15" hidden="false" customHeight="false" outlineLevel="0" collapsed="false">
      <c r="A88" s="9" t="n">
        <f aca="false">A87+1</f>
        <v>83</v>
      </c>
      <c r="B88" s="11" t="str">
        <f aca="false">IFERROR(LEFT(база!H85,LEN(база!H85)-5),"")</f>
        <v/>
      </c>
      <c r="C88" s="12" t="str">
        <f aca="false">IFERROR(--RIGHT(база!H85,5),"")</f>
        <v/>
      </c>
      <c r="D88" s="13" t="str">
        <f aca="false">IF(--MID(D$4,4,1)=база!$D85,SUMIFS(база!$C$3:$C$100,база!$A$3:$A$100,$B88,база!$B$3:$B$100,$C88),"")</f>
        <v/>
      </c>
      <c r="E88" s="13" t="str">
        <f aca="false">IF(--MID(E$4,4,1)=база!$D85,SUMIFS(база!$C$3:$C$100,база!$A$3:$A$100,$B88,база!$B$3:$B$100,$C88),"")</f>
        <v/>
      </c>
      <c r="F88" s="13" t="str">
        <f aca="false">IF(--MID(F$4,4,1)=база!$D85,SUMIFS(база!$C$3:$C$100,база!$A$3:$A$100,$B88,база!$B$3:$B$100,$C88),"")</f>
        <v/>
      </c>
      <c r="G88" s="13" t="str">
        <f aca="false">IF(--MID(G$4,4,1)=база!$D85,SUMIFS(база!$C$3:$C$100,база!$A$3:$A$100,$B88,база!$B$3:$B$100,$C88),"")</f>
        <v/>
      </c>
      <c r="H88" s="13" t="str">
        <f aca="false">IF(--MID(H$4,4,1)=база!$D85,SUMIFS(база!$C$3:$C$100,база!$A$3:$A$100,$B88,база!$B$3:$B$100,$C88),"")</f>
        <v/>
      </c>
      <c r="I88" s="13" t="str">
        <f aca="false">IF(--MID(I$4,4,1)=база!$D85,SUMIFS(база!$C$3:$C$100,база!$A$3:$A$100,$B88,база!$B$3:$B$100,$C88),"")</f>
        <v/>
      </c>
      <c r="J88" s="15"/>
      <c r="K88" s="3" t="n">
        <f aca="false">база!D85</f>
        <v>0</v>
      </c>
      <c r="L88" s="4" t="n">
        <f aca="false">база!E85</f>
        <v>0</v>
      </c>
    </row>
    <row r="89" customFormat="false" ht="15" hidden="false" customHeight="false" outlineLevel="0" collapsed="false">
      <c r="A89" s="9" t="n">
        <f aca="false">A88+1</f>
        <v>84</v>
      </c>
      <c r="B89" s="11" t="str">
        <f aca="false">IFERROR(LEFT(база!H86,LEN(база!H86)-5),"")</f>
        <v/>
      </c>
      <c r="C89" s="12" t="str">
        <f aca="false">IFERROR(--RIGHT(база!H86,5),"")</f>
        <v/>
      </c>
      <c r="D89" s="13" t="str">
        <f aca="false">IF(--MID(D$4,4,1)=база!$D86,SUMIFS(база!$C$3:$C$100,база!$A$3:$A$100,$B89,база!$B$3:$B$100,$C89),"")</f>
        <v/>
      </c>
      <c r="E89" s="13" t="str">
        <f aca="false">IF(--MID(E$4,4,1)=база!$D86,SUMIFS(база!$C$3:$C$100,база!$A$3:$A$100,$B89,база!$B$3:$B$100,$C89),"")</f>
        <v/>
      </c>
      <c r="F89" s="13" t="str">
        <f aca="false">IF(--MID(F$4,4,1)=база!$D86,SUMIFS(база!$C$3:$C$100,база!$A$3:$A$100,$B89,база!$B$3:$B$100,$C89),"")</f>
        <v/>
      </c>
      <c r="G89" s="13" t="str">
        <f aca="false">IF(--MID(G$4,4,1)=база!$D86,SUMIFS(база!$C$3:$C$100,база!$A$3:$A$100,$B89,база!$B$3:$B$100,$C89),"")</f>
        <v/>
      </c>
      <c r="H89" s="13" t="str">
        <f aca="false">IF(--MID(H$4,4,1)=база!$D86,SUMIFS(база!$C$3:$C$100,база!$A$3:$A$100,$B89,база!$B$3:$B$100,$C89),"")</f>
        <v/>
      </c>
      <c r="I89" s="13" t="str">
        <f aca="false">IF(--MID(I$4,4,1)=база!$D86,SUMIFS(база!$C$3:$C$100,база!$A$3:$A$100,$B89,база!$B$3:$B$100,$C89),"")</f>
        <v/>
      </c>
      <c r="J89" s="15"/>
      <c r="K89" s="3" t="n">
        <f aca="false">база!D86</f>
        <v>0</v>
      </c>
      <c r="L89" s="4" t="n">
        <f aca="false">база!E86</f>
        <v>0</v>
      </c>
    </row>
    <row r="90" customFormat="false" ht="15" hidden="false" customHeight="false" outlineLevel="0" collapsed="false">
      <c r="A90" s="9" t="n">
        <f aca="false">A89+1</f>
        <v>85</v>
      </c>
      <c r="B90" s="11" t="str">
        <f aca="false">IFERROR(LEFT(база!H87,LEN(база!H87)-5),"")</f>
        <v/>
      </c>
      <c r="C90" s="12" t="str">
        <f aca="false">IFERROR(--RIGHT(база!H87,5),"")</f>
        <v/>
      </c>
      <c r="D90" s="13" t="str">
        <f aca="false">IF(--MID(D$4,4,1)=база!$D87,SUMIFS(база!$C$3:$C$100,база!$A$3:$A$100,$B90,база!$B$3:$B$100,$C90),"")</f>
        <v/>
      </c>
      <c r="E90" s="13" t="str">
        <f aca="false">IF(--MID(E$4,4,1)=база!$D87,SUMIFS(база!$C$3:$C$100,база!$A$3:$A$100,$B90,база!$B$3:$B$100,$C90),"")</f>
        <v/>
      </c>
      <c r="F90" s="13" t="str">
        <f aca="false">IF(--MID(F$4,4,1)=база!$D87,SUMIFS(база!$C$3:$C$100,база!$A$3:$A$100,$B90,база!$B$3:$B$100,$C90),"")</f>
        <v/>
      </c>
      <c r="G90" s="13" t="str">
        <f aca="false">IF(--MID(G$4,4,1)=база!$D87,SUMIFS(база!$C$3:$C$100,база!$A$3:$A$100,$B90,база!$B$3:$B$100,$C90),"")</f>
        <v/>
      </c>
      <c r="H90" s="13" t="str">
        <f aca="false">IF(--MID(H$4,4,1)=база!$D87,SUMIFS(база!$C$3:$C$100,база!$A$3:$A$100,$B90,база!$B$3:$B$100,$C90),"")</f>
        <v/>
      </c>
      <c r="I90" s="13" t="str">
        <f aca="false">IF(--MID(I$4,4,1)=база!$D87,SUMIFS(база!$C$3:$C$100,база!$A$3:$A$100,$B90,база!$B$3:$B$100,$C90),"")</f>
        <v/>
      </c>
      <c r="J90" s="15"/>
      <c r="K90" s="3" t="n">
        <f aca="false">база!D87</f>
        <v>0</v>
      </c>
      <c r="L90" s="4" t="n">
        <f aca="false">база!E87</f>
        <v>0</v>
      </c>
    </row>
    <row r="91" customFormat="false" ht="15" hidden="false" customHeight="false" outlineLevel="0" collapsed="false">
      <c r="A91" s="9" t="n">
        <f aca="false">A90+1</f>
        <v>86</v>
      </c>
      <c r="B91" s="11" t="str">
        <f aca="false">IFERROR(LEFT(база!H88,LEN(база!H88)-5),"")</f>
        <v/>
      </c>
      <c r="C91" s="12" t="str">
        <f aca="false">IFERROR(--RIGHT(база!H88,5),"")</f>
        <v/>
      </c>
      <c r="D91" s="13" t="str">
        <f aca="false">IF(--MID(D$4,4,1)=база!$D88,SUMIFS(база!$C$3:$C$100,база!$A$3:$A$100,$B91,база!$B$3:$B$100,$C91),"")</f>
        <v/>
      </c>
      <c r="E91" s="13" t="str">
        <f aca="false">IF(--MID(E$4,4,1)=база!$D88,SUMIFS(база!$C$3:$C$100,база!$A$3:$A$100,$B91,база!$B$3:$B$100,$C91),"")</f>
        <v/>
      </c>
      <c r="F91" s="13" t="str">
        <f aca="false">IF(--MID(F$4,4,1)=база!$D88,SUMIFS(база!$C$3:$C$100,база!$A$3:$A$100,$B91,база!$B$3:$B$100,$C91),"")</f>
        <v/>
      </c>
      <c r="G91" s="13" t="str">
        <f aca="false">IF(--MID(G$4,4,1)=база!$D88,SUMIFS(база!$C$3:$C$100,база!$A$3:$A$100,$B91,база!$B$3:$B$100,$C91),"")</f>
        <v/>
      </c>
      <c r="H91" s="13" t="str">
        <f aca="false">IF(--MID(H$4,4,1)=база!$D88,SUMIFS(база!$C$3:$C$100,база!$A$3:$A$100,$B91,база!$B$3:$B$100,$C91),"")</f>
        <v/>
      </c>
      <c r="I91" s="13" t="str">
        <f aca="false">IF(--MID(I$4,4,1)=база!$D88,SUMIFS(база!$C$3:$C$100,база!$A$3:$A$100,$B91,база!$B$3:$B$100,$C91),"")</f>
        <v/>
      </c>
      <c r="J91" s="15"/>
      <c r="K91" s="3" t="n">
        <f aca="false">база!D88</f>
        <v>0</v>
      </c>
      <c r="L91" s="4" t="n">
        <f aca="false">база!E88</f>
        <v>0</v>
      </c>
    </row>
    <row r="92" customFormat="false" ht="15" hidden="false" customHeight="false" outlineLevel="0" collapsed="false">
      <c r="A92" s="9" t="n">
        <f aca="false">A91+1</f>
        <v>87</v>
      </c>
      <c r="B92" s="11" t="str">
        <f aca="false">IFERROR(LEFT(база!H89,LEN(база!H89)-5),"")</f>
        <v/>
      </c>
      <c r="C92" s="12" t="str">
        <f aca="false">IFERROR(--RIGHT(база!H89,5),"")</f>
        <v/>
      </c>
      <c r="D92" s="13" t="str">
        <f aca="false">IF(--MID(D$4,4,1)=база!$D89,SUMIFS(база!$C$3:$C$100,база!$A$3:$A$100,$B92,база!$B$3:$B$100,$C92),"")</f>
        <v/>
      </c>
      <c r="E92" s="13" t="str">
        <f aca="false">IF(--MID(E$4,4,1)=база!$D89,SUMIFS(база!$C$3:$C$100,база!$A$3:$A$100,$B92,база!$B$3:$B$100,$C92),"")</f>
        <v/>
      </c>
      <c r="F92" s="13" t="str">
        <f aca="false">IF(--MID(F$4,4,1)=база!$D89,SUMIFS(база!$C$3:$C$100,база!$A$3:$A$100,$B92,база!$B$3:$B$100,$C92),"")</f>
        <v/>
      </c>
      <c r="G92" s="13" t="str">
        <f aca="false">IF(--MID(G$4,4,1)=база!$D89,SUMIFS(база!$C$3:$C$100,база!$A$3:$A$100,$B92,база!$B$3:$B$100,$C92),"")</f>
        <v/>
      </c>
      <c r="H92" s="13" t="str">
        <f aca="false">IF(--MID(H$4,4,1)=база!$D89,SUMIFS(база!$C$3:$C$100,база!$A$3:$A$100,$B92,база!$B$3:$B$100,$C92),"")</f>
        <v/>
      </c>
      <c r="I92" s="13" t="str">
        <f aca="false">IF(--MID(I$4,4,1)=база!$D89,SUMIFS(база!$C$3:$C$100,база!$A$3:$A$100,$B92,база!$B$3:$B$100,$C92),"")</f>
        <v/>
      </c>
      <c r="J92" s="15"/>
      <c r="K92" s="3" t="n">
        <f aca="false">база!D89</f>
        <v>0</v>
      </c>
      <c r="L92" s="4" t="n">
        <f aca="false">база!E89</f>
        <v>0</v>
      </c>
    </row>
    <row r="93" customFormat="false" ht="15" hidden="false" customHeight="false" outlineLevel="0" collapsed="false">
      <c r="A93" s="9" t="n">
        <f aca="false">A92+1</f>
        <v>88</v>
      </c>
      <c r="B93" s="11" t="str">
        <f aca="false">IFERROR(LEFT(база!H90,LEN(база!H90)-5),"")</f>
        <v/>
      </c>
      <c r="C93" s="12" t="str">
        <f aca="false">IFERROR(--RIGHT(база!H90,5),"")</f>
        <v/>
      </c>
      <c r="D93" s="13" t="str">
        <f aca="false">IF(--MID(D$4,4,1)=база!$D90,SUMIFS(база!$C$3:$C$100,база!$A$3:$A$100,$B93,база!$B$3:$B$100,$C93),"")</f>
        <v/>
      </c>
      <c r="E93" s="13" t="str">
        <f aca="false">IF(--MID(E$4,4,1)=база!$D90,SUMIFS(база!$C$3:$C$100,база!$A$3:$A$100,$B93,база!$B$3:$B$100,$C93),"")</f>
        <v/>
      </c>
      <c r="F93" s="13" t="str">
        <f aca="false">IF(--MID(F$4,4,1)=база!$D90,SUMIFS(база!$C$3:$C$100,база!$A$3:$A$100,$B93,база!$B$3:$B$100,$C93),"")</f>
        <v/>
      </c>
      <c r="G93" s="13" t="str">
        <f aca="false">IF(--MID(G$4,4,1)=база!$D90,SUMIFS(база!$C$3:$C$100,база!$A$3:$A$100,$B93,база!$B$3:$B$100,$C93),"")</f>
        <v/>
      </c>
      <c r="H93" s="13" t="str">
        <f aca="false">IF(--MID(H$4,4,1)=база!$D90,SUMIFS(база!$C$3:$C$100,база!$A$3:$A$100,$B93,база!$B$3:$B$100,$C93),"")</f>
        <v/>
      </c>
      <c r="I93" s="13" t="str">
        <f aca="false">IF(--MID(I$4,4,1)=база!$D90,SUMIFS(база!$C$3:$C$100,база!$A$3:$A$100,$B93,база!$B$3:$B$100,$C93),"")</f>
        <v/>
      </c>
      <c r="J93" s="15"/>
      <c r="K93" s="3" t="n">
        <f aca="false">база!D90</f>
        <v>0</v>
      </c>
      <c r="L93" s="4" t="n">
        <f aca="false">база!E90</f>
        <v>0</v>
      </c>
    </row>
    <row r="94" customFormat="false" ht="15" hidden="false" customHeight="false" outlineLevel="0" collapsed="false">
      <c r="A94" s="9" t="n">
        <f aca="false">A93+1</f>
        <v>89</v>
      </c>
      <c r="B94" s="11" t="str">
        <f aca="false">IFERROR(LEFT(база!H91,LEN(база!H91)-5),"")</f>
        <v/>
      </c>
      <c r="C94" s="12" t="str">
        <f aca="false">IFERROR(--RIGHT(база!H91,5),"")</f>
        <v/>
      </c>
      <c r="D94" s="13" t="str">
        <f aca="false">IF(--MID(D$4,4,1)=база!$D91,SUMIFS(база!$C$3:$C$100,база!$A$3:$A$100,$B94,база!$B$3:$B$100,$C94),"")</f>
        <v/>
      </c>
      <c r="E94" s="13" t="str">
        <f aca="false">IF(--MID(E$4,4,1)=база!$D91,SUMIFS(база!$C$3:$C$100,база!$A$3:$A$100,$B94,база!$B$3:$B$100,$C94),"")</f>
        <v/>
      </c>
      <c r="F94" s="13" t="str">
        <f aca="false">IF(--MID(F$4,4,1)=база!$D91,SUMIFS(база!$C$3:$C$100,база!$A$3:$A$100,$B94,база!$B$3:$B$100,$C94),"")</f>
        <v/>
      </c>
      <c r="G94" s="13" t="str">
        <f aca="false">IF(--MID(G$4,4,1)=база!$D91,SUMIFS(база!$C$3:$C$100,база!$A$3:$A$100,$B94,база!$B$3:$B$100,$C94),"")</f>
        <v/>
      </c>
      <c r="H94" s="13" t="str">
        <f aca="false">IF(--MID(H$4,4,1)=база!$D91,SUMIFS(база!$C$3:$C$100,база!$A$3:$A$100,$B94,база!$B$3:$B$100,$C94),"")</f>
        <v/>
      </c>
      <c r="I94" s="13" t="str">
        <f aca="false">IF(--MID(I$4,4,1)=база!$D91,SUMIFS(база!$C$3:$C$100,база!$A$3:$A$100,$B94,база!$B$3:$B$100,$C94),"")</f>
        <v/>
      </c>
      <c r="J94" s="15"/>
      <c r="K94" s="3" t="n">
        <f aca="false">база!D91</f>
        <v>0</v>
      </c>
      <c r="L94" s="4" t="n">
        <f aca="false">база!E91</f>
        <v>0</v>
      </c>
    </row>
    <row r="95" customFormat="false" ht="15" hidden="false" customHeight="false" outlineLevel="0" collapsed="false">
      <c r="A95" s="9" t="n">
        <f aca="false">A94+1</f>
        <v>90</v>
      </c>
      <c r="B95" s="11" t="str">
        <f aca="false">IFERROR(LEFT(база!H92,LEN(база!H92)-5),"")</f>
        <v/>
      </c>
      <c r="C95" s="12" t="str">
        <f aca="false">IFERROR(--RIGHT(база!H92,5),"")</f>
        <v/>
      </c>
      <c r="D95" s="13" t="str">
        <f aca="false">IF(--MID(D$4,4,1)=база!$D92,SUMIFS(база!$C$3:$C$100,база!$A$3:$A$100,$B95,база!$B$3:$B$100,$C95),"")</f>
        <v/>
      </c>
      <c r="E95" s="13" t="str">
        <f aca="false">IF(--MID(E$4,4,1)=база!$D92,SUMIFS(база!$C$3:$C$100,база!$A$3:$A$100,$B95,база!$B$3:$B$100,$C95),"")</f>
        <v/>
      </c>
      <c r="F95" s="13" t="str">
        <f aca="false">IF(--MID(F$4,4,1)=база!$D92,SUMIFS(база!$C$3:$C$100,база!$A$3:$A$100,$B95,база!$B$3:$B$100,$C95),"")</f>
        <v/>
      </c>
      <c r="G95" s="13" t="str">
        <f aca="false">IF(--MID(G$4,4,1)=база!$D92,SUMIFS(база!$C$3:$C$100,база!$A$3:$A$100,$B95,база!$B$3:$B$100,$C95),"")</f>
        <v/>
      </c>
      <c r="H95" s="13" t="str">
        <f aca="false">IF(--MID(H$4,4,1)=база!$D92,SUMIFS(база!$C$3:$C$100,база!$A$3:$A$100,$B95,база!$B$3:$B$100,$C95),"")</f>
        <v/>
      </c>
      <c r="I95" s="13" t="str">
        <f aca="false">IF(--MID(I$4,4,1)=база!$D92,SUMIFS(база!$C$3:$C$100,база!$A$3:$A$100,$B95,база!$B$3:$B$100,$C95),"")</f>
        <v/>
      </c>
      <c r="J95" s="15"/>
      <c r="K95" s="3" t="n">
        <f aca="false">база!D92</f>
        <v>0</v>
      </c>
      <c r="L95" s="4" t="n">
        <f aca="false">база!E92</f>
        <v>0</v>
      </c>
    </row>
    <row r="96" customFormat="false" ht="15" hidden="false" customHeight="false" outlineLevel="0" collapsed="false">
      <c r="A96" s="9" t="n">
        <f aca="false">A95+1</f>
        <v>91</v>
      </c>
      <c r="B96" s="11" t="str">
        <f aca="false">IFERROR(LEFT(база!H93,LEN(база!H93)-5),"")</f>
        <v/>
      </c>
      <c r="C96" s="12" t="str">
        <f aca="false">IFERROR(--RIGHT(база!H93,5),"")</f>
        <v/>
      </c>
      <c r="D96" s="13" t="str">
        <f aca="false">IF(--MID(D$4,4,1)=база!$D93,SUMIFS(база!$C$3:$C$100,база!$A$3:$A$100,$B96,база!$B$3:$B$100,$C96),"")</f>
        <v/>
      </c>
      <c r="E96" s="13" t="str">
        <f aca="false">IF(--MID(E$4,4,1)=база!$D93,SUMIFS(база!$C$3:$C$100,база!$A$3:$A$100,$B96,база!$B$3:$B$100,$C96),"")</f>
        <v/>
      </c>
      <c r="F96" s="13" t="str">
        <f aca="false">IF(--MID(F$4,4,1)=база!$D93,SUMIFS(база!$C$3:$C$100,база!$A$3:$A$100,$B96,база!$B$3:$B$100,$C96),"")</f>
        <v/>
      </c>
      <c r="G96" s="13" t="str">
        <f aca="false">IF(--MID(G$4,4,1)=база!$D93,SUMIFS(база!$C$3:$C$100,база!$A$3:$A$100,$B96,база!$B$3:$B$100,$C96),"")</f>
        <v/>
      </c>
      <c r="H96" s="13" t="str">
        <f aca="false">IF(--MID(H$4,4,1)=база!$D93,SUMIFS(база!$C$3:$C$100,база!$A$3:$A$100,$B96,база!$B$3:$B$100,$C96),"")</f>
        <v/>
      </c>
      <c r="I96" s="13" t="str">
        <f aca="false">IF(--MID(I$4,4,1)=база!$D93,SUMIFS(база!$C$3:$C$100,база!$A$3:$A$100,$B96,база!$B$3:$B$100,$C96),"")</f>
        <v/>
      </c>
      <c r="J96" s="15"/>
      <c r="K96" s="3" t="n">
        <f aca="false">база!D93</f>
        <v>0</v>
      </c>
      <c r="L96" s="4" t="n">
        <f aca="false">база!E93</f>
        <v>0</v>
      </c>
    </row>
    <row r="97" customFormat="false" ht="15" hidden="false" customHeight="false" outlineLevel="0" collapsed="false">
      <c r="A97" s="9" t="n">
        <f aca="false">A96+1</f>
        <v>92</v>
      </c>
      <c r="B97" s="11" t="str">
        <f aca="false">IFERROR(LEFT(база!H94,LEN(база!H94)-5),"")</f>
        <v/>
      </c>
      <c r="C97" s="12" t="str">
        <f aca="false">IFERROR(--RIGHT(база!H94,5),"")</f>
        <v/>
      </c>
      <c r="D97" s="13" t="str">
        <f aca="false">IF(--MID(D$4,4,1)=база!$D94,SUMIFS(база!$C$3:$C$100,база!$A$3:$A$100,$B97,база!$B$3:$B$100,$C97),"")</f>
        <v/>
      </c>
      <c r="E97" s="13" t="str">
        <f aca="false">IF(--MID(E$4,4,1)=база!$D94,SUMIFS(база!$C$3:$C$100,база!$A$3:$A$100,$B97,база!$B$3:$B$100,$C97),"")</f>
        <v/>
      </c>
      <c r="F97" s="13" t="str">
        <f aca="false">IF(--MID(F$4,4,1)=база!$D94,SUMIFS(база!$C$3:$C$100,база!$A$3:$A$100,$B97,база!$B$3:$B$100,$C97),"")</f>
        <v/>
      </c>
      <c r="G97" s="13" t="str">
        <f aca="false">IF(--MID(G$4,4,1)=база!$D94,SUMIFS(база!$C$3:$C$100,база!$A$3:$A$100,$B97,база!$B$3:$B$100,$C97),"")</f>
        <v/>
      </c>
      <c r="H97" s="13" t="str">
        <f aca="false">IF(--MID(H$4,4,1)=база!$D94,SUMIFS(база!$C$3:$C$100,база!$A$3:$A$100,$B97,база!$B$3:$B$100,$C97),"")</f>
        <v/>
      </c>
      <c r="I97" s="13" t="str">
        <f aca="false">IF(--MID(I$4,4,1)=база!$D94,SUMIFS(база!$C$3:$C$100,база!$A$3:$A$100,$B97,база!$B$3:$B$100,$C97),"")</f>
        <v/>
      </c>
      <c r="J97" s="15"/>
      <c r="K97" s="3" t="n">
        <f aca="false">база!D94</f>
        <v>0</v>
      </c>
      <c r="L97" s="4" t="n">
        <f aca="false">база!E94</f>
        <v>0</v>
      </c>
    </row>
    <row r="98" customFormat="false" ht="15" hidden="false" customHeight="false" outlineLevel="0" collapsed="false">
      <c r="A98" s="9" t="n">
        <f aca="false">A97+1</f>
        <v>93</v>
      </c>
      <c r="B98" s="11" t="str">
        <f aca="false">IFERROR(LEFT(база!H95,LEN(база!H95)-5),"")</f>
        <v/>
      </c>
      <c r="C98" s="12" t="str">
        <f aca="false">IFERROR(--RIGHT(база!H95,5),"")</f>
        <v/>
      </c>
      <c r="D98" s="13" t="str">
        <f aca="false">IF(--MID(D$4,4,1)=база!$D95,SUMIFS(база!$C$3:$C$100,база!$A$3:$A$100,$B98,база!$B$3:$B$100,$C98),"")</f>
        <v/>
      </c>
      <c r="E98" s="13" t="str">
        <f aca="false">IF(--MID(E$4,4,1)=база!$D95,SUMIFS(база!$C$3:$C$100,база!$A$3:$A$100,$B98,база!$B$3:$B$100,$C98),"")</f>
        <v/>
      </c>
      <c r="F98" s="13" t="str">
        <f aca="false">IF(--MID(F$4,4,1)=база!$D95,SUMIFS(база!$C$3:$C$100,база!$A$3:$A$100,$B98,база!$B$3:$B$100,$C98),"")</f>
        <v/>
      </c>
      <c r="G98" s="13" t="str">
        <f aca="false">IF(--MID(G$4,4,1)=база!$D95,SUMIFS(база!$C$3:$C$100,база!$A$3:$A$100,$B98,база!$B$3:$B$100,$C98),"")</f>
        <v/>
      </c>
      <c r="H98" s="13" t="str">
        <f aca="false">IF(--MID(H$4,4,1)=база!$D95,SUMIFS(база!$C$3:$C$100,база!$A$3:$A$100,$B98,база!$B$3:$B$100,$C98),"")</f>
        <v/>
      </c>
      <c r="I98" s="13" t="str">
        <f aca="false">IF(--MID(I$4,4,1)=база!$D95,SUMIFS(база!$C$3:$C$100,база!$A$3:$A$100,$B98,база!$B$3:$B$100,$C98),"")</f>
        <v/>
      </c>
      <c r="J98" s="15"/>
      <c r="K98" s="3" t="n">
        <f aca="false">база!D95</f>
        <v>0</v>
      </c>
      <c r="L98" s="4" t="n">
        <f aca="false">база!E95</f>
        <v>0</v>
      </c>
    </row>
    <row r="99" customFormat="false" ht="15" hidden="false" customHeight="false" outlineLevel="0" collapsed="false">
      <c r="A99" s="9" t="n">
        <f aca="false">A98+1</f>
        <v>94</v>
      </c>
      <c r="B99" s="11" t="str">
        <f aca="false">IFERROR(LEFT(база!H96,LEN(база!H96)-5),"")</f>
        <v/>
      </c>
      <c r="C99" s="12" t="str">
        <f aca="false">IFERROR(--RIGHT(база!H96,5),"")</f>
        <v/>
      </c>
      <c r="D99" s="13" t="str">
        <f aca="false">IF(--MID(D$4,4,1)=база!$D96,SUMIFS(база!$C$3:$C$100,база!$A$3:$A$100,$B99,база!$B$3:$B$100,$C99),"")</f>
        <v/>
      </c>
      <c r="E99" s="13" t="str">
        <f aca="false">IF(--MID(E$4,4,1)=база!$D96,SUMIFS(база!$C$3:$C$100,база!$A$3:$A$100,$B99,база!$B$3:$B$100,$C99),"")</f>
        <v/>
      </c>
      <c r="F99" s="13" t="str">
        <f aca="false">IF(--MID(F$4,4,1)=база!$D96,SUMIFS(база!$C$3:$C$100,база!$A$3:$A$100,$B99,база!$B$3:$B$100,$C99),"")</f>
        <v/>
      </c>
      <c r="G99" s="13" t="str">
        <f aca="false">IF(--MID(G$4,4,1)=база!$D96,SUMIFS(база!$C$3:$C$100,база!$A$3:$A$100,$B99,база!$B$3:$B$100,$C99),"")</f>
        <v/>
      </c>
      <c r="H99" s="13" t="str">
        <f aca="false">IF(--MID(H$4,4,1)=база!$D96,SUMIFS(база!$C$3:$C$100,база!$A$3:$A$100,$B99,база!$B$3:$B$100,$C99),"")</f>
        <v/>
      </c>
      <c r="I99" s="13" t="str">
        <f aca="false">IF(--MID(I$4,4,1)=база!$D96,SUMIFS(база!$C$3:$C$100,база!$A$3:$A$100,$B99,база!$B$3:$B$100,$C99),"")</f>
        <v/>
      </c>
      <c r="J99" s="15"/>
      <c r="K99" s="3" t="n">
        <f aca="false">база!D96</f>
        <v>0</v>
      </c>
      <c r="L99" s="4" t="n">
        <f aca="false">база!E96</f>
        <v>0</v>
      </c>
    </row>
    <row r="100" customFormat="false" ht="15" hidden="false" customHeight="false" outlineLevel="0" collapsed="false">
      <c r="A100" s="9" t="n">
        <f aca="false">A99+1</f>
        <v>95</v>
      </c>
      <c r="B100" s="11" t="str">
        <f aca="false">IFERROR(LEFT(база!H97,LEN(база!H97)-5),"")</f>
        <v/>
      </c>
      <c r="C100" s="12" t="str">
        <f aca="false">IFERROR(--RIGHT(база!H97,5),"")</f>
        <v/>
      </c>
      <c r="D100" s="13" t="str">
        <f aca="false">IF(--MID(D$4,4,1)=база!$D97,SUMIFS(база!$C$3:$C$100,база!$A$3:$A$100,$B100,база!$B$3:$B$100,$C100),"")</f>
        <v/>
      </c>
      <c r="E100" s="13" t="str">
        <f aca="false">IF(--MID(E$4,4,1)=база!$D97,SUMIFS(база!$C$3:$C$100,база!$A$3:$A$100,$B100,база!$B$3:$B$100,$C100),"")</f>
        <v/>
      </c>
      <c r="F100" s="13" t="str">
        <f aca="false">IF(--MID(F$4,4,1)=база!$D97,SUMIFS(база!$C$3:$C$100,база!$A$3:$A$100,$B100,база!$B$3:$B$100,$C100),"")</f>
        <v/>
      </c>
      <c r="G100" s="13" t="str">
        <f aca="false">IF(--MID(G$4,4,1)=база!$D97,SUMIFS(база!$C$3:$C$100,база!$A$3:$A$100,$B100,база!$B$3:$B$100,$C100),"")</f>
        <v/>
      </c>
      <c r="H100" s="13" t="str">
        <f aca="false">IF(--MID(H$4,4,1)=база!$D97,SUMIFS(база!$C$3:$C$100,база!$A$3:$A$100,$B100,база!$B$3:$B$100,$C100),"")</f>
        <v/>
      </c>
      <c r="I100" s="13" t="str">
        <f aca="false">IF(--MID(I$4,4,1)=база!$D97,SUMIFS(база!$C$3:$C$100,база!$A$3:$A$100,$B100,база!$B$3:$B$100,$C100),"")</f>
        <v/>
      </c>
      <c r="J100" s="15"/>
      <c r="K100" s="3" t="n">
        <f aca="false">база!D97</f>
        <v>0</v>
      </c>
      <c r="L100" s="4" t="n">
        <f aca="false">база!E97</f>
        <v>0</v>
      </c>
    </row>
    <row r="101" customFormat="false" ht="15" hidden="false" customHeight="false" outlineLevel="0" collapsed="false">
      <c r="A101" s="9" t="n">
        <f aca="false">A100+1</f>
        <v>96</v>
      </c>
      <c r="B101" s="11" t="str">
        <f aca="false">IFERROR(LEFT(база!H98,LEN(база!H98)-5),"")</f>
        <v/>
      </c>
      <c r="C101" s="12" t="str">
        <f aca="false">IFERROR(--RIGHT(база!H98,5),"")</f>
        <v/>
      </c>
      <c r="D101" s="13" t="str">
        <f aca="false">IF(--MID(D$4,4,1)=база!$D98,SUMIFS(база!$C$3:$C$100,база!$A$3:$A$100,$B101,база!$B$3:$B$100,$C101),"")</f>
        <v/>
      </c>
      <c r="E101" s="13" t="str">
        <f aca="false">IF(--MID(E$4,4,1)=база!$D98,SUMIFS(база!$C$3:$C$100,база!$A$3:$A$100,$B101,база!$B$3:$B$100,$C101),"")</f>
        <v/>
      </c>
      <c r="F101" s="13" t="str">
        <f aca="false">IF(--MID(F$4,4,1)=база!$D98,SUMIFS(база!$C$3:$C$100,база!$A$3:$A$100,$B101,база!$B$3:$B$100,$C101),"")</f>
        <v/>
      </c>
      <c r="G101" s="13" t="str">
        <f aca="false">IF(--MID(G$4,4,1)=база!$D98,SUMIFS(база!$C$3:$C$100,база!$A$3:$A$100,$B101,база!$B$3:$B$100,$C101),"")</f>
        <v/>
      </c>
      <c r="H101" s="13" t="str">
        <f aca="false">IF(--MID(H$4,4,1)=база!$D98,SUMIFS(база!$C$3:$C$100,база!$A$3:$A$100,$B101,база!$B$3:$B$100,$C101),"")</f>
        <v/>
      </c>
      <c r="I101" s="13" t="str">
        <f aca="false">IF(--MID(I$4,4,1)=база!$D98,SUMIFS(база!$C$3:$C$100,база!$A$3:$A$100,$B101,база!$B$3:$B$100,$C101),"")</f>
        <v/>
      </c>
      <c r="J101" s="15"/>
      <c r="K101" s="3" t="n">
        <f aca="false">база!D98</f>
        <v>0</v>
      </c>
      <c r="L101" s="4" t="n">
        <f aca="false">база!E98</f>
        <v>0</v>
      </c>
    </row>
    <row r="102" customFormat="false" ht="15" hidden="false" customHeight="false" outlineLevel="0" collapsed="false">
      <c r="A102" s="9" t="n">
        <f aca="false">A101+1</f>
        <v>97</v>
      </c>
      <c r="B102" s="11" t="str">
        <f aca="false">IFERROR(LEFT(база!H99,LEN(база!H99)-5),"")</f>
        <v/>
      </c>
      <c r="C102" s="12" t="str">
        <f aca="false">IFERROR(--RIGHT(база!H99,5),"")</f>
        <v/>
      </c>
      <c r="D102" s="13" t="str">
        <f aca="false">IF(--MID(D$4,4,1)=база!$D99,SUMIFS(база!$C$3:$C$100,база!$A$3:$A$100,$B102,база!$B$3:$B$100,$C102),"")</f>
        <v/>
      </c>
      <c r="E102" s="13" t="str">
        <f aca="false">IF(--MID(E$4,4,1)=база!$D99,SUMIFS(база!$C$3:$C$100,база!$A$3:$A$100,$B102,база!$B$3:$B$100,$C102),"")</f>
        <v/>
      </c>
      <c r="F102" s="13" t="str">
        <f aca="false">IF(--MID(F$4,4,1)=база!$D99,SUMIFS(база!$C$3:$C$100,база!$A$3:$A$100,$B102,база!$B$3:$B$100,$C102),"")</f>
        <v/>
      </c>
      <c r="G102" s="13" t="str">
        <f aca="false">IF(--MID(G$4,4,1)=база!$D99,SUMIFS(база!$C$3:$C$100,база!$A$3:$A$100,$B102,база!$B$3:$B$100,$C102),"")</f>
        <v/>
      </c>
      <c r="H102" s="13" t="str">
        <f aca="false">IF(--MID(H$4,4,1)=база!$D99,SUMIFS(база!$C$3:$C$100,база!$A$3:$A$100,$B102,база!$B$3:$B$100,$C102),"")</f>
        <v/>
      </c>
      <c r="I102" s="13" t="str">
        <f aca="false">IF(--MID(I$4,4,1)=база!$D99,SUMIFS(база!$C$3:$C$100,база!$A$3:$A$100,$B102,база!$B$3:$B$100,$C102),"")</f>
        <v/>
      </c>
      <c r="J102" s="15"/>
      <c r="K102" s="3" t="n">
        <f aca="false">база!D99</f>
        <v>0</v>
      </c>
      <c r="L102" s="4" t="n">
        <f aca="false">база!E99</f>
        <v>0</v>
      </c>
    </row>
    <row r="103" customFormat="false" ht="15" hidden="false" customHeight="false" outlineLevel="0" collapsed="false">
      <c r="A103" s="9" t="n">
        <f aca="false">A102+1</f>
        <v>98</v>
      </c>
      <c r="B103" s="11" t="str">
        <f aca="false">IFERROR(LEFT(база!H100,LEN(база!H100)-5),"")</f>
        <v/>
      </c>
      <c r="C103" s="12" t="str">
        <f aca="false">IFERROR(--RIGHT(база!H100,5),"")</f>
        <v/>
      </c>
      <c r="D103" s="13" t="str">
        <f aca="false">IF(--MID(D$4,4,1)=база!$D100,SUMIFS(база!$C$3:$C$100,база!$A$3:$A$100,$B103,база!$B$3:$B$100,$C103),"")</f>
        <v/>
      </c>
      <c r="E103" s="13" t="str">
        <f aca="false">IF(--MID(E$4,4,1)=база!$D100,SUMIFS(база!$C$3:$C$100,база!$A$3:$A$100,$B103,база!$B$3:$B$100,$C103),"")</f>
        <v/>
      </c>
      <c r="F103" s="13" t="str">
        <f aca="false">IF(--MID(F$4,4,1)=база!$D100,SUMIFS(база!$C$3:$C$100,база!$A$3:$A$100,$B103,база!$B$3:$B$100,$C103),"")</f>
        <v/>
      </c>
      <c r="G103" s="13" t="str">
        <f aca="false">IF(--MID(G$4,4,1)=база!$D100,SUMIFS(база!$C$3:$C$100,база!$A$3:$A$100,$B103,база!$B$3:$B$100,$C103),"")</f>
        <v/>
      </c>
      <c r="H103" s="13" t="str">
        <f aca="false">IF(--MID(H$4,4,1)=база!$D100,SUMIFS(база!$C$3:$C$100,база!$A$3:$A$100,$B103,база!$B$3:$B$100,$C103),"")</f>
        <v/>
      </c>
      <c r="I103" s="13" t="str">
        <f aca="false">IF(--MID(I$4,4,1)=база!$D100,SUMIFS(база!$C$3:$C$100,база!$A$3:$A$100,$B103,база!$B$3:$B$100,$C103),"")</f>
        <v/>
      </c>
      <c r="J103" s="15"/>
      <c r="K103" s="3" t="n">
        <f aca="false">база!D100</f>
        <v>0</v>
      </c>
      <c r="L103" s="4" t="n">
        <f aca="false">база!E100</f>
        <v>0</v>
      </c>
    </row>
    <row r="104" customFormat="false" ht="15" hidden="false" customHeight="false" outlineLevel="0" collapsed="false">
      <c r="A104" s="9" t="n">
        <f aca="false">A103+1</f>
        <v>99</v>
      </c>
      <c r="B104" s="11" t="str">
        <f aca="false">IFERROR(LEFT(база!H101,LEN(база!H101)-5),"")</f>
        <v/>
      </c>
      <c r="C104" s="12" t="str">
        <f aca="false">IFERROR(--RIGHT(база!H101,5),"")</f>
        <v/>
      </c>
      <c r="D104" s="13" t="str">
        <f aca="false">IF(--MID(D$4,4,1)=база!$D101,SUMIFS(база!$C$3:$C$100,база!$A$3:$A$100,$B104,база!$B$3:$B$100,$C104),"")</f>
        <v/>
      </c>
      <c r="E104" s="13" t="str">
        <f aca="false">IF(--MID(E$4,4,1)=база!$D101,SUMIFS(база!$C$3:$C$100,база!$A$3:$A$100,$B104,база!$B$3:$B$100,$C104),"")</f>
        <v/>
      </c>
      <c r="F104" s="13" t="str">
        <f aca="false">IF(--MID(F$4,4,1)=база!$D101,SUMIFS(база!$C$3:$C$100,база!$A$3:$A$100,$B104,база!$B$3:$B$100,$C104),"")</f>
        <v/>
      </c>
      <c r="G104" s="13" t="str">
        <f aca="false">IF(--MID(G$4,4,1)=база!$D101,SUMIFS(база!$C$3:$C$100,база!$A$3:$A$100,$B104,база!$B$3:$B$100,$C104),"")</f>
        <v/>
      </c>
      <c r="H104" s="13" t="str">
        <f aca="false">IF(--MID(H$4,4,1)=база!$D101,SUMIFS(база!$C$3:$C$100,база!$A$3:$A$100,$B104,база!$B$3:$B$100,$C104),"")</f>
        <v/>
      </c>
      <c r="I104" s="13" t="str">
        <f aca="false">IF(--MID(I$4,4,1)=база!$D101,SUMIFS(база!$C$3:$C$100,база!$A$3:$A$100,$B104,база!$B$3:$B$100,$C104),"")</f>
        <v/>
      </c>
      <c r="J104" s="15"/>
      <c r="K104" s="3" t="n">
        <f aca="false">база!D101</f>
        <v>0</v>
      </c>
      <c r="L104" s="4" t="n">
        <f aca="false">база!E101</f>
        <v>0</v>
      </c>
    </row>
    <row r="105" customFormat="false" ht="15" hidden="false" customHeight="false" outlineLevel="0" collapsed="false">
      <c r="A105" s="9" t="n">
        <f aca="false">A104+1</f>
        <v>100</v>
      </c>
      <c r="B105" s="11" t="str">
        <f aca="false">IFERROR(LEFT(база!H102,LEN(база!H102)-5),"")</f>
        <v/>
      </c>
      <c r="C105" s="12" t="str">
        <f aca="false">IFERROR(--RIGHT(база!H102,5),"")</f>
        <v/>
      </c>
      <c r="D105" s="13" t="str">
        <f aca="false">IF(--MID(D$4,4,1)=база!$D102,SUMIFS(база!$C$3:$C$100,база!$A$3:$A$100,$B105,база!$B$3:$B$100,$C105),"")</f>
        <v/>
      </c>
      <c r="E105" s="13" t="str">
        <f aca="false">IF(--MID(E$4,4,1)=база!$D102,SUMIFS(база!$C$3:$C$100,база!$A$3:$A$100,$B105,база!$B$3:$B$100,$C105),"")</f>
        <v/>
      </c>
      <c r="F105" s="13" t="str">
        <f aca="false">IF(--MID(F$4,4,1)=база!$D102,SUMIFS(база!$C$3:$C$100,база!$A$3:$A$100,$B105,база!$B$3:$B$100,$C105),"")</f>
        <v/>
      </c>
      <c r="G105" s="13" t="str">
        <f aca="false">IF(--MID(G$4,4,1)=база!$D102,SUMIFS(база!$C$3:$C$100,база!$A$3:$A$100,$B105,база!$B$3:$B$100,$C105),"")</f>
        <v/>
      </c>
      <c r="H105" s="13" t="str">
        <f aca="false">IF(--MID(H$4,4,1)=база!$D102,SUMIFS(база!$C$3:$C$100,база!$A$3:$A$100,$B105,база!$B$3:$B$100,$C105),"")</f>
        <v/>
      </c>
      <c r="I105" s="13" t="str">
        <f aca="false">IF(--MID(I$4,4,1)=база!$D102,SUMIFS(база!$C$3:$C$100,база!$A$3:$A$100,$B105,база!$B$3:$B$100,$C105),"")</f>
        <v/>
      </c>
      <c r="J105" s="15"/>
      <c r="K105" s="3" t="n">
        <f aca="false">база!D102</f>
        <v>0</v>
      </c>
      <c r="L105" s="4" t="n">
        <f aca="false">база!E102</f>
        <v>0</v>
      </c>
    </row>
    <row r="106" customFormat="false" ht="15" hidden="false" customHeight="false" outlineLevel="0" collapsed="false">
      <c r="A106" s="9" t="n">
        <f aca="false">A105+1</f>
        <v>101</v>
      </c>
      <c r="B106" s="11" t="str">
        <f aca="false">IFERROR(LEFT(база!H103,LEN(база!H103)-5),"")</f>
        <v/>
      </c>
      <c r="C106" s="12" t="str">
        <f aca="false">IFERROR(--RIGHT(база!H103,5),"")</f>
        <v/>
      </c>
      <c r="D106" s="13" t="str">
        <f aca="false">IF(--MID(D$4,4,1)=база!$D103,SUMIFS(база!$C$3:$C$100,база!$A$3:$A$100,$B106,база!$B$3:$B$100,$C106),"")</f>
        <v/>
      </c>
      <c r="E106" s="13" t="str">
        <f aca="false">IF(--MID(E$4,4,1)=база!$D103,SUMIFS(база!$C$3:$C$100,база!$A$3:$A$100,$B106,база!$B$3:$B$100,$C106),"")</f>
        <v/>
      </c>
      <c r="F106" s="13" t="str">
        <f aca="false">IF(--MID(F$4,4,1)=база!$D103,SUMIFS(база!$C$3:$C$100,база!$A$3:$A$100,$B106,база!$B$3:$B$100,$C106),"")</f>
        <v/>
      </c>
      <c r="G106" s="13" t="str">
        <f aca="false">IF(--MID(G$4,4,1)=база!$D103,SUMIFS(база!$C$3:$C$100,база!$A$3:$A$100,$B106,база!$B$3:$B$100,$C106),"")</f>
        <v/>
      </c>
      <c r="H106" s="13" t="str">
        <f aca="false">IF(--MID(H$4,4,1)=база!$D103,SUMIFS(база!$C$3:$C$100,база!$A$3:$A$100,$B106,база!$B$3:$B$100,$C106),"")</f>
        <v/>
      </c>
      <c r="I106" s="13" t="str">
        <f aca="false">IF(--MID(I$4,4,1)=база!$D103,SUMIFS(база!$C$3:$C$100,база!$A$3:$A$100,$B106,база!$B$3:$B$100,$C106),"")</f>
        <v/>
      </c>
      <c r="J106" s="15"/>
      <c r="K106" s="3" t="n">
        <f aca="false">база!D103</f>
        <v>0</v>
      </c>
      <c r="L106" s="4" t="n">
        <f aca="false">база!E103</f>
        <v>0</v>
      </c>
    </row>
    <row r="107" customFormat="false" ht="15" hidden="false" customHeight="false" outlineLevel="0" collapsed="false">
      <c r="A107" s="9" t="n">
        <f aca="false">A106+1</f>
        <v>102</v>
      </c>
      <c r="B107" s="11" t="str">
        <f aca="false">IFERROR(LEFT(база!H104,LEN(база!H104)-5),"")</f>
        <v/>
      </c>
      <c r="C107" s="12" t="str">
        <f aca="false">IFERROR(--RIGHT(база!H104,5),"")</f>
        <v/>
      </c>
      <c r="D107" s="13" t="str">
        <f aca="false">IF(--MID(D$4,4,1)=база!$D104,SUMIFS(база!$C$3:$C$100,база!$A$3:$A$100,$B107,база!$B$3:$B$100,$C107),"")</f>
        <v/>
      </c>
      <c r="E107" s="13" t="str">
        <f aca="false">IF(--MID(E$4,4,1)=база!$D104,SUMIFS(база!$C$3:$C$100,база!$A$3:$A$100,$B107,база!$B$3:$B$100,$C107),"")</f>
        <v/>
      </c>
      <c r="F107" s="13" t="str">
        <f aca="false">IF(--MID(F$4,4,1)=база!$D104,SUMIFS(база!$C$3:$C$100,база!$A$3:$A$100,$B107,база!$B$3:$B$100,$C107),"")</f>
        <v/>
      </c>
      <c r="G107" s="13" t="str">
        <f aca="false">IF(--MID(G$4,4,1)=база!$D104,SUMIFS(база!$C$3:$C$100,база!$A$3:$A$100,$B107,база!$B$3:$B$100,$C107),"")</f>
        <v/>
      </c>
      <c r="H107" s="13" t="str">
        <f aca="false">IF(--MID(H$4,4,1)=база!$D104,SUMIFS(база!$C$3:$C$100,база!$A$3:$A$100,$B107,база!$B$3:$B$100,$C107),"")</f>
        <v/>
      </c>
      <c r="I107" s="13" t="str">
        <f aca="false">IF(--MID(I$4,4,1)=база!$D104,SUMIFS(база!$C$3:$C$100,база!$A$3:$A$100,$B107,база!$B$3:$B$100,$C107),"")</f>
        <v/>
      </c>
      <c r="J107" s="15"/>
      <c r="K107" s="3" t="n">
        <f aca="false">база!D104</f>
        <v>0</v>
      </c>
      <c r="L107" s="4" t="n">
        <f aca="false">база!E104</f>
        <v>0</v>
      </c>
    </row>
    <row r="108" customFormat="false" ht="15" hidden="false" customHeight="false" outlineLevel="0" collapsed="false">
      <c r="A108" s="9" t="n">
        <f aca="false">A107+1</f>
        <v>103</v>
      </c>
      <c r="B108" s="11" t="str">
        <f aca="false">IFERROR(LEFT(база!H105,LEN(база!H105)-5),"")</f>
        <v/>
      </c>
      <c r="C108" s="12" t="str">
        <f aca="false">IFERROR(--RIGHT(база!H105,5),"")</f>
        <v/>
      </c>
      <c r="D108" s="13" t="str">
        <f aca="false">IF(--MID(D$4,4,1)=база!$D105,SUMIFS(база!$C$3:$C$100,база!$A$3:$A$100,$B108,база!$B$3:$B$100,$C108),"")</f>
        <v/>
      </c>
      <c r="E108" s="13" t="str">
        <f aca="false">IF(--MID(E$4,4,1)=база!$D105,SUMIFS(база!$C$3:$C$100,база!$A$3:$A$100,$B108,база!$B$3:$B$100,$C108),"")</f>
        <v/>
      </c>
      <c r="F108" s="13" t="str">
        <f aca="false">IF(--MID(F$4,4,1)=база!$D105,SUMIFS(база!$C$3:$C$100,база!$A$3:$A$100,$B108,база!$B$3:$B$100,$C108),"")</f>
        <v/>
      </c>
      <c r="G108" s="13" t="str">
        <f aca="false">IF(--MID(G$4,4,1)=база!$D105,SUMIFS(база!$C$3:$C$100,база!$A$3:$A$100,$B108,база!$B$3:$B$100,$C108),"")</f>
        <v/>
      </c>
      <c r="H108" s="13" t="str">
        <f aca="false">IF(--MID(H$4,4,1)=база!$D105,SUMIFS(база!$C$3:$C$100,база!$A$3:$A$100,$B108,база!$B$3:$B$100,$C108),"")</f>
        <v/>
      </c>
      <c r="I108" s="13" t="str">
        <f aca="false">IF(--MID(I$4,4,1)=база!$D105,SUMIFS(база!$C$3:$C$100,база!$A$3:$A$100,$B108,база!$B$3:$B$100,$C108),"")</f>
        <v/>
      </c>
      <c r="J108" s="15"/>
      <c r="K108" s="3" t="n">
        <f aca="false">база!D105</f>
        <v>0</v>
      </c>
      <c r="L108" s="4" t="n">
        <f aca="false">база!E105</f>
        <v>0</v>
      </c>
    </row>
    <row r="109" customFormat="false" ht="15" hidden="false" customHeight="false" outlineLevel="0" collapsed="false">
      <c r="A109" s="9" t="n">
        <f aca="false">A108+1</f>
        <v>104</v>
      </c>
      <c r="B109" s="11" t="str">
        <f aca="false">IFERROR(LEFT(база!H106,LEN(база!H106)-5),"")</f>
        <v/>
      </c>
      <c r="C109" s="12" t="str">
        <f aca="false">IFERROR(--RIGHT(база!H106,5),"")</f>
        <v/>
      </c>
      <c r="D109" s="13" t="str">
        <f aca="false">IF(--MID(D$4,4,1)=база!$D106,SUMIFS(база!$C$3:$C$100,база!$A$3:$A$100,$B109,база!$B$3:$B$100,$C109),"")</f>
        <v/>
      </c>
      <c r="E109" s="13" t="str">
        <f aca="false">IF(--MID(E$4,4,1)=база!$D106,SUMIFS(база!$C$3:$C$100,база!$A$3:$A$100,$B109,база!$B$3:$B$100,$C109),"")</f>
        <v/>
      </c>
      <c r="F109" s="13" t="str">
        <f aca="false">IF(--MID(F$4,4,1)=база!$D106,SUMIFS(база!$C$3:$C$100,база!$A$3:$A$100,$B109,база!$B$3:$B$100,$C109),"")</f>
        <v/>
      </c>
      <c r="G109" s="13" t="str">
        <f aca="false">IF(--MID(G$4,4,1)=база!$D106,SUMIFS(база!$C$3:$C$100,база!$A$3:$A$100,$B109,база!$B$3:$B$100,$C109),"")</f>
        <v/>
      </c>
      <c r="H109" s="13" t="str">
        <f aca="false">IF(--MID(H$4,4,1)=база!$D106,SUMIFS(база!$C$3:$C$100,база!$A$3:$A$100,$B109,база!$B$3:$B$100,$C109),"")</f>
        <v/>
      </c>
      <c r="I109" s="13" t="str">
        <f aca="false">IF(--MID(I$4,4,1)=база!$D106,SUMIFS(база!$C$3:$C$100,база!$A$3:$A$100,$B109,база!$B$3:$B$100,$C109),"")</f>
        <v/>
      </c>
      <c r="J109" s="15"/>
      <c r="K109" s="3" t="n">
        <f aca="false">база!D106</f>
        <v>0</v>
      </c>
      <c r="L109" s="4" t="n">
        <f aca="false">база!E106</f>
        <v>0</v>
      </c>
    </row>
    <row r="110" customFormat="false" ht="15" hidden="false" customHeight="false" outlineLevel="0" collapsed="false">
      <c r="A110" s="9" t="n">
        <f aca="false">A109+1</f>
        <v>105</v>
      </c>
      <c r="B110" s="11" t="str">
        <f aca="false">IFERROR(LEFT(база!H107,LEN(база!H107)-5),"")</f>
        <v/>
      </c>
      <c r="C110" s="12" t="str">
        <f aca="false">IFERROR(--RIGHT(база!H107,5),"")</f>
        <v/>
      </c>
      <c r="D110" s="13" t="str">
        <f aca="false">IF(--MID(D$4,4,1)=база!$D107,SUMIFS(база!$C$3:$C$100,база!$A$3:$A$100,$B110,база!$B$3:$B$100,$C110),"")</f>
        <v/>
      </c>
      <c r="E110" s="13" t="str">
        <f aca="false">IF(--MID(E$4,4,1)=база!$D107,SUMIFS(база!$C$3:$C$100,база!$A$3:$A$100,$B110,база!$B$3:$B$100,$C110),"")</f>
        <v/>
      </c>
      <c r="F110" s="13" t="str">
        <f aca="false">IF(--MID(F$4,4,1)=база!$D107,SUMIFS(база!$C$3:$C$100,база!$A$3:$A$100,$B110,база!$B$3:$B$100,$C110),"")</f>
        <v/>
      </c>
      <c r="G110" s="13" t="str">
        <f aca="false">IF(--MID(G$4,4,1)=база!$D107,SUMIFS(база!$C$3:$C$100,база!$A$3:$A$100,$B110,база!$B$3:$B$100,$C110),"")</f>
        <v/>
      </c>
      <c r="H110" s="13" t="str">
        <f aca="false">IF(--MID(H$4,4,1)=база!$D107,SUMIFS(база!$C$3:$C$100,база!$A$3:$A$100,$B110,база!$B$3:$B$100,$C110),"")</f>
        <v/>
      </c>
      <c r="I110" s="13" t="str">
        <f aca="false">IF(--MID(I$4,4,1)=база!$D107,SUMIFS(база!$C$3:$C$100,база!$A$3:$A$100,$B110,база!$B$3:$B$100,$C110),"")</f>
        <v/>
      </c>
      <c r="J110" s="15"/>
      <c r="K110" s="3" t="n">
        <f aca="false">база!D107</f>
        <v>0</v>
      </c>
      <c r="L110" s="4" t="n">
        <f aca="false">база!E107</f>
        <v>0</v>
      </c>
    </row>
    <row r="111" customFormat="false" ht="15" hidden="false" customHeight="false" outlineLevel="0" collapsed="false">
      <c r="A111" s="9" t="n">
        <f aca="false">A110+1</f>
        <v>106</v>
      </c>
      <c r="B111" s="11" t="str">
        <f aca="false">IFERROR(LEFT(база!H108,LEN(база!H108)-5),"")</f>
        <v/>
      </c>
      <c r="C111" s="12" t="str">
        <f aca="false">IFERROR(--RIGHT(база!H108,5),"")</f>
        <v/>
      </c>
      <c r="D111" s="13" t="str">
        <f aca="false">IF(--MID(D$4,4,1)=база!$D108,SUMIFS(база!$C$3:$C$100,база!$A$3:$A$100,$B111,база!$B$3:$B$100,$C111),"")</f>
        <v/>
      </c>
      <c r="E111" s="13" t="str">
        <f aca="false">IF(--MID(E$4,4,1)=база!$D108,SUMIFS(база!$C$3:$C$100,база!$A$3:$A$100,$B111,база!$B$3:$B$100,$C111),"")</f>
        <v/>
      </c>
      <c r="F111" s="13" t="str">
        <f aca="false">IF(--MID(F$4,4,1)=база!$D108,SUMIFS(база!$C$3:$C$100,база!$A$3:$A$100,$B111,база!$B$3:$B$100,$C111),"")</f>
        <v/>
      </c>
      <c r="G111" s="13" t="str">
        <f aca="false">IF(--MID(G$4,4,1)=база!$D108,SUMIFS(база!$C$3:$C$100,база!$A$3:$A$100,$B111,база!$B$3:$B$100,$C111),"")</f>
        <v/>
      </c>
      <c r="H111" s="13" t="str">
        <f aca="false">IF(--MID(H$4,4,1)=база!$D108,SUMIFS(база!$C$3:$C$100,база!$A$3:$A$100,$B111,база!$B$3:$B$100,$C111),"")</f>
        <v/>
      </c>
      <c r="I111" s="13" t="str">
        <f aca="false">IF(--MID(I$4,4,1)=база!$D108,SUMIFS(база!$C$3:$C$100,база!$A$3:$A$100,$B111,база!$B$3:$B$100,$C111),"")</f>
        <v/>
      </c>
      <c r="J111" s="15"/>
      <c r="K111" s="3" t="n">
        <f aca="false">база!D108</f>
        <v>0</v>
      </c>
      <c r="L111" s="4" t="n">
        <f aca="false">база!E108</f>
        <v>0</v>
      </c>
    </row>
    <row r="112" customFormat="false" ht="15" hidden="false" customHeight="false" outlineLevel="0" collapsed="false">
      <c r="A112" s="9" t="n">
        <f aca="false">A111+1</f>
        <v>107</v>
      </c>
      <c r="B112" s="11" t="str">
        <f aca="false">IFERROR(LEFT(база!H109,LEN(база!H109)-5),"")</f>
        <v/>
      </c>
      <c r="C112" s="12" t="str">
        <f aca="false">IFERROR(--RIGHT(база!H109,5),"")</f>
        <v/>
      </c>
      <c r="D112" s="13" t="str">
        <f aca="false">IF(--MID(D$4,4,1)=база!$D109,SUMIFS(база!$C$3:$C$100,база!$A$3:$A$100,$B112,база!$B$3:$B$100,$C112),"")</f>
        <v/>
      </c>
      <c r="E112" s="13" t="str">
        <f aca="false">IF(--MID(E$4,4,1)=база!$D109,SUMIFS(база!$C$3:$C$100,база!$A$3:$A$100,$B112,база!$B$3:$B$100,$C112),"")</f>
        <v/>
      </c>
      <c r="F112" s="13" t="str">
        <f aca="false">IF(--MID(F$4,4,1)=база!$D109,SUMIFS(база!$C$3:$C$100,база!$A$3:$A$100,$B112,база!$B$3:$B$100,$C112),"")</f>
        <v/>
      </c>
      <c r="G112" s="13" t="str">
        <f aca="false">IF(--MID(G$4,4,1)=база!$D109,SUMIFS(база!$C$3:$C$100,база!$A$3:$A$100,$B112,база!$B$3:$B$100,$C112),"")</f>
        <v/>
      </c>
      <c r="H112" s="13" t="str">
        <f aca="false">IF(--MID(H$4,4,1)=база!$D109,SUMIFS(база!$C$3:$C$100,база!$A$3:$A$100,$B112,база!$B$3:$B$100,$C112),"")</f>
        <v/>
      </c>
      <c r="I112" s="13" t="str">
        <f aca="false">IF(--MID(I$4,4,1)=база!$D109,SUMIFS(база!$C$3:$C$100,база!$A$3:$A$100,$B112,база!$B$3:$B$100,$C112),"")</f>
        <v/>
      </c>
      <c r="J112" s="15"/>
      <c r="K112" s="3" t="n">
        <f aca="false">база!D109</f>
        <v>0</v>
      </c>
      <c r="L112" s="4" t="n">
        <f aca="false">база!E109</f>
        <v>0</v>
      </c>
    </row>
    <row r="113" customFormat="false" ht="15" hidden="false" customHeight="false" outlineLevel="0" collapsed="false">
      <c r="A113" s="9" t="n">
        <f aca="false">A112+1</f>
        <v>108</v>
      </c>
      <c r="B113" s="11" t="str">
        <f aca="false">IFERROR(LEFT(база!H110,LEN(база!H110)-5),"")</f>
        <v/>
      </c>
      <c r="C113" s="12" t="str">
        <f aca="false">IFERROR(--RIGHT(база!H110,5),"")</f>
        <v/>
      </c>
      <c r="D113" s="13" t="str">
        <f aca="false">IF(--MID(D$4,4,1)=база!$D110,SUMIFS(база!$C$3:$C$100,база!$A$3:$A$100,$B113,база!$B$3:$B$100,$C113),"")</f>
        <v/>
      </c>
      <c r="E113" s="13" t="str">
        <f aca="false">IF(--MID(E$4,4,1)=база!$D110,SUMIFS(база!$C$3:$C$100,база!$A$3:$A$100,$B113,база!$B$3:$B$100,$C113),"")</f>
        <v/>
      </c>
      <c r="F113" s="13" t="str">
        <f aca="false">IF(--MID(F$4,4,1)=база!$D110,SUMIFS(база!$C$3:$C$100,база!$A$3:$A$100,$B113,база!$B$3:$B$100,$C113),"")</f>
        <v/>
      </c>
      <c r="G113" s="13" t="str">
        <f aca="false">IF(--MID(G$4,4,1)=база!$D110,SUMIFS(база!$C$3:$C$100,база!$A$3:$A$100,$B113,база!$B$3:$B$100,$C113),"")</f>
        <v/>
      </c>
      <c r="H113" s="13" t="str">
        <f aca="false">IF(--MID(H$4,4,1)=база!$D110,SUMIFS(база!$C$3:$C$100,база!$A$3:$A$100,$B113,база!$B$3:$B$100,$C113),"")</f>
        <v/>
      </c>
      <c r="I113" s="13" t="str">
        <f aca="false">IF(--MID(I$4,4,1)=база!$D110,SUMIFS(база!$C$3:$C$100,база!$A$3:$A$100,$B113,база!$B$3:$B$100,$C113),"")</f>
        <v/>
      </c>
      <c r="J113" s="15"/>
      <c r="K113" s="3" t="n">
        <f aca="false">база!D110</f>
        <v>0</v>
      </c>
      <c r="L113" s="4" t="n">
        <f aca="false">база!E110</f>
        <v>0</v>
      </c>
    </row>
    <row r="114" customFormat="false" ht="15" hidden="false" customHeight="false" outlineLevel="0" collapsed="false">
      <c r="A114" s="9" t="n">
        <f aca="false">A113+1</f>
        <v>109</v>
      </c>
      <c r="B114" s="11" t="str">
        <f aca="false">IFERROR(LEFT(база!H111,LEN(база!H111)-5),"")</f>
        <v/>
      </c>
      <c r="C114" s="12" t="str">
        <f aca="false">IFERROR(--RIGHT(база!H111,5),"")</f>
        <v/>
      </c>
      <c r="D114" s="13" t="str">
        <f aca="false">IF(--MID(D$4,4,1)=база!$D111,SUMIFS(база!$C$3:$C$100,база!$A$3:$A$100,$B114,база!$B$3:$B$100,$C114),"")</f>
        <v/>
      </c>
      <c r="E114" s="13" t="str">
        <f aca="false">IF(--MID(E$4,4,1)=база!$D111,SUMIFS(база!$C$3:$C$100,база!$A$3:$A$100,$B114,база!$B$3:$B$100,$C114),"")</f>
        <v/>
      </c>
      <c r="F114" s="13" t="str">
        <f aca="false">IF(--MID(F$4,4,1)=база!$D111,SUMIFS(база!$C$3:$C$100,база!$A$3:$A$100,$B114,база!$B$3:$B$100,$C114),"")</f>
        <v/>
      </c>
      <c r="G114" s="13" t="str">
        <f aca="false">IF(--MID(G$4,4,1)=база!$D111,SUMIFS(база!$C$3:$C$100,база!$A$3:$A$100,$B114,база!$B$3:$B$100,$C114),"")</f>
        <v/>
      </c>
      <c r="H114" s="13" t="str">
        <f aca="false">IF(--MID(H$4,4,1)=база!$D111,SUMIFS(база!$C$3:$C$100,база!$A$3:$A$100,$B114,база!$B$3:$B$100,$C114),"")</f>
        <v/>
      </c>
      <c r="I114" s="13" t="str">
        <f aca="false">IF(--MID(I$4,4,1)=база!$D111,SUMIFS(база!$C$3:$C$100,база!$A$3:$A$100,$B114,база!$B$3:$B$100,$C114),"")</f>
        <v/>
      </c>
      <c r="J114" s="15"/>
      <c r="K114" s="3" t="n">
        <f aca="false">база!D111</f>
        <v>0</v>
      </c>
      <c r="L114" s="4" t="n">
        <f aca="false">база!E111</f>
        <v>0</v>
      </c>
    </row>
    <row r="115" customFormat="false" ht="15" hidden="false" customHeight="false" outlineLevel="0" collapsed="false">
      <c r="A115" s="9" t="n">
        <f aca="false">A114+1</f>
        <v>110</v>
      </c>
      <c r="B115" s="11" t="str">
        <f aca="false">IFERROR(LEFT(база!H112,LEN(база!H112)-5),"")</f>
        <v/>
      </c>
      <c r="C115" s="12" t="str">
        <f aca="false">IFERROR(--RIGHT(база!H112,5),"")</f>
        <v/>
      </c>
      <c r="D115" s="13" t="str">
        <f aca="false">IF(--MID(D$4,4,1)=база!$D112,SUMIFS(база!$C$3:$C$100,база!$A$3:$A$100,$B115,база!$B$3:$B$100,$C115),"")</f>
        <v/>
      </c>
      <c r="E115" s="13" t="str">
        <f aca="false">IF(--MID(E$4,4,1)=база!$D112,SUMIFS(база!$C$3:$C$100,база!$A$3:$A$100,$B115,база!$B$3:$B$100,$C115),"")</f>
        <v/>
      </c>
      <c r="F115" s="13" t="str">
        <f aca="false">IF(--MID(F$4,4,1)=база!$D112,SUMIFS(база!$C$3:$C$100,база!$A$3:$A$100,$B115,база!$B$3:$B$100,$C115),"")</f>
        <v/>
      </c>
      <c r="G115" s="13" t="str">
        <f aca="false">IF(--MID(G$4,4,1)=база!$D112,SUMIFS(база!$C$3:$C$100,база!$A$3:$A$100,$B115,база!$B$3:$B$100,$C115),"")</f>
        <v/>
      </c>
      <c r="H115" s="13" t="str">
        <f aca="false">IF(--MID(H$4,4,1)=база!$D112,SUMIFS(база!$C$3:$C$100,база!$A$3:$A$100,$B115,база!$B$3:$B$100,$C115),"")</f>
        <v/>
      </c>
      <c r="I115" s="13" t="str">
        <f aca="false">IF(--MID(I$4,4,1)=база!$D112,SUMIFS(база!$C$3:$C$100,база!$A$3:$A$100,$B115,база!$B$3:$B$100,$C115),"")</f>
        <v/>
      </c>
      <c r="J115" s="15"/>
      <c r="K115" s="3" t="n">
        <f aca="false">база!D112</f>
        <v>0</v>
      </c>
      <c r="L115" s="4" t="n">
        <f aca="false">база!E112</f>
        <v>0</v>
      </c>
    </row>
    <row r="116" customFormat="false" ht="15" hidden="false" customHeight="false" outlineLevel="0" collapsed="false">
      <c r="A116" s="9" t="n">
        <f aca="false">A115+1</f>
        <v>111</v>
      </c>
      <c r="B116" s="11" t="str">
        <f aca="false">IFERROR(LEFT(база!H113,LEN(база!H113)-5),"")</f>
        <v/>
      </c>
      <c r="C116" s="12" t="str">
        <f aca="false">IFERROR(--RIGHT(база!H113,5),"")</f>
        <v/>
      </c>
      <c r="D116" s="13" t="str">
        <f aca="false">IF(--MID(D$4,4,1)=база!$D113,SUMIFS(база!$C$3:$C$100,база!$A$3:$A$100,$B116,база!$B$3:$B$100,$C116),"")</f>
        <v/>
      </c>
      <c r="E116" s="13" t="str">
        <f aca="false">IF(--MID(E$4,4,1)=база!$D113,SUMIFS(база!$C$3:$C$100,база!$A$3:$A$100,$B116,база!$B$3:$B$100,$C116),"")</f>
        <v/>
      </c>
      <c r="F116" s="13" t="str">
        <f aca="false">IF(--MID(F$4,4,1)=база!$D113,SUMIFS(база!$C$3:$C$100,база!$A$3:$A$100,$B116,база!$B$3:$B$100,$C116),"")</f>
        <v/>
      </c>
      <c r="G116" s="13" t="str">
        <f aca="false">IF(--MID(G$4,4,1)=база!$D113,SUMIFS(база!$C$3:$C$100,база!$A$3:$A$100,$B116,база!$B$3:$B$100,$C116),"")</f>
        <v/>
      </c>
      <c r="H116" s="13" t="str">
        <f aca="false">IF(--MID(H$4,4,1)=база!$D113,SUMIFS(база!$C$3:$C$100,база!$A$3:$A$100,$B116,база!$B$3:$B$100,$C116),"")</f>
        <v/>
      </c>
      <c r="I116" s="13" t="str">
        <f aca="false">IF(--MID(I$4,4,1)=база!$D113,SUMIFS(база!$C$3:$C$100,база!$A$3:$A$100,$B116,база!$B$3:$B$100,$C116),"")</f>
        <v/>
      </c>
      <c r="J116" s="15"/>
      <c r="K116" s="3" t="n">
        <f aca="false">база!D113</f>
        <v>0</v>
      </c>
      <c r="L116" s="4" t="n">
        <f aca="false">база!E113</f>
        <v>0</v>
      </c>
    </row>
    <row r="117" customFormat="false" ht="15" hidden="false" customHeight="false" outlineLevel="0" collapsed="false">
      <c r="A117" s="9" t="n">
        <f aca="false">A116+1</f>
        <v>112</v>
      </c>
      <c r="B117" s="11" t="str">
        <f aca="false">IFERROR(LEFT(база!H114,LEN(база!H114)-5),"")</f>
        <v/>
      </c>
      <c r="C117" s="12" t="str">
        <f aca="false">IFERROR(--RIGHT(база!H114,5),"")</f>
        <v/>
      </c>
      <c r="D117" s="13" t="str">
        <f aca="false">IF(--MID(D$4,4,1)=база!$D114,SUMIFS(база!$C$3:$C$100,база!$A$3:$A$100,$B117,база!$B$3:$B$100,$C117),"")</f>
        <v/>
      </c>
      <c r="E117" s="13" t="str">
        <f aca="false">IF(--MID(E$4,4,1)=база!$D114,SUMIFS(база!$C$3:$C$100,база!$A$3:$A$100,$B117,база!$B$3:$B$100,$C117),"")</f>
        <v/>
      </c>
      <c r="F117" s="13" t="str">
        <f aca="false">IF(--MID(F$4,4,1)=база!$D114,SUMIFS(база!$C$3:$C$100,база!$A$3:$A$100,$B117,база!$B$3:$B$100,$C117),"")</f>
        <v/>
      </c>
      <c r="G117" s="13" t="str">
        <f aca="false">IF(--MID(G$4,4,1)=база!$D114,SUMIFS(база!$C$3:$C$100,база!$A$3:$A$100,$B117,база!$B$3:$B$100,$C117),"")</f>
        <v/>
      </c>
      <c r="H117" s="13" t="str">
        <f aca="false">IF(--MID(H$4,4,1)=база!$D114,SUMIFS(база!$C$3:$C$100,база!$A$3:$A$100,$B117,база!$B$3:$B$100,$C117),"")</f>
        <v/>
      </c>
      <c r="I117" s="13" t="str">
        <f aca="false">IF(--MID(I$4,4,1)=база!$D114,SUMIFS(база!$C$3:$C$100,база!$A$3:$A$100,$B117,база!$B$3:$B$100,$C117),"")</f>
        <v/>
      </c>
      <c r="J117" s="15"/>
      <c r="K117" s="3" t="n">
        <f aca="false">база!D114</f>
        <v>0</v>
      </c>
      <c r="L117" s="4" t="n">
        <f aca="false">база!E114</f>
        <v>0</v>
      </c>
    </row>
    <row r="118" customFormat="false" ht="15" hidden="false" customHeight="false" outlineLevel="0" collapsed="false">
      <c r="A118" s="9" t="n">
        <f aca="false">A117+1</f>
        <v>113</v>
      </c>
      <c r="B118" s="11" t="str">
        <f aca="false">IFERROR(LEFT(база!H115,LEN(база!H115)-5),"")</f>
        <v/>
      </c>
      <c r="C118" s="12" t="str">
        <f aca="false">IFERROR(--RIGHT(база!H115,5),"")</f>
        <v/>
      </c>
      <c r="D118" s="13" t="str">
        <f aca="false">IF(--MID(D$4,4,1)=база!$D115,SUMIFS(база!$C$3:$C$100,база!$A$3:$A$100,$B118,база!$B$3:$B$100,$C118),"")</f>
        <v/>
      </c>
      <c r="E118" s="13" t="str">
        <f aca="false">IF(--MID(E$4,4,1)=база!$D115,SUMIFS(база!$C$3:$C$100,база!$A$3:$A$100,$B118,база!$B$3:$B$100,$C118),"")</f>
        <v/>
      </c>
      <c r="F118" s="13" t="str">
        <f aca="false">IF(--MID(F$4,4,1)=база!$D115,SUMIFS(база!$C$3:$C$100,база!$A$3:$A$100,$B118,база!$B$3:$B$100,$C118),"")</f>
        <v/>
      </c>
      <c r="G118" s="13" t="str">
        <f aca="false">IF(--MID(G$4,4,1)=база!$D115,SUMIFS(база!$C$3:$C$100,база!$A$3:$A$100,$B118,база!$B$3:$B$100,$C118),"")</f>
        <v/>
      </c>
      <c r="H118" s="13" t="str">
        <f aca="false">IF(--MID(H$4,4,1)=база!$D115,SUMIFS(база!$C$3:$C$100,база!$A$3:$A$100,$B118,база!$B$3:$B$100,$C118),"")</f>
        <v/>
      </c>
      <c r="I118" s="13" t="str">
        <f aca="false">IF(--MID(I$4,4,1)=база!$D115,SUMIFS(база!$C$3:$C$100,база!$A$3:$A$100,$B118,база!$B$3:$B$100,$C118),"")</f>
        <v/>
      </c>
      <c r="J118" s="15"/>
      <c r="K118" s="3" t="n">
        <f aca="false">база!D115</f>
        <v>0</v>
      </c>
      <c r="L118" s="4" t="n">
        <f aca="false">база!E115</f>
        <v>0</v>
      </c>
    </row>
    <row r="119" customFormat="false" ht="15" hidden="false" customHeight="false" outlineLevel="0" collapsed="false">
      <c r="A119" s="9" t="n">
        <f aca="false">A118+1</f>
        <v>114</v>
      </c>
      <c r="B119" s="11" t="str">
        <f aca="false">IFERROR(LEFT(база!H116,LEN(база!H116)-5),"")</f>
        <v/>
      </c>
      <c r="C119" s="12" t="str">
        <f aca="false">IFERROR(--RIGHT(база!H116,5),"")</f>
        <v/>
      </c>
      <c r="D119" s="13" t="str">
        <f aca="false">IF(--MID(D$4,4,1)=база!$D116,SUMIFS(база!$C$3:$C$100,база!$A$3:$A$100,$B119,база!$B$3:$B$100,$C119),"")</f>
        <v/>
      </c>
      <c r="E119" s="13" t="str">
        <f aca="false">IF(--MID(E$4,4,1)=база!$D116,SUMIFS(база!$C$3:$C$100,база!$A$3:$A$100,$B119,база!$B$3:$B$100,$C119),"")</f>
        <v/>
      </c>
      <c r="F119" s="13" t="str">
        <f aca="false">IF(--MID(F$4,4,1)=база!$D116,SUMIFS(база!$C$3:$C$100,база!$A$3:$A$100,$B119,база!$B$3:$B$100,$C119),"")</f>
        <v/>
      </c>
      <c r="G119" s="13" t="str">
        <f aca="false">IF(--MID(G$4,4,1)=база!$D116,SUMIFS(база!$C$3:$C$100,база!$A$3:$A$100,$B119,база!$B$3:$B$100,$C119),"")</f>
        <v/>
      </c>
      <c r="H119" s="13" t="str">
        <f aca="false">IF(--MID(H$4,4,1)=база!$D116,SUMIFS(база!$C$3:$C$100,база!$A$3:$A$100,$B119,база!$B$3:$B$100,$C119),"")</f>
        <v/>
      </c>
      <c r="I119" s="13" t="str">
        <f aca="false">IF(--MID(I$4,4,1)=база!$D116,SUMIFS(база!$C$3:$C$100,база!$A$3:$A$100,$B119,база!$B$3:$B$100,$C119),"")</f>
        <v/>
      </c>
      <c r="J119" s="15"/>
      <c r="K119" s="3" t="n">
        <f aca="false">база!D116</f>
        <v>0</v>
      </c>
      <c r="L119" s="4" t="n">
        <f aca="false">база!E116</f>
        <v>0</v>
      </c>
    </row>
    <row r="120" customFormat="false" ht="15" hidden="false" customHeight="false" outlineLevel="0" collapsed="false">
      <c r="A120" s="9" t="n">
        <f aca="false">A119+1</f>
        <v>115</v>
      </c>
      <c r="B120" s="11" t="str">
        <f aca="false">IFERROR(LEFT(база!H117,LEN(база!H117)-5),"")</f>
        <v/>
      </c>
      <c r="C120" s="12" t="str">
        <f aca="false">IFERROR(--RIGHT(база!H117,5),"")</f>
        <v/>
      </c>
      <c r="D120" s="13" t="str">
        <f aca="false">IF(--MID(D$4,4,1)=база!$D117,SUMIFS(база!$C$3:$C$100,база!$A$3:$A$100,$B120,база!$B$3:$B$100,$C120),"")</f>
        <v/>
      </c>
      <c r="E120" s="13" t="str">
        <f aca="false">IF(--MID(E$4,4,1)=база!$D117,SUMIFS(база!$C$3:$C$100,база!$A$3:$A$100,$B120,база!$B$3:$B$100,$C120),"")</f>
        <v/>
      </c>
      <c r="F120" s="13" t="str">
        <f aca="false">IF(--MID(F$4,4,1)=база!$D117,SUMIFS(база!$C$3:$C$100,база!$A$3:$A$100,$B120,база!$B$3:$B$100,$C120),"")</f>
        <v/>
      </c>
      <c r="G120" s="13" t="str">
        <f aca="false">IF(--MID(G$4,4,1)=база!$D117,SUMIFS(база!$C$3:$C$100,база!$A$3:$A$100,$B120,база!$B$3:$B$100,$C120),"")</f>
        <v/>
      </c>
      <c r="H120" s="13" t="str">
        <f aca="false">IF(--MID(H$4,4,1)=база!$D117,SUMIFS(база!$C$3:$C$100,база!$A$3:$A$100,$B120,база!$B$3:$B$100,$C120),"")</f>
        <v/>
      </c>
      <c r="I120" s="13" t="str">
        <f aca="false">IF(--MID(I$4,4,1)=база!$D117,SUMIFS(база!$C$3:$C$100,база!$A$3:$A$100,$B120,база!$B$3:$B$100,$C120),"")</f>
        <v/>
      </c>
      <c r="J120" s="15"/>
      <c r="K120" s="3" t="n">
        <f aca="false">база!D117</f>
        <v>0</v>
      </c>
      <c r="L120" s="4" t="n">
        <f aca="false">база!E117</f>
        <v>0</v>
      </c>
    </row>
    <row r="121" customFormat="false" ht="15" hidden="false" customHeight="false" outlineLevel="0" collapsed="false">
      <c r="A121" s="9" t="n">
        <f aca="false">A120+1</f>
        <v>116</v>
      </c>
      <c r="B121" s="11" t="str">
        <f aca="false">IFERROR(LEFT(база!H118,LEN(база!H118)-5),"")</f>
        <v/>
      </c>
      <c r="C121" s="12" t="str">
        <f aca="false">IFERROR(--RIGHT(база!H118,5),"")</f>
        <v/>
      </c>
      <c r="D121" s="13" t="str">
        <f aca="false">IF(--MID(D$4,4,1)=база!$D118,SUMIFS(база!$C$3:$C$100,база!$A$3:$A$100,$B121,база!$B$3:$B$100,$C121),"")</f>
        <v/>
      </c>
      <c r="E121" s="13" t="str">
        <f aca="false">IF(--MID(E$4,4,1)=база!$D118,SUMIFS(база!$C$3:$C$100,база!$A$3:$A$100,$B121,база!$B$3:$B$100,$C121),"")</f>
        <v/>
      </c>
      <c r="F121" s="13" t="str">
        <f aca="false">IF(--MID(F$4,4,1)=база!$D118,SUMIFS(база!$C$3:$C$100,база!$A$3:$A$100,$B121,база!$B$3:$B$100,$C121),"")</f>
        <v/>
      </c>
      <c r="G121" s="13" t="str">
        <f aca="false">IF(--MID(G$4,4,1)=база!$D118,SUMIFS(база!$C$3:$C$100,база!$A$3:$A$100,$B121,база!$B$3:$B$100,$C121),"")</f>
        <v/>
      </c>
      <c r="H121" s="13" t="str">
        <f aca="false">IF(--MID(H$4,4,1)=база!$D118,SUMIFS(база!$C$3:$C$100,база!$A$3:$A$100,$B121,база!$B$3:$B$100,$C121),"")</f>
        <v/>
      </c>
      <c r="I121" s="13" t="str">
        <f aca="false">IF(--MID(I$4,4,1)=база!$D118,SUMIFS(база!$C$3:$C$100,база!$A$3:$A$100,$B121,база!$B$3:$B$100,$C121),"")</f>
        <v/>
      </c>
      <c r="J121" s="15"/>
      <c r="K121" s="3" t="n">
        <f aca="false">база!D118</f>
        <v>0</v>
      </c>
      <c r="L121" s="4" t="n">
        <f aca="false">база!E118</f>
        <v>0</v>
      </c>
    </row>
    <row r="122" customFormat="false" ht="15" hidden="false" customHeight="false" outlineLevel="0" collapsed="false">
      <c r="A122" s="9" t="n">
        <f aca="false">A121+1</f>
        <v>117</v>
      </c>
      <c r="B122" s="11" t="str">
        <f aca="false">IFERROR(LEFT(база!H119,LEN(база!H119)-5),"")</f>
        <v/>
      </c>
      <c r="C122" s="12" t="str">
        <f aca="false">IFERROR(--RIGHT(база!H119,5),"")</f>
        <v/>
      </c>
      <c r="D122" s="13" t="str">
        <f aca="false">IF(--MID(D$4,4,1)=база!$D119,SUMIFS(база!$C$3:$C$100,база!$A$3:$A$100,$B122,база!$B$3:$B$100,$C122),"")</f>
        <v/>
      </c>
      <c r="E122" s="13" t="str">
        <f aca="false">IF(--MID(E$4,4,1)=база!$D119,SUMIFS(база!$C$3:$C$100,база!$A$3:$A$100,$B122,база!$B$3:$B$100,$C122),"")</f>
        <v/>
      </c>
      <c r="F122" s="13" t="str">
        <f aca="false">IF(--MID(F$4,4,1)=база!$D119,SUMIFS(база!$C$3:$C$100,база!$A$3:$A$100,$B122,база!$B$3:$B$100,$C122),"")</f>
        <v/>
      </c>
      <c r="G122" s="13" t="str">
        <f aca="false">IF(--MID(G$4,4,1)=база!$D119,SUMIFS(база!$C$3:$C$100,база!$A$3:$A$100,$B122,база!$B$3:$B$100,$C122),"")</f>
        <v/>
      </c>
      <c r="H122" s="13" t="str">
        <f aca="false">IF(--MID(H$4,4,1)=база!$D119,SUMIFS(база!$C$3:$C$100,база!$A$3:$A$100,$B122,база!$B$3:$B$100,$C122),"")</f>
        <v/>
      </c>
      <c r="I122" s="13" t="str">
        <f aca="false">IF(--MID(I$4,4,1)=база!$D119,SUMIFS(база!$C$3:$C$100,база!$A$3:$A$100,$B122,база!$B$3:$B$100,$C122),"")</f>
        <v/>
      </c>
      <c r="J122" s="15"/>
      <c r="K122" s="3" t="n">
        <f aca="false">база!D119</f>
        <v>0</v>
      </c>
      <c r="L122" s="4" t="n">
        <f aca="false">база!E119</f>
        <v>0</v>
      </c>
    </row>
    <row r="123" customFormat="false" ht="15" hidden="false" customHeight="false" outlineLevel="0" collapsed="false">
      <c r="A123" s="9" t="n">
        <f aca="false">A122+1</f>
        <v>118</v>
      </c>
      <c r="B123" s="11" t="str">
        <f aca="false">IFERROR(LEFT(база!H120,LEN(база!H120)-5),"")</f>
        <v/>
      </c>
      <c r="C123" s="12" t="str">
        <f aca="false">IFERROR(--RIGHT(база!H120,5),"")</f>
        <v/>
      </c>
      <c r="D123" s="13" t="str">
        <f aca="false">IF(--MID(D$4,4,1)=база!$D120,SUMIFS(база!$C$3:$C$100,база!$A$3:$A$100,$B123,база!$B$3:$B$100,$C123),"")</f>
        <v/>
      </c>
      <c r="E123" s="13" t="str">
        <f aca="false">IF(--MID(E$4,4,1)=база!$D120,SUMIFS(база!$C$3:$C$100,база!$A$3:$A$100,$B123,база!$B$3:$B$100,$C123),"")</f>
        <v/>
      </c>
      <c r="F123" s="13" t="str">
        <f aca="false">IF(--MID(F$4,4,1)=база!$D120,SUMIFS(база!$C$3:$C$100,база!$A$3:$A$100,$B123,база!$B$3:$B$100,$C123),"")</f>
        <v/>
      </c>
      <c r="G123" s="13" t="str">
        <f aca="false">IF(--MID(G$4,4,1)=база!$D120,SUMIFS(база!$C$3:$C$100,база!$A$3:$A$100,$B123,база!$B$3:$B$100,$C123),"")</f>
        <v/>
      </c>
      <c r="H123" s="13" t="str">
        <f aca="false">IF(--MID(H$4,4,1)=база!$D120,SUMIFS(база!$C$3:$C$100,база!$A$3:$A$100,$B123,база!$B$3:$B$100,$C123),"")</f>
        <v/>
      </c>
      <c r="I123" s="13" t="str">
        <f aca="false">IF(--MID(I$4,4,1)=база!$D120,SUMIFS(база!$C$3:$C$100,база!$A$3:$A$100,$B123,база!$B$3:$B$100,$C123),"")</f>
        <v/>
      </c>
      <c r="J123" s="15"/>
      <c r="K123" s="3" t="n">
        <f aca="false">база!D120</f>
        <v>0</v>
      </c>
      <c r="L123" s="4" t="n">
        <f aca="false">база!E120</f>
        <v>0</v>
      </c>
    </row>
    <row r="124" customFormat="false" ht="15" hidden="false" customHeight="false" outlineLevel="0" collapsed="false">
      <c r="A124" s="9" t="n">
        <f aca="false">A123+1</f>
        <v>119</v>
      </c>
      <c r="B124" s="11" t="str">
        <f aca="false">IFERROR(LEFT(база!H121,LEN(база!H121)-5),"")</f>
        <v/>
      </c>
      <c r="C124" s="12" t="str">
        <f aca="false">IFERROR(--RIGHT(база!H121,5),"")</f>
        <v/>
      </c>
      <c r="D124" s="13" t="str">
        <f aca="false">IF(--MID(D$4,4,1)=база!$D121,SUMIFS(база!$C$3:$C$100,база!$A$3:$A$100,$B124,база!$B$3:$B$100,$C124),"")</f>
        <v/>
      </c>
      <c r="E124" s="13" t="str">
        <f aca="false">IF(--MID(E$4,4,1)=база!$D121,SUMIFS(база!$C$3:$C$100,база!$A$3:$A$100,$B124,база!$B$3:$B$100,$C124),"")</f>
        <v/>
      </c>
      <c r="F124" s="13" t="str">
        <f aca="false">IF(--MID(F$4,4,1)=база!$D121,SUMIFS(база!$C$3:$C$100,база!$A$3:$A$100,$B124,база!$B$3:$B$100,$C124),"")</f>
        <v/>
      </c>
      <c r="G124" s="13" t="str">
        <f aca="false">IF(--MID(G$4,4,1)=база!$D121,SUMIFS(база!$C$3:$C$100,база!$A$3:$A$100,$B124,база!$B$3:$B$100,$C124),"")</f>
        <v/>
      </c>
      <c r="H124" s="13" t="str">
        <f aca="false">IF(--MID(H$4,4,1)=база!$D121,SUMIFS(база!$C$3:$C$100,база!$A$3:$A$100,$B124,база!$B$3:$B$100,$C124),"")</f>
        <v/>
      </c>
      <c r="I124" s="13" t="str">
        <f aca="false">IF(--MID(I$4,4,1)=база!$D121,SUMIFS(база!$C$3:$C$100,база!$A$3:$A$100,$B124,база!$B$3:$B$100,$C124),"")</f>
        <v/>
      </c>
      <c r="J124" s="15"/>
      <c r="K124" s="3" t="n">
        <f aca="false">база!D121</f>
        <v>0</v>
      </c>
      <c r="L124" s="4" t="n">
        <f aca="false">база!E121</f>
        <v>0</v>
      </c>
    </row>
    <row r="125" customFormat="false" ht="15" hidden="false" customHeight="false" outlineLevel="0" collapsed="false">
      <c r="A125" s="9" t="n">
        <f aca="false">A124+1</f>
        <v>120</v>
      </c>
      <c r="B125" s="11" t="str">
        <f aca="false">IFERROR(LEFT(база!H122,LEN(база!H122)-5),"")</f>
        <v/>
      </c>
      <c r="C125" s="12" t="str">
        <f aca="false">IFERROR(--RIGHT(база!H122,5),"")</f>
        <v/>
      </c>
      <c r="D125" s="13" t="str">
        <f aca="false">IF(--MID(D$4,4,1)=база!$D122,SUMIFS(база!$C$3:$C$100,база!$A$3:$A$100,$B125,база!$B$3:$B$100,$C125),"")</f>
        <v/>
      </c>
      <c r="E125" s="13" t="str">
        <f aca="false">IF(--MID(E$4,4,1)=база!$D122,SUMIFS(база!$C$3:$C$100,база!$A$3:$A$100,$B125,база!$B$3:$B$100,$C125),"")</f>
        <v/>
      </c>
      <c r="F125" s="13" t="str">
        <f aca="false">IF(--MID(F$4,4,1)=база!$D122,SUMIFS(база!$C$3:$C$100,база!$A$3:$A$100,$B125,база!$B$3:$B$100,$C125),"")</f>
        <v/>
      </c>
      <c r="G125" s="13" t="str">
        <f aca="false">IF(--MID(G$4,4,1)=база!$D122,SUMIFS(база!$C$3:$C$100,база!$A$3:$A$100,$B125,база!$B$3:$B$100,$C125),"")</f>
        <v/>
      </c>
      <c r="H125" s="13" t="str">
        <f aca="false">IF(--MID(H$4,4,1)=база!$D122,SUMIFS(база!$C$3:$C$100,база!$A$3:$A$100,$B125,база!$B$3:$B$100,$C125),"")</f>
        <v/>
      </c>
      <c r="I125" s="13" t="str">
        <f aca="false">IF(--MID(I$4,4,1)=база!$D122,SUMIFS(база!$C$3:$C$100,база!$A$3:$A$100,$B125,база!$B$3:$B$100,$C125),"")</f>
        <v/>
      </c>
      <c r="J125" s="15"/>
      <c r="K125" s="3" t="n">
        <f aca="false">база!D122</f>
        <v>0</v>
      </c>
      <c r="L125" s="4" t="n">
        <f aca="false">база!E122</f>
        <v>0</v>
      </c>
    </row>
    <row r="126" customFormat="false" ht="15" hidden="false" customHeight="false" outlineLevel="0" collapsed="false">
      <c r="A126" s="9" t="n">
        <f aca="false">A125+1</f>
        <v>121</v>
      </c>
      <c r="B126" s="11" t="str">
        <f aca="false">IFERROR(LEFT(база!H123,LEN(база!H123)-5),"")</f>
        <v/>
      </c>
      <c r="C126" s="12" t="str">
        <f aca="false">IFERROR(--RIGHT(база!H123,5),"")</f>
        <v/>
      </c>
      <c r="D126" s="13" t="str">
        <f aca="false">IF(--MID(D$4,4,1)=база!$D123,SUMIFS(база!$C$3:$C$100,база!$A$3:$A$100,$B126,база!$B$3:$B$100,$C126),"")</f>
        <v/>
      </c>
      <c r="E126" s="13" t="str">
        <f aca="false">IF(--MID(E$4,4,1)=база!$D123,SUMIFS(база!$C$3:$C$100,база!$A$3:$A$100,$B126,база!$B$3:$B$100,$C126),"")</f>
        <v/>
      </c>
      <c r="F126" s="13" t="str">
        <f aca="false">IF(--MID(F$4,4,1)=база!$D123,SUMIFS(база!$C$3:$C$100,база!$A$3:$A$100,$B126,база!$B$3:$B$100,$C126),"")</f>
        <v/>
      </c>
      <c r="G126" s="13" t="str">
        <f aca="false">IF(--MID(G$4,4,1)=база!$D123,SUMIFS(база!$C$3:$C$100,база!$A$3:$A$100,$B126,база!$B$3:$B$100,$C126),"")</f>
        <v/>
      </c>
      <c r="H126" s="13" t="str">
        <f aca="false">IF(--MID(H$4,4,1)=база!$D123,SUMIFS(база!$C$3:$C$100,база!$A$3:$A$100,$B126,база!$B$3:$B$100,$C126),"")</f>
        <v/>
      </c>
      <c r="I126" s="13" t="str">
        <f aca="false">IF(--MID(I$4,4,1)=база!$D123,SUMIFS(база!$C$3:$C$100,база!$A$3:$A$100,$B126,база!$B$3:$B$100,$C126),"")</f>
        <v/>
      </c>
      <c r="J126" s="15"/>
      <c r="K126" s="3" t="n">
        <f aca="false">база!D123</f>
        <v>0</v>
      </c>
      <c r="L126" s="4" t="n">
        <f aca="false">база!E123</f>
        <v>0</v>
      </c>
    </row>
    <row r="127" customFormat="false" ht="15" hidden="false" customHeight="false" outlineLevel="0" collapsed="false">
      <c r="A127" s="9" t="n">
        <f aca="false">A126+1</f>
        <v>122</v>
      </c>
      <c r="B127" s="11" t="str">
        <f aca="false">IFERROR(LEFT(база!H124,LEN(база!H124)-5),"")</f>
        <v/>
      </c>
      <c r="C127" s="12" t="str">
        <f aca="false">IFERROR(--RIGHT(база!H124,5),"")</f>
        <v/>
      </c>
      <c r="D127" s="13" t="str">
        <f aca="false">IF(--MID(D$4,4,1)=база!$D124,SUMIFS(база!$C$3:$C$100,база!$A$3:$A$100,$B127,база!$B$3:$B$100,$C127),"")</f>
        <v/>
      </c>
      <c r="E127" s="13" t="str">
        <f aca="false">IF(--MID(E$4,4,1)=база!$D124,SUMIFS(база!$C$3:$C$100,база!$A$3:$A$100,$B127,база!$B$3:$B$100,$C127),"")</f>
        <v/>
      </c>
      <c r="F127" s="13" t="str">
        <f aca="false">IF(--MID(F$4,4,1)=база!$D124,SUMIFS(база!$C$3:$C$100,база!$A$3:$A$100,$B127,база!$B$3:$B$100,$C127),"")</f>
        <v/>
      </c>
      <c r="G127" s="13" t="str">
        <f aca="false">IF(--MID(G$4,4,1)=база!$D124,SUMIFS(база!$C$3:$C$100,база!$A$3:$A$100,$B127,база!$B$3:$B$100,$C127),"")</f>
        <v/>
      </c>
      <c r="H127" s="13" t="str">
        <f aca="false">IF(--MID(H$4,4,1)=база!$D124,SUMIFS(база!$C$3:$C$100,база!$A$3:$A$100,$B127,база!$B$3:$B$100,$C127),"")</f>
        <v/>
      </c>
      <c r="I127" s="13" t="str">
        <f aca="false">IF(--MID(I$4,4,1)=база!$D124,SUMIFS(база!$C$3:$C$100,база!$A$3:$A$100,$B127,база!$B$3:$B$100,$C127),"")</f>
        <v/>
      </c>
      <c r="J127" s="15"/>
      <c r="K127" s="3" t="n">
        <f aca="false">база!D124</f>
        <v>0</v>
      </c>
      <c r="L127" s="4" t="n">
        <f aca="false">база!E124</f>
        <v>0</v>
      </c>
    </row>
    <row r="128" customFormat="false" ht="15" hidden="false" customHeight="false" outlineLevel="0" collapsed="false">
      <c r="A128" s="9" t="n">
        <f aca="false">A127+1</f>
        <v>123</v>
      </c>
      <c r="B128" s="11" t="str">
        <f aca="false">IFERROR(LEFT(база!H125,LEN(база!H125)-5),"")</f>
        <v/>
      </c>
      <c r="C128" s="12" t="str">
        <f aca="false">IFERROR(--RIGHT(база!H125,5),"")</f>
        <v/>
      </c>
      <c r="D128" s="13" t="str">
        <f aca="false">IF(--MID(D$4,4,1)=база!$D125,SUMIFS(база!$C$3:$C$100,база!$A$3:$A$100,$B128,база!$B$3:$B$100,$C128),"")</f>
        <v/>
      </c>
      <c r="E128" s="13" t="str">
        <f aca="false">IF(--MID(E$4,4,1)=база!$D125,SUMIFS(база!$C$3:$C$100,база!$A$3:$A$100,$B128,база!$B$3:$B$100,$C128),"")</f>
        <v/>
      </c>
      <c r="F128" s="13" t="str">
        <f aca="false">IF(--MID(F$4,4,1)=база!$D125,SUMIFS(база!$C$3:$C$100,база!$A$3:$A$100,$B128,база!$B$3:$B$100,$C128),"")</f>
        <v/>
      </c>
      <c r="G128" s="13" t="str">
        <f aca="false">IF(--MID(G$4,4,1)=база!$D125,SUMIFS(база!$C$3:$C$100,база!$A$3:$A$100,$B128,база!$B$3:$B$100,$C128),"")</f>
        <v/>
      </c>
      <c r="H128" s="13" t="str">
        <f aca="false">IF(--MID(H$4,4,1)=база!$D125,SUMIFS(база!$C$3:$C$100,база!$A$3:$A$100,$B128,база!$B$3:$B$100,$C128),"")</f>
        <v/>
      </c>
      <c r="I128" s="13" t="str">
        <f aca="false">IF(--MID(I$4,4,1)=база!$D125,SUMIFS(база!$C$3:$C$100,база!$A$3:$A$100,$B128,база!$B$3:$B$100,$C128),"")</f>
        <v/>
      </c>
      <c r="J128" s="15"/>
      <c r="K128" s="3" t="n">
        <f aca="false">база!D125</f>
        <v>0</v>
      </c>
      <c r="L128" s="4" t="n">
        <f aca="false">база!E125</f>
        <v>0</v>
      </c>
    </row>
    <row r="129" customFormat="false" ht="15" hidden="false" customHeight="false" outlineLevel="0" collapsed="false">
      <c r="A129" s="9" t="n">
        <f aca="false">A128+1</f>
        <v>124</v>
      </c>
      <c r="B129" s="11" t="str">
        <f aca="false">IFERROR(LEFT(база!H126,LEN(база!H126)-5),"")</f>
        <v/>
      </c>
      <c r="C129" s="12" t="str">
        <f aca="false">IFERROR(--RIGHT(база!H126,5),"")</f>
        <v/>
      </c>
      <c r="D129" s="13" t="str">
        <f aca="false">IF(--MID(D$4,4,1)=база!$D126,SUMIFS(база!$C$3:$C$100,база!$A$3:$A$100,$B129,база!$B$3:$B$100,$C129),"")</f>
        <v/>
      </c>
      <c r="E129" s="13" t="str">
        <f aca="false">IF(--MID(E$4,4,1)=база!$D126,SUMIFS(база!$C$3:$C$100,база!$A$3:$A$100,$B129,база!$B$3:$B$100,$C129),"")</f>
        <v/>
      </c>
      <c r="F129" s="13" t="str">
        <f aca="false">IF(--MID(F$4,4,1)=база!$D126,SUMIFS(база!$C$3:$C$100,база!$A$3:$A$100,$B129,база!$B$3:$B$100,$C129),"")</f>
        <v/>
      </c>
      <c r="G129" s="13" t="str">
        <f aca="false">IF(--MID(G$4,4,1)=база!$D126,SUMIFS(база!$C$3:$C$100,база!$A$3:$A$100,$B129,база!$B$3:$B$100,$C129),"")</f>
        <v/>
      </c>
      <c r="H129" s="13" t="str">
        <f aca="false">IF(--MID(H$4,4,1)=база!$D126,SUMIFS(база!$C$3:$C$100,база!$A$3:$A$100,$B129,база!$B$3:$B$100,$C129),"")</f>
        <v/>
      </c>
      <c r="I129" s="13" t="str">
        <f aca="false">IF(--MID(I$4,4,1)=база!$D126,SUMIFS(база!$C$3:$C$100,база!$A$3:$A$100,$B129,база!$B$3:$B$100,$C129),"")</f>
        <v/>
      </c>
      <c r="J129" s="15"/>
      <c r="K129" s="3" t="n">
        <f aca="false">база!D126</f>
        <v>0</v>
      </c>
      <c r="L129" s="4" t="n">
        <f aca="false">база!E126</f>
        <v>0</v>
      </c>
    </row>
    <row r="130" customFormat="false" ht="15" hidden="false" customHeight="false" outlineLevel="0" collapsed="false">
      <c r="A130" s="9" t="n">
        <f aca="false">A129+1</f>
        <v>125</v>
      </c>
      <c r="B130" s="11" t="str">
        <f aca="false">IFERROR(LEFT(база!H127,LEN(база!H127)-5),"")</f>
        <v/>
      </c>
      <c r="C130" s="12" t="str">
        <f aca="false">IFERROR(--RIGHT(база!H127,5),"")</f>
        <v/>
      </c>
      <c r="D130" s="13" t="str">
        <f aca="false">IF(--MID(D$4,4,1)=база!$D127,SUMIFS(база!$C$3:$C$100,база!$A$3:$A$100,$B130,база!$B$3:$B$100,$C130),"")</f>
        <v/>
      </c>
      <c r="E130" s="13" t="str">
        <f aca="false">IF(--MID(E$4,4,1)=база!$D127,SUMIFS(база!$C$3:$C$100,база!$A$3:$A$100,$B130,база!$B$3:$B$100,$C130),"")</f>
        <v/>
      </c>
      <c r="F130" s="13" t="str">
        <f aca="false">IF(--MID(F$4,4,1)=база!$D127,SUMIFS(база!$C$3:$C$100,база!$A$3:$A$100,$B130,база!$B$3:$B$100,$C130),"")</f>
        <v/>
      </c>
      <c r="G130" s="13" t="str">
        <f aca="false">IF(--MID(G$4,4,1)=база!$D127,SUMIFS(база!$C$3:$C$100,база!$A$3:$A$100,$B130,база!$B$3:$B$100,$C130),"")</f>
        <v/>
      </c>
      <c r="H130" s="13" t="str">
        <f aca="false">IF(--MID(H$4,4,1)=база!$D127,SUMIFS(база!$C$3:$C$100,база!$A$3:$A$100,$B130,база!$B$3:$B$100,$C130),"")</f>
        <v/>
      </c>
      <c r="I130" s="13" t="str">
        <f aca="false">IF(--MID(I$4,4,1)=база!$D127,SUMIFS(база!$C$3:$C$100,база!$A$3:$A$100,$B130,база!$B$3:$B$100,$C130),"")</f>
        <v/>
      </c>
      <c r="J130" s="15"/>
      <c r="K130" s="3" t="n">
        <f aca="false">база!D127</f>
        <v>0</v>
      </c>
      <c r="L130" s="4" t="n">
        <f aca="false">база!E127</f>
        <v>0</v>
      </c>
    </row>
    <row r="131" customFormat="false" ht="15" hidden="false" customHeight="false" outlineLevel="0" collapsed="false">
      <c r="A131" s="9" t="n">
        <f aca="false">A130+1</f>
        <v>126</v>
      </c>
      <c r="B131" s="11" t="str">
        <f aca="false">IFERROR(LEFT(база!H128,LEN(база!H128)-5),"")</f>
        <v/>
      </c>
      <c r="C131" s="12" t="str">
        <f aca="false">IFERROR(--RIGHT(база!H128,5),"")</f>
        <v/>
      </c>
      <c r="D131" s="13" t="str">
        <f aca="false">IF(--MID(D$4,4,1)=база!$D128,SUMIFS(база!$C$3:$C$100,база!$A$3:$A$100,$B131,база!$B$3:$B$100,$C131),"")</f>
        <v/>
      </c>
      <c r="E131" s="13" t="str">
        <f aca="false">IF(--MID(E$4,4,1)=база!$D128,SUMIFS(база!$C$3:$C$100,база!$A$3:$A$100,$B131,база!$B$3:$B$100,$C131),"")</f>
        <v/>
      </c>
      <c r="F131" s="13" t="str">
        <f aca="false">IF(--MID(F$4,4,1)=база!$D128,SUMIFS(база!$C$3:$C$100,база!$A$3:$A$100,$B131,база!$B$3:$B$100,$C131),"")</f>
        <v/>
      </c>
      <c r="G131" s="13" t="str">
        <f aca="false">IF(--MID(G$4,4,1)=база!$D128,SUMIFS(база!$C$3:$C$100,база!$A$3:$A$100,$B131,база!$B$3:$B$100,$C131),"")</f>
        <v/>
      </c>
      <c r="H131" s="13" t="str">
        <f aca="false">IF(--MID(H$4,4,1)=база!$D128,SUMIFS(база!$C$3:$C$100,база!$A$3:$A$100,$B131,база!$B$3:$B$100,$C131),"")</f>
        <v/>
      </c>
      <c r="I131" s="13" t="str">
        <f aca="false">IF(--MID(I$4,4,1)=база!$D128,SUMIFS(база!$C$3:$C$100,база!$A$3:$A$100,$B131,база!$B$3:$B$100,$C131),"")</f>
        <v/>
      </c>
      <c r="J131" s="15"/>
      <c r="K131" s="3" t="n">
        <f aca="false">база!D128</f>
        <v>0</v>
      </c>
      <c r="L131" s="4" t="n">
        <f aca="false">база!E128</f>
        <v>0</v>
      </c>
    </row>
    <row r="132" customFormat="false" ht="15" hidden="false" customHeight="false" outlineLevel="0" collapsed="false">
      <c r="A132" s="9" t="n">
        <f aca="false">A131+1</f>
        <v>127</v>
      </c>
      <c r="B132" s="11" t="str">
        <f aca="false">IFERROR(LEFT(база!H129,LEN(база!H129)-5),"")</f>
        <v/>
      </c>
      <c r="C132" s="12" t="str">
        <f aca="false">IFERROR(--RIGHT(база!H129,5),"")</f>
        <v/>
      </c>
      <c r="D132" s="13" t="str">
        <f aca="false">IF(--MID(D$4,4,1)=база!$D129,SUMIFS(база!$C$3:$C$100,база!$A$3:$A$100,$B132,база!$B$3:$B$100,$C132),"")</f>
        <v/>
      </c>
      <c r="E132" s="13" t="str">
        <f aca="false">IF(--MID(E$4,4,1)=база!$D129,SUMIFS(база!$C$3:$C$100,база!$A$3:$A$100,$B132,база!$B$3:$B$100,$C132),"")</f>
        <v/>
      </c>
      <c r="F132" s="13" t="str">
        <f aca="false">IF(--MID(F$4,4,1)=база!$D129,SUMIFS(база!$C$3:$C$100,база!$A$3:$A$100,$B132,база!$B$3:$B$100,$C132),"")</f>
        <v/>
      </c>
      <c r="G132" s="13" t="str">
        <f aca="false">IF(--MID(G$4,4,1)=база!$D129,SUMIFS(база!$C$3:$C$100,база!$A$3:$A$100,$B132,база!$B$3:$B$100,$C132),"")</f>
        <v/>
      </c>
      <c r="H132" s="13" t="str">
        <f aca="false">IF(--MID(H$4,4,1)=база!$D129,SUMIFS(база!$C$3:$C$100,база!$A$3:$A$100,$B132,база!$B$3:$B$100,$C132),"")</f>
        <v/>
      </c>
      <c r="I132" s="13" t="str">
        <f aca="false">IF(--MID(I$4,4,1)=база!$D129,SUMIFS(база!$C$3:$C$100,база!$A$3:$A$100,$B132,база!$B$3:$B$100,$C132),"")</f>
        <v/>
      </c>
      <c r="J132" s="15"/>
      <c r="K132" s="3" t="n">
        <f aca="false">база!D129</f>
        <v>0</v>
      </c>
      <c r="L132" s="4" t="n">
        <f aca="false">база!E129</f>
        <v>0</v>
      </c>
    </row>
    <row r="133" customFormat="false" ht="15" hidden="false" customHeight="false" outlineLevel="0" collapsed="false">
      <c r="A133" s="9" t="n">
        <f aca="false">A132+1</f>
        <v>128</v>
      </c>
      <c r="B133" s="11" t="str">
        <f aca="false">IFERROR(LEFT(база!H130,LEN(база!H130)-5),"")</f>
        <v/>
      </c>
      <c r="C133" s="12" t="str">
        <f aca="false">IFERROR(--RIGHT(база!H130,5),"")</f>
        <v/>
      </c>
      <c r="D133" s="13" t="str">
        <f aca="false">IF(--MID(D$4,4,1)=база!$D130,SUMIFS(база!$C$3:$C$100,база!$A$3:$A$100,$B133,база!$B$3:$B$100,$C133),"")</f>
        <v/>
      </c>
      <c r="E133" s="13" t="str">
        <f aca="false">IF(--MID(E$4,4,1)=база!$D130,SUMIFS(база!$C$3:$C$100,база!$A$3:$A$100,$B133,база!$B$3:$B$100,$C133),"")</f>
        <v/>
      </c>
      <c r="F133" s="13" t="str">
        <f aca="false">IF(--MID(F$4,4,1)=база!$D130,SUMIFS(база!$C$3:$C$100,база!$A$3:$A$100,$B133,база!$B$3:$B$100,$C133),"")</f>
        <v/>
      </c>
      <c r="G133" s="13" t="str">
        <f aca="false">IF(--MID(G$4,4,1)=база!$D130,SUMIFS(база!$C$3:$C$100,база!$A$3:$A$100,$B133,база!$B$3:$B$100,$C133),"")</f>
        <v/>
      </c>
      <c r="H133" s="13" t="str">
        <f aca="false">IF(--MID(H$4,4,1)=база!$D130,SUMIFS(база!$C$3:$C$100,база!$A$3:$A$100,$B133,база!$B$3:$B$100,$C133),"")</f>
        <v/>
      </c>
      <c r="I133" s="13" t="str">
        <f aca="false">IF(--MID(I$4,4,1)=база!$D130,SUMIFS(база!$C$3:$C$100,база!$A$3:$A$100,$B133,база!$B$3:$B$100,$C133),"")</f>
        <v/>
      </c>
      <c r="J133" s="15"/>
      <c r="K133" s="3" t="n">
        <f aca="false">база!D130</f>
        <v>0</v>
      </c>
      <c r="L133" s="4" t="n">
        <f aca="false">база!E130</f>
        <v>0</v>
      </c>
    </row>
    <row r="134" customFormat="false" ht="15" hidden="false" customHeight="false" outlineLevel="0" collapsed="false">
      <c r="A134" s="9" t="n">
        <f aca="false">A133+1</f>
        <v>129</v>
      </c>
      <c r="B134" s="11" t="str">
        <f aca="false">IFERROR(LEFT(база!H131,LEN(база!H131)-5),"")</f>
        <v/>
      </c>
      <c r="C134" s="12" t="str">
        <f aca="false">IFERROR(--RIGHT(база!H131,5),"")</f>
        <v/>
      </c>
      <c r="D134" s="13" t="str">
        <f aca="false">IF(--MID(D$4,4,1)=база!$D131,SUMIFS(база!$C$3:$C$100,база!$A$3:$A$100,$B134,база!$B$3:$B$100,$C134),"")</f>
        <v/>
      </c>
      <c r="E134" s="13" t="str">
        <f aca="false">IF(--MID(E$4,4,1)=база!$D131,SUMIFS(база!$C$3:$C$100,база!$A$3:$A$100,$B134,база!$B$3:$B$100,$C134),"")</f>
        <v/>
      </c>
      <c r="F134" s="13" t="str">
        <f aca="false">IF(--MID(F$4,4,1)=база!$D131,SUMIFS(база!$C$3:$C$100,база!$A$3:$A$100,$B134,база!$B$3:$B$100,$C134),"")</f>
        <v/>
      </c>
      <c r="G134" s="13" t="str">
        <f aca="false">IF(--MID(G$4,4,1)=база!$D131,SUMIFS(база!$C$3:$C$100,база!$A$3:$A$100,$B134,база!$B$3:$B$100,$C134),"")</f>
        <v/>
      </c>
      <c r="H134" s="13" t="str">
        <f aca="false">IF(--MID(H$4,4,1)=база!$D131,SUMIFS(база!$C$3:$C$100,база!$A$3:$A$100,$B134,база!$B$3:$B$100,$C134),"")</f>
        <v/>
      </c>
      <c r="I134" s="13" t="str">
        <f aca="false">IF(--MID(I$4,4,1)=база!$D131,SUMIFS(база!$C$3:$C$100,база!$A$3:$A$100,$B134,база!$B$3:$B$100,$C134),"")</f>
        <v/>
      </c>
      <c r="J134" s="15"/>
      <c r="K134" s="3" t="n">
        <f aca="false">база!D131</f>
        <v>0</v>
      </c>
      <c r="L134" s="4" t="n">
        <f aca="false">база!E131</f>
        <v>0</v>
      </c>
    </row>
    <row r="135" customFormat="false" ht="15" hidden="false" customHeight="false" outlineLevel="0" collapsed="false">
      <c r="A135" s="9" t="n">
        <f aca="false">A134+1</f>
        <v>130</v>
      </c>
      <c r="B135" s="11" t="str">
        <f aca="false">IFERROR(LEFT(база!H132,LEN(база!H132)-5),"")</f>
        <v/>
      </c>
      <c r="C135" s="12" t="str">
        <f aca="false">IFERROR(--RIGHT(база!H132,5),"")</f>
        <v/>
      </c>
      <c r="D135" s="13" t="str">
        <f aca="false">IF(--MID(D$4,4,1)=база!$D132,SUMIFS(база!$C$3:$C$100,база!$A$3:$A$100,$B135,база!$B$3:$B$100,$C135),"")</f>
        <v/>
      </c>
      <c r="E135" s="13" t="str">
        <f aca="false">IF(--MID(E$4,4,1)=база!$D132,SUMIFS(база!$C$3:$C$100,база!$A$3:$A$100,$B135,база!$B$3:$B$100,$C135),"")</f>
        <v/>
      </c>
      <c r="F135" s="13" t="str">
        <f aca="false">IF(--MID(F$4,4,1)=база!$D132,SUMIFS(база!$C$3:$C$100,база!$A$3:$A$100,$B135,база!$B$3:$B$100,$C135),"")</f>
        <v/>
      </c>
      <c r="G135" s="13" t="str">
        <f aca="false">IF(--MID(G$4,4,1)=база!$D132,SUMIFS(база!$C$3:$C$100,база!$A$3:$A$100,$B135,база!$B$3:$B$100,$C135),"")</f>
        <v/>
      </c>
      <c r="H135" s="13" t="str">
        <f aca="false">IF(--MID(H$4,4,1)=база!$D132,SUMIFS(база!$C$3:$C$100,база!$A$3:$A$100,$B135,база!$B$3:$B$100,$C135),"")</f>
        <v/>
      </c>
      <c r="I135" s="13" t="str">
        <f aca="false">IF(--MID(I$4,4,1)=база!$D132,SUMIFS(база!$C$3:$C$100,база!$A$3:$A$100,$B135,база!$B$3:$B$100,$C135),"")</f>
        <v/>
      </c>
      <c r="J135" s="15"/>
      <c r="K135" s="3" t="n">
        <f aca="false">база!D132</f>
        <v>0</v>
      </c>
      <c r="L135" s="4" t="n">
        <f aca="false">база!E132</f>
        <v>0</v>
      </c>
    </row>
    <row r="136" customFormat="false" ht="15" hidden="false" customHeight="false" outlineLevel="0" collapsed="false">
      <c r="A136" s="9" t="n">
        <f aca="false">A135+1</f>
        <v>131</v>
      </c>
      <c r="B136" s="11" t="str">
        <f aca="false">IFERROR(LEFT(база!H133,LEN(база!H133)-5),"")</f>
        <v/>
      </c>
      <c r="C136" s="12" t="str">
        <f aca="false">IFERROR(--RIGHT(база!H133,5),"")</f>
        <v/>
      </c>
      <c r="D136" s="13" t="str">
        <f aca="false">IF(--MID(D$4,4,1)=база!$D133,SUMIFS(база!$C$3:$C$100,база!$A$3:$A$100,$B136,база!$B$3:$B$100,$C136),"")</f>
        <v/>
      </c>
      <c r="E136" s="13" t="str">
        <f aca="false">IF(--MID(E$4,4,1)=база!$D133,SUMIFS(база!$C$3:$C$100,база!$A$3:$A$100,$B136,база!$B$3:$B$100,$C136),"")</f>
        <v/>
      </c>
      <c r="F136" s="13" t="str">
        <f aca="false">IF(--MID(F$4,4,1)=база!$D133,SUMIFS(база!$C$3:$C$100,база!$A$3:$A$100,$B136,база!$B$3:$B$100,$C136),"")</f>
        <v/>
      </c>
      <c r="G136" s="13" t="str">
        <f aca="false">IF(--MID(G$4,4,1)=база!$D133,SUMIFS(база!$C$3:$C$100,база!$A$3:$A$100,$B136,база!$B$3:$B$100,$C136),"")</f>
        <v/>
      </c>
      <c r="H136" s="13" t="str">
        <f aca="false">IF(--MID(H$4,4,1)=база!$D133,SUMIFS(база!$C$3:$C$100,база!$A$3:$A$100,$B136,база!$B$3:$B$100,$C136),"")</f>
        <v/>
      </c>
      <c r="I136" s="13" t="str">
        <f aca="false">IF(--MID(I$4,4,1)=база!$D133,SUMIFS(база!$C$3:$C$100,база!$A$3:$A$100,$B136,база!$B$3:$B$100,$C136),"")</f>
        <v/>
      </c>
      <c r="J136" s="15"/>
      <c r="K136" s="3" t="n">
        <f aca="false">база!D133</f>
        <v>0</v>
      </c>
      <c r="L136" s="4" t="n">
        <f aca="false">база!E133</f>
        <v>0</v>
      </c>
    </row>
    <row r="137" customFormat="false" ht="15" hidden="false" customHeight="false" outlineLevel="0" collapsed="false">
      <c r="A137" s="9" t="n">
        <f aca="false">A136+1</f>
        <v>132</v>
      </c>
      <c r="B137" s="11" t="str">
        <f aca="false">IFERROR(LEFT(база!H134,LEN(база!H134)-5),"")</f>
        <v/>
      </c>
      <c r="C137" s="12" t="str">
        <f aca="false">IFERROR(--RIGHT(база!H134,5),"")</f>
        <v/>
      </c>
      <c r="D137" s="13" t="str">
        <f aca="false">IF(--MID(D$4,4,1)=база!$D134,SUMIFS(база!$C$3:$C$100,база!$A$3:$A$100,$B137,база!$B$3:$B$100,$C137),"")</f>
        <v/>
      </c>
      <c r="E137" s="13" t="str">
        <f aca="false">IF(--MID(E$4,4,1)=база!$D134,SUMIFS(база!$C$3:$C$100,база!$A$3:$A$100,$B137,база!$B$3:$B$100,$C137),"")</f>
        <v/>
      </c>
      <c r="F137" s="13" t="str">
        <f aca="false">IF(--MID(F$4,4,1)=база!$D134,SUMIFS(база!$C$3:$C$100,база!$A$3:$A$100,$B137,база!$B$3:$B$100,$C137),"")</f>
        <v/>
      </c>
      <c r="G137" s="13" t="str">
        <f aca="false">IF(--MID(G$4,4,1)=база!$D134,SUMIFS(база!$C$3:$C$100,база!$A$3:$A$100,$B137,база!$B$3:$B$100,$C137),"")</f>
        <v/>
      </c>
      <c r="H137" s="13" t="str">
        <f aca="false">IF(--MID(H$4,4,1)=база!$D134,SUMIFS(база!$C$3:$C$100,база!$A$3:$A$100,$B137,база!$B$3:$B$100,$C137),"")</f>
        <v/>
      </c>
      <c r="I137" s="13" t="str">
        <f aca="false">IF(--MID(I$4,4,1)=база!$D134,SUMIFS(база!$C$3:$C$100,база!$A$3:$A$100,$B137,база!$B$3:$B$100,$C137),"")</f>
        <v/>
      </c>
      <c r="J137" s="15"/>
      <c r="K137" s="3" t="n">
        <f aca="false">база!D134</f>
        <v>0</v>
      </c>
      <c r="L137" s="4" t="n">
        <f aca="false">база!E134</f>
        <v>0</v>
      </c>
    </row>
    <row r="138" customFormat="false" ht="15" hidden="false" customHeight="false" outlineLevel="0" collapsed="false">
      <c r="A138" s="9" t="n">
        <f aca="false">A137+1</f>
        <v>133</v>
      </c>
      <c r="B138" s="11" t="str">
        <f aca="false">IFERROR(LEFT(база!H135,LEN(база!H135)-5),"")</f>
        <v/>
      </c>
      <c r="C138" s="12" t="str">
        <f aca="false">IFERROR(--RIGHT(база!H135,5),"")</f>
        <v/>
      </c>
      <c r="D138" s="13" t="str">
        <f aca="false">IF(--MID(D$4,4,1)=база!$D135,SUMIFS(база!$C$3:$C$100,база!$A$3:$A$100,$B138,база!$B$3:$B$100,$C138),"")</f>
        <v/>
      </c>
      <c r="E138" s="13" t="str">
        <f aca="false">IF(--MID(E$4,4,1)=база!$D135,SUMIFS(база!$C$3:$C$100,база!$A$3:$A$100,$B138,база!$B$3:$B$100,$C138),"")</f>
        <v/>
      </c>
      <c r="F138" s="13" t="str">
        <f aca="false">IF(--MID(F$4,4,1)=база!$D135,SUMIFS(база!$C$3:$C$100,база!$A$3:$A$100,$B138,база!$B$3:$B$100,$C138),"")</f>
        <v/>
      </c>
      <c r="G138" s="13" t="str">
        <f aca="false">IF(--MID(G$4,4,1)=база!$D135,SUMIFS(база!$C$3:$C$100,база!$A$3:$A$100,$B138,база!$B$3:$B$100,$C138),"")</f>
        <v/>
      </c>
      <c r="H138" s="13" t="str">
        <f aca="false">IF(--MID(H$4,4,1)=база!$D135,SUMIFS(база!$C$3:$C$100,база!$A$3:$A$100,$B138,база!$B$3:$B$100,$C138),"")</f>
        <v/>
      </c>
      <c r="I138" s="13" t="str">
        <f aca="false">IF(--MID(I$4,4,1)=база!$D135,SUMIFS(база!$C$3:$C$100,база!$A$3:$A$100,$B138,база!$B$3:$B$100,$C138),"")</f>
        <v/>
      </c>
      <c r="J138" s="15"/>
      <c r="K138" s="3" t="n">
        <f aca="false">база!D135</f>
        <v>0</v>
      </c>
      <c r="L138" s="4" t="n">
        <f aca="false">база!E135</f>
        <v>0</v>
      </c>
    </row>
    <row r="139" customFormat="false" ht="15" hidden="false" customHeight="false" outlineLevel="0" collapsed="false">
      <c r="A139" s="9" t="n">
        <f aca="false">A138+1</f>
        <v>134</v>
      </c>
      <c r="B139" s="11" t="str">
        <f aca="false">IFERROR(LEFT(база!H136,LEN(база!H136)-5),"")</f>
        <v/>
      </c>
      <c r="C139" s="12" t="str">
        <f aca="false">IFERROR(--RIGHT(база!H136,5),"")</f>
        <v/>
      </c>
      <c r="D139" s="13" t="str">
        <f aca="false">IF(--MID(D$4,4,1)=база!$D136,SUMIFS(база!$C$3:$C$100,база!$A$3:$A$100,$B139,база!$B$3:$B$100,$C139),"")</f>
        <v/>
      </c>
      <c r="E139" s="13" t="str">
        <f aca="false">IF(--MID(E$4,4,1)=база!$D136,SUMIFS(база!$C$3:$C$100,база!$A$3:$A$100,$B139,база!$B$3:$B$100,$C139),"")</f>
        <v/>
      </c>
      <c r="F139" s="13" t="str">
        <f aca="false">IF(--MID(F$4,4,1)=база!$D136,SUMIFS(база!$C$3:$C$100,база!$A$3:$A$100,$B139,база!$B$3:$B$100,$C139),"")</f>
        <v/>
      </c>
      <c r="G139" s="13" t="str">
        <f aca="false">IF(--MID(G$4,4,1)=база!$D136,SUMIFS(база!$C$3:$C$100,база!$A$3:$A$100,$B139,база!$B$3:$B$100,$C139),"")</f>
        <v/>
      </c>
      <c r="H139" s="13" t="str">
        <f aca="false">IF(--MID(H$4,4,1)=база!$D136,SUMIFS(база!$C$3:$C$100,база!$A$3:$A$100,$B139,база!$B$3:$B$100,$C139),"")</f>
        <v/>
      </c>
      <c r="I139" s="13" t="str">
        <f aca="false">IF(--MID(I$4,4,1)=база!$D136,SUMIFS(база!$C$3:$C$100,база!$A$3:$A$100,$B139,база!$B$3:$B$100,$C139),"")</f>
        <v/>
      </c>
      <c r="J139" s="15"/>
      <c r="K139" s="3" t="n">
        <f aca="false">база!D136</f>
        <v>0</v>
      </c>
      <c r="L139" s="4" t="n">
        <f aca="false">база!E136</f>
        <v>0</v>
      </c>
    </row>
  </sheetData>
  <autoFilter ref="A5:J139"/>
  <mergeCells count="5">
    <mergeCell ref="A2:A4"/>
    <mergeCell ref="B2:B4"/>
    <mergeCell ref="D2:I3"/>
    <mergeCell ref="J2:J4"/>
    <mergeCell ref="C3:C4"/>
  </mergeCells>
  <conditionalFormatting sqref="B6:B139">
    <cfRule type="expression" priority="2" aboveAverage="0" equalAverage="0" bottom="0" percent="0" rank="0" text="" dxfId="8">
      <formula>база!I3&gt;=6</formula>
    </cfRule>
    <cfRule type="expression" priority="3" aboveAverage="0" equalAverage="0" bottom="0" percent="0" rank="0" text="" dxfId="9">
      <formula>база!I3&gt;=4</formula>
    </cfRule>
    <cfRule type="expression" priority="4" aboveAverage="0" equalAverage="0" bottom="0" percent="0" rank="0" text="" dxfId="10">
      <formula>база!I3&gt;0</formula>
    </cfRule>
  </conditionalFormatting>
  <printOptions headings="false" gridLines="false" gridLinesSet="true" horizontalCentered="false" verticalCentered="false"/>
  <pageMargins left="0.708333333333333" right="0.708333333333333" top="0.747916666666667" bottom="0.747916666666667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100"/>
  <sheetViews>
    <sheetView showFormulas="false" showGridLines="true" showRowColHeaders="true" showZeros="true" rightToLeft="false" tabSelected="false" showOutlineSymbols="true" defaultGridColor="true" view="normal" topLeftCell="F10" colorId="64" zoomScale="120" zoomScaleNormal="120" zoomScalePageLayoutView="100" workbookViewId="0">
      <selection pane="topLeft" activeCell="I3" activeCellId="0" sqref="I3"/>
    </sheetView>
  </sheetViews>
  <sheetFormatPr defaultColWidth="8.71484375" defaultRowHeight="15" customHeight="false" zeroHeight="false" outlineLevelRow="0" outlineLevelCol="0"/>
  <cols>
    <col collapsed="false" customWidth="true" hidden="false" outlineLevel="0" max="1" min="1" style="16" width="67.57"/>
    <col collapsed="false" customWidth="true" hidden="false" outlineLevel="0" max="2" min="2" style="17" width="15.43"/>
    <col collapsed="false" customWidth="true" hidden="false" outlineLevel="0" max="3" min="3" style="18" width="8.43"/>
    <col collapsed="false" customWidth="true" hidden="false" outlineLevel="0" max="4" min="4" style="18" width="17.29"/>
    <col collapsed="false" customWidth="true" hidden="false" outlineLevel="0" max="5" min="5" style="0" width="16.86"/>
    <col collapsed="false" customWidth="true" hidden="false" outlineLevel="0" max="8" min="8" style="0" width="54.74"/>
    <col collapsed="false" customWidth="true" hidden="false" outlineLevel="0" max="9" min="9" style="0" width="29.87"/>
    <col collapsed="false" customWidth="true" hidden="false" outlineLevel="0" max="10" min="10" style="0" width="34.83"/>
    <col collapsed="false" customWidth="true" hidden="false" outlineLevel="0" max="16384" min="16378" style="0" width="10.16"/>
  </cols>
  <sheetData>
    <row r="1" customFormat="false" ht="15" hidden="false" customHeight="false" outlineLevel="0" collapsed="false">
      <c r="A1" s="19" t="n">
        <f aca="true">TODAY()</f>
        <v>46274</v>
      </c>
    </row>
    <row r="2" customFormat="false" ht="72.75" hidden="false" customHeight="true" outlineLevel="0" collapsed="false">
      <c r="A2" s="20" t="s">
        <v>11</v>
      </c>
      <c r="B2" s="21" t="s">
        <v>4</v>
      </c>
      <c r="C2" s="22" t="s">
        <v>12</v>
      </c>
      <c r="D2" s="23" t="s">
        <v>13</v>
      </c>
      <c r="E2" s="24" t="s">
        <v>14</v>
      </c>
    </row>
    <row r="3" customFormat="false" ht="15" hidden="false" customHeight="false" outlineLevel="0" collapsed="false">
      <c r="A3" s="25" t="s">
        <v>15</v>
      </c>
      <c r="B3" s="26" t="n">
        <v>46356</v>
      </c>
      <c r="C3" s="18" t="n">
        <v>11</v>
      </c>
      <c r="D3" s="18" t="n">
        <f aca="false">IFERROR(DATEDIF($A$1, B3, "m") + 1, 0)</f>
        <v>3</v>
      </c>
      <c r="E3" s="0" t="str">
        <f aca="false">IFERROR(DATEDIF($A$1, B3 + 1, "m") &amp; " мес. " &amp; DATEDIF($A$1, B3 + 1, "md") &amp; " дн.", 0)</f>
        <v>2 мес. 22 дн.</v>
      </c>
      <c r="H3" s="0" t="str">
        <f aca="false" t="array" ref="H3:H3">IFERROR(INDEX($A$3:$A$100&amp;$B$3:$B$100, MATCH(0, COUNTIF($H$2:H2, $A$3:$A$100&amp;$B$3:$B$100), 0)), "")</f>
        <v>Альфарона лиоф интраназ 50тыс.МЕ №1  (фл в комплекте с крыш-кап или пипетками)46356</v>
      </c>
      <c r="I3" s="0" t="n">
        <f aca="false">INDEX($D$3:$D$100,MATCH(H3,$A$3:$A$100&amp;$B$3:$B$100,0))</f>
        <v>3</v>
      </c>
    </row>
    <row r="4" customFormat="false" ht="15" hidden="false" customHeight="false" outlineLevel="0" collapsed="false">
      <c r="A4" s="25" t="s">
        <v>15</v>
      </c>
      <c r="B4" s="26" t="n">
        <v>46356</v>
      </c>
      <c r="C4" s="18" t="n">
        <v>10</v>
      </c>
      <c r="D4" s="18" t="n">
        <f aca="false">IFERROR(DATEDIF($A$1, B4, "m") + 1, 0)</f>
        <v>3</v>
      </c>
      <c r="E4" s="0" t="str">
        <f aca="false">IFERROR(DATEDIF($A$1, B4 + 1, "m") &amp; " мес. " &amp; DATEDIF($A$1, B4 + 1, "md") &amp; " дн.", 0)</f>
        <v>2 мес. 22 дн.</v>
      </c>
      <c r="H4" s="0" t="str">
        <f aca="false" t="array" ref="H4:H4">IFERROR(INDEX($A$3:$A$100&amp;$B$3:$B$100, MATCH(0, COUNTIF($H$2:H3, $A$3:$A$100&amp;$B$3:$B$100), 0)), "")</f>
        <v>Ацикловир Велфарм таб. 200мг №2046447</v>
      </c>
      <c r="I4" s="0" t="n">
        <f aca="false">INDEX($D$3:$D$100,MATCH(H4,$A$3:$A$100&amp;$B$3:$B$100,0))</f>
        <v>6</v>
      </c>
    </row>
    <row r="5" customFormat="false" ht="15" hidden="false" customHeight="false" outlineLevel="0" collapsed="false">
      <c r="A5" s="25" t="s">
        <v>16</v>
      </c>
      <c r="B5" s="26" t="n">
        <v>46447</v>
      </c>
      <c r="C5" s="18" t="n">
        <v>1</v>
      </c>
      <c r="D5" s="18" t="n">
        <f aca="false">IFERROR(DATEDIF($A$1, B5, "m") + 1, 0)</f>
        <v>6</v>
      </c>
      <c r="E5" s="0" t="str">
        <f aca="false">IFERROR(DATEDIF($A$1, B5 + 1, "m") &amp; " мес. " &amp; DATEDIF($A$1, B5 + 1, "md") &amp; " дн.", 0)</f>
        <v>5 мес. 21 дн.</v>
      </c>
      <c r="H5" s="0" t="str">
        <f aca="false" t="array" ref="H5:H5">IFERROR(INDEX($A$3:$A$100&amp;$B$3:$B$100, MATCH(0, COUNTIF($H$2:H4, $A$3:$A$100&amp;$B$3:$B$100), 0)), "")</f>
        <v>Гидроксизин таб. п.п.о. 25мг №2546446</v>
      </c>
      <c r="I5" s="0" t="n">
        <f aca="false">INDEX($D$3:$D$100,MATCH(H5,$A$3:$A$100&amp;$B$3:$B$100,0))</f>
        <v>6</v>
      </c>
    </row>
    <row r="6" customFormat="false" ht="15" hidden="false" customHeight="false" outlineLevel="0" collapsed="false">
      <c r="A6" s="25" t="s">
        <v>16</v>
      </c>
      <c r="B6" s="26" t="n">
        <v>46447</v>
      </c>
      <c r="C6" s="18" t="n">
        <v>3</v>
      </c>
      <c r="D6" s="18" t="n">
        <f aca="false">IFERROR(DATEDIF($A$1, B6, "m") + 1, 0)</f>
        <v>6</v>
      </c>
      <c r="E6" s="0" t="str">
        <f aca="false">IFERROR(DATEDIF($A$1, B6 + 1, "m") &amp; " мес. " &amp; DATEDIF($A$1, B6 + 1, "md") &amp; " дн.", 0)</f>
        <v>5 мес. 21 дн.</v>
      </c>
      <c r="H6" s="0" t="str">
        <f aca="false" t="array" ref="H6:H6">IFERROR(INDEX($A$3:$A$100&amp;$B$3:$B$100, MATCH(0, COUNTIF($H$2:H5, $A$3:$A$100&amp;$B$3:$B$100), 0)), "")</f>
        <v>Гриппферон капли наз. 10тыс.МЕ/мл 10мл №146440</v>
      </c>
      <c r="I6" s="0" t="n">
        <f aca="false">INDEX($D$3:$D$100,MATCH(H6,$A$3:$A$100&amp;$B$3:$B$100,0))</f>
        <v>6</v>
      </c>
    </row>
    <row r="7" customFormat="false" ht="15" hidden="false" customHeight="false" outlineLevel="0" collapsed="false">
      <c r="A7" s="16" t="s">
        <v>16</v>
      </c>
      <c r="B7" s="26" t="n">
        <v>46447</v>
      </c>
      <c r="C7" s="18" t="n">
        <v>1</v>
      </c>
      <c r="D7" s="18" t="n">
        <f aca="false">IFERROR(DATEDIF($A$1, B7, "m") + 1, 0)</f>
        <v>6</v>
      </c>
      <c r="E7" s="0" t="str">
        <f aca="false">IFERROR(DATEDIF($A$1, B7 + 1, "m") &amp; " мес. " &amp; DATEDIF($A$1, B7 + 1, "md") &amp; " дн.", 0)</f>
        <v>5 мес. 21 дн.</v>
      </c>
      <c r="H7" s="0" t="str">
        <f aca="false" t="array" ref="H7:H7">IFERROR(INDEX($A$3:$A$100&amp;$B$3:$B$100, MATCH(0, COUNTIF($H$2:H6, $A$3:$A$100&amp;$B$3:$B$100), 0)), "")</f>
        <v>Зифлукорт таб. 0,1мг №2046446</v>
      </c>
      <c r="I7" s="0" t="n">
        <f aca="false">INDEX($D$3:$D$100,MATCH(H7,$A$3:$A$100&amp;$B$3:$B$100,0))</f>
        <v>6</v>
      </c>
    </row>
    <row r="8" customFormat="false" ht="15" hidden="false" customHeight="false" outlineLevel="0" collapsed="false">
      <c r="A8" s="16" t="s">
        <v>16</v>
      </c>
      <c r="B8" s="26" t="n">
        <v>46447</v>
      </c>
      <c r="C8" s="18" t="n">
        <v>1</v>
      </c>
      <c r="D8" s="18" t="n">
        <f aca="false">IFERROR(DATEDIF($A$1, B8, "m") + 1, 0)</f>
        <v>6</v>
      </c>
      <c r="E8" s="0" t="str">
        <f aca="false">IFERROR(DATEDIF($A$1, B8 + 1, "m") &amp; " мес. " &amp; DATEDIF($A$1, B8 + 1, "md") &amp; " дн.", 0)</f>
        <v>5 мес. 21 дн.</v>
      </c>
      <c r="H8" s="0" t="str">
        <f aca="false" t="array" ref="H8:H8">IFERROR(INDEX($A$3:$A$100&amp;$B$3:$B$100, MATCH(0, COUNTIF($H$2:H7, $A$3:$A$100&amp;$B$3:$B$100), 0)), "")</f>
        <v>Ко-тримоксазол таб. 400мг+80мг №2046419</v>
      </c>
      <c r="I8" s="0" t="n">
        <f aca="false">INDEX($D$3:$D$100,MATCH(H8,$A$3:$A$100&amp;$B$3:$B$100,0))</f>
        <v>5</v>
      </c>
    </row>
    <row r="9" customFormat="false" ht="15" hidden="false" customHeight="false" outlineLevel="0" collapsed="false">
      <c r="A9" s="16" t="s">
        <v>17</v>
      </c>
      <c r="B9" s="26" t="n">
        <v>46446</v>
      </c>
      <c r="C9" s="18" t="n">
        <v>3</v>
      </c>
      <c r="D9" s="18" t="n">
        <f aca="false">IFERROR(DATEDIF($A$1, B9, "m") + 1, 0)</f>
        <v>6</v>
      </c>
      <c r="E9" s="0" t="str">
        <f aca="false">IFERROR(DATEDIF($A$1, B9 + 1, "m") &amp; " мес. " &amp; DATEDIF($A$1, B9 + 1, "md") &amp; " дн.", 0)</f>
        <v>5 мес. 20 дн.</v>
      </c>
      <c r="H9" s="0" t="str">
        <f aca="false" t="array" ref="H9:H9">IFERROR(INDEX($A$3:$A$100&amp;$B$3:$B$100, MATCH(0, COUNTIF($H$2:H8, $A$3:$A$100&amp;$B$3:$B$100), 0)), "")</f>
        <v>Леветирацетам Велфарм таб. п.п.о. 500мг №3046356</v>
      </c>
      <c r="I9" s="0" t="n">
        <f aca="false">INDEX($D$3:$D$100,MATCH(H9,$A$3:$A$100&amp;$B$3:$B$100,0))</f>
        <v>3</v>
      </c>
    </row>
    <row r="10" customFormat="false" ht="15" hidden="false" customHeight="false" outlineLevel="0" collapsed="false">
      <c r="A10" s="16" t="s">
        <v>17</v>
      </c>
      <c r="B10" s="26" t="n">
        <v>46446</v>
      </c>
      <c r="C10" s="18" t="n">
        <v>4</v>
      </c>
      <c r="D10" s="18" t="n">
        <f aca="false">IFERROR(DATEDIF($A$1, B10, "m") + 1, 0)</f>
        <v>6</v>
      </c>
      <c r="E10" s="0" t="str">
        <f aca="false">IFERROR(DATEDIF($A$1, B10 + 1, "m") &amp; " мес. " &amp; DATEDIF($A$1, B10 + 1, "md") &amp; " дн.", 0)</f>
        <v>5 мес. 20 дн.</v>
      </c>
      <c r="H10" s="0" t="str">
        <f aca="false" t="array" ref="H10:H10">IFERROR(INDEX($A$3:$A$100&amp;$B$3:$B$100, MATCH(0, COUNTIF($H$2:H9, $A$3:$A$100&amp;$B$3:$B$100), 0)), "")</f>
        <v>Левитирин таб. 100мкг №10046326</v>
      </c>
      <c r="I10" s="0" t="n">
        <f aca="false">INDEX($D$3:$D$100,MATCH(H10,$A$3:$A$100&amp;$B$3:$B$100,0))</f>
        <v>2</v>
      </c>
    </row>
    <row r="11" customFormat="false" ht="15" hidden="false" customHeight="false" outlineLevel="0" collapsed="false">
      <c r="A11" s="16" t="s">
        <v>18</v>
      </c>
      <c r="B11" s="26" t="n">
        <v>46440</v>
      </c>
      <c r="C11" s="18" t="n">
        <v>9</v>
      </c>
      <c r="D11" s="18" t="n">
        <f aca="false">IFERROR(DATEDIF($A$1, B11, "m") + 1, 0)</f>
        <v>6</v>
      </c>
      <c r="E11" s="0" t="str">
        <f aca="false">IFERROR(DATEDIF($A$1, B11 + 1, "m") &amp; " мес. " &amp; DATEDIF($A$1, B11 + 1, "md") &amp; " дн.", 0)</f>
        <v>5 мес. 14 дн.</v>
      </c>
      <c r="H11" s="0" t="str">
        <f aca="false" t="array" ref="H11:H11">IFERROR(INDEX($A$3:$A$100&amp;$B$3:$B$100, MATCH(0, COUNTIF($H$2:H10, $A$3:$A$100&amp;$B$3:$B$100), 0)), "")</f>
        <v>Метопролол таб. 100мг №3046305</v>
      </c>
      <c r="I11" s="0" t="n">
        <f aca="false">INDEX($D$3:$D$100,MATCH(H11,$A$3:$A$100&amp;$B$3:$B$100,0))</f>
        <v>2</v>
      </c>
    </row>
    <row r="12" customFormat="false" ht="15" hidden="false" customHeight="false" outlineLevel="0" collapsed="false">
      <c r="A12" s="16" t="s">
        <v>18</v>
      </c>
      <c r="B12" s="26" t="n">
        <v>46440</v>
      </c>
      <c r="C12" s="18" t="n">
        <v>3</v>
      </c>
      <c r="D12" s="18" t="n">
        <f aca="false">IFERROR(DATEDIF($A$1, B12, "m") + 1, 0)</f>
        <v>6</v>
      </c>
      <c r="E12" s="0" t="str">
        <f aca="false">IFERROR(DATEDIF($A$1, B12 + 1, "m") &amp; " мес. " &amp; DATEDIF($A$1, B12 + 1, "md") &amp; " дн.", 0)</f>
        <v>5 мес. 14 дн.</v>
      </c>
      <c r="H12" s="0" t="str">
        <f aca="false" t="array" ref="H12:H12">IFERROR(INDEX($A$3:$A$100&amp;$B$3:$B$100, MATCH(0, COUNTIF($H$2:H11, $A$3:$A$100&amp;$B$3:$B$100), 0)), "")</f>
        <v>Оксидевит капли внутр. 9мкг/мл 5мл №146387</v>
      </c>
      <c r="I12" s="0" t="n">
        <f aca="false">INDEX($D$3:$D$100,MATCH(H12,$A$3:$A$100&amp;$B$3:$B$100,0))</f>
        <v>4</v>
      </c>
    </row>
    <row r="13" customFormat="false" ht="15" hidden="false" customHeight="false" outlineLevel="0" collapsed="false">
      <c r="A13" s="16" t="s">
        <v>18</v>
      </c>
      <c r="B13" s="26" t="n">
        <v>46440</v>
      </c>
      <c r="C13" s="18" t="n">
        <v>10</v>
      </c>
      <c r="D13" s="18" t="n">
        <f aca="false">IFERROR(DATEDIF($A$1, B13, "m") + 1, 0)</f>
        <v>6</v>
      </c>
      <c r="E13" s="0" t="str">
        <f aca="false">IFERROR(DATEDIF($A$1, B13 + 1, "m") &amp; " мес. " &amp; DATEDIF($A$1, B13 + 1, "md") &amp; " дн.", 0)</f>
        <v>5 мес. 14 дн.</v>
      </c>
      <c r="H13" s="0" t="str">
        <f aca="false" t="array" ref="H13:H13">IFERROR(INDEX($A$3:$A$100&amp;$B$3:$B$100, MATCH(0, COUNTIF($H$2:H12, $A$3:$A$100&amp;$B$3:$B$100), 0)), "")</f>
        <v>Панкреатин 20000 таб. кш/раств п.п.о 20000ЕД №2046387</v>
      </c>
      <c r="I13" s="0" t="n">
        <f aca="false">INDEX($D$3:$D$100,MATCH(H13,$A$3:$A$100&amp;$B$3:$B$100,0))</f>
        <v>4</v>
      </c>
    </row>
    <row r="14" customFormat="false" ht="15" hidden="false" customHeight="false" outlineLevel="0" collapsed="false">
      <c r="A14" s="16" t="s">
        <v>18</v>
      </c>
      <c r="B14" s="26" t="n">
        <v>46440</v>
      </c>
      <c r="C14" s="18" t="n">
        <v>40</v>
      </c>
      <c r="D14" s="18" t="n">
        <f aca="false">IFERROR(DATEDIF($A$1, B14, "m") + 1, 0)</f>
        <v>6</v>
      </c>
      <c r="E14" s="0" t="str">
        <f aca="false">IFERROR(DATEDIF($A$1, B14 + 1, "m") &amp; " мес. " &amp; DATEDIF($A$1, B14 + 1, "md") &amp; " дн.", 0)</f>
        <v>5 мес. 14 дн.</v>
      </c>
      <c r="H14" s="0" t="str">
        <f aca="false" t="array" ref="H14:H14">IFERROR(INDEX($A$3:$A$100&amp;$B$3:$B$100, MATCH(0, COUNTIF($H$2:H13, $A$3:$A$100&amp;$B$3:$B$100), 0)), "")</f>
        <v>Панкреатин Реневал 10000 таб. кш/раств п.п.о 10000ЕД №2046418</v>
      </c>
      <c r="I14" s="0" t="n">
        <f aca="false">INDEX($D$3:$D$100,MATCH(H14,$A$3:$A$100&amp;$B$3:$B$100,0))</f>
        <v>5</v>
      </c>
    </row>
    <row r="15" customFormat="false" ht="15" hidden="false" customHeight="false" outlineLevel="0" collapsed="false">
      <c r="A15" s="16" t="s">
        <v>18</v>
      </c>
      <c r="B15" s="26" t="n">
        <v>46440</v>
      </c>
      <c r="C15" s="18" t="n">
        <v>27</v>
      </c>
      <c r="D15" s="18" t="n">
        <f aca="false">IFERROR(DATEDIF($A$1, B15, "m") + 1, 0)</f>
        <v>6</v>
      </c>
      <c r="E15" s="0" t="str">
        <f aca="false">IFERROR(DATEDIF($A$1, B15 + 1, "m") &amp; " мес. " &amp; DATEDIF($A$1, B15 + 1, "md") &amp; " дн.", 0)</f>
        <v>5 мес. 14 дн.</v>
      </c>
      <c r="H15" s="0" t="str">
        <f aca="false" t="array" ref="H15:H15">IFERROR(INDEX($A$3:$A$100&amp;$B$3:$B$100, MATCH(0, COUNTIF($H$2:H14, $A$3:$A$100&amp;$B$3:$B$100), 0)), "")</f>
        <v>Панкреатин Реневал 10000 таб. кш/раств п.п.о 10000ЕД №6046387</v>
      </c>
      <c r="I15" s="0" t="n">
        <f aca="false">INDEX($D$3:$D$100,MATCH(H15,$A$3:$A$100&amp;$B$3:$B$100,0))</f>
        <v>4</v>
      </c>
    </row>
    <row r="16" customFormat="false" ht="15" hidden="false" customHeight="false" outlineLevel="0" collapsed="false">
      <c r="A16" s="16" t="s">
        <v>18</v>
      </c>
      <c r="B16" s="26" t="n">
        <v>46440</v>
      </c>
      <c r="C16" s="18" t="n">
        <v>3</v>
      </c>
      <c r="D16" s="18" t="n">
        <f aca="false">IFERROR(DATEDIF($A$1, B16, "m") + 1, 0)</f>
        <v>6</v>
      </c>
      <c r="E16" s="0" t="str">
        <f aca="false">IFERROR(DATEDIF($A$1, B16 + 1, "m") &amp; " мес. " &amp; DATEDIF($A$1, B16 + 1, "md") &amp; " дн.", 0)</f>
        <v>5 мес. 14 дн.</v>
      </c>
      <c r="H16" s="0" t="str">
        <f aca="false" t="array" ref="H16:H16">IFERROR(INDEX($A$3:$A$100&amp;$B$3:$B$100, MATCH(0, COUNTIF($H$2:H15, $A$3:$A$100&amp;$B$3:$B$100), 0)), "")</f>
        <v>Порталак сироп 667мг/мл 500мл №146387</v>
      </c>
      <c r="I16" s="0" t="n">
        <f aca="false">INDEX($D$3:$D$100,MATCH(H16,$A$3:$A$100&amp;$B$3:$B$100,0))</f>
        <v>4</v>
      </c>
    </row>
    <row r="17" customFormat="false" ht="15" hidden="false" customHeight="false" outlineLevel="0" collapsed="false">
      <c r="A17" s="16" t="s">
        <v>18</v>
      </c>
      <c r="B17" s="26" t="n">
        <v>46440</v>
      </c>
      <c r="C17" s="18" t="n">
        <v>11</v>
      </c>
      <c r="D17" s="18" t="n">
        <f aca="false">IFERROR(DATEDIF($A$1, B17, "m") + 1, 0)</f>
        <v>6</v>
      </c>
      <c r="E17" s="0" t="str">
        <f aca="false">IFERROR(DATEDIF($A$1, B17 + 1, "m") &amp; " мес. " &amp; DATEDIF($A$1, B17 + 1, "md") &amp; " дн.", 0)</f>
        <v>5 мес. 14 дн.</v>
      </c>
      <c r="H17" s="0" t="str">
        <f aca="false" t="array" ref="H17:H17">IFERROR(INDEX($A$3:$A$100&amp;$B$3:$B$100, MATCH(0, COUNTIF($H$2:H16, $A$3:$A$100&amp;$B$3:$B$100), 0)), "")</f>
        <v>Протехолин сусп. внутр. 250мг/5мл 250мл №146446</v>
      </c>
      <c r="I17" s="0" t="n">
        <f aca="false">INDEX($D$3:$D$100,MATCH(H17,$A$3:$A$100&amp;$B$3:$B$100,0))</f>
        <v>6</v>
      </c>
    </row>
    <row r="18" customFormat="false" ht="15" hidden="false" customHeight="false" outlineLevel="0" collapsed="false">
      <c r="A18" s="16" t="s">
        <v>19</v>
      </c>
      <c r="B18" s="26" t="n">
        <v>46446</v>
      </c>
      <c r="C18" s="18" t="n">
        <v>1</v>
      </c>
      <c r="D18" s="18" t="n">
        <f aca="false">IFERROR(DATEDIF($A$1, B18, "m") + 1, 0)</f>
        <v>6</v>
      </c>
      <c r="E18" s="0" t="str">
        <f aca="false">IFERROR(DATEDIF($A$1, B18 + 1, "m") &amp; " мес. " &amp; DATEDIF($A$1, B18 + 1, "md") &amp; " дн.", 0)</f>
        <v>5 мес. 20 дн.</v>
      </c>
      <c r="H18" s="0" t="str">
        <f aca="false" t="array" ref="H18:H18">IFERROR(INDEX($A$3:$A$100&amp;$B$3:$B$100, MATCH(0, COUNTIF($H$2:H17, $A$3:$A$100&amp;$B$3:$B$100), 0)), "")</f>
        <v>Пульмибуд сусп. д/ингал. доз. 0,5мг/мл 2мл №2046356</v>
      </c>
      <c r="I18" s="0" t="n">
        <f aca="false">INDEX($D$3:$D$100,MATCH(H18,$A$3:$A$100&amp;$B$3:$B$100,0))</f>
        <v>3</v>
      </c>
    </row>
    <row r="19" customFormat="false" ht="15" hidden="false" customHeight="false" outlineLevel="0" collapsed="false">
      <c r="A19" s="16" t="s">
        <v>19</v>
      </c>
      <c r="B19" s="26" t="n">
        <v>46446</v>
      </c>
      <c r="C19" s="18" t="n">
        <v>14</v>
      </c>
      <c r="D19" s="18" t="n">
        <f aca="false">IFERROR(DATEDIF($A$1, B19, "m") + 1, 0)</f>
        <v>6</v>
      </c>
      <c r="E19" s="0" t="str">
        <f aca="false">IFERROR(DATEDIF($A$1, B19 + 1, "m") &amp; " мес. " &amp; DATEDIF($A$1, B19 + 1, "md") &amp; " дн.", 0)</f>
        <v>5 мес. 20 дн.</v>
      </c>
      <c r="H19" s="0" t="str">
        <f aca="false" t="array" ref="H19:H19">IFERROR(INDEX($A$3:$A$100&amp;$B$3:$B$100, MATCH(0, COUNTIF($H$2:H18, $A$3:$A$100&amp;$B$3:$B$100), 0)), "")</f>
        <v>Респифорб капс с пор. д/ингал 80мкг+4,5мкг/доза №120  (в комплекте с устройством д/ингаляций)46418</v>
      </c>
      <c r="I19" s="0" t="n">
        <f aca="false">INDEX($D$3:$D$100,MATCH(H19,$A$3:$A$100&amp;$B$3:$B$100,0))</f>
        <v>5</v>
      </c>
    </row>
    <row r="20" customFormat="false" ht="15" hidden="false" customHeight="false" outlineLevel="0" collapsed="false">
      <c r="A20" s="16" t="s">
        <v>19</v>
      </c>
      <c r="B20" s="26" t="n">
        <v>46446</v>
      </c>
      <c r="C20" s="18" t="n">
        <v>6</v>
      </c>
      <c r="D20" s="18" t="n">
        <f aca="false">IFERROR(DATEDIF($A$1, B20, "m") + 1, 0)</f>
        <v>6</v>
      </c>
      <c r="E20" s="0" t="str">
        <f aca="false">IFERROR(DATEDIF($A$1, B20 + 1, "m") &amp; " мес. " &amp; DATEDIF($A$1, B20 + 1, "md") &amp; " дн.", 0)</f>
        <v>5 мес. 20 дн.</v>
      </c>
      <c r="H20" s="0" t="str">
        <f aca="false" t="array" ref="H20:H20">IFERROR(INDEX($A$3:$A$100&amp;$B$3:$B$100, MATCH(0, COUNTIF($H$2:H19, $A$3:$A$100&amp;$B$3:$B$100), 0)), "")</f>
        <v>Уан тач селект плюс тест-полоски д/глюкометра №5046295</v>
      </c>
      <c r="I20" s="0" t="n">
        <f aca="false">INDEX($D$3:$D$100,MATCH(H20,$A$3:$A$100&amp;$B$3:$B$100,0))</f>
        <v>1</v>
      </c>
    </row>
    <row r="21" customFormat="false" ht="15" hidden="false" customHeight="false" outlineLevel="0" collapsed="false">
      <c r="A21" s="16" t="s">
        <v>19</v>
      </c>
      <c r="B21" s="26" t="n">
        <v>46446</v>
      </c>
      <c r="C21" s="18" t="n">
        <v>3</v>
      </c>
      <c r="D21" s="18" t="n">
        <f aca="false">IFERROR(DATEDIF($A$1, B21, "m") + 1, 0)</f>
        <v>6</v>
      </c>
      <c r="E21" s="0" t="str">
        <f aca="false">IFERROR(DATEDIF($A$1, B21 + 1, "m") &amp; " мес. " &amp; DATEDIF($A$1, B21 + 1, "md") &amp; " дн.", 0)</f>
        <v>5 мес. 20 дн.</v>
      </c>
      <c r="H21" s="0" t="str">
        <f aca="false" t="array" ref="H21:H21">IFERROR(INDEX($A$3:$A$100&amp;$B$3:$B$100, MATCH(0, COUNTIF($H$2:H20, $A$3:$A$100&amp;$B$3:$B$100), 0)), "")</f>
        <v>Фосфоглив форте капс. 65мг+300мг №5046327</v>
      </c>
      <c r="I21" s="0" t="n">
        <f aca="false">INDEX($D$3:$D$100,MATCH(H21,$A$3:$A$100&amp;$B$3:$B$100,0))</f>
        <v>2</v>
      </c>
    </row>
    <row r="22" customFormat="false" ht="15" hidden="false" customHeight="false" outlineLevel="0" collapsed="false">
      <c r="A22" s="16" t="s">
        <v>19</v>
      </c>
      <c r="B22" s="26" t="n">
        <v>46446</v>
      </c>
      <c r="C22" s="18" t="n">
        <v>9</v>
      </c>
      <c r="D22" s="18" t="n">
        <f aca="false">IFERROR(DATEDIF($A$1, B22, "m") + 1, 0)</f>
        <v>6</v>
      </c>
      <c r="E22" s="0" t="str">
        <f aca="false">IFERROR(DATEDIF($A$1, B22 + 1, "m") &amp; " мес. " &amp; DATEDIF($A$1, B22 + 1, "md") &amp; " дн.", 0)</f>
        <v>5 мес. 20 дн.</v>
      </c>
      <c r="H22" s="0" t="str">
        <f aca="false" t="array" ref="H22:H22">IFERROR(INDEX($A$3:$A$100&amp;$B$3:$B$100, MATCH(0, COUNTIF($H$2:H21, $A$3:$A$100&amp;$B$3:$B$100), 0)), "")</f>
        <v>Цитиколин р-р в/в и в/м 125мг/мл 4мл №546418</v>
      </c>
      <c r="I22" s="0" t="n">
        <f aca="false">INDEX($D$3:$D$100,MATCH(H22,$A$3:$A$100&amp;$B$3:$B$100,0))</f>
        <v>5</v>
      </c>
    </row>
    <row r="23" customFormat="false" ht="15" hidden="false" customHeight="false" outlineLevel="0" collapsed="false">
      <c r="A23" s="16" t="s">
        <v>19</v>
      </c>
      <c r="B23" s="26" t="n">
        <v>46446</v>
      </c>
      <c r="C23" s="18" t="n">
        <v>2</v>
      </c>
      <c r="D23" s="18" t="n">
        <f aca="false">IFERROR(DATEDIF($A$1, B23, "m") + 1, 0)</f>
        <v>6</v>
      </c>
      <c r="E23" s="0" t="str">
        <f aca="false">IFERROR(DATEDIF($A$1, B23 + 1, "m") &amp; " мес. " &amp; DATEDIF($A$1, B23 + 1, "md") &amp; " дн.", 0)</f>
        <v>5 мес. 20 дн.</v>
      </c>
      <c r="H23" s="0" t="str">
        <f aca="false" t="array" ref="H23:H23">IFERROR(INDEX($A$3:$A$100&amp;$B$3:$B$100, MATCH(0, COUNTIF($H$2:H22, $A$3:$A$100&amp;$B$3:$B$100), 0)), "")</f>
        <v/>
      </c>
      <c r="I23" s="0" t="n">
        <f aca="false">INDEX($D$3:$D$100,MATCH(H23,$A$3:$A$100&amp;$B$3:$B$100,0))</f>
        <v>0</v>
      </c>
    </row>
    <row r="24" customFormat="false" ht="15" hidden="false" customHeight="false" outlineLevel="0" collapsed="false">
      <c r="A24" s="16" t="s">
        <v>19</v>
      </c>
      <c r="B24" s="26" t="n">
        <v>46446</v>
      </c>
      <c r="C24" s="18" t="n">
        <v>18</v>
      </c>
      <c r="D24" s="18" t="n">
        <f aca="false">IFERROR(DATEDIF($A$1, B24, "m") + 1, 0)</f>
        <v>6</v>
      </c>
      <c r="E24" s="0" t="str">
        <f aca="false">IFERROR(DATEDIF($A$1, B24 + 1, "m") &amp; " мес. " &amp; DATEDIF($A$1, B24 + 1, "md") &amp; " дн.", 0)</f>
        <v>5 мес. 20 дн.</v>
      </c>
      <c r="H24" s="0" t="str">
        <f aca="false" t="array" ref="H24:H24">IFERROR(INDEX($A$3:$A$100&amp;$B$3:$B$100, MATCH(0, COUNTIF($H$2:H23, $A$3:$A$100&amp;$B$3:$B$100), 0)), "")</f>
        <v/>
      </c>
      <c r="I24" s="0" t="n">
        <f aca="false">INDEX($D$3:$D$100,MATCH(H24,$A$3:$A$100&amp;$B$3:$B$100,0))</f>
        <v>0</v>
      </c>
    </row>
    <row r="25" customFormat="false" ht="15" hidden="false" customHeight="false" outlineLevel="0" collapsed="false">
      <c r="A25" s="16" t="s">
        <v>20</v>
      </c>
      <c r="B25" s="26" t="n">
        <v>46419</v>
      </c>
      <c r="C25" s="18" t="n">
        <v>1</v>
      </c>
      <c r="D25" s="18" t="n">
        <f aca="false">IFERROR(DATEDIF($A$1, B25, "m") + 1, 0)</f>
        <v>5</v>
      </c>
      <c r="E25" s="0" t="str">
        <f aca="false">IFERROR(DATEDIF($A$1, B25 + 1, "m") &amp; " мес. " &amp; DATEDIF($A$1, B25 + 1, "md") &amp; " дн.", 0)</f>
        <v>4 мес. 24 дн.</v>
      </c>
      <c r="H25" s="0" t="str">
        <f aca="false" t="array" ref="H25:H25">IFERROR(INDEX($A$3:$A$100&amp;$B$3:$B$100, MATCH(0, COUNTIF($H$2:H24, $A$3:$A$100&amp;$B$3:$B$100), 0)), "")</f>
        <v/>
      </c>
      <c r="I25" s="0" t="n">
        <f aca="false">INDEX($D$3:$D$100,MATCH(H25,$A$3:$A$100&amp;$B$3:$B$100,0))</f>
        <v>0</v>
      </c>
    </row>
    <row r="26" customFormat="false" ht="15" hidden="false" customHeight="false" outlineLevel="0" collapsed="false">
      <c r="A26" s="16" t="s">
        <v>21</v>
      </c>
      <c r="B26" s="26" t="n">
        <v>46356</v>
      </c>
      <c r="C26" s="18" t="n">
        <v>2</v>
      </c>
      <c r="D26" s="18" t="n">
        <f aca="false">IFERROR(DATEDIF($A$1, B26, "m") + 1, 0)</f>
        <v>3</v>
      </c>
      <c r="E26" s="0" t="str">
        <f aca="false">IFERROR(DATEDIF($A$1, B26 + 1, "m") &amp; " мес. " &amp; DATEDIF($A$1, B26 + 1, "md") &amp; " дн.", 0)</f>
        <v>2 мес. 22 дн.</v>
      </c>
      <c r="H26" s="0" t="str">
        <f aca="false" t="array" ref="H26:H26">IFERROR(INDEX($A$3:$A$100&amp;$B$3:$B$100, MATCH(0, COUNTIF($H$2:H25, $A$3:$A$100&amp;$B$3:$B$100), 0)), "")</f>
        <v/>
      </c>
      <c r="I26" s="0" t="n">
        <f aca="false">INDEX($D$3:$D$100,MATCH(H26,$A$3:$A$100&amp;$B$3:$B$100,0))</f>
        <v>0</v>
      </c>
    </row>
    <row r="27" customFormat="false" ht="15" hidden="false" customHeight="false" outlineLevel="0" collapsed="false">
      <c r="A27" s="16" t="s">
        <v>21</v>
      </c>
      <c r="B27" s="26" t="n">
        <v>46356</v>
      </c>
      <c r="C27" s="18" t="n">
        <v>6</v>
      </c>
      <c r="D27" s="18" t="n">
        <f aca="false">IFERROR(DATEDIF($A$1, B27, "m") + 1, 0)</f>
        <v>3</v>
      </c>
      <c r="E27" s="0" t="str">
        <f aca="false">IFERROR(DATEDIF($A$1, B27 + 1, "m") &amp; " мес. " &amp; DATEDIF($A$1, B27 + 1, "md") &amp; " дн.", 0)</f>
        <v>2 мес. 22 дн.</v>
      </c>
      <c r="H27" s="0" t="str">
        <f aca="false" t="array" ref="H27:H27">IFERROR(INDEX($A$3:$A$100&amp;$B$3:$B$100, MATCH(0, COUNTIF($H$2:H26, $A$3:$A$100&amp;$B$3:$B$100), 0)), "")</f>
        <v/>
      </c>
      <c r="I27" s="0" t="n">
        <f aca="false">INDEX($D$3:$D$100,MATCH(H27,$A$3:$A$100&amp;$B$3:$B$100,0))</f>
        <v>0</v>
      </c>
    </row>
    <row r="28" customFormat="false" ht="15" hidden="false" customHeight="false" outlineLevel="0" collapsed="false">
      <c r="A28" s="16" t="s">
        <v>22</v>
      </c>
      <c r="B28" s="26" t="n">
        <v>46326</v>
      </c>
      <c r="C28" s="18" t="n">
        <v>10</v>
      </c>
      <c r="D28" s="18" t="n">
        <f aca="false">IFERROR(DATEDIF($A$1, B28, "m") + 1, 0)</f>
        <v>2</v>
      </c>
      <c r="E28" s="0" t="str">
        <f aca="false">IFERROR(DATEDIF($A$1, B28 + 1, "m") &amp; " мес. " &amp; DATEDIF($A$1, B28 + 1, "md") &amp; " дн.", 0)</f>
        <v>1 мес. 23 дн.</v>
      </c>
      <c r="H28" s="0" t="str">
        <f aca="false" t="array" ref="H28:H28">IFERROR(INDEX($A$3:$A$100&amp;$B$3:$B$100, MATCH(0, COUNTIF($H$2:H27, $A$3:$A$100&amp;$B$3:$B$100), 0)), "")</f>
        <v/>
      </c>
      <c r="I28" s="0" t="n">
        <f aca="false">INDEX($D$3:$D$100,MATCH(H28,$A$3:$A$100&amp;$B$3:$B$100,0))</f>
        <v>0</v>
      </c>
    </row>
    <row r="29" customFormat="false" ht="15" hidden="false" customHeight="false" outlineLevel="0" collapsed="false">
      <c r="A29" s="16" t="s">
        <v>23</v>
      </c>
      <c r="B29" s="26" t="n">
        <v>46305</v>
      </c>
      <c r="C29" s="18" t="n">
        <v>1</v>
      </c>
      <c r="D29" s="18" t="n">
        <f aca="false">IFERROR(DATEDIF($A$1, B29, "m") + 1, 0)</f>
        <v>2</v>
      </c>
      <c r="E29" s="0" t="str">
        <f aca="false">IFERROR(DATEDIF($A$1, B29 + 1, "m") &amp; " мес. " &amp; DATEDIF($A$1, B29 + 1, "md") &amp; " дн.", 0)</f>
        <v>1 мес. 2 дн.</v>
      </c>
      <c r="H29" s="0" t="str">
        <f aca="false" t="array" ref="H29:H29">IFERROR(INDEX($A$3:$A$100&amp;$B$3:$B$100, MATCH(0, COUNTIF($H$2:H28, $A$3:$A$100&amp;$B$3:$B$100), 0)), "")</f>
        <v/>
      </c>
      <c r="I29" s="0" t="n">
        <f aca="false">INDEX($D$3:$D$100,MATCH(H29,$A$3:$A$100&amp;$B$3:$B$100,0))</f>
        <v>0</v>
      </c>
    </row>
    <row r="30" customFormat="false" ht="15" hidden="false" customHeight="false" outlineLevel="0" collapsed="false">
      <c r="A30" s="16" t="s">
        <v>24</v>
      </c>
      <c r="B30" s="26" t="n">
        <v>46387</v>
      </c>
      <c r="C30" s="18" t="n">
        <v>1</v>
      </c>
      <c r="D30" s="18" t="n">
        <f aca="false">IFERROR(DATEDIF($A$1, B30, "m") + 1, 0)</f>
        <v>4</v>
      </c>
      <c r="E30" s="0" t="str">
        <f aca="false">IFERROR(DATEDIF($A$1, B30 + 1, "m") &amp; " мес. " &amp; DATEDIF($A$1, B30 + 1, "md") &amp; " дн.", 0)</f>
        <v>3 мес. 23 дн.</v>
      </c>
      <c r="H30" s="0" t="str">
        <f aca="false" t="array" ref="H30:H30">IFERROR(INDEX($A$3:$A$100&amp;$B$3:$B$100, MATCH(0, COUNTIF($H$2:H29, $A$3:$A$100&amp;$B$3:$B$100), 0)), "")</f>
        <v/>
      </c>
      <c r="I30" s="0" t="n">
        <f aca="false">INDEX($D$3:$D$100,MATCH(H30,$A$3:$A$100&amp;$B$3:$B$100,0))</f>
        <v>0</v>
      </c>
    </row>
    <row r="31" customFormat="false" ht="15" hidden="false" customHeight="false" outlineLevel="0" collapsed="false">
      <c r="A31" s="16" t="s">
        <v>25</v>
      </c>
      <c r="B31" s="17" t="n">
        <v>46387</v>
      </c>
      <c r="C31" s="18" t="n">
        <v>6</v>
      </c>
      <c r="D31" s="18" t="n">
        <f aca="false">IFERROR(DATEDIF($A$1, B31, "m") + 1, 0)</f>
        <v>4</v>
      </c>
      <c r="E31" s="0" t="str">
        <f aca="false">IFERROR(DATEDIF($A$1, B31 + 1, "m") &amp; " мес. " &amp; DATEDIF($A$1, B31 + 1, "md") &amp; " дн.", 0)</f>
        <v>3 мес. 23 дн.</v>
      </c>
      <c r="H31" s="0" t="str">
        <f aca="false" t="array" ref="H31:H31">IFERROR(INDEX($A$3:$A$100&amp;$B$3:$B$100, MATCH(0, COUNTIF($H$2:H30, $A$3:$A$100&amp;$B$3:$B$100), 0)), "")</f>
        <v/>
      </c>
      <c r="I31" s="0" t="n">
        <f aca="false">INDEX($D$3:$D$100,MATCH(H31,$A$3:$A$100&amp;$B$3:$B$100,0))</f>
        <v>0</v>
      </c>
    </row>
    <row r="32" customFormat="false" ht="15" hidden="false" customHeight="false" outlineLevel="0" collapsed="false">
      <c r="A32" s="16" t="s">
        <v>25</v>
      </c>
      <c r="B32" s="17" t="n">
        <v>46387</v>
      </c>
      <c r="C32" s="18" t="n">
        <v>6</v>
      </c>
      <c r="D32" s="18" t="n">
        <f aca="false">IFERROR(DATEDIF($A$1, B32, "m") + 1, 0)</f>
        <v>4</v>
      </c>
      <c r="E32" s="0" t="str">
        <f aca="false">IFERROR(DATEDIF($A$1, B32 + 1, "m") &amp; " мес. " &amp; DATEDIF($A$1, B32 + 1, "md") &amp; " дн.", 0)</f>
        <v>3 мес. 23 дн.</v>
      </c>
      <c r="H32" s="0" t="str">
        <f aca="false" t="array" ref="H32:H32">IFERROR(INDEX($A$3:$A$100&amp;$B$3:$B$100, MATCH(0, COUNTIF($H$2:H31, $A$3:$A$100&amp;$B$3:$B$100), 0)), "")</f>
        <v/>
      </c>
      <c r="I32" s="0" t="n">
        <f aca="false">INDEX($D$3:$D$100,MATCH(H32,$A$3:$A$100&amp;$B$3:$B$100,0))</f>
        <v>0</v>
      </c>
    </row>
    <row r="33" customFormat="false" ht="15" hidden="false" customHeight="false" outlineLevel="0" collapsed="false">
      <c r="A33" s="16" t="s">
        <v>25</v>
      </c>
      <c r="B33" s="17" t="n">
        <v>46387</v>
      </c>
      <c r="C33" s="18" t="n">
        <v>1</v>
      </c>
      <c r="D33" s="18" t="n">
        <f aca="false">IFERROR(DATEDIF($A$1, B33, "m") + 1, 0)</f>
        <v>4</v>
      </c>
      <c r="E33" s="0" t="str">
        <f aca="false">IFERROR(DATEDIF($A$1, B33 + 1, "m") &amp; " мес. " &amp; DATEDIF($A$1, B33 + 1, "md") &amp; " дн.", 0)</f>
        <v>3 мес. 23 дн.</v>
      </c>
      <c r="H33" s="0" t="str">
        <f aca="false" t="array" ref="H33:H33">IFERROR(INDEX($A$3:$A$100&amp;$B$3:$B$100, MATCH(0, COUNTIF($H$2:H32, $A$3:$A$100&amp;$B$3:$B$100), 0)), "")</f>
        <v/>
      </c>
      <c r="I33" s="0" t="n">
        <f aca="false">INDEX($D$3:$D$100,MATCH(H33,$A$3:$A$100&amp;$B$3:$B$100,0))</f>
        <v>0</v>
      </c>
    </row>
    <row r="34" customFormat="false" ht="15" hidden="false" customHeight="false" outlineLevel="0" collapsed="false">
      <c r="A34" s="16" t="s">
        <v>25</v>
      </c>
      <c r="B34" s="17" t="n">
        <v>46387</v>
      </c>
      <c r="C34" s="18" t="n">
        <v>4</v>
      </c>
      <c r="D34" s="18" t="n">
        <f aca="false">IFERROR(DATEDIF($A$1, B34, "m") + 1, 0)</f>
        <v>4</v>
      </c>
      <c r="E34" s="0" t="str">
        <f aca="false">IFERROR(DATEDIF($A$1, B34 + 1, "m") &amp; " мес. " &amp; DATEDIF($A$1, B34 + 1, "md") &amp; " дн.", 0)</f>
        <v>3 мес. 23 дн.</v>
      </c>
      <c r="H34" s="0" t="str">
        <f aca="false" t="array" ref="H34:H34">IFERROR(INDEX($A$3:$A$100&amp;$B$3:$B$100, MATCH(0, COUNTIF($H$2:H33, $A$3:$A$100&amp;$B$3:$B$100), 0)), "")</f>
        <v/>
      </c>
      <c r="I34" s="0" t="n">
        <f aca="false">INDEX($D$3:$D$100,MATCH(H34,$A$3:$A$100&amp;$B$3:$B$100,0))</f>
        <v>0</v>
      </c>
    </row>
    <row r="35" customFormat="false" ht="15" hidden="false" customHeight="false" outlineLevel="0" collapsed="false">
      <c r="A35" s="16" t="s">
        <v>25</v>
      </c>
      <c r="B35" s="17" t="n">
        <v>46387</v>
      </c>
      <c r="C35" s="18" t="n">
        <v>6</v>
      </c>
      <c r="D35" s="18" t="n">
        <f aca="false">IFERROR(DATEDIF($A$1, B35, "m") + 1, 0)</f>
        <v>4</v>
      </c>
      <c r="E35" s="0" t="str">
        <f aca="false">IFERROR(DATEDIF($A$1, B35 + 1, "m") &amp; " мес. " &amp; DATEDIF($A$1, B35 + 1, "md") &amp; " дн.", 0)</f>
        <v>3 мес. 23 дн.</v>
      </c>
      <c r="H35" s="0" t="str">
        <f aca="false" t="array" ref="H35:H35">IFERROR(INDEX($A$3:$A$100&amp;$B$3:$B$100, MATCH(0, COUNTIF($H$2:H34, $A$3:$A$100&amp;$B$3:$B$100), 0)), "")</f>
        <v/>
      </c>
      <c r="I35" s="0" t="n">
        <f aca="false">INDEX($D$3:$D$100,MATCH(H35,$A$3:$A$100&amp;$B$3:$B$100,0))</f>
        <v>0</v>
      </c>
    </row>
    <row r="36" customFormat="false" ht="15" hidden="false" customHeight="false" outlineLevel="0" collapsed="false">
      <c r="A36" s="16" t="s">
        <v>25</v>
      </c>
      <c r="B36" s="17" t="n">
        <v>46387</v>
      </c>
      <c r="C36" s="18" t="n">
        <v>2</v>
      </c>
      <c r="D36" s="18" t="n">
        <f aca="false">IFERROR(DATEDIF($A$1, B36, "m") + 1, 0)</f>
        <v>4</v>
      </c>
      <c r="E36" s="0" t="str">
        <f aca="false">IFERROR(DATEDIF($A$1, B36 + 1, "m") &amp; " мес. " &amp; DATEDIF($A$1, B36 + 1, "md") &amp; " дн.", 0)</f>
        <v>3 мес. 23 дн.</v>
      </c>
      <c r="H36" s="0" t="str">
        <f aca="false" t="array" ref="H36:H36">IFERROR(INDEX($A$3:$A$100&amp;$B$3:$B$100, MATCH(0, COUNTIF($H$2:H35, $A$3:$A$100&amp;$B$3:$B$100), 0)), "")</f>
        <v/>
      </c>
      <c r="I36" s="0" t="n">
        <f aca="false">INDEX($D$3:$D$100,MATCH(H36,$A$3:$A$100&amp;$B$3:$B$100,0))</f>
        <v>0</v>
      </c>
    </row>
    <row r="37" customFormat="false" ht="15" hidden="false" customHeight="false" outlineLevel="0" collapsed="false">
      <c r="A37" s="16" t="s">
        <v>25</v>
      </c>
      <c r="B37" s="17" t="n">
        <v>46387</v>
      </c>
      <c r="C37" s="18" t="n">
        <v>3</v>
      </c>
      <c r="D37" s="18" t="n">
        <f aca="false">IFERROR(DATEDIF($A$1, B37, "m") + 1, 0)</f>
        <v>4</v>
      </c>
      <c r="E37" s="0" t="str">
        <f aca="false">IFERROR(DATEDIF($A$1, B37 + 1, "m") &amp; " мес. " &amp; DATEDIF($A$1, B37 + 1, "md") &amp; " дн.", 0)</f>
        <v>3 мес. 23 дн.</v>
      </c>
      <c r="H37" s="0" t="str">
        <f aca="false" t="array" ref="H37:H37">IFERROR(INDEX($A$3:$A$100&amp;$B$3:$B$100, MATCH(0, COUNTIF($H$2:H36, $A$3:$A$100&amp;$B$3:$B$100), 0)), "")</f>
        <v/>
      </c>
      <c r="I37" s="0" t="n">
        <f aca="false">INDEX($D$3:$D$100,MATCH(H37,$A$3:$A$100&amp;$B$3:$B$100,0))</f>
        <v>0</v>
      </c>
    </row>
    <row r="38" customFormat="false" ht="15" hidden="false" customHeight="false" outlineLevel="0" collapsed="false">
      <c r="A38" s="16" t="s">
        <v>26</v>
      </c>
      <c r="B38" s="17" t="n">
        <v>46418</v>
      </c>
      <c r="C38" s="18" t="n">
        <v>23</v>
      </c>
      <c r="D38" s="18" t="n">
        <f aca="false">IFERROR(DATEDIF($A$1, B38, "m") + 1, 0)</f>
        <v>5</v>
      </c>
      <c r="E38" s="0" t="str">
        <f aca="false">IFERROR(DATEDIF($A$1, B38 + 1, "m") &amp; " мес. " &amp; DATEDIF($A$1, B38 + 1, "md") &amp; " дн.", 0)</f>
        <v>4 мес. 23 дн.</v>
      </c>
      <c r="H38" s="0" t="str">
        <f aca="false" t="array" ref="H38:H38">IFERROR(INDEX($A$3:$A$100&amp;$B$3:$B$100, MATCH(0, COUNTIF($H$2:H37, $A$3:$A$100&amp;$B$3:$B$100), 0)), "")</f>
        <v/>
      </c>
      <c r="I38" s="0" t="n">
        <f aca="false">INDEX($D$3:$D$100,MATCH(H38,$A$3:$A$100&amp;$B$3:$B$100,0))</f>
        <v>0</v>
      </c>
    </row>
    <row r="39" customFormat="false" ht="15" hidden="false" customHeight="false" outlineLevel="0" collapsed="false">
      <c r="A39" s="16" t="s">
        <v>26</v>
      </c>
      <c r="B39" s="17" t="n">
        <v>46418</v>
      </c>
      <c r="C39" s="18" t="n">
        <v>12</v>
      </c>
      <c r="D39" s="18" t="n">
        <f aca="false">IFERROR(DATEDIF($A$1, B39, "m") + 1, 0)</f>
        <v>5</v>
      </c>
      <c r="E39" s="0" t="str">
        <f aca="false">IFERROR(DATEDIF($A$1, B39 + 1, "m") &amp; " мес. " &amp; DATEDIF($A$1, B39 + 1, "md") &amp; " дн.", 0)</f>
        <v>4 мес. 23 дн.</v>
      </c>
      <c r="H39" s="0" t="str">
        <f aca="false" t="array" ref="H39:H39">IFERROR(INDEX($A$3:$A$100&amp;$B$3:$B$100, MATCH(0, COUNTIF($H$2:H38, $A$3:$A$100&amp;$B$3:$B$100), 0)), "")</f>
        <v/>
      </c>
      <c r="I39" s="0" t="n">
        <f aca="false">INDEX($D$3:$D$100,MATCH(H39,$A$3:$A$100&amp;$B$3:$B$100,0))</f>
        <v>0</v>
      </c>
    </row>
    <row r="40" customFormat="false" ht="15" hidden="false" customHeight="false" outlineLevel="0" collapsed="false">
      <c r="A40" s="16" t="s">
        <v>26</v>
      </c>
      <c r="B40" s="17" t="n">
        <v>46418</v>
      </c>
      <c r="C40" s="18" t="n">
        <v>6</v>
      </c>
      <c r="D40" s="18" t="n">
        <f aca="false">IFERROR(DATEDIF($A$1, B40, "m") + 1, 0)</f>
        <v>5</v>
      </c>
      <c r="E40" s="0" t="str">
        <f aca="false">IFERROR(DATEDIF($A$1, B40 + 1, "m") &amp; " мес. " &amp; DATEDIF($A$1, B40 + 1, "md") &amp; " дн.", 0)</f>
        <v>4 мес. 23 дн.</v>
      </c>
      <c r="H40" s="0" t="str">
        <f aca="false" t="array" ref="H40:H40">IFERROR(INDEX($A$3:$A$100&amp;$B$3:$B$100, MATCH(0, COUNTIF($H$2:H39, $A$3:$A$100&amp;$B$3:$B$100), 0)), "")</f>
        <v/>
      </c>
      <c r="I40" s="0" t="n">
        <f aca="false">INDEX($D$3:$D$100,MATCH(H40,$A$3:$A$100&amp;$B$3:$B$100,0))</f>
        <v>0</v>
      </c>
    </row>
    <row r="41" customFormat="false" ht="15" hidden="false" customHeight="false" outlineLevel="0" collapsed="false">
      <c r="A41" s="16" t="s">
        <v>26</v>
      </c>
      <c r="B41" s="17" t="n">
        <v>46418</v>
      </c>
      <c r="C41" s="18" t="n">
        <v>22</v>
      </c>
      <c r="D41" s="18" t="n">
        <f aca="false">IFERROR(DATEDIF($A$1, B41, "m") + 1, 0)</f>
        <v>5</v>
      </c>
      <c r="E41" s="0" t="str">
        <f aca="false">IFERROR(DATEDIF($A$1, B41 + 1, "m") &amp; " мес. " &amp; DATEDIF($A$1, B41 + 1, "md") &amp; " дн.", 0)</f>
        <v>4 мес. 23 дн.</v>
      </c>
      <c r="H41" s="0" t="str">
        <f aca="false" t="array" ref="H41:H41">IFERROR(INDEX($A$3:$A$100&amp;$B$3:$B$100, MATCH(0, COUNTIF($H$2:H40, $A$3:$A$100&amp;$B$3:$B$100), 0)), "")</f>
        <v/>
      </c>
      <c r="I41" s="0" t="n">
        <f aca="false">INDEX($D$3:$D$100,MATCH(H41,$A$3:$A$100&amp;$B$3:$B$100,0))</f>
        <v>0</v>
      </c>
    </row>
    <row r="42" customFormat="false" ht="15" hidden="false" customHeight="false" outlineLevel="0" collapsed="false">
      <c r="A42" s="16" t="s">
        <v>27</v>
      </c>
      <c r="B42" s="17" t="n">
        <v>46387</v>
      </c>
      <c r="C42" s="18" t="n">
        <v>1</v>
      </c>
      <c r="D42" s="18" t="n">
        <f aca="false">IFERROR(DATEDIF($A$1, B42, "m") + 1, 0)</f>
        <v>4</v>
      </c>
      <c r="E42" s="0" t="str">
        <f aca="false">IFERROR(DATEDIF($A$1, B42 + 1, "m") &amp; " мес. " &amp; DATEDIF($A$1, B42 + 1, "md") &amp; " дн.", 0)</f>
        <v>3 мес. 23 дн.</v>
      </c>
      <c r="H42" s="0" t="str">
        <f aca="false" t="array" ref="H42:H42">IFERROR(INDEX($A$3:$A$100&amp;$B$3:$B$100, MATCH(0, COUNTIF($H$2:H41, $A$3:$A$100&amp;$B$3:$B$100), 0)), "")</f>
        <v/>
      </c>
      <c r="I42" s="0" t="n">
        <f aca="false">INDEX($D$3:$D$100,MATCH(H42,$A$3:$A$100&amp;$B$3:$B$100,0))</f>
        <v>0</v>
      </c>
    </row>
    <row r="43" customFormat="false" ht="15" hidden="false" customHeight="false" outlineLevel="0" collapsed="false">
      <c r="A43" s="16" t="s">
        <v>27</v>
      </c>
      <c r="B43" s="17" t="n">
        <v>46387</v>
      </c>
      <c r="C43" s="18" t="n">
        <v>3</v>
      </c>
      <c r="D43" s="18" t="n">
        <f aca="false">IFERROR(DATEDIF($A$1, B43, "m") + 1, 0)</f>
        <v>4</v>
      </c>
      <c r="E43" s="0" t="str">
        <f aca="false">IFERROR(DATEDIF($A$1, B43 + 1, "m") &amp; " мес. " &amp; DATEDIF($A$1, B43 + 1, "md") &amp; " дн.", 0)</f>
        <v>3 мес. 23 дн.</v>
      </c>
      <c r="H43" s="0" t="str">
        <f aca="false" t="array" ref="H43:H43">IFERROR(INDEX($A$3:$A$100&amp;$B$3:$B$100, MATCH(0, COUNTIF($H$2:H42, $A$3:$A$100&amp;$B$3:$B$100), 0)), "")</f>
        <v/>
      </c>
      <c r="I43" s="0" t="n">
        <f aca="false">INDEX($D$3:$D$100,MATCH(H43,$A$3:$A$100&amp;$B$3:$B$100,0))</f>
        <v>0</v>
      </c>
    </row>
    <row r="44" customFormat="false" ht="15" hidden="false" customHeight="false" outlineLevel="0" collapsed="false">
      <c r="A44" s="16" t="s">
        <v>27</v>
      </c>
      <c r="B44" s="17" t="n">
        <v>46387</v>
      </c>
      <c r="C44" s="18" t="n">
        <v>2</v>
      </c>
      <c r="D44" s="18" t="n">
        <f aca="false">IFERROR(DATEDIF($A$1, B44, "m") + 1, 0)</f>
        <v>4</v>
      </c>
      <c r="E44" s="0" t="str">
        <f aca="false">IFERROR(DATEDIF($A$1, B44 + 1, "m") &amp; " мес. " &amp; DATEDIF($A$1, B44 + 1, "md") &amp; " дн.", 0)</f>
        <v>3 мес. 23 дн.</v>
      </c>
      <c r="H44" s="0" t="str">
        <f aca="false" t="array" ref="H44:H44">IFERROR(INDEX($A$3:$A$100&amp;$B$3:$B$100, MATCH(0, COUNTIF($H$2:H43, $A$3:$A$100&amp;$B$3:$B$100), 0)), "")</f>
        <v/>
      </c>
      <c r="I44" s="0" t="n">
        <f aca="false">INDEX($D$3:$D$100,MATCH(H44,$A$3:$A$100&amp;$B$3:$B$100,0))</f>
        <v>0</v>
      </c>
    </row>
    <row r="45" customFormat="false" ht="15" hidden="false" customHeight="false" outlineLevel="0" collapsed="false">
      <c r="A45" s="16" t="s">
        <v>27</v>
      </c>
      <c r="B45" s="17" t="n">
        <v>46387</v>
      </c>
      <c r="C45" s="18" t="n">
        <v>3</v>
      </c>
      <c r="D45" s="18" t="n">
        <f aca="false">IFERROR(DATEDIF($A$1, B45, "m") + 1, 0)</f>
        <v>4</v>
      </c>
      <c r="E45" s="0" t="str">
        <f aca="false">IFERROR(DATEDIF($A$1, B45 + 1, "m") &amp; " мес. " &amp; DATEDIF($A$1, B45 + 1, "md") &amp; " дн.", 0)</f>
        <v>3 мес. 23 дн.</v>
      </c>
      <c r="H45" s="0" t="str">
        <f aca="false" t="array" ref="H45:H45">IFERROR(INDEX($A$3:$A$100&amp;$B$3:$B$100, MATCH(0, COUNTIF($H$2:H44, $A$3:$A$100&amp;$B$3:$B$100), 0)), "")</f>
        <v/>
      </c>
      <c r="I45" s="0" t="n">
        <f aca="false">INDEX($D$3:$D$100,MATCH(H45,$A$3:$A$100&amp;$B$3:$B$100,0))</f>
        <v>0</v>
      </c>
    </row>
    <row r="46" customFormat="false" ht="15" hidden="false" customHeight="false" outlineLevel="0" collapsed="false">
      <c r="A46" s="16" t="s">
        <v>27</v>
      </c>
      <c r="B46" s="17" t="n">
        <v>46387</v>
      </c>
      <c r="C46" s="18" t="n">
        <v>1</v>
      </c>
      <c r="D46" s="18" t="n">
        <f aca="false">IFERROR(DATEDIF($A$1, B46, "m") + 1, 0)</f>
        <v>4</v>
      </c>
      <c r="E46" s="0" t="str">
        <f aca="false">IFERROR(DATEDIF($A$1, B46 + 1, "m") &amp; " мес. " &amp; DATEDIF($A$1, B46 + 1, "md") &amp; " дн.", 0)</f>
        <v>3 мес. 23 дн.</v>
      </c>
      <c r="H46" s="0" t="str">
        <f aca="false" t="array" ref="H46:H46">IFERROR(INDEX($A$3:$A$100&amp;$B$3:$B$100, MATCH(0, COUNTIF($H$2:H45, $A$3:$A$100&amp;$B$3:$B$100), 0)), "")</f>
        <v/>
      </c>
      <c r="I46" s="0" t="n">
        <f aca="false">INDEX($D$3:$D$100,MATCH(H46,$A$3:$A$100&amp;$B$3:$B$100,0))</f>
        <v>0</v>
      </c>
    </row>
    <row r="47" customFormat="false" ht="15" hidden="false" customHeight="false" outlineLevel="0" collapsed="false">
      <c r="A47" s="16" t="s">
        <v>27</v>
      </c>
      <c r="B47" s="17" t="n">
        <v>46387</v>
      </c>
      <c r="C47" s="18" t="n">
        <v>1</v>
      </c>
      <c r="D47" s="18" t="n">
        <f aca="false">IFERROR(DATEDIF($A$1, B47, "m") + 1, 0)</f>
        <v>4</v>
      </c>
      <c r="E47" s="0" t="str">
        <f aca="false">IFERROR(DATEDIF($A$1, B47 + 1, "m") &amp; " мес. " &amp; DATEDIF($A$1, B47 + 1, "md") &amp; " дн.", 0)</f>
        <v>3 мес. 23 дн.</v>
      </c>
      <c r="H47" s="0" t="str">
        <f aca="false" t="array" ref="H47:H47">IFERROR(INDEX($A$3:$A$100&amp;$B$3:$B$100, MATCH(0, COUNTIF($H$2:H46, $A$3:$A$100&amp;$B$3:$B$100), 0)), "")</f>
        <v/>
      </c>
      <c r="I47" s="0" t="n">
        <f aca="false">INDEX($D$3:$D$100,MATCH(H47,$A$3:$A$100&amp;$B$3:$B$100,0))</f>
        <v>0</v>
      </c>
    </row>
    <row r="48" customFormat="false" ht="15" hidden="false" customHeight="false" outlineLevel="0" collapsed="false">
      <c r="A48" s="16" t="s">
        <v>27</v>
      </c>
      <c r="B48" s="17" t="n">
        <v>46387</v>
      </c>
      <c r="C48" s="18" t="n">
        <v>2</v>
      </c>
      <c r="D48" s="18" t="n">
        <f aca="false">IFERROR(DATEDIF($A$1, B48, "m") + 1, 0)</f>
        <v>4</v>
      </c>
      <c r="E48" s="0" t="str">
        <f aca="false">IFERROR(DATEDIF($A$1, B48 + 1, "m") &amp; " мес. " &amp; DATEDIF($A$1, B48 + 1, "md") &amp; " дн.", 0)</f>
        <v>3 мес. 23 дн.</v>
      </c>
      <c r="H48" s="0" t="str">
        <f aca="false" t="array" ref="H48:H48">IFERROR(INDEX($A$3:$A$100&amp;$B$3:$B$100, MATCH(0, COUNTIF($H$2:H47, $A$3:$A$100&amp;$B$3:$B$100), 0)), "")</f>
        <v/>
      </c>
      <c r="I48" s="0" t="n">
        <f aca="false">INDEX($D$3:$D$100,MATCH(H48,$A$3:$A$100&amp;$B$3:$B$100,0))</f>
        <v>0</v>
      </c>
    </row>
    <row r="49" customFormat="false" ht="15" hidden="false" customHeight="false" outlineLevel="0" collapsed="false">
      <c r="A49" s="16" t="s">
        <v>28</v>
      </c>
      <c r="B49" s="17" t="n">
        <v>46387</v>
      </c>
      <c r="C49" s="18" t="n">
        <v>2</v>
      </c>
      <c r="D49" s="18" t="n">
        <f aca="false">IFERROR(DATEDIF($A$1, B49, "m") + 1, 0)</f>
        <v>4</v>
      </c>
      <c r="E49" s="0" t="str">
        <f aca="false">IFERROR(DATEDIF($A$1, B49 + 1, "m") &amp; " мес. " &amp; DATEDIF($A$1, B49 + 1, "md") &amp; " дн.", 0)</f>
        <v>3 мес. 23 дн.</v>
      </c>
      <c r="H49" s="0" t="str">
        <f aca="false" t="array" ref="H49:H49">IFERROR(INDEX($A$3:$A$100&amp;$B$3:$B$100, MATCH(0, COUNTIF($H$2:H48, $A$3:$A$100&amp;$B$3:$B$100), 0)), "")</f>
        <v/>
      </c>
      <c r="I49" s="0" t="n">
        <f aca="false">INDEX($D$3:$D$100,MATCH(H49,$A$3:$A$100&amp;$B$3:$B$100,0))</f>
        <v>0</v>
      </c>
    </row>
    <row r="50" customFormat="false" ht="15" hidden="false" customHeight="false" outlineLevel="0" collapsed="false">
      <c r="A50" s="16" t="s">
        <v>29</v>
      </c>
      <c r="B50" s="17" t="n">
        <v>46446</v>
      </c>
      <c r="C50" s="18" t="n">
        <v>5</v>
      </c>
      <c r="D50" s="18" t="n">
        <f aca="false">IFERROR(DATEDIF($A$1, B50, "m") + 1, 0)</f>
        <v>6</v>
      </c>
      <c r="E50" s="0" t="str">
        <f aca="false">IFERROR(DATEDIF($A$1, B50 + 1, "m") &amp; " мес. " &amp; DATEDIF($A$1, B50 + 1, "md") &amp; " дн.", 0)</f>
        <v>5 мес. 20 дн.</v>
      </c>
      <c r="H50" s="0" t="str">
        <f aca="false" t="array" ref="H50:H50">IFERROR(INDEX($A$3:$A$100&amp;$B$3:$B$100, MATCH(0, COUNTIF($H$2:H49, $A$3:$A$100&amp;$B$3:$B$100), 0)), "")</f>
        <v/>
      </c>
      <c r="I50" s="0" t="n">
        <f aca="false">INDEX($D$3:$D$100,MATCH(H50,$A$3:$A$100&amp;$B$3:$B$100,0))</f>
        <v>0</v>
      </c>
    </row>
    <row r="51" customFormat="false" ht="15" hidden="false" customHeight="false" outlineLevel="0" collapsed="false">
      <c r="A51" s="16" t="s">
        <v>30</v>
      </c>
      <c r="B51" s="17" t="n">
        <v>46356</v>
      </c>
      <c r="C51" s="18" t="n">
        <v>11</v>
      </c>
      <c r="D51" s="18" t="n">
        <f aca="false">IFERROR(DATEDIF($A$1, B51, "m") + 1, 0)</f>
        <v>3</v>
      </c>
      <c r="E51" s="0" t="str">
        <f aca="false">IFERROR(DATEDIF($A$1, B51 + 1, "m") &amp; " мес. " &amp; DATEDIF($A$1, B51 + 1, "md") &amp; " дн.", 0)</f>
        <v>2 мес. 22 дн.</v>
      </c>
      <c r="H51" s="0" t="str">
        <f aca="false" t="array" ref="H51:H51">IFERROR(INDEX($A$3:$A$100&amp;$B$3:$B$100, MATCH(0, COUNTIF($H$2:H50, $A$3:$A$100&amp;$B$3:$B$100), 0)), "")</f>
        <v/>
      </c>
      <c r="I51" s="0" t="n">
        <f aca="false">INDEX($D$3:$D$100,MATCH(H51,$A$3:$A$100&amp;$B$3:$B$100,0))</f>
        <v>0</v>
      </c>
    </row>
    <row r="52" customFormat="false" ht="15" hidden="false" customHeight="false" outlineLevel="0" collapsed="false">
      <c r="A52" s="16" t="s">
        <v>30</v>
      </c>
      <c r="B52" s="17" t="n">
        <v>46356</v>
      </c>
      <c r="C52" s="18" t="n">
        <v>9</v>
      </c>
      <c r="D52" s="18" t="n">
        <f aca="false">IFERROR(DATEDIF($A$1, B52, "m") + 1, 0)</f>
        <v>3</v>
      </c>
      <c r="E52" s="0" t="str">
        <f aca="false">IFERROR(DATEDIF($A$1, B52 + 1, "m") &amp; " мес. " &amp; DATEDIF($A$1, B52 + 1, "md") &amp; " дн.", 0)</f>
        <v>2 мес. 22 дн.</v>
      </c>
      <c r="H52" s="0" t="str">
        <f aca="false" t="array" ref="H52:H52">IFERROR(INDEX($A$3:$A$100&amp;$B$3:$B$100, MATCH(0, COUNTIF($H$2:H51, $A$3:$A$100&amp;$B$3:$B$100), 0)), "")</f>
        <v/>
      </c>
      <c r="I52" s="0" t="n">
        <f aca="false">INDEX($D$3:$D$100,MATCH(H52,$A$3:$A$100&amp;$B$3:$B$100,0))</f>
        <v>0</v>
      </c>
    </row>
    <row r="53" customFormat="false" ht="15" hidden="false" customHeight="false" outlineLevel="0" collapsed="false">
      <c r="A53" s="16" t="s">
        <v>31</v>
      </c>
      <c r="B53" s="17" t="n">
        <v>46418</v>
      </c>
      <c r="C53" s="18" t="n">
        <v>1</v>
      </c>
      <c r="D53" s="18" t="n">
        <f aca="false">IFERROR(DATEDIF($A$1, B53, "m") + 1, 0)</f>
        <v>5</v>
      </c>
      <c r="E53" s="0" t="str">
        <f aca="false">IFERROR(DATEDIF($A$1, B53 + 1, "m") &amp; " мес. " &amp; DATEDIF($A$1, B53 + 1, "md") &amp; " дн.", 0)</f>
        <v>4 мес. 23 дн.</v>
      </c>
      <c r="H53" s="0" t="str">
        <f aca="false" t="array" ref="H53:H53">IFERROR(INDEX($A$3:$A$100&amp;$B$3:$B$100, MATCH(0, COUNTIF($H$2:H52, $A$3:$A$100&amp;$B$3:$B$100), 0)), "")</f>
        <v/>
      </c>
      <c r="I53" s="0" t="n">
        <f aca="false">INDEX($D$3:$D$100,MATCH(H53,$A$3:$A$100&amp;$B$3:$B$100,0))</f>
        <v>0</v>
      </c>
    </row>
    <row r="54" customFormat="false" ht="15" hidden="false" customHeight="false" outlineLevel="0" collapsed="false">
      <c r="A54" s="16" t="s">
        <v>31</v>
      </c>
      <c r="B54" s="17" t="n">
        <v>46418</v>
      </c>
      <c r="C54" s="18" t="n">
        <v>1</v>
      </c>
      <c r="D54" s="18" t="n">
        <f aca="false">IFERROR(DATEDIF($A$1, B54, "m") + 1, 0)</f>
        <v>5</v>
      </c>
      <c r="E54" s="0" t="str">
        <f aca="false">IFERROR(DATEDIF($A$1, B54 + 1, "m") &amp; " мес. " &amp; DATEDIF($A$1, B54 + 1, "md") &amp; " дн.", 0)</f>
        <v>4 мес. 23 дн.</v>
      </c>
      <c r="H54" s="0" t="str">
        <f aca="false" t="array" ref="H54:H54">IFERROR(INDEX($A$3:$A$100&amp;$B$3:$B$100, MATCH(0, COUNTIF($H$2:H53, $A$3:$A$100&amp;$B$3:$B$100), 0)), "")</f>
        <v/>
      </c>
      <c r="I54" s="0" t="n">
        <f aca="false">INDEX($D$3:$D$100,MATCH(H54,$A$3:$A$100&amp;$B$3:$B$100,0))</f>
        <v>0</v>
      </c>
    </row>
    <row r="55" customFormat="false" ht="15" hidden="false" customHeight="false" outlineLevel="0" collapsed="false">
      <c r="A55" s="16" t="s">
        <v>31</v>
      </c>
      <c r="B55" s="17" t="n">
        <v>46418</v>
      </c>
      <c r="C55" s="18" t="n">
        <v>2</v>
      </c>
      <c r="D55" s="18" t="n">
        <f aca="false">IFERROR(DATEDIF($A$1, B55, "m") + 1, 0)</f>
        <v>5</v>
      </c>
      <c r="E55" s="0" t="str">
        <f aca="false">IFERROR(DATEDIF($A$1, B55 + 1, "m") &amp; " мес. " &amp; DATEDIF($A$1, B55 + 1, "md") &amp; " дн.", 0)</f>
        <v>4 мес. 23 дн.</v>
      </c>
      <c r="H55" s="0" t="str">
        <f aca="false" t="array" ref="H55:H55">IFERROR(INDEX($A$3:$A$100&amp;$B$3:$B$100, MATCH(0, COUNTIF($H$2:H54, $A$3:$A$100&amp;$B$3:$B$100), 0)), "")</f>
        <v/>
      </c>
      <c r="I55" s="0" t="n">
        <f aca="false">INDEX($D$3:$D$100,MATCH(H55,$A$3:$A$100&amp;$B$3:$B$100,0))</f>
        <v>0</v>
      </c>
    </row>
    <row r="56" customFormat="false" ht="15" hidden="false" customHeight="false" outlineLevel="0" collapsed="false">
      <c r="A56" s="16" t="s">
        <v>32</v>
      </c>
      <c r="B56" s="17" t="n">
        <v>46295</v>
      </c>
      <c r="C56" s="18" t="n">
        <v>24</v>
      </c>
      <c r="D56" s="18" t="n">
        <f aca="false">IFERROR(DATEDIF($A$1, B56, "m") + 1, 0)</f>
        <v>1</v>
      </c>
      <c r="E56" s="0" t="str">
        <f aca="false">IFERROR(DATEDIF($A$1, B56 + 1, "m") &amp; " мес. " &amp; DATEDIF($A$1, B56 + 1, "md") &amp; " дн.", 0)</f>
        <v>0 мес. 22 дн.</v>
      </c>
      <c r="H56" s="0" t="str">
        <f aca="false" t="array" ref="H56:H56">IFERROR(INDEX($A$3:$A$100&amp;$B$3:$B$100, MATCH(0, COUNTIF($H$2:H55, $A$3:$A$100&amp;$B$3:$B$100), 0)), "")</f>
        <v/>
      </c>
      <c r="I56" s="0" t="n">
        <f aca="false">INDEX($D$3:$D$100,MATCH(H56,$A$3:$A$100&amp;$B$3:$B$100,0))</f>
        <v>0</v>
      </c>
    </row>
    <row r="57" customFormat="false" ht="15" hidden="false" customHeight="false" outlineLevel="0" collapsed="false">
      <c r="A57" s="16" t="s">
        <v>33</v>
      </c>
      <c r="B57" s="17" t="n">
        <v>46327</v>
      </c>
      <c r="C57" s="18" t="n">
        <v>3</v>
      </c>
      <c r="D57" s="18" t="n">
        <f aca="false">IFERROR(DATEDIF($A$1, B57, "m") + 1, 0)</f>
        <v>2</v>
      </c>
      <c r="E57" s="0" t="str">
        <f aca="false">IFERROR(DATEDIF($A$1, B57 + 1, "m") &amp; " мес. " &amp; DATEDIF($A$1, B57 + 1, "md") &amp; " дн.", 0)</f>
        <v>1 мес. 24 дн.</v>
      </c>
      <c r="H57" s="0" t="str">
        <f aca="false" t="array" ref="H57:H57">IFERROR(INDEX($A$3:$A$100&amp;$B$3:$B$100, MATCH(0, COUNTIF($H$2:H56, $A$3:$A$100&amp;$B$3:$B$100), 0)), "")</f>
        <v/>
      </c>
      <c r="I57" s="0" t="n">
        <f aca="false">INDEX($D$3:$D$100,MATCH(H57,$A$3:$A$100&amp;$B$3:$B$100,0))</f>
        <v>0</v>
      </c>
    </row>
    <row r="58" customFormat="false" ht="15" hidden="false" customHeight="false" outlineLevel="0" collapsed="false">
      <c r="A58" s="16" t="s">
        <v>33</v>
      </c>
      <c r="B58" s="17" t="n">
        <v>46327</v>
      </c>
      <c r="C58" s="18" t="n">
        <v>2</v>
      </c>
      <c r="D58" s="18" t="n">
        <f aca="false">IFERROR(DATEDIF($A$1, B58, "m") + 1, 0)</f>
        <v>2</v>
      </c>
      <c r="E58" s="0" t="str">
        <f aca="false">IFERROR(DATEDIF($A$1, B58 + 1, "m") &amp; " мес. " &amp; DATEDIF($A$1, B58 + 1, "md") &amp; " дн.", 0)</f>
        <v>1 мес. 24 дн.</v>
      </c>
      <c r="H58" s="0" t="str">
        <f aca="false" t="array" ref="H58:H58">IFERROR(INDEX($A$3:$A$100&amp;$B$3:$B$100, MATCH(0, COUNTIF($H$2:H57, $A$3:$A$100&amp;$B$3:$B$100), 0)), "")</f>
        <v/>
      </c>
      <c r="I58" s="0" t="n">
        <f aca="false">INDEX($D$3:$D$100,MATCH(H58,$A$3:$A$100&amp;$B$3:$B$100,0))</f>
        <v>0</v>
      </c>
    </row>
    <row r="59" customFormat="false" ht="15" hidden="false" customHeight="false" outlineLevel="0" collapsed="false">
      <c r="A59" s="16" t="s">
        <v>34</v>
      </c>
      <c r="B59" s="17" t="n">
        <v>46418</v>
      </c>
      <c r="C59" s="18" t="n">
        <v>3</v>
      </c>
      <c r="D59" s="18" t="n">
        <f aca="false">IFERROR(DATEDIF($A$1, B59, "m") + 1, 0)</f>
        <v>5</v>
      </c>
      <c r="E59" s="0" t="str">
        <f aca="false">IFERROR(DATEDIF($A$1, B59 + 1, "m") &amp; " мес. " &amp; DATEDIF($A$1, B59 + 1, "md") &amp; " дн.", 0)</f>
        <v>4 мес. 23 дн.</v>
      </c>
      <c r="H59" s="0" t="str">
        <f aca="false" t="array" ref="H59:H59">IFERROR(INDEX($A$3:$A$100&amp;$B$3:$B$100, MATCH(0, COUNTIF($H$2:H58, $A$3:$A$100&amp;$B$3:$B$100), 0)), "")</f>
        <v/>
      </c>
      <c r="I59" s="0" t="n">
        <f aca="false">INDEX($D$3:$D$100,MATCH(H59,$A$3:$A$100&amp;$B$3:$B$100,0))</f>
        <v>0</v>
      </c>
    </row>
    <row r="60" customFormat="false" ht="15" hidden="false" customHeight="false" outlineLevel="0" collapsed="false">
      <c r="H60" s="0" t="str">
        <f aca="false" t="array" ref="H60:H60">IFERROR(INDEX($A$3:$A$100&amp;$B$3:$B$100, MATCH(0, COUNTIF($H$2:H59, $A$3:$A$100&amp;$B$3:$B$100), 0)), "")</f>
        <v/>
      </c>
      <c r="I60" s="0" t="n">
        <f aca="false">INDEX($D$3:$D$100,MATCH(H60,$A$3:$A$100&amp;$B$3:$B$100,0))</f>
        <v>0</v>
      </c>
    </row>
    <row r="61" customFormat="false" ht="15" hidden="false" customHeight="false" outlineLevel="0" collapsed="false">
      <c r="H61" s="0" t="str">
        <f aca="false" t="array" ref="H61:H61">IFERROR(INDEX($A$3:$A$100&amp;$B$3:$B$100, MATCH(0, COUNTIF($H$2:H60, $A$3:$A$100&amp;$B$3:$B$100), 0)), "")</f>
        <v/>
      </c>
      <c r="I61" s="0" t="n">
        <f aca="false">INDEX($D$3:$D$100,MATCH(H61,$A$3:$A$100&amp;$B$3:$B$100,0))</f>
        <v>0</v>
      </c>
    </row>
    <row r="62" customFormat="false" ht="15" hidden="false" customHeight="false" outlineLevel="0" collapsed="false">
      <c r="H62" s="0" t="str">
        <f aca="false" t="array" ref="H62:H62">IFERROR(INDEX($A$3:$A$100&amp;$B$3:$B$100, MATCH(0, COUNTIF($H$2:H61, $A$3:$A$100&amp;$B$3:$B$100), 0)), "")</f>
        <v/>
      </c>
      <c r="I62" s="0" t="n">
        <f aca="false">INDEX($D$3:$D$100,MATCH(H62,$A$3:$A$100&amp;$B$3:$B$100,0))</f>
        <v>0</v>
      </c>
    </row>
    <row r="63" customFormat="false" ht="15" hidden="false" customHeight="false" outlineLevel="0" collapsed="false">
      <c r="H63" s="0" t="str">
        <f aca="false" t="array" ref="H63:H63">IFERROR(INDEX($A$3:$A$100&amp;$B$3:$B$100, MATCH(0, COUNTIF($H$2:H62, $A$3:$A$100&amp;$B$3:$B$100), 0)), "")</f>
        <v/>
      </c>
      <c r="I63" s="0" t="n">
        <f aca="false">INDEX($D$3:$D$100,MATCH(H63,$A$3:$A$100&amp;$B$3:$B$100,0))</f>
        <v>0</v>
      </c>
    </row>
    <row r="64" customFormat="false" ht="15" hidden="false" customHeight="false" outlineLevel="0" collapsed="false">
      <c r="H64" s="0" t="str">
        <f aca="false" t="array" ref="H64:H64">IFERROR(INDEX($A$3:$A$100&amp;$B$3:$B$100, MATCH(0, COUNTIF($H$2:H63, $A$3:$A$100&amp;$B$3:$B$100), 0)), "")</f>
        <v/>
      </c>
      <c r="I64" s="0" t="n">
        <f aca="false">INDEX($D$3:$D$100,MATCH(H64,$A$3:$A$100&amp;$B$3:$B$100,0))</f>
        <v>0</v>
      </c>
    </row>
    <row r="65" customFormat="false" ht="15" hidden="false" customHeight="false" outlineLevel="0" collapsed="false">
      <c r="H65" s="0" t="str">
        <f aca="false" t="array" ref="H65:H65">IFERROR(INDEX($A$3:$A$100&amp;$B$3:$B$100, MATCH(0, COUNTIF($H$2:H64, $A$3:$A$100&amp;$B$3:$B$100), 0)), "")</f>
        <v/>
      </c>
      <c r="I65" s="0" t="n">
        <f aca="false">INDEX($D$3:$D$100,MATCH(H65,$A$3:$A$100&amp;$B$3:$B$100,0))</f>
        <v>0</v>
      </c>
    </row>
    <row r="66" customFormat="false" ht="15" hidden="false" customHeight="false" outlineLevel="0" collapsed="false">
      <c r="H66" s="0" t="str">
        <f aca="false" t="array" ref="H66:H66">IFERROR(INDEX($A$3:$A$100&amp;$B$3:$B$100, MATCH(0, COUNTIF($H$2:H65, $A$3:$A$100&amp;$B$3:$B$100), 0)), "")</f>
        <v/>
      </c>
      <c r="I66" s="0" t="n">
        <f aca="false">INDEX($D$3:$D$100,MATCH(H66,$A$3:$A$100&amp;$B$3:$B$100,0))</f>
        <v>0</v>
      </c>
    </row>
    <row r="67" customFormat="false" ht="15" hidden="false" customHeight="false" outlineLevel="0" collapsed="false">
      <c r="H67" s="0" t="str">
        <f aca="false" t="array" ref="H67:H67">IFERROR(INDEX($A$3:$A$100&amp;$B$3:$B$100, MATCH(0, COUNTIF($H$2:H66, $A$3:$A$100&amp;$B$3:$B$100), 0)), "")</f>
        <v/>
      </c>
      <c r="I67" s="0" t="n">
        <f aca="false">INDEX($D$3:$D$100,MATCH(H67,$A$3:$A$100&amp;$B$3:$B$100,0))</f>
        <v>0</v>
      </c>
    </row>
    <row r="68" customFormat="false" ht="15" hidden="false" customHeight="false" outlineLevel="0" collapsed="false">
      <c r="H68" s="0" t="str">
        <f aca="false" t="array" ref="H68:H68">IFERROR(INDEX($A$3:$A$100&amp;$B$3:$B$100, MATCH(0, COUNTIF($H$2:H67, $A$3:$A$100&amp;$B$3:$B$100), 0)), "")</f>
        <v/>
      </c>
      <c r="I68" s="0" t="n">
        <f aca="false">INDEX($D$3:$D$100,MATCH(H68,$A$3:$A$100&amp;$B$3:$B$100,0))</f>
        <v>0</v>
      </c>
    </row>
    <row r="69" customFormat="false" ht="15" hidden="false" customHeight="false" outlineLevel="0" collapsed="false">
      <c r="H69" s="0" t="str">
        <f aca="false" t="array" ref="H69:H69">IFERROR(INDEX($A$3:$A$100&amp;$B$3:$B$100, MATCH(0, COUNTIF($H$2:H68, $A$3:$A$100&amp;$B$3:$B$100), 0)), "")</f>
        <v/>
      </c>
      <c r="I69" s="0" t="n">
        <f aca="false">INDEX($D$3:$D$100,MATCH(H69,$A$3:$A$100&amp;$B$3:$B$100,0))</f>
        <v>0</v>
      </c>
    </row>
    <row r="70" customFormat="false" ht="15" hidden="false" customHeight="false" outlineLevel="0" collapsed="false">
      <c r="H70" s="0" t="str">
        <f aca="false" t="array" ref="H70:H70">IFERROR(INDEX($A$3:$A$100&amp;$B$3:$B$100, MATCH(0, COUNTIF($H$2:H69, $A$3:$A$100&amp;$B$3:$B$100), 0)), "")</f>
        <v/>
      </c>
      <c r="I70" s="0" t="n">
        <f aca="false">INDEX($D$3:$D$100,MATCH(H70,$A$3:$A$100&amp;$B$3:$B$100,0))</f>
        <v>0</v>
      </c>
    </row>
    <row r="71" customFormat="false" ht="15" hidden="false" customHeight="false" outlineLevel="0" collapsed="false">
      <c r="H71" s="0" t="str">
        <f aca="false" t="array" ref="H71:H71">IFERROR(INDEX($A$3:$A$100&amp;$B$3:$B$100, MATCH(0, COUNTIF($H$2:H70, $A$3:$A$100&amp;$B$3:$B$100), 0)), "")</f>
        <v/>
      </c>
      <c r="I71" s="0" t="n">
        <f aca="false">INDEX($D$3:$D$100,MATCH(H71,$A$3:$A$100&amp;$B$3:$B$100,0))</f>
        <v>0</v>
      </c>
    </row>
    <row r="72" customFormat="false" ht="15" hidden="false" customHeight="false" outlineLevel="0" collapsed="false">
      <c r="H72" s="0" t="str">
        <f aca="false" t="array" ref="H72:H72">IFERROR(INDEX($A$3:$A$100&amp;$B$3:$B$100, MATCH(0, COUNTIF($H$2:H71, $A$3:$A$100&amp;$B$3:$B$100), 0)), "")</f>
        <v/>
      </c>
      <c r="I72" s="0" t="n">
        <f aca="false">INDEX($D$3:$D$100,MATCH(H72,$A$3:$A$100&amp;$B$3:$B$100,0))</f>
        <v>0</v>
      </c>
    </row>
    <row r="73" customFormat="false" ht="15" hidden="false" customHeight="false" outlineLevel="0" collapsed="false">
      <c r="H73" s="0" t="str">
        <f aca="false" t="array" ref="H73:H73">IFERROR(INDEX($A$3:$A$100&amp;$B$3:$B$100, MATCH(0, COUNTIF($H$2:H72, $A$3:$A$100&amp;$B$3:$B$100), 0)), "")</f>
        <v/>
      </c>
      <c r="I73" s="0" t="n">
        <f aca="false">INDEX($D$3:$D$100,MATCH(H73,$A$3:$A$100&amp;$B$3:$B$100,0))</f>
        <v>0</v>
      </c>
    </row>
    <row r="74" customFormat="false" ht="15" hidden="false" customHeight="false" outlineLevel="0" collapsed="false">
      <c r="H74" s="0" t="str">
        <f aca="false" t="array" ref="H74:H74">IFERROR(INDEX($A$3:$A$100&amp;$B$3:$B$100, MATCH(0, COUNTIF($H$2:H73, $A$3:$A$100&amp;$B$3:$B$100), 0)), "")</f>
        <v/>
      </c>
      <c r="I74" s="0" t="n">
        <f aca="false">INDEX($D$3:$D$100,MATCH(H74,$A$3:$A$100&amp;$B$3:$B$100,0))</f>
        <v>0</v>
      </c>
    </row>
    <row r="75" customFormat="false" ht="15" hidden="false" customHeight="false" outlineLevel="0" collapsed="false">
      <c r="H75" s="0" t="str">
        <f aca="false" t="array" ref="H75:H75">IFERROR(INDEX($A$3:$A$100&amp;$B$3:$B$100, MATCH(0, COUNTIF($H$2:H74, $A$3:$A$100&amp;$B$3:$B$100), 0)), "")</f>
        <v/>
      </c>
      <c r="I75" s="0" t="n">
        <f aca="false">INDEX($D$3:$D$100,MATCH(H75,$A$3:$A$100&amp;$B$3:$B$100,0))</f>
        <v>0</v>
      </c>
    </row>
    <row r="76" customFormat="false" ht="15" hidden="false" customHeight="false" outlineLevel="0" collapsed="false">
      <c r="H76" s="0" t="str">
        <f aca="false" t="array" ref="H76:H76">IFERROR(INDEX($A$3:$A$100&amp;$B$3:$B$100, MATCH(0, COUNTIF($H$2:H75, $A$3:$A$100&amp;$B$3:$B$100), 0)), "")</f>
        <v/>
      </c>
      <c r="I76" s="0" t="n">
        <f aca="false">INDEX($D$3:$D$100,MATCH(H76,$A$3:$A$100&amp;$B$3:$B$100,0))</f>
        <v>0</v>
      </c>
    </row>
    <row r="77" customFormat="false" ht="15" hidden="false" customHeight="false" outlineLevel="0" collapsed="false">
      <c r="H77" s="0" t="str">
        <f aca="false" t="array" ref="H77:H77">IFERROR(INDEX($A$3:$A$100&amp;$B$3:$B$100, MATCH(0, COUNTIF($H$2:H76, $A$3:$A$100&amp;$B$3:$B$100), 0)), "")</f>
        <v/>
      </c>
      <c r="I77" s="0" t="n">
        <f aca="false">INDEX($D$3:$D$100,MATCH(H77,$A$3:$A$100&amp;$B$3:$B$100,0))</f>
        <v>0</v>
      </c>
    </row>
    <row r="78" customFormat="false" ht="15" hidden="false" customHeight="false" outlineLevel="0" collapsed="false">
      <c r="H78" s="0" t="str">
        <f aca="false" t="array" ref="H78:H78">IFERROR(INDEX($A$3:$A$100&amp;$B$3:$B$100, MATCH(0, COUNTIF($H$2:H77, $A$3:$A$100&amp;$B$3:$B$100), 0)), "")</f>
        <v/>
      </c>
      <c r="I78" s="0" t="n">
        <f aca="false">INDEX($D$3:$D$100,MATCH(H78,$A$3:$A$100&amp;$B$3:$B$100,0))</f>
        <v>0</v>
      </c>
    </row>
    <row r="79" customFormat="false" ht="15" hidden="false" customHeight="false" outlineLevel="0" collapsed="false">
      <c r="H79" s="0" t="str">
        <f aca="false" t="array" ref="H79:H79">IFERROR(INDEX($A$3:$A$100&amp;$B$3:$B$100, MATCH(0, COUNTIF($H$2:H78, $A$3:$A$100&amp;$B$3:$B$100), 0)), "")</f>
        <v/>
      </c>
      <c r="I79" s="0" t="n">
        <f aca="false">INDEX($D$3:$D$100,MATCH(H79,$A$3:$A$100&amp;$B$3:$B$100,0))</f>
        <v>0</v>
      </c>
    </row>
    <row r="80" customFormat="false" ht="15" hidden="false" customHeight="false" outlineLevel="0" collapsed="false">
      <c r="H80" s="0" t="str">
        <f aca="false" t="array" ref="H80:H80">IFERROR(INDEX($A$3:$A$100&amp;$B$3:$B$100, MATCH(0, COUNTIF($H$2:H79, $A$3:$A$100&amp;$B$3:$B$100), 0)), "")</f>
        <v/>
      </c>
      <c r="I80" s="0" t="n">
        <f aca="false">INDEX($D$3:$D$100,MATCH(H80,$A$3:$A$100&amp;$B$3:$B$100,0))</f>
        <v>0</v>
      </c>
    </row>
    <row r="81" customFormat="false" ht="15" hidden="false" customHeight="false" outlineLevel="0" collapsed="false">
      <c r="H81" s="0" t="str">
        <f aca="false" t="array" ref="H81:H81">IFERROR(INDEX($A$3:$A$100&amp;$B$3:$B$100, MATCH(0, COUNTIF($H$2:H80, $A$3:$A$100&amp;$B$3:$B$100), 0)), "")</f>
        <v/>
      </c>
      <c r="I81" s="0" t="n">
        <f aca="false">INDEX($D$3:$D$100,MATCH(H81,$A$3:$A$100&amp;$B$3:$B$100,0))</f>
        <v>0</v>
      </c>
    </row>
    <row r="82" customFormat="false" ht="15" hidden="false" customHeight="false" outlineLevel="0" collapsed="false">
      <c r="H82" s="0" t="str">
        <f aca="false" t="array" ref="H82:H82">IFERROR(INDEX($A$3:$A$100&amp;$B$3:$B$100, MATCH(0, COUNTIF($H$2:H81, $A$3:$A$100&amp;$B$3:$B$100), 0)), "")</f>
        <v/>
      </c>
      <c r="I82" s="0" t="n">
        <f aca="false">INDEX($D$3:$D$100,MATCH(H82,$A$3:$A$100&amp;$B$3:$B$100,0))</f>
        <v>0</v>
      </c>
    </row>
    <row r="83" customFormat="false" ht="15" hidden="false" customHeight="false" outlineLevel="0" collapsed="false">
      <c r="H83" s="0" t="str">
        <f aca="false" t="array" ref="H83:H83">IFERROR(INDEX($A$3:$A$100&amp;$B$3:$B$100, MATCH(0, COUNTIF($H$2:H82, $A$3:$A$100&amp;$B$3:$B$100), 0)), "")</f>
        <v/>
      </c>
      <c r="I83" s="0" t="n">
        <f aca="false">INDEX($D$3:$D$100,MATCH(H83,$A$3:$A$100&amp;$B$3:$B$100,0))</f>
        <v>0</v>
      </c>
    </row>
    <row r="84" customFormat="false" ht="15" hidden="false" customHeight="false" outlineLevel="0" collapsed="false">
      <c r="H84" s="0" t="str">
        <f aca="false" t="array" ref="H84:H84">IFERROR(INDEX($A$3:$A$100&amp;$B$3:$B$100, MATCH(0, COUNTIF($H$2:H83, $A$3:$A$100&amp;$B$3:$B$100), 0)), "")</f>
        <v/>
      </c>
      <c r="I84" s="0" t="n">
        <f aca="false">INDEX($D$3:$D$100,MATCH(H84,$A$3:$A$100&amp;$B$3:$B$100,0))</f>
        <v>0</v>
      </c>
    </row>
    <row r="85" customFormat="false" ht="15" hidden="false" customHeight="false" outlineLevel="0" collapsed="false">
      <c r="H85" s="0" t="str">
        <f aca="false" t="array" ref="H85:H85">IFERROR(INDEX($A$3:$A$100&amp;$B$3:$B$100, MATCH(0, COUNTIF($H$2:H84, $A$3:$A$100&amp;$B$3:$B$100), 0)), "")</f>
        <v/>
      </c>
      <c r="I85" s="0" t="n">
        <f aca="false">INDEX($D$3:$D$100,MATCH(H85,$A$3:$A$100&amp;$B$3:$B$100,0))</f>
        <v>0</v>
      </c>
    </row>
    <row r="86" customFormat="false" ht="15" hidden="false" customHeight="false" outlineLevel="0" collapsed="false">
      <c r="H86" s="0" t="str">
        <f aca="false" t="array" ref="H86:H86">IFERROR(INDEX($A$3:$A$100&amp;$B$3:$B$100, MATCH(0, COUNTIF($H$2:H85, $A$3:$A$100&amp;$B$3:$B$100), 0)), "")</f>
        <v/>
      </c>
      <c r="I86" s="0" t="n">
        <f aca="false">INDEX($D$3:$D$100,MATCH(H86,$A$3:$A$100&amp;$B$3:$B$100,0))</f>
        <v>0</v>
      </c>
    </row>
    <row r="87" customFormat="false" ht="15" hidden="false" customHeight="false" outlineLevel="0" collapsed="false">
      <c r="H87" s="0" t="str">
        <f aca="false" t="array" ref="H87:H87">IFERROR(INDEX($A$3:$A$100&amp;$B$3:$B$100, MATCH(0, COUNTIF($H$2:H86, $A$3:$A$100&amp;$B$3:$B$100), 0)), "")</f>
        <v/>
      </c>
      <c r="I87" s="0" t="n">
        <f aca="false">INDEX($D$3:$D$100,MATCH(H87,$A$3:$A$100&amp;$B$3:$B$100,0))</f>
        <v>0</v>
      </c>
    </row>
    <row r="88" customFormat="false" ht="15" hidden="false" customHeight="false" outlineLevel="0" collapsed="false">
      <c r="H88" s="0" t="str">
        <f aca="false" t="array" ref="H88:H88">IFERROR(INDEX($A$3:$A$100&amp;$B$3:$B$100, MATCH(0, COUNTIF($H$2:H87, $A$3:$A$100&amp;$B$3:$B$100), 0)), "")</f>
        <v/>
      </c>
      <c r="I88" s="0" t="n">
        <f aca="false">INDEX($D$3:$D$100,MATCH(H88,$A$3:$A$100&amp;$B$3:$B$100,0))</f>
        <v>0</v>
      </c>
    </row>
    <row r="89" customFormat="false" ht="15" hidden="false" customHeight="false" outlineLevel="0" collapsed="false">
      <c r="H89" s="0" t="str">
        <f aca="false" t="array" ref="H89:H89">IFERROR(INDEX($A$3:$A$100&amp;$B$3:$B$100, MATCH(0, COUNTIF($H$2:H88, $A$3:$A$100&amp;$B$3:$B$100), 0)), "")</f>
        <v/>
      </c>
      <c r="I89" s="0" t="n">
        <f aca="false">INDEX($D$3:$D$100,MATCH(H89,$A$3:$A$100&amp;$B$3:$B$100,0))</f>
        <v>0</v>
      </c>
    </row>
    <row r="90" customFormat="false" ht="15" hidden="false" customHeight="false" outlineLevel="0" collapsed="false">
      <c r="H90" s="0" t="str">
        <f aca="false" t="array" ref="H90:H90">IFERROR(INDEX($A$3:$A$100&amp;$B$3:$B$100, MATCH(0, COUNTIF($H$2:H89, $A$3:$A$100&amp;$B$3:$B$100), 0)), "")</f>
        <v/>
      </c>
      <c r="I90" s="0" t="n">
        <f aca="false">INDEX($D$3:$D$100,MATCH(H90,$A$3:$A$100&amp;$B$3:$B$100,0))</f>
        <v>0</v>
      </c>
    </row>
    <row r="91" customFormat="false" ht="15" hidden="false" customHeight="false" outlineLevel="0" collapsed="false">
      <c r="H91" s="0" t="str">
        <f aca="false" t="array" ref="H91:H91">IFERROR(INDEX($A$3:$A$100&amp;$B$3:$B$100, MATCH(0, COUNTIF($H$2:H90, $A$3:$A$100&amp;$B$3:$B$100), 0)), "")</f>
        <v/>
      </c>
      <c r="I91" s="0" t="n">
        <f aca="false">INDEX($D$3:$D$100,MATCH(H91,$A$3:$A$100&amp;$B$3:$B$100,0))</f>
        <v>0</v>
      </c>
    </row>
    <row r="92" customFormat="false" ht="15" hidden="false" customHeight="false" outlineLevel="0" collapsed="false">
      <c r="H92" s="0" t="str">
        <f aca="false" t="array" ref="H92:H92">IFERROR(INDEX($A$3:$A$100&amp;$B$3:$B$100, MATCH(0, COUNTIF($H$2:H91, $A$3:$A$100&amp;$B$3:$B$100), 0)), "")</f>
        <v/>
      </c>
      <c r="I92" s="0" t="n">
        <f aca="false">INDEX($D$3:$D$100,MATCH(H92,$A$3:$A$100&amp;$B$3:$B$100,0))</f>
        <v>0</v>
      </c>
    </row>
    <row r="93" customFormat="false" ht="15" hidden="false" customHeight="false" outlineLevel="0" collapsed="false">
      <c r="H93" s="0" t="str">
        <f aca="false" t="array" ref="H93:H93">IFERROR(INDEX($A$3:$A$100&amp;$B$3:$B$100, MATCH(0, COUNTIF($H$2:H92, $A$3:$A$100&amp;$B$3:$B$100), 0)), "")</f>
        <v/>
      </c>
      <c r="I93" s="0" t="n">
        <f aca="false">INDEX($D$3:$D$100,MATCH(H93,$A$3:$A$100&amp;$B$3:$B$100,0))</f>
        <v>0</v>
      </c>
    </row>
    <row r="94" customFormat="false" ht="15" hidden="false" customHeight="false" outlineLevel="0" collapsed="false">
      <c r="H94" s="0" t="str">
        <f aca="false" t="array" ref="H94:H94">IFERROR(INDEX($A$3:$A$100&amp;$B$3:$B$100, MATCH(0, COUNTIF($H$2:H93, $A$3:$A$100&amp;$B$3:$B$100), 0)), "")</f>
        <v/>
      </c>
      <c r="I94" s="0" t="n">
        <f aca="false">INDEX($D$3:$D$100,MATCH(H94,$A$3:$A$100&amp;$B$3:$B$100,0))</f>
        <v>0</v>
      </c>
    </row>
    <row r="95" customFormat="false" ht="15" hidden="false" customHeight="false" outlineLevel="0" collapsed="false">
      <c r="H95" s="0" t="str">
        <f aca="false" t="array" ref="H95:H95">IFERROR(INDEX($A$3:$A$100&amp;$B$3:$B$100, MATCH(0, COUNTIF($H$2:H94, $A$3:$A$100&amp;$B$3:$B$100), 0)), "")</f>
        <v/>
      </c>
      <c r="I95" s="0" t="n">
        <f aca="false">INDEX($D$3:$D$100,MATCH(H95,$A$3:$A$100&amp;$B$3:$B$100,0))</f>
        <v>0</v>
      </c>
    </row>
    <row r="96" customFormat="false" ht="15" hidden="false" customHeight="false" outlineLevel="0" collapsed="false">
      <c r="H96" s="0" t="str">
        <f aca="false" t="array" ref="H96:H96">IFERROR(INDEX($A$3:$A$100&amp;$B$3:$B$100, MATCH(0, COUNTIF($H$2:H95, $A$3:$A$100&amp;$B$3:$B$100), 0)), "")</f>
        <v/>
      </c>
      <c r="I96" s="0" t="n">
        <f aca="false">INDEX($D$3:$D$100,MATCH(H96,$A$3:$A$100&amp;$B$3:$B$100,0))</f>
        <v>0</v>
      </c>
    </row>
    <row r="97" customFormat="false" ht="15" hidden="false" customHeight="false" outlineLevel="0" collapsed="false">
      <c r="H97" s="0" t="str">
        <f aca="false" t="array" ref="H97:H97">IFERROR(INDEX($A$3:$A$100&amp;$B$3:$B$100, MATCH(0, COUNTIF($H$2:H96, $A$3:$A$100&amp;$B$3:$B$100), 0)), "")</f>
        <v/>
      </c>
      <c r="I97" s="0" t="n">
        <f aca="false">INDEX($D$3:$D$100,MATCH(H97,$A$3:$A$100&amp;$B$3:$B$100,0))</f>
        <v>0</v>
      </c>
    </row>
    <row r="98" customFormat="false" ht="15" hidden="false" customHeight="false" outlineLevel="0" collapsed="false">
      <c r="H98" s="0" t="str">
        <f aca="false" t="array" ref="H98:H98">IFERROR(INDEX($A$3:$A$100&amp;$B$3:$B$100, MATCH(0, COUNTIF($H$2:H97, $A$3:$A$100&amp;$B$3:$B$100), 0)), "")</f>
        <v/>
      </c>
      <c r="I98" s="0" t="n">
        <f aca="false">INDEX($D$3:$D$100,MATCH(H98,$A$3:$A$100&amp;$B$3:$B$100,0))</f>
        <v>0</v>
      </c>
    </row>
    <row r="99" customFormat="false" ht="15" hidden="false" customHeight="false" outlineLevel="0" collapsed="false">
      <c r="H99" s="0" t="str">
        <f aca="false" t="array" ref="H99:H99">IFERROR(INDEX($A$3:$A$100&amp;$B$3:$B$100, MATCH(0, COUNTIF($H$2:H98, $A$3:$A$100&amp;$B$3:$B$100), 0)), "")</f>
        <v/>
      </c>
      <c r="I99" s="0" t="n">
        <f aca="false">INDEX($D$3:$D$100,MATCH(H99,$A$3:$A$100&amp;$B$3:$B$100,0))</f>
        <v>0</v>
      </c>
    </row>
    <row r="100" customFormat="false" ht="15" hidden="false" customHeight="false" outlineLevel="0" collapsed="false">
      <c r="H100" s="0" t="str">
        <f aca="false" t="array" ref="H100:H100">IFERROR(INDEX($A$3:$A$100&amp;$B$3:$B$100, MATCH(0, COUNTIF($H$2:H99, $A$3:$A$100&amp;$B$3:$B$100), 0)), "")</f>
        <v/>
      </c>
      <c r="I100" s="0" t="n">
        <f aca="false">INDEX($D$3:$D$100,MATCH(H100,$A$3:$A$100&amp;$B$3:$B$100,0))</f>
        <v>0</v>
      </c>
    </row>
  </sheetData>
  <autoFilter ref="A2:E2"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LibreOffice/25.8.7.3$Linux_X86_64 LibreOffice_project/580$Build-3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ru-RU</dc:language>
  <cp:lastModifiedBy>Игорь  Б</cp:lastModifiedBy>
  <cp:lastPrinted>2026-09-08T15:37:46Z</cp:lastPrinted>
  <dcterms:modified xsi:type="dcterms:W3CDTF">2026-09-09T11:55:39Z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