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380" windowHeight="8190" tabRatio="500"/>
  </bookViews>
  <sheets>
    <sheet name="Лист1" sheetId="1" r:id="rId1"/>
    <sheet name="база" sheetId="2" r:id="rId2"/>
  </sheets>
  <definedNames>
    <definedName name="_xlnm._FilterDatabase" localSheetId="1" hidden="1">база!$A$2:$H$2</definedName>
    <definedName name="_xlnm._FilterDatabase" localSheetId="0" hidden="1">Лист1!$A$4:$N$4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2" l="1"/>
  <c r="H11" i="2" s="1"/>
  <c r="O16" i="1"/>
  <c r="M16" i="1"/>
  <c r="L16" i="1"/>
  <c r="K16" i="1"/>
  <c r="J16" i="1"/>
  <c r="I16" i="1"/>
  <c r="H16" i="1"/>
  <c r="G16" i="1"/>
  <c r="D16" i="1"/>
  <c r="C16" i="1"/>
  <c r="B16" i="1"/>
  <c r="O15" i="1"/>
  <c r="M15" i="1"/>
  <c r="L15" i="1"/>
  <c r="K15" i="1"/>
  <c r="J15" i="1"/>
  <c r="I15" i="1"/>
  <c r="H15" i="1"/>
  <c r="G15" i="1"/>
  <c r="D15" i="1"/>
  <c r="C15" i="1"/>
  <c r="B15" i="1"/>
  <c r="O14" i="1"/>
  <c r="G14" i="1"/>
  <c r="D14" i="1"/>
  <c r="C14" i="1"/>
  <c r="B14" i="1"/>
  <c r="O13" i="1"/>
  <c r="G13" i="1"/>
  <c r="D13" i="1"/>
  <c r="C13" i="1"/>
  <c r="B13" i="1"/>
  <c r="O12" i="1"/>
  <c r="G12" i="1"/>
  <c r="D12" i="1"/>
  <c r="C12" i="1"/>
  <c r="B12" i="1"/>
  <c r="O11" i="1"/>
  <c r="G11" i="1"/>
  <c r="D11" i="1"/>
  <c r="C11" i="1"/>
  <c r="B11" i="1"/>
  <c r="O10" i="1"/>
  <c r="G10" i="1"/>
  <c r="D10" i="1"/>
  <c r="C10" i="1"/>
  <c r="B10" i="1"/>
  <c r="O9" i="1"/>
  <c r="G9" i="1"/>
  <c r="D9" i="1"/>
  <c r="C9" i="1"/>
  <c r="B9" i="1"/>
  <c r="G8" i="1"/>
  <c r="D8" i="1"/>
  <c r="C8" i="1"/>
  <c r="B8" i="1"/>
  <c r="G7" i="1"/>
  <c r="D7" i="1"/>
  <c r="C7" i="1"/>
  <c r="B7" i="1"/>
  <c r="G6" i="1"/>
  <c r="D6" i="1"/>
  <c r="C6" i="1"/>
  <c r="B6" i="1"/>
  <c r="A6" i="1"/>
  <c r="A7" i="1" s="1"/>
  <c r="A8" i="1" s="1"/>
  <c r="G5" i="1"/>
  <c r="D5" i="1"/>
  <c r="C5" i="1"/>
  <c r="B5" i="1"/>
  <c r="H8" i="2" l="1"/>
  <c r="L10" i="1" s="1"/>
  <c r="H5" i="2"/>
  <c r="K7" i="1" s="1"/>
  <c r="H9" i="2"/>
  <c r="H11" i="1" s="1"/>
  <c r="H4" i="2"/>
  <c r="H6" i="1" s="1"/>
  <c r="H12" i="2"/>
  <c r="I14" i="1" s="1"/>
  <c r="M13" i="1"/>
  <c r="I13" i="1"/>
  <c r="K13" i="1"/>
  <c r="J13" i="1"/>
  <c r="L13" i="1"/>
  <c r="H13" i="1"/>
  <c r="K6" i="1"/>
  <c r="K10" i="1"/>
  <c r="H6" i="2"/>
  <c r="H10" i="2"/>
  <c r="H3" i="2"/>
  <c r="H7" i="2"/>
  <c r="K11" i="1" l="1"/>
  <c r="J10" i="1"/>
  <c r="M10" i="1"/>
  <c r="H7" i="1"/>
  <c r="M14" i="1"/>
  <c r="H10" i="1"/>
  <c r="I10" i="1"/>
  <c r="L7" i="1"/>
  <c r="M7" i="1"/>
  <c r="J7" i="1"/>
  <c r="O7" i="1"/>
  <c r="I7" i="1"/>
  <c r="L11" i="1"/>
  <c r="J11" i="1"/>
  <c r="I11" i="1"/>
  <c r="M11" i="1"/>
  <c r="J14" i="1"/>
  <c r="L14" i="1"/>
  <c r="H14" i="1"/>
  <c r="K14" i="1"/>
  <c r="L6" i="1"/>
  <c r="M6" i="1"/>
  <c r="J6" i="1"/>
  <c r="O6" i="1"/>
  <c r="I6" i="1"/>
  <c r="L8" i="1"/>
  <c r="H8" i="1"/>
  <c r="J8" i="1"/>
  <c r="M8" i="1"/>
  <c r="K8" i="1"/>
  <c r="O8" i="1"/>
  <c r="I8" i="1"/>
  <c r="L9" i="1"/>
  <c r="H9" i="1"/>
  <c r="J9" i="1"/>
  <c r="M9" i="1"/>
  <c r="I9" i="1"/>
  <c r="K9" i="1"/>
  <c r="L5" i="1"/>
  <c r="H5" i="1"/>
  <c r="O5" i="1"/>
  <c r="M5" i="1"/>
  <c r="I5" i="1"/>
  <c r="K5" i="1"/>
  <c r="J5" i="1"/>
  <c r="L12" i="1"/>
  <c r="H12" i="1"/>
  <c r="J12" i="1"/>
  <c r="I12" i="1"/>
  <c r="K12" i="1"/>
  <c r="M12" i="1"/>
</calcChain>
</file>

<file path=xl/sharedStrings.xml><?xml version="1.0" encoding="utf-8"?>
<sst xmlns="http://schemas.openxmlformats.org/spreadsheetml/2006/main" count="39" uniqueCount="32">
  <si>
    <t>№ п/п</t>
  </si>
  <si>
    <t>Наименование лекарственного препарата</t>
  </si>
  <si>
    <t>Серия</t>
  </si>
  <si>
    <t>Единица измерения</t>
  </si>
  <si>
    <t>Приход</t>
  </si>
  <si>
    <t>Остаток нереализованного лекарственного препарата в последние месяцы до окончания срока годности (расход)</t>
  </si>
  <si>
    <t>Примечание</t>
  </si>
  <si>
    <t>Номер документа, дата</t>
  </si>
  <si>
    <t>Кол–во</t>
  </si>
  <si>
    <t>Срок годности</t>
  </si>
  <si>
    <t>За 6 месяцев</t>
  </si>
  <si>
    <t>За 5 месяцев</t>
  </si>
  <si>
    <t>За 4 месяца</t>
  </si>
  <si>
    <t>За 3 месяца</t>
  </si>
  <si>
    <t>За 2 месяца</t>
  </si>
  <si>
    <t>За 1 месяц</t>
  </si>
  <si>
    <t>Наименование препарата</t>
  </si>
  <si>
    <t>Кол-во</t>
  </si>
  <si>
    <t>Ед. изм.</t>
  </si>
  <si>
    <t>Партия</t>
  </si>
  <si>
    <t>Дата прихода</t>
  </si>
  <si>
    <t>Кол–во месяцев до истечения срока годности</t>
  </si>
  <si>
    <t>Доцетаксел</t>
  </si>
  <si>
    <t>фл.</t>
  </si>
  <si>
    <t>331124</t>
  </si>
  <si>
    <t>Анальгин</t>
  </si>
  <si>
    <t>упак</t>
  </si>
  <si>
    <t>010101</t>
  </si>
  <si>
    <t>Фестал</t>
  </si>
  <si>
    <t>Корвалол</t>
  </si>
  <si>
    <t>уголь</t>
  </si>
  <si>
    <t>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</si>
</sst>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;#;;"/>
    <numFmt numFmtId="165" formatCode="#"/>
  </numFmts>
  <fonts count="8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CC0000"/>
      </patternFill>
    </fill>
    <fill>
      <patternFill patternType="solid">
        <fgColor rgb="FF92D05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14" fontId="6" fillId="0" borderId="0" xfId="0" applyNumberFormat="1" applyFont="1" applyAlignment="1">
      <alignment horizontal="left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3" borderId="0" xfId="0" applyFont="1" applyFill="1"/>
    <xf numFmtId="14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ont="1" applyFill="1"/>
    <xf numFmtId="0" fontId="0" fillId="4" borderId="0" xfId="0" applyFont="1" applyFill="1"/>
    <xf numFmtId="0" fontId="7" fillId="0" borderId="0" xfId="0" applyFont="1" applyAlignment="1">
      <alignment horizont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sz val="11"/>
        <color rgb="FFCC0000"/>
        <name val="Calibri"/>
      </font>
      <fill>
        <patternFill>
          <bgColor rgb="FFFFCCCC"/>
        </patternFill>
      </fill>
      <alignment horizontal="general" vertical="bottom" textRotation="0" wrapText="0" indent="0" shrinkToFit="0"/>
    </dxf>
    <dxf>
      <font>
        <sz val="11"/>
        <color rgb="FF996600"/>
        <name val="Calibri"/>
      </font>
      <fill>
        <patternFill>
          <bgColor rgb="FFFFFFCC"/>
        </patternFill>
      </fill>
      <alignment horizontal="general" vertical="bottom" textRotation="0" wrapText="0" indent="0" shrinkToFit="0"/>
    </dxf>
    <dxf>
      <font>
        <sz val="11"/>
        <color rgb="FF006600"/>
        <name val="Calibri"/>
      </font>
      <fill>
        <patternFill>
          <bgColor rgb="FFCCFFCC"/>
        </patternFill>
      </fill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16"/>
  <sheetViews>
    <sheetView tabSelected="1" zoomScale="120" zoomScaleNormal="120" workbookViewId="0">
      <selection activeCell="B13" sqref="B13"/>
    </sheetView>
  </sheetViews>
  <sheetFormatPr defaultColWidth="9.140625" defaultRowHeight="15" x14ac:dyDescent="0.25"/>
  <cols>
    <col min="1" max="1" width="6" style="1" customWidth="1"/>
    <col min="2" max="2" width="25.5703125" style="2" customWidth="1"/>
    <col min="3" max="3" width="12.85546875" style="3" customWidth="1"/>
    <col min="4" max="4" width="12.42578125" style="1" customWidth="1"/>
    <col min="5" max="5" width="11" style="2" customWidth="1"/>
    <col min="6" max="6" width="9.140625" style="2"/>
    <col min="7" max="7" width="11.28515625" style="1" customWidth="1"/>
    <col min="8" max="8" width="8.5703125" style="2" customWidth="1"/>
    <col min="9" max="9" width="8" style="2" customWidth="1"/>
    <col min="10" max="10" width="6.85546875" style="2" customWidth="1"/>
    <col min="11" max="11" width="7.42578125" style="2" customWidth="1"/>
    <col min="12" max="12" width="7.5703125" style="2" customWidth="1"/>
    <col min="13" max="13" width="8.5703125" style="2" customWidth="1"/>
    <col min="14" max="14" width="17.28515625" style="2" customWidth="1"/>
    <col min="15" max="16384" width="9.140625" style="2"/>
  </cols>
  <sheetData>
    <row r="1" spans="1:15" ht="15" customHeight="1" x14ac:dyDescent="0.25">
      <c r="A1" s="29" t="s">
        <v>0</v>
      </c>
      <c r="B1" s="29" t="s">
        <v>1</v>
      </c>
      <c r="C1" s="30" t="s">
        <v>2</v>
      </c>
      <c r="D1" s="29" t="s">
        <v>3</v>
      </c>
      <c r="E1" s="29" t="s">
        <v>4</v>
      </c>
      <c r="F1" s="29"/>
      <c r="G1" s="29"/>
      <c r="H1" s="31" t="s">
        <v>5</v>
      </c>
      <c r="I1" s="31"/>
      <c r="J1" s="31"/>
      <c r="K1" s="31"/>
      <c r="L1" s="31"/>
      <c r="M1" s="31"/>
      <c r="N1" s="29" t="s">
        <v>6</v>
      </c>
    </row>
    <row r="2" spans="1:15" ht="29.25" customHeight="1" x14ac:dyDescent="0.25">
      <c r="A2" s="29"/>
      <c r="B2" s="29"/>
      <c r="C2" s="30"/>
      <c r="D2" s="29"/>
      <c r="E2" s="29" t="s">
        <v>7</v>
      </c>
      <c r="F2" s="29" t="s">
        <v>8</v>
      </c>
      <c r="G2" s="29" t="s">
        <v>9</v>
      </c>
      <c r="H2" s="31"/>
      <c r="I2" s="31"/>
      <c r="J2" s="31"/>
      <c r="K2" s="31"/>
      <c r="L2" s="31"/>
      <c r="M2" s="31"/>
      <c r="N2" s="29"/>
    </row>
    <row r="3" spans="1:15" ht="25.5" x14ac:dyDescent="0.25">
      <c r="A3" s="29"/>
      <c r="B3" s="29"/>
      <c r="C3" s="30"/>
      <c r="D3" s="29"/>
      <c r="E3" s="29"/>
      <c r="F3" s="29"/>
      <c r="G3" s="29"/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29"/>
    </row>
    <row r="4" spans="1:1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7</v>
      </c>
      <c r="I4" s="5">
        <v>7</v>
      </c>
      <c r="J4" s="5">
        <v>7</v>
      </c>
      <c r="K4" s="5">
        <v>7</v>
      </c>
      <c r="L4" s="5">
        <v>7</v>
      </c>
      <c r="M4" s="5">
        <v>7</v>
      </c>
      <c r="N4" s="5">
        <v>7</v>
      </c>
    </row>
    <row r="5" spans="1:15" x14ac:dyDescent="0.25">
      <c r="A5" s="6">
        <v>1</v>
      </c>
      <c r="B5" s="26" t="str">
        <f>база!A3</f>
        <v>Доцетаксел</v>
      </c>
      <c r="C5" s="27" t="str">
        <f>база!E3</f>
        <v>331124</v>
      </c>
      <c r="D5" s="28" t="str">
        <f>база!D3</f>
        <v>фл.</v>
      </c>
      <c r="E5" s="26"/>
      <c r="F5" s="28"/>
      <c r="G5" s="7">
        <f>база!B3</f>
        <v>46326</v>
      </c>
      <c r="H5" s="8" t="str">
        <f ca="1">IF(--MID(H$3,4,1)=база!$H3,база!$C3,"")</f>
        <v/>
      </c>
      <c r="I5" s="8" t="str">
        <f ca="1">IF(--MID(I$3,4,1)=база!$H3,база!$C3,"")</f>
        <v/>
      </c>
      <c r="J5" s="8" t="str">
        <f ca="1">IF(--MID(J$3,4,1)=база!$H3,база!$C3,"")</f>
        <v/>
      </c>
      <c r="K5" s="8" t="str">
        <f ca="1">IF(--MID(K$3,4,1)=база!$H3,база!$C3,"")</f>
        <v/>
      </c>
      <c r="L5" s="8" t="str">
        <f ca="1">IF(--MID(L$3,4,1)=база!$H3,база!$C3,"")</f>
        <v/>
      </c>
      <c r="M5" s="8">
        <f ca="1">IF(--MID(M$3,4,1)=база!$H3,база!$C3,"")</f>
        <v>4</v>
      </c>
      <c r="N5" s="9"/>
      <c r="O5" s="2">
        <f ca="1">база!H3</f>
        <v>1</v>
      </c>
    </row>
    <row r="6" spans="1:15" x14ac:dyDescent="0.25">
      <c r="A6" s="10">
        <f t="shared" ref="A6:A8" si="0">A5+1</f>
        <v>2</v>
      </c>
      <c r="B6" s="26" t="str">
        <f>база!A4</f>
        <v>Анальгин</v>
      </c>
      <c r="C6" s="27" t="str">
        <f>база!E4</f>
        <v>010101</v>
      </c>
      <c r="D6" s="28" t="str">
        <f>база!D4</f>
        <v>упак</v>
      </c>
      <c r="E6" s="26"/>
      <c r="F6" s="28"/>
      <c r="G6" s="7">
        <f>база!B4</f>
        <v>46357</v>
      </c>
      <c r="H6" s="8" t="str">
        <f ca="1">IF(--MID(H$3,4,1)=база!$H4,база!$C4,"")</f>
        <v/>
      </c>
      <c r="I6" s="8" t="str">
        <f ca="1">IF(--MID(I$3,4,1)=база!$H4,база!$C4,"")</f>
        <v/>
      </c>
      <c r="J6" s="8" t="str">
        <f ca="1">IF(--MID(J$3,4,1)=база!$H4,база!$C4,"")</f>
        <v/>
      </c>
      <c r="K6" s="8" t="str">
        <f ca="1">IF(--MID(K$3,4,1)=база!$H4,база!$C4,"")</f>
        <v/>
      </c>
      <c r="L6" s="8">
        <f ca="1">IF(--MID(L$3,4,1)=база!$H4,база!$C4,"")</f>
        <v>10</v>
      </c>
      <c r="M6" s="8" t="str">
        <f ca="1">IF(--MID(M$3,4,1)=база!$H4,база!$C4,"")</f>
        <v/>
      </c>
      <c r="N6" s="9"/>
      <c r="O6" s="2">
        <f ca="1">база!H4</f>
        <v>2</v>
      </c>
    </row>
    <row r="7" spans="1:15" x14ac:dyDescent="0.25">
      <c r="A7" s="10">
        <f t="shared" si="0"/>
        <v>3</v>
      </c>
      <c r="B7" s="26" t="str">
        <f>база!A5</f>
        <v>Фестал</v>
      </c>
      <c r="C7" s="27" t="str">
        <f>база!E5</f>
        <v>010101</v>
      </c>
      <c r="D7" s="28" t="str">
        <f>база!D5</f>
        <v>упак</v>
      </c>
      <c r="E7" s="26"/>
      <c r="F7" s="28"/>
      <c r="G7" s="7">
        <f>база!B5</f>
        <v>46447</v>
      </c>
      <c r="H7" s="8" t="str">
        <f ca="1">IF(--MID(H$3,4,1)=база!$H5,база!$C5,"")</f>
        <v/>
      </c>
      <c r="I7" s="8">
        <f ca="1">IF(--MID(I$3,4,1)=база!$H5,база!$C5,"")</f>
        <v>10</v>
      </c>
      <c r="J7" s="8" t="str">
        <f ca="1">IF(--MID(J$3,4,1)=база!$H5,база!$C5,"")</f>
        <v/>
      </c>
      <c r="K7" s="8" t="str">
        <f ca="1">IF(--MID(K$3,4,1)=база!$H5,база!$C5,"")</f>
        <v/>
      </c>
      <c r="L7" s="8" t="str">
        <f ca="1">IF(--MID(L$3,4,1)=база!$H5,база!$C5,"")</f>
        <v/>
      </c>
      <c r="M7" s="8" t="str">
        <f ca="1">IF(--MID(M$3,4,1)=база!$H5,база!$C5,"")</f>
        <v/>
      </c>
      <c r="N7" s="9"/>
      <c r="O7" s="2">
        <f ca="1">база!H5</f>
        <v>5</v>
      </c>
    </row>
    <row r="8" spans="1:15" x14ac:dyDescent="0.25">
      <c r="A8" s="10">
        <f t="shared" si="0"/>
        <v>4</v>
      </c>
      <c r="B8" s="26" t="str">
        <f>база!A6</f>
        <v>Корвалол</v>
      </c>
      <c r="C8" s="27" t="str">
        <f>база!E6</f>
        <v>010101</v>
      </c>
      <c r="D8" s="28" t="str">
        <f>база!D6</f>
        <v>упак</v>
      </c>
      <c r="E8" s="26"/>
      <c r="F8" s="28"/>
      <c r="G8" s="7">
        <f>база!B6</f>
        <v>46478</v>
      </c>
      <c r="H8" s="8">
        <f ca="1">IF(--MID(H$3,4,1)=база!$H6,база!$C6,"")</f>
        <v>10</v>
      </c>
      <c r="I8" s="8" t="str">
        <f ca="1">IF(--MID(I$3,4,1)=база!$H6,база!$C6,"")</f>
        <v/>
      </c>
      <c r="J8" s="8" t="str">
        <f ca="1">IF(--MID(J$3,4,1)=база!$H6,база!$C6,"")</f>
        <v/>
      </c>
      <c r="K8" s="8" t="str">
        <f ca="1">IF(--MID(K$3,4,1)=база!$H6,база!$C6,"")</f>
        <v/>
      </c>
      <c r="L8" s="8" t="str">
        <f ca="1">IF(--MID(L$3,4,1)=база!$H6,база!$C6,"")</f>
        <v/>
      </c>
      <c r="M8" s="8" t="str">
        <f ca="1">IF(--MID(M$3,4,1)=база!$H6,база!$C6,"")</f>
        <v/>
      </c>
      <c r="N8" s="9"/>
      <c r="O8" s="2">
        <f ca="1">база!H6</f>
        <v>6</v>
      </c>
    </row>
    <row r="9" spans="1:15" x14ac:dyDescent="0.25">
      <c r="A9" s="11"/>
      <c r="B9" s="26" t="str">
        <f>база!A7</f>
        <v>уголь</v>
      </c>
      <c r="C9" s="27" t="str">
        <f>база!E7</f>
        <v>11111</v>
      </c>
      <c r="D9" s="28" t="str">
        <f>база!D7</f>
        <v>упак</v>
      </c>
      <c r="E9" s="26"/>
      <c r="F9" s="28"/>
      <c r="G9" s="7">
        <f>база!B7</f>
        <v>46387</v>
      </c>
      <c r="H9" s="8" t="str">
        <f ca="1">IF(--MID(H$3,4,1)=база!$H7,база!$C7,"")</f>
        <v/>
      </c>
      <c r="I9" s="8" t="str">
        <f ca="1">IF(--MID(I$3,4,1)=база!$H7,база!$C7,"")</f>
        <v/>
      </c>
      <c r="J9" s="8" t="str">
        <f ca="1">IF(--MID(J$3,4,1)=база!$H7,база!$C7,"")</f>
        <v/>
      </c>
      <c r="K9" s="8">
        <f ca="1">IF(--MID(K$3,4,1)=база!$H7,база!$C7,"")</f>
        <v>555</v>
      </c>
      <c r="L9" s="8" t="str">
        <f ca="1">IF(--MID(L$3,4,1)=база!$H7,база!$C7,"")</f>
        <v/>
      </c>
      <c r="M9" s="8" t="str">
        <f ca="1">IF(--MID(M$3,4,1)=база!$H7,база!$C7,"")</f>
        <v/>
      </c>
      <c r="N9" s="9"/>
      <c r="O9" s="2">
        <f>база!H23</f>
        <v>0</v>
      </c>
    </row>
    <row r="10" spans="1:15" x14ac:dyDescent="0.25">
      <c r="A10" s="11"/>
      <c r="B10" s="26">
        <f>база!A8</f>
        <v>0</v>
      </c>
      <c r="C10" s="27">
        <f>база!E8</f>
        <v>0</v>
      </c>
      <c r="D10" s="28">
        <f>база!D8</f>
        <v>0</v>
      </c>
      <c r="E10" s="26"/>
      <c r="F10" s="28"/>
      <c r="G10" s="7">
        <f>база!B8</f>
        <v>0</v>
      </c>
      <c r="H10" s="8" t="str">
        <f ca="1">IF(--MID(H$3,4,1)=база!$H8,база!$C8,"")</f>
        <v/>
      </c>
      <c r="I10" s="8" t="str">
        <f ca="1">IF(--MID(I$3,4,1)=база!$H8,база!$C8,"")</f>
        <v/>
      </c>
      <c r="J10" s="8" t="str">
        <f ca="1">IF(--MID(J$3,4,1)=база!$H8,база!$C8,"")</f>
        <v/>
      </c>
      <c r="K10" s="8" t="str">
        <f ca="1">IF(--MID(K$3,4,1)=база!$H8,база!$C8,"")</f>
        <v/>
      </c>
      <c r="L10" s="8" t="str">
        <f ca="1">IF(--MID(L$3,4,1)=база!$H8,база!$C8,"")</f>
        <v/>
      </c>
      <c r="M10" s="8" t="str">
        <f ca="1">IF(--MID(M$3,4,1)=база!$H8,база!$C8,"")</f>
        <v/>
      </c>
      <c r="N10" s="9"/>
      <c r="O10" s="2">
        <f>база!H24</f>
        <v>0</v>
      </c>
    </row>
    <row r="11" spans="1:15" x14ac:dyDescent="0.25">
      <c r="A11" s="11"/>
      <c r="B11" s="26">
        <f>база!A9</f>
        <v>0</v>
      </c>
      <c r="C11" s="27">
        <f>база!E9</f>
        <v>0</v>
      </c>
      <c r="D11" s="28">
        <f>база!D9</f>
        <v>0</v>
      </c>
      <c r="E11" s="26"/>
      <c r="F11" s="28"/>
      <c r="G11" s="7">
        <f>база!B9</f>
        <v>0</v>
      </c>
      <c r="H11" s="8" t="str">
        <f ca="1">IF(--MID(H$3,4,1)=база!$H9,база!$C9,"")</f>
        <v/>
      </c>
      <c r="I11" s="8" t="str">
        <f ca="1">IF(--MID(I$3,4,1)=база!$H9,база!$C9,"")</f>
        <v/>
      </c>
      <c r="J11" s="8" t="str">
        <f ca="1">IF(--MID(J$3,4,1)=база!$H9,база!$C9,"")</f>
        <v/>
      </c>
      <c r="K11" s="8" t="str">
        <f ca="1">IF(--MID(K$3,4,1)=база!$H9,база!$C9,"")</f>
        <v/>
      </c>
      <c r="L11" s="8" t="str">
        <f ca="1">IF(--MID(L$3,4,1)=база!$H9,база!$C9,"")</f>
        <v/>
      </c>
      <c r="M11" s="8" t="str">
        <f ca="1">IF(--MID(M$3,4,1)=база!$H9,база!$C9,"")</f>
        <v/>
      </c>
      <c r="N11" s="9"/>
      <c r="O11" s="2">
        <f>база!H25</f>
        <v>0</v>
      </c>
    </row>
    <row r="12" spans="1:15" x14ac:dyDescent="0.25">
      <c r="A12" s="11"/>
      <c r="B12" s="26">
        <f>база!A10</f>
        <v>0</v>
      </c>
      <c r="C12" s="27">
        <f>база!E10</f>
        <v>0</v>
      </c>
      <c r="D12" s="28">
        <f>база!D10</f>
        <v>0</v>
      </c>
      <c r="E12" s="26"/>
      <c r="F12" s="28"/>
      <c r="G12" s="7">
        <f>база!B10</f>
        <v>0</v>
      </c>
      <c r="H12" s="8" t="str">
        <f ca="1">IF(--MID(H$3,4,1)=база!$H10,база!$C10,"")</f>
        <v/>
      </c>
      <c r="I12" s="8" t="str">
        <f ca="1">IF(--MID(I$3,4,1)=база!$H10,база!$C10,"")</f>
        <v/>
      </c>
      <c r="J12" s="8" t="str">
        <f ca="1">IF(--MID(J$3,4,1)=база!$H10,база!$C10,"")</f>
        <v/>
      </c>
      <c r="K12" s="8" t="str">
        <f ca="1">IF(--MID(K$3,4,1)=база!$H10,база!$C10,"")</f>
        <v/>
      </c>
      <c r="L12" s="8" t="str">
        <f ca="1">IF(--MID(L$3,4,1)=база!$H10,база!$C10,"")</f>
        <v/>
      </c>
      <c r="M12" s="8" t="str">
        <f ca="1">IF(--MID(M$3,4,1)=база!$H10,база!$C10,"")</f>
        <v/>
      </c>
      <c r="N12" s="9"/>
      <c r="O12" s="2">
        <f>база!H26</f>
        <v>0</v>
      </c>
    </row>
    <row r="13" spans="1:15" x14ac:dyDescent="0.25">
      <c r="A13" s="12"/>
      <c r="B13" s="26">
        <f>база!A11</f>
        <v>0</v>
      </c>
      <c r="C13" s="27">
        <f>база!E11</f>
        <v>0</v>
      </c>
      <c r="D13" s="28">
        <f>база!D11</f>
        <v>0</v>
      </c>
      <c r="E13" s="26"/>
      <c r="F13" s="28"/>
      <c r="G13" s="7">
        <f>база!B11</f>
        <v>0</v>
      </c>
      <c r="H13" s="8" t="str">
        <f ca="1">IF(--MID(H$3,4,1)=база!$H11,база!$C11,"")</f>
        <v/>
      </c>
      <c r="I13" s="8" t="str">
        <f ca="1">IF(--MID(I$3,4,1)=база!$H11,база!$C11,"")</f>
        <v/>
      </c>
      <c r="J13" s="8" t="str">
        <f ca="1">IF(--MID(J$3,4,1)=база!$H11,база!$C11,"")</f>
        <v/>
      </c>
      <c r="K13" s="8" t="str">
        <f ca="1">IF(--MID(K$3,4,1)=база!$H11,база!$C11,"")</f>
        <v/>
      </c>
      <c r="L13" s="8" t="str">
        <f ca="1">IF(--MID(L$3,4,1)=база!$H11,база!$C11,"")</f>
        <v/>
      </c>
      <c r="M13" s="8" t="str">
        <f ca="1">IF(--MID(M$3,4,1)=база!$H11,база!$C11,"")</f>
        <v/>
      </c>
      <c r="N13" s="9"/>
      <c r="O13" s="2">
        <f>база!H27</f>
        <v>0</v>
      </c>
    </row>
    <row r="14" spans="1:15" x14ac:dyDescent="0.25">
      <c r="A14" s="12"/>
      <c r="B14" s="26">
        <f>база!A12</f>
        <v>0</v>
      </c>
      <c r="C14" s="27">
        <f>база!E12</f>
        <v>0</v>
      </c>
      <c r="D14" s="28">
        <f>база!D12</f>
        <v>0</v>
      </c>
      <c r="E14" s="26"/>
      <c r="F14" s="28"/>
      <c r="G14" s="7">
        <f>база!B12</f>
        <v>0</v>
      </c>
      <c r="H14" s="8" t="str">
        <f ca="1">IF(--MID(H$3,4,1)=база!$H12,база!$C12,"")</f>
        <v/>
      </c>
      <c r="I14" s="8" t="str">
        <f ca="1">IF(--MID(I$3,4,1)=база!$H12,база!$C12,"")</f>
        <v/>
      </c>
      <c r="J14" s="8" t="str">
        <f ca="1">IF(--MID(J$3,4,1)=база!$H12,база!$C12,"")</f>
        <v/>
      </c>
      <c r="K14" s="8" t="str">
        <f ca="1">IF(--MID(K$3,4,1)=база!$H12,база!$C12,"")</f>
        <v/>
      </c>
      <c r="L14" s="8" t="str">
        <f ca="1">IF(--MID(L$3,4,1)=база!$H12,база!$C12,"")</f>
        <v/>
      </c>
      <c r="M14" s="8" t="str">
        <f ca="1">IF(--MID(M$3,4,1)=база!$H12,база!$C12,"")</f>
        <v/>
      </c>
      <c r="N14" s="9"/>
      <c r="O14" s="2">
        <f>база!H28</f>
        <v>0</v>
      </c>
    </row>
    <row r="15" spans="1:15" x14ac:dyDescent="0.25">
      <c r="A15" s="12"/>
      <c r="B15" s="26">
        <f>база!A13</f>
        <v>0</v>
      </c>
      <c r="C15" s="27">
        <f>база!E13</f>
        <v>0</v>
      </c>
      <c r="D15" s="28">
        <f>база!D13</f>
        <v>0</v>
      </c>
      <c r="E15" s="26"/>
      <c r="F15" s="28"/>
      <c r="G15" s="7">
        <f>база!B13</f>
        <v>0</v>
      </c>
      <c r="H15" s="8" t="str">
        <f>IF(--MID(H$3,4,1)=база!$H13,база!$C13,"")</f>
        <v/>
      </c>
      <c r="I15" s="8" t="str">
        <f>IF(--MID(I$3,4,1)=база!$H13,база!$C13,"")</f>
        <v/>
      </c>
      <c r="J15" s="8" t="str">
        <f>IF(--MID(J$3,4,1)=база!$H13,база!$C13,"")</f>
        <v/>
      </c>
      <c r="K15" s="8" t="str">
        <f>IF(--MID(K$3,4,1)=база!$H13,база!$C13,"")</f>
        <v/>
      </c>
      <c r="L15" s="8" t="str">
        <f>IF(--MID(L$3,4,1)=база!$H13,база!$C13,"")</f>
        <v/>
      </c>
      <c r="M15" s="8" t="str">
        <f>IF(--MID(M$3,4,1)=база!$H13,база!$C13,"")</f>
        <v/>
      </c>
      <c r="N15" s="9"/>
      <c r="O15" s="2">
        <f>база!H29</f>
        <v>0</v>
      </c>
    </row>
    <row r="16" spans="1:15" x14ac:dyDescent="0.25">
      <c r="A16" s="12"/>
      <c r="B16" s="26">
        <f>база!A14</f>
        <v>0</v>
      </c>
      <c r="C16" s="27">
        <f>база!E14</f>
        <v>0</v>
      </c>
      <c r="D16" s="28">
        <f>база!D14</f>
        <v>0</v>
      </c>
      <c r="E16" s="26"/>
      <c r="F16" s="28"/>
      <c r="G16" s="7">
        <f>база!B14</f>
        <v>0</v>
      </c>
      <c r="H16" s="8" t="str">
        <f>IF(--MID(H$3,4,1)=база!$H14,база!$C14,"")</f>
        <v/>
      </c>
      <c r="I16" s="8" t="str">
        <f>IF(--MID(I$3,4,1)=база!$H14,база!$C14,"")</f>
        <v/>
      </c>
      <c r="J16" s="8" t="str">
        <f>IF(--MID(J$3,4,1)=база!$H14,база!$C14,"")</f>
        <v/>
      </c>
      <c r="K16" s="8" t="str">
        <f>IF(--MID(K$3,4,1)=база!$H14,база!$C14,"")</f>
        <v/>
      </c>
      <c r="L16" s="8" t="str">
        <f>IF(--MID(L$3,4,1)=база!$H14,база!$C14,"")</f>
        <v/>
      </c>
      <c r="M16" s="8" t="str">
        <f>IF(--MID(M$3,4,1)=база!$H14,база!$C14,"")</f>
        <v/>
      </c>
      <c r="N16" s="9"/>
      <c r="O16" s="2">
        <f>база!H30</f>
        <v>0</v>
      </c>
    </row>
  </sheetData>
  <autoFilter ref="A4:N4"/>
  <mergeCells count="10">
    <mergeCell ref="H1:M2"/>
    <mergeCell ref="N1:N3"/>
    <mergeCell ref="E2:E3"/>
    <mergeCell ref="F2:F3"/>
    <mergeCell ref="G2:G3"/>
    <mergeCell ref="A1:A3"/>
    <mergeCell ref="B1:B3"/>
    <mergeCell ref="C1:C3"/>
    <mergeCell ref="D1:D3"/>
    <mergeCell ref="E1:G1"/>
  </mergeCells>
  <pageMargins left="0.70833333333333304" right="0.70833333333333304" top="0.74791666666666701" bottom="0.74791666666666701" header="0.511811023622047" footer="0.511811023622047"/>
  <pageSetup paperSize="9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CB7F78F-6A49-48BD-A990-2C2E94DF1842}">
            <xm:f>база!H3&gt;=6</xm:f>
            <x14:dxf>
              <font>
                <sz val="11"/>
                <color rgb="FF006600"/>
                <name val="Calibri"/>
              </font>
              <fill>
                <patternFill>
                  <bgColor rgb="FFCCFFCC"/>
                </patternFill>
              </fill>
              <alignment horizontal="general" vertical="bottom" textRotation="0" wrapText="0" indent="0" shrinkToFit="0"/>
            </x14:dxf>
          </x14:cfRule>
          <x14:cfRule type="expression" priority="3" id="{C43C417A-BDB7-4EE5-9995-4B3019CE914A}">
            <xm:f>база!H3&gt;=4</xm:f>
            <x14:dxf>
              <font>
                <sz val="11"/>
                <color rgb="FF996600"/>
                <name val="Calibri"/>
              </font>
              <fill>
                <patternFill>
                  <bgColor rgb="FFFFFFCC"/>
                </patternFill>
              </fill>
              <alignment horizontal="general" vertical="bottom" textRotation="0" wrapText="0" indent="0" shrinkToFit="0"/>
            </x14:dxf>
          </x14:cfRule>
          <x14:cfRule type="expression" priority="4" id="{D1B79CF6-A36E-400F-AABF-174940B15785}">
            <xm:f>база!H3&gt;0</xm:f>
            <x14:dxf>
              <font>
                <sz val="11"/>
                <color rgb="FFCC0000"/>
                <name val="Calibri"/>
              </font>
              <fill>
                <patternFill>
                  <bgColor rgb="FFFFCCCC"/>
                </patternFill>
              </fill>
              <alignment horizontal="general" vertical="bottom" textRotation="0" wrapText="0" indent="0" shrinkToFit="0"/>
            </x14:dxf>
          </x14:cfRule>
          <xm:sqref>B5:B16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30"/>
  <sheetViews>
    <sheetView zoomScaleNormal="100" workbookViewId="0">
      <selection activeCell="G7" sqref="G7"/>
    </sheetView>
  </sheetViews>
  <sheetFormatPr defaultColWidth="8.7109375" defaultRowHeight="15" x14ac:dyDescent="0.25"/>
  <cols>
    <col min="1" max="1" width="29.7109375" customWidth="1"/>
    <col min="2" max="2" width="17.28515625" customWidth="1"/>
    <col min="3" max="3" width="7.28515625" style="13" customWidth="1"/>
    <col min="4" max="4" width="9.85546875" style="13" customWidth="1"/>
    <col min="5" max="5" width="9.42578125" style="14" customWidth="1"/>
    <col min="6" max="6" width="8.5703125" customWidth="1"/>
    <col min="7" max="7" width="14.42578125" customWidth="1"/>
    <col min="8" max="8" width="16.5703125" customWidth="1"/>
  </cols>
  <sheetData>
    <row r="1" spans="1:8" ht="15.75" x14ac:dyDescent="0.25">
      <c r="A1" s="15">
        <f ca="1">TODAY()</f>
        <v>46273</v>
      </c>
    </row>
    <row r="2" spans="1:8" ht="49.5" customHeight="1" x14ac:dyDescent="0.25">
      <c r="A2" s="16" t="s">
        <v>16</v>
      </c>
      <c r="B2" s="16" t="s">
        <v>9</v>
      </c>
      <c r="C2" s="16" t="s">
        <v>17</v>
      </c>
      <c r="D2" s="16" t="s">
        <v>18</v>
      </c>
      <c r="E2" s="17" t="s">
        <v>2</v>
      </c>
      <c r="F2" s="16" t="s">
        <v>19</v>
      </c>
      <c r="G2" s="16" t="s">
        <v>20</v>
      </c>
      <c r="H2" s="18" t="s">
        <v>21</v>
      </c>
    </row>
    <row r="3" spans="1:8" x14ac:dyDescent="0.25">
      <c r="A3" s="19" t="s">
        <v>22</v>
      </c>
      <c r="B3" s="20">
        <v>46326</v>
      </c>
      <c r="C3" s="13">
        <v>4</v>
      </c>
      <c r="D3" s="13" t="s">
        <v>23</v>
      </c>
      <c r="E3" s="21" t="s">
        <v>24</v>
      </c>
      <c r="F3" s="22">
        <v>10216</v>
      </c>
      <c r="G3" s="20">
        <v>46079</v>
      </c>
      <c r="H3" s="13">
        <f t="shared" ref="H3:H12" ca="1" si="0">IFERROR(DATEDIF($A$1, B3, "m"), 0)</f>
        <v>1</v>
      </c>
    </row>
    <row r="4" spans="1:8" x14ac:dyDescent="0.25">
      <c r="A4" s="23" t="s">
        <v>25</v>
      </c>
      <c r="B4" s="20">
        <v>46357</v>
      </c>
      <c r="C4" s="13">
        <v>10</v>
      </c>
      <c r="D4" s="13" t="s">
        <v>26</v>
      </c>
      <c r="E4" s="21" t="s">
        <v>27</v>
      </c>
      <c r="F4" s="22">
        <v>10531</v>
      </c>
      <c r="G4" s="20">
        <v>46023</v>
      </c>
      <c r="H4" s="13">
        <f t="shared" ca="1" si="0"/>
        <v>2</v>
      </c>
    </row>
    <row r="5" spans="1:8" x14ac:dyDescent="0.25">
      <c r="A5" s="24" t="s">
        <v>28</v>
      </c>
      <c r="B5" s="20">
        <v>46447</v>
      </c>
      <c r="C5" s="13">
        <v>10</v>
      </c>
      <c r="D5" s="13" t="s">
        <v>26</v>
      </c>
      <c r="E5" s="21" t="s">
        <v>27</v>
      </c>
      <c r="F5" s="22">
        <v>10531</v>
      </c>
      <c r="G5" s="20">
        <v>46023</v>
      </c>
      <c r="H5" s="13">
        <f t="shared" ca="1" si="0"/>
        <v>5</v>
      </c>
    </row>
    <row r="6" spans="1:8" x14ac:dyDescent="0.25">
      <c r="A6" s="24" t="s">
        <v>29</v>
      </c>
      <c r="B6" s="20">
        <v>46478</v>
      </c>
      <c r="C6" s="13">
        <v>10</v>
      </c>
      <c r="D6" s="13" t="s">
        <v>26</v>
      </c>
      <c r="E6" s="21" t="s">
        <v>27</v>
      </c>
      <c r="F6" s="22">
        <v>10531</v>
      </c>
      <c r="G6" s="20">
        <v>46023</v>
      </c>
      <c r="H6" s="13">
        <f t="shared" ca="1" si="0"/>
        <v>6</v>
      </c>
    </row>
    <row r="7" spans="1:8" x14ac:dyDescent="0.25">
      <c r="A7" t="s">
        <v>30</v>
      </c>
      <c r="B7" s="20">
        <v>46387</v>
      </c>
      <c r="C7" s="13">
        <v>555</v>
      </c>
      <c r="D7" s="13" t="s">
        <v>26</v>
      </c>
      <c r="E7" s="21" t="s">
        <v>31</v>
      </c>
      <c r="F7" s="22">
        <v>105</v>
      </c>
      <c r="G7" s="20">
        <v>44197</v>
      </c>
      <c r="H7" s="13">
        <f t="shared" ca="1" si="0"/>
        <v>3</v>
      </c>
    </row>
    <row r="8" spans="1:8" x14ac:dyDescent="0.25">
      <c r="B8" s="22"/>
      <c r="E8" s="21"/>
      <c r="F8" s="22"/>
      <c r="G8" s="22"/>
      <c r="H8" s="13">
        <f t="shared" ca="1" si="0"/>
        <v>0</v>
      </c>
    </row>
    <row r="9" spans="1:8" x14ac:dyDescent="0.25">
      <c r="B9" s="22"/>
      <c r="E9" s="21"/>
      <c r="F9" s="22"/>
      <c r="G9" s="22"/>
      <c r="H9" s="13">
        <f t="shared" ca="1" si="0"/>
        <v>0</v>
      </c>
    </row>
    <row r="10" spans="1:8" x14ac:dyDescent="0.25">
      <c r="B10" s="22"/>
      <c r="E10" s="21"/>
      <c r="F10" s="22"/>
      <c r="G10" s="22"/>
      <c r="H10" s="13">
        <f t="shared" ca="1" si="0"/>
        <v>0</v>
      </c>
    </row>
    <row r="11" spans="1:8" x14ac:dyDescent="0.25">
      <c r="B11" s="22"/>
      <c r="E11" s="21"/>
      <c r="F11" s="22"/>
      <c r="G11" s="22"/>
      <c r="H11" s="13">
        <f t="shared" ca="1" si="0"/>
        <v>0</v>
      </c>
    </row>
    <row r="12" spans="1:8" x14ac:dyDescent="0.25">
      <c r="B12" s="22"/>
      <c r="E12" s="21"/>
      <c r="F12" s="22"/>
      <c r="G12" s="22"/>
      <c r="H12" s="13">
        <f t="shared" ca="1" si="0"/>
        <v>0</v>
      </c>
    </row>
    <row r="13" spans="1:8" ht="26.25" x14ac:dyDescent="0.4">
      <c r="B13" s="22"/>
      <c r="E13" s="21"/>
      <c r="F13" s="22"/>
      <c r="G13" s="22"/>
      <c r="H13" s="25"/>
    </row>
    <row r="14" spans="1:8" ht="26.25" x14ac:dyDescent="0.4">
      <c r="B14" s="22"/>
      <c r="E14" s="21"/>
      <c r="F14" s="22"/>
      <c r="G14" s="22"/>
      <c r="H14" s="25"/>
    </row>
    <row r="15" spans="1:8" x14ac:dyDescent="0.25">
      <c r="B15" s="22"/>
      <c r="E15" s="21"/>
      <c r="F15" s="22"/>
      <c r="G15" s="22"/>
      <c r="H15" s="13"/>
    </row>
    <row r="16" spans="1:8" x14ac:dyDescent="0.25">
      <c r="B16" s="22"/>
      <c r="E16" s="21"/>
      <c r="F16" s="22"/>
      <c r="G16" s="22"/>
    </row>
    <row r="17" spans="2:7" x14ac:dyDescent="0.25">
      <c r="B17" s="22"/>
      <c r="E17" s="21"/>
      <c r="F17" s="22"/>
      <c r="G17" s="22"/>
    </row>
    <row r="18" spans="2:7" x14ac:dyDescent="0.25">
      <c r="B18" s="22"/>
      <c r="E18" s="21"/>
      <c r="F18" s="22"/>
      <c r="G18" s="22"/>
    </row>
    <row r="19" spans="2:7" x14ac:dyDescent="0.25">
      <c r="B19" s="22"/>
      <c r="E19" s="21"/>
      <c r="F19" s="22"/>
      <c r="G19" s="22"/>
    </row>
    <row r="20" spans="2:7" x14ac:dyDescent="0.25">
      <c r="B20" s="22"/>
      <c r="E20" s="21"/>
      <c r="F20" s="22"/>
      <c r="G20" s="22"/>
    </row>
    <row r="21" spans="2:7" x14ac:dyDescent="0.25">
      <c r="B21" s="22"/>
      <c r="E21" s="21"/>
      <c r="F21" s="22"/>
      <c r="G21" s="22"/>
    </row>
    <row r="22" spans="2:7" x14ac:dyDescent="0.25">
      <c r="B22" s="22"/>
      <c r="E22" s="21"/>
      <c r="F22" s="22"/>
      <c r="G22" s="22"/>
    </row>
    <row r="23" spans="2:7" x14ac:dyDescent="0.25">
      <c r="B23" s="22"/>
      <c r="E23" s="21"/>
      <c r="F23" s="22"/>
      <c r="G23" s="22"/>
    </row>
    <row r="24" spans="2:7" x14ac:dyDescent="0.25">
      <c r="B24" s="22"/>
      <c r="E24" s="21"/>
      <c r="F24" s="22"/>
      <c r="G24" s="22"/>
    </row>
    <row r="25" spans="2:7" x14ac:dyDescent="0.25">
      <c r="B25" s="22"/>
      <c r="E25" s="21"/>
      <c r="F25" s="22"/>
      <c r="G25" s="22"/>
    </row>
    <row r="26" spans="2:7" x14ac:dyDescent="0.25">
      <c r="B26" s="22"/>
      <c r="E26" s="21"/>
      <c r="F26" s="22"/>
      <c r="G26" s="22"/>
    </row>
    <row r="27" spans="2:7" x14ac:dyDescent="0.25">
      <c r="B27" s="22"/>
      <c r="E27" s="21"/>
      <c r="F27" s="22"/>
      <c r="G27" s="22"/>
    </row>
    <row r="28" spans="2:7" x14ac:dyDescent="0.25">
      <c r="B28" s="22"/>
      <c r="E28" s="21"/>
      <c r="F28" s="22"/>
      <c r="G28" s="22"/>
    </row>
    <row r="29" spans="2:7" x14ac:dyDescent="0.25">
      <c r="B29" s="22"/>
      <c r="E29" s="21"/>
      <c r="F29" s="22"/>
      <c r="G29" s="22"/>
    </row>
    <row r="30" spans="2:7" x14ac:dyDescent="0.25">
      <c r="B30" s="22"/>
      <c r="E30" s="21"/>
      <c r="F30" s="22"/>
      <c r="G30" s="22"/>
    </row>
  </sheetData>
  <autoFilter ref="A2:H2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база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created xsi:type="dcterms:W3CDTF">2006-09-16T00:00:00Z</dcterms:created>
  <dcterms:modified xsi:type="dcterms:W3CDTF">2026-09-08T14:07:18Z</dcterms:modified>
  <dc:language>ru-RU</dc:language>
</cp:coreProperties>
</file>