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Лист1" sheetId="1" state="visible" r:id="rId3"/>
    <sheet name="база" sheetId="2" state="visible" r:id="rId4"/>
  </sheets>
  <definedNames>
    <definedName function="false" hidden="true" localSheetId="1" name="_xlnm._FilterDatabase" vbProcedure="false">база!$A$2:$H$2</definedName>
    <definedName function="false" hidden="true" localSheetId="0" name="_xlnm._FilterDatabase" vbProcedure="false">Лист1!$A$4:$N$4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<sst xmlns="http://schemas.openxmlformats.org/spreadsheetml/2006/main" count="39" uniqueCount="32">
  <si>
    <t xml:space="preserve">№ п/п</t>
  </si>
  <si>
    <t xml:space="preserve">Наименование лекарственного препарата</t>
  </si>
  <si>
    <t xml:space="preserve">Серия</t>
  </si>
  <si>
    <t xml:space="preserve">Единица измерения</t>
  </si>
  <si>
    <t xml:space="preserve">Приход</t>
  </si>
  <si>
    <t xml:space="preserve">Остаток нереализованного лекарственного препарата в последние месяцы до окончания срока годности (расход)</t>
  </si>
  <si>
    <t xml:space="preserve">Примечание</t>
  </si>
  <si>
    <t xml:space="preserve">Номер документа, дата</t>
  </si>
  <si>
    <t xml:space="preserve">Кол–во</t>
  </si>
  <si>
    <t xml:space="preserve">Срок годности</t>
  </si>
  <si>
    <t xml:space="preserve">За 6 месяцев</t>
  </si>
  <si>
    <t xml:space="preserve">За 5 месяцев</t>
  </si>
  <si>
    <t xml:space="preserve">За 4 месяца</t>
  </si>
  <si>
    <t xml:space="preserve">За 3 месяца</t>
  </si>
  <si>
    <t xml:space="preserve">За 2 месяца</t>
  </si>
  <si>
    <t xml:space="preserve">За 1 месяц</t>
  </si>
  <si>
    <t xml:space="preserve">Наименование препарата</t>
  </si>
  <si>
    <t xml:space="preserve">Кол-во</t>
  </si>
  <si>
    <t xml:space="preserve">Ед. изм.</t>
  </si>
  <si>
    <t xml:space="preserve">Партия</t>
  </si>
  <si>
    <t xml:space="preserve">Дата прихода</t>
  </si>
  <si>
    <t xml:space="preserve">Кол–во месяцев до истечения срока годности</t>
  </si>
  <si>
    <t xml:space="preserve">Доцетаксел</t>
  </si>
  <si>
    <t xml:space="preserve">фл.</t>
  </si>
  <si>
    <t xml:space="preserve">331124</t>
  </si>
  <si>
    <t xml:space="preserve">Анальгин</t>
  </si>
  <si>
    <t xml:space="preserve">упак</t>
  </si>
  <si>
    <t xml:space="preserve">010101</t>
  </si>
  <si>
    <t xml:space="preserve">Фестал</t>
  </si>
  <si>
    <t xml:space="preserve">Корвалол</t>
  </si>
  <si>
    <t xml:space="preserve">уголь</t>
  </si>
  <si>
    <t xml:space="preserve">11111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</si>
</sst>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"/>
    <numFmt numFmtId="166" formatCode="dd/mm/yyyy"/>
    <numFmt numFmtId="167" formatCode="#;#;;"/>
    <numFmt numFmtId="168" formatCode="@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1"/>
    </font>
    <font>
      <sz val="20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CC0000"/>
      </patternFill>
    </fill>
    <fill>
      <patternFill patternType="solid">
        <fgColor rgb="FF92D050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ont>
        <name val="Calibri"/>
        <charset val="1"/>
        <family val="0"/>
        <color rgb="FFCC0000"/>
        <sz val="11"/>
      </font>
      <fill>
        <patternFill>
          <bgColor rgb="FFFFCCCC"/>
        </patternFill>
      </fill>
    </dxf>
    <dxf>
      <font>
        <name val="Calibri"/>
        <charset val="1"/>
        <family val="0"/>
        <color rgb="FF996600"/>
        <sz val="11"/>
      </font>
      <fill>
        <patternFill>
          <bgColor rgb="FFFFFFCC"/>
        </patternFill>
      </fill>
    </dxf>
    <dxf>
      <font>
        <name val="Calibri"/>
        <charset val="1"/>
        <family val="0"/>
        <color rgb="FF006600"/>
        <sz val="11"/>
      </font>
      <fill>
        <patternFill>
          <bgColor rgb="FFCCFF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B13" activeCellId="0" sqref="B13"/>
    </sheetView>
  </sheetViews>
  <sheetFormatPr defaultColWidth="9.14453125" defaultRowHeight="15" customHeight="false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2" width="25.57"/>
    <col collapsed="false" customWidth="true" hidden="false" outlineLevel="0" max="3" min="3" style="3" width="12.86"/>
    <col collapsed="false" customWidth="true" hidden="false" outlineLevel="0" max="4" min="4" style="1" width="12.43"/>
    <col collapsed="false" customWidth="true" hidden="false" outlineLevel="0" max="5" min="5" style="2" width="11"/>
    <col collapsed="false" customWidth="false" hidden="false" outlineLevel="0" max="6" min="6" style="2" width="9.14"/>
    <col collapsed="false" customWidth="true" hidden="false" outlineLevel="0" max="7" min="7" style="1" width="11.28"/>
    <col collapsed="false" customWidth="true" hidden="false" outlineLevel="0" max="8" min="8" style="2" width="8.57"/>
    <col collapsed="false" customWidth="true" hidden="false" outlineLevel="0" max="9" min="9" style="2" width="8"/>
    <col collapsed="false" customWidth="true" hidden="false" outlineLevel="0" max="10" min="10" style="2" width="6.86"/>
    <col collapsed="false" customWidth="true" hidden="false" outlineLevel="0" max="11" min="11" style="2" width="7.43"/>
    <col collapsed="false" customWidth="true" hidden="false" outlineLevel="0" max="12" min="12" style="2" width="7.57"/>
    <col collapsed="false" customWidth="true" hidden="false" outlineLevel="0" max="13" min="13" style="2" width="8.57"/>
    <col collapsed="false" customWidth="true" hidden="false" outlineLevel="0" max="14" min="14" style="2" width="17.29"/>
    <col collapsed="false" customWidth="false" hidden="false" outlineLevel="0" max="16384" min="15" style="2" width="9.14"/>
  </cols>
  <sheetData>
    <row r="1" customFormat="false" ht="15" hidden="false" customHeight="true" outlineLevel="0" collapsed="false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/>
      <c r="G1" s="4"/>
      <c r="H1" s="6" t="s">
        <v>5</v>
      </c>
      <c r="I1" s="6"/>
      <c r="J1" s="6"/>
      <c r="K1" s="6"/>
      <c r="L1" s="6"/>
      <c r="M1" s="6"/>
      <c r="N1" s="4" t="s">
        <v>6</v>
      </c>
    </row>
    <row r="2" customFormat="false" ht="29.25" hidden="false" customHeight="true" outlineLevel="0" collapsed="false">
      <c r="A2" s="4"/>
      <c r="B2" s="4"/>
      <c r="C2" s="5"/>
      <c r="D2" s="4"/>
      <c r="E2" s="4" t="s">
        <v>7</v>
      </c>
      <c r="F2" s="4" t="s">
        <v>8</v>
      </c>
      <c r="G2" s="4" t="s">
        <v>9</v>
      </c>
      <c r="H2" s="6"/>
      <c r="I2" s="6"/>
      <c r="J2" s="6"/>
      <c r="K2" s="6"/>
      <c r="L2" s="6"/>
      <c r="M2" s="6"/>
      <c r="N2" s="4"/>
    </row>
    <row r="3" customFormat="false" ht="23.85" hidden="false" customHeight="false" outlineLevel="0" collapsed="false">
      <c r="A3" s="4"/>
      <c r="B3" s="4"/>
      <c r="C3" s="5"/>
      <c r="D3" s="4"/>
      <c r="E3" s="4"/>
      <c r="F3" s="4"/>
      <c r="G3" s="4"/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4"/>
    </row>
    <row r="4" customFormat="false" ht="15" hidden="false" customHeight="false" outlineLevel="0" collapsed="false">
      <c r="A4" s="8" t="n">
        <v>1</v>
      </c>
      <c r="B4" s="8" t="n">
        <v>2</v>
      </c>
      <c r="C4" s="8" t="n">
        <v>3</v>
      </c>
      <c r="D4" s="8" t="n">
        <v>4</v>
      </c>
      <c r="E4" s="8" t="n">
        <v>5</v>
      </c>
      <c r="F4" s="8" t="n">
        <v>6</v>
      </c>
      <c r="G4" s="8" t="n">
        <v>7</v>
      </c>
      <c r="H4" s="8" t="n">
        <v>7</v>
      </c>
      <c r="I4" s="8" t="n">
        <v>7</v>
      </c>
      <c r="J4" s="8" t="n">
        <v>7</v>
      </c>
      <c r="K4" s="8" t="n">
        <v>7</v>
      </c>
      <c r="L4" s="8" t="n">
        <v>7</v>
      </c>
      <c r="M4" s="8" t="n">
        <v>7</v>
      </c>
      <c r="N4" s="8" t="n">
        <v>7</v>
      </c>
    </row>
    <row r="5" customFormat="false" ht="16.4" hidden="false" customHeight="false" outlineLevel="0" collapsed="false">
      <c r="A5" s="8" t="n">
        <v>1</v>
      </c>
      <c r="B5" s="9" t="str">
        <f aca="false">база!A3</f>
        <v>Доцетаксел</v>
      </c>
      <c r="C5" s="10" t="str">
        <f aca="false">база!E3</f>
        <v>331124</v>
      </c>
      <c r="D5" s="11" t="str">
        <f aca="false">база!D3</f>
        <v>фл.</v>
      </c>
      <c r="E5" s="9"/>
      <c r="F5" s="11"/>
      <c r="G5" s="12" t="n">
        <f aca="false">база!B3</f>
        <v>46326</v>
      </c>
      <c r="H5" s="13" t="str">
        <f aca="false">IF(--MID(H$3,4,1)=база!$H3,база!$C3,"")</f>
        <v/>
      </c>
      <c r="I5" s="13" t="str">
        <f aca="false">IF(--MID(I$3,4,1)=база!$H3,база!$C3,"")</f>
        <v/>
      </c>
      <c r="J5" s="13" t="str">
        <f aca="false">IF(--MID(J$3,4,1)=база!$H3,база!$C3,"")</f>
        <v/>
      </c>
      <c r="K5" s="13" t="str">
        <f aca="false">IF(--MID(K$3,4,1)=база!$H3,база!$C3,"")</f>
        <v/>
      </c>
      <c r="L5" s="13" t="str">
        <f aca="false">IF(--MID(L$3,4,1)=база!$H3,база!$C3,"")</f>
        <v/>
      </c>
      <c r="M5" s="13" t="n">
        <f aca="false">IF(--MID(M$3,4,1)=база!$H3,база!$C3,"")</f>
        <v>4</v>
      </c>
      <c r="N5" s="14"/>
      <c r="O5" s="2" t="n">
        <f aca="false">база!H3</f>
        <v>1</v>
      </c>
    </row>
    <row r="6" customFormat="false" ht="16.4" hidden="false" customHeight="false" outlineLevel="0" collapsed="false">
      <c r="A6" s="8" t="n">
        <f aca="false">A5+1</f>
        <v>2</v>
      </c>
      <c r="B6" s="9" t="str">
        <f aca="false">база!A4</f>
        <v>Анальгин</v>
      </c>
      <c r="C6" s="10" t="str">
        <f aca="false">база!E4</f>
        <v>010101</v>
      </c>
      <c r="D6" s="11" t="str">
        <f aca="false">база!D4</f>
        <v>упак</v>
      </c>
      <c r="E6" s="9"/>
      <c r="F6" s="11"/>
      <c r="G6" s="12" t="n">
        <f aca="false">база!B4</f>
        <v>46357</v>
      </c>
      <c r="H6" s="13" t="str">
        <f aca="false">IF(--MID(H$3,4,1)=база!$H4,база!$C4,"")</f>
        <v/>
      </c>
      <c r="I6" s="13" t="str">
        <f aca="false">IF(--MID(I$3,4,1)=база!$H4,база!$C4,"")</f>
        <v/>
      </c>
      <c r="J6" s="13" t="str">
        <f aca="false">IF(--MID(J$3,4,1)=база!$H4,база!$C4,"")</f>
        <v/>
      </c>
      <c r="K6" s="13" t="str">
        <f aca="false">IF(--MID(K$3,4,1)=база!$H4,база!$C4,"")</f>
        <v/>
      </c>
      <c r="L6" s="13" t="n">
        <f aca="false">IF(--MID(L$3,4,1)=база!$H4,база!$C4,"")</f>
        <v>10</v>
      </c>
      <c r="M6" s="13" t="str">
        <f aca="false">IF(--MID(M$3,4,1)=база!$H4,база!$C4,"")</f>
        <v/>
      </c>
      <c r="N6" s="14"/>
      <c r="O6" s="2" t="n">
        <f aca="false">база!H4</f>
        <v>2</v>
      </c>
    </row>
    <row r="7" customFormat="false" ht="16.4" hidden="false" customHeight="false" outlineLevel="0" collapsed="false">
      <c r="A7" s="8" t="n">
        <f aca="false">A6+1</f>
        <v>3</v>
      </c>
      <c r="B7" s="9" t="str">
        <f aca="false">база!A5</f>
        <v>Фестал</v>
      </c>
      <c r="C7" s="10" t="str">
        <f aca="false">база!E5</f>
        <v>010101</v>
      </c>
      <c r="D7" s="11" t="str">
        <f aca="false">база!D5</f>
        <v>упак</v>
      </c>
      <c r="E7" s="9"/>
      <c r="F7" s="11"/>
      <c r="G7" s="12" t="n">
        <f aca="false">база!B5</f>
        <v>46447</v>
      </c>
      <c r="H7" s="13" t="str">
        <f aca="false">IF(--MID(H$3,4,1)=база!$H5,база!$C5,"")</f>
        <v/>
      </c>
      <c r="I7" s="13" t="n">
        <f aca="false">IF(--MID(I$3,4,1)=база!$H5,база!$C5,"")</f>
        <v>10</v>
      </c>
      <c r="J7" s="13" t="str">
        <f aca="false">IF(--MID(J$3,4,1)=база!$H5,база!$C5,"")</f>
        <v/>
      </c>
      <c r="K7" s="13" t="str">
        <f aca="false">IF(--MID(K$3,4,1)=база!$H5,база!$C5,"")</f>
        <v/>
      </c>
      <c r="L7" s="13" t="str">
        <f aca="false">IF(--MID(L$3,4,1)=база!$H5,база!$C5,"")</f>
        <v/>
      </c>
      <c r="M7" s="13" t="str">
        <f aca="false">IF(--MID(M$3,4,1)=база!$H5,база!$C5,"")</f>
        <v/>
      </c>
      <c r="N7" s="14"/>
      <c r="O7" s="2" t="n">
        <f aca="false">база!H5</f>
        <v>5</v>
      </c>
    </row>
    <row r="8" customFormat="false" ht="16.4" hidden="false" customHeight="false" outlineLevel="0" collapsed="false">
      <c r="A8" s="8" t="n">
        <f aca="false">A7+1</f>
        <v>4</v>
      </c>
      <c r="B8" s="9" t="str">
        <f aca="false">база!A6</f>
        <v>Корвалол</v>
      </c>
      <c r="C8" s="10" t="str">
        <f aca="false">база!E6</f>
        <v>010101</v>
      </c>
      <c r="D8" s="11" t="str">
        <f aca="false">база!D6</f>
        <v>упак</v>
      </c>
      <c r="E8" s="9"/>
      <c r="F8" s="11"/>
      <c r="G8" s="12" t="n">
        <f aca="false">база!B6</f>
        <v>46478</v>
      </c>
      <c r="H8" s="13" t="n">
        <f aca="false">IF(--MID(H$3,4,1)=база!$H6,база!$C6,"")</f>
        <v>10</v>
      </c>
      <c r="I8" s="13" t="str">
        <f aca="false">IF(--MID(I$3,4,1)=база!$H6,база!$C6,"")</f>
        <v/>
      </c>
      <c r="J8" s="13" t="str">
        <f aca="false">IF(--MID(J$3,4,1)=база!$H6,база!$C6,"")</f>
        <v/>
      </c>
      <c r="K8" s="13" t="str">
        <f aca="false">IF(--MID(K$3,4,1)=база!$H6,база!$C6,"")</f>
        <v/>
      </c>
      <c r="L8" s="13" t="str">
        <f aca="false">IF(--MID(L$3,4,1)=база!$H6,база!$C6,"")</f>
        <v/>
      </c>
      <c r="M8" s="13" t="str">
        <f aca="false">IF(--MID(M$3,4,1)=база!$H6,база!$C6,"")</f>
        <v/>
      </c>
      <c r="N8" s="14"/>
      <c r="O8" s="2" t="n">
        <f aca="false">база!H6</f>
        <v>6</v>
      </c>
    </row>
    <row r="9" customFormat="false" ht="16.4" hidden="false" customHeight="false" outlineLevel="0" collapsed="false">
      <c r="A9" s="15"/>
      <c r="B9" s="9" t="str">
        <f aca="false">база!A7</f>
        <v>уголь</v>
      </c>
      <c r="C9" s="10" t="str">
        <f aca="false">база!E7</f>
        <v>11111</v>
      </c>
      <c r="D9" s="11" t="str">
        <f aca="false">база!D7</f>
        <v>упак</v>
      </c>
      <c r="E9" s="9"/>
      <c r="F9" s="11"/>
      <c r="G9" s="12" t="n">
        <f aca="false">база!B7</f>
        <v>46387</v>
      </c>
      <c r="H9" s="13" t="str">
        <f aca="false">IF(--MID(H$3,4,1)=база!$H7,база!$C7,"")</f>
        <v/>
      </c>
      <c r="I9" s="13" t="str">
        <f aca="false">IF(--MID(I$3,4,1)=база!$H7,база!$C7,"")</f>
        <v/>
      </c>
      <c r="J9" s="13" t="str">
        <f aca="false">IF(--MID(J$3,4,1)=база!$H7,база!$C7,"")</f>
        <v/>
      </c>
      <c r="K9" s="13" t="n">
        <f aca="false">IF(--MID(K$3,4,1)=база!$H7,база!$C7,"")</f>
        <v>555</v>
      </c>
      <c r="L9" s="13" t="str">
        <f aca="false">IF(--MID(L$3,4,1)=база!$H7,база!$C7,"")</f>
        <v/>
      </c>
      <c r="M9" s="13" t="str">
        <f aca="false">IF(--MID(M$3,4,1)=база!$H7,база!$C7,"")</f>
        <v/>
      </c>
      <c r="N9" s="14"/>
      <c r="O9" s="2" t="n">
        <f aca="false">база!H23</f>
        <v>0</v>
      </c>
    </row>
    <row r="10" customFormat="false" ht="15" hidden="false" customHeight="false" outlineLevel="0" collapsed="false">
      <c r="A10" s="15"/>
      <c r="B10" s="9" t="n">
        <f aca="false">база!A8</f>
        <v>0</v>
      </c>
      <c r="C10" s="10" t="n">
        <f aca="false">база!E8</f>
        <v>0</v>
      </c>
      <c r="D10" s="11" t="n">
        <f aca="false">база!D8</f>
        <v>0</v>
      </c>
      <c r="E10" s="9"/>
      <c r="F10" s="11"/>
      <c r="G10" s="12" t="n">
        <f aca="false">база!B8</f>
        <v>0</v>
      </c>
      <c r="H10" s="13" t="str">
        <f aca="false">IF(--MID(H$3,4,1)=база!$H8,база!$C8,"")</f>
        <v/>
      </c>
      <c r="I10" s="13" t="str">
        <f aca="false">IF(--MID(I$3,4,1)=база!$H8,база!$C8,"")</f>
        <v/>
      </c>
      <c r="J10" s="13" t="str">
        <f aca="false">IF(--MID(J$3,4,1)=база!$H8,база!$C8,"")</f>
        <v/>
      </c>
      <c r="K10" s="13" t="str">
        <f aca="false">IF(--MID(K$3,4,1)=база!$H8,база!$C8,"")</f>
        <v/>
      </c>
      <c r="L10" s="13" t="str">
        <f aca="false">IF(--MID(L$3,4,1)=база!$H8,база!$C8,"")</f>
        <v/>
      </c>
      <c r="M10" s="13" t="str">
        <f aca="false">IF(--MID(M$3,4,1)=база!$H8,база!$C8,"")</f>
        <v/>
      </c>
      <c r="N10" s="14"/>
      <c r="O10" s="2" t="n">
        <f aca="false">база!H24</f>
        <v>0</v>
      </c>
    </row>
    <row r="11" customFormat="false" ht="15" hidden="false" customHeight="false" outlineLevel="0" collapsed="false">
      <c r="A11" s="15"/>
      <c r="B11" s="9" t="n">
        <f aca="false">база!A9</f>
        <v>0</v>
      </c>
      <c r="C11" s="10" t="n">
        <f aca="false">база!E9</f>
        <v>0</v>
      </c>
      <c r="D11" s="11" t="n">
        <f aca="false">база!D9</f>
        <v>0</v>
      </c>
      <c r="E11" s="9"/>
      <c r="F11" s="11"/>
      <c r="G11" s="12" t="n">
        <f aca="false">база!B9</f>
        <v>0</v>
      </c>
      <c r="H11" s="13" t="str">
        <f aca="false">IF(--MID(H$3,4,1)=база!$H9,база!$C9,"")</f>
        <v/>
      </c>
      <c r="I11" s="13" t="str">
        <f aca="false">IF(--MID(I$3,4,1)=база!$H9,база!$C9,"")</f>
        <v/>
      </c>
      <c r="J11" s="13" t="str">
        <f aca="false">IF(--MID(J$3,4,1)=база!$H9,база!$C9,"")</f>
        <v/>
      </c>
      <c r="K11" s="13" t="str">
        <f aca="false">IF(--MID(K$3,4,1)=база!$H9,база!$C9,"")</f>
        <v/>
      </c>
      <c r="L11" s="13" t="str">
        <f aca="false">IF(--MID(L$3,4,1)=база!$H9,база!$C9,"")</f>
        <v/>
      </c>
      <c r="M11" s="13" t="str">
        <f aca="false">IF(--MID(M$3,4,1)=база!$H9,база!$C9,"")</f>
        <v/>
      </c>
      <c r="N11" s="14"/>
      <c r="O11" s="2" t="n">
        <f aca="false">база!H25</f>
        <v>0</v>
      </c>
    </row>
    <row r="12" customFormat="false" ht="15" hidden="false" customHeight="false" outlineLevel="0" collapsed="false">
      <c r="A12" s="15"/>
      <c r="B12" s="9" t="n">
        <f aca="false">база!A10</f>
        <v>0</v>
      </c>
      <c r="C12" s="10" t="n">
        <f aca="false">база!E10</f>
        <v>0</v>
      </c>
      <c r="D12" s="11" t="n">
        <f aca="false">база!D10</f>
        <v>0</v>
      </c>
      <c r="E12" s="9"/>
      <c r="F12" s="11"/>
      <c r="G12" s="12" t="n">
        <f aca="false">база!B10</f>
        <v>0</v>
      </c>
      <c r="H12" s="13" t="str">
        <f aca="false">IF(--MID(H$3,4,1)=база!$H10,база!$C10,"")</f>
        <v/>
      </c>
      <c r="I12" s="13" t="str">
        <f aca="false">IF(--MID(I$3,4,1)=база!$H10,база!$C10,"")</f>
        <v/>
      </c>
      <c r="J12" s="13" t="str">
        <f aca="false">IF(--MID(J$3,4,1)=база!$H10,база!$C10,"")</f>
        <v/>
      </c>
      <c r="K12" s="13" t="str">
        <f aca="false">IF(--MID(K$3,4,1)=база!$H10,база!$C10,"")</f>
        <v/>
      </c>
      <c r="L12" s="13" t="str">
        <f aca="false">IF(--MID(L$3,4,1)=база!$H10,база!$C10,"")</f>
        <v/>
      </c>
      <c r="M12" s="13" t="str">
        <f aca="false">IF(--MID(M$3,4,1)=база!$H10,база!$C10,"")</f>
        <v/>
      </c>
      <c r="N12" s="14"/>
      <c r="O12" s="2" t="n">
        <f aca="false">база!H26</f>
        <v>0</v>
      </c>
    </row>
    <row r="13" customFormat="false" ht="15" hidden="false" customHeight="false" outlineLevel="0" collapsed="false">
      <c r="A13" s="16"/>
      <c r="B13" s="9" t="n">
        <f aca="false">база!A11</f>
        <v>0</v>
      </c>
      <c r="C13" s="10" t="n">
        <f aca="false">база!E11</f>
        <v>0</v>
      </c>
      <c r="D13" s="11" t="n">
        <f aca="false">база!D11</f>
        <v>0</v>
      </c>
      <c r="E13" s="9"/>
      <c r="F13" s="11"/>
      <c r="G13" s="12" t="n">
        <f aca="false">база!B11</f>
        <v>0</v>
      </c>
      <c r="H13" s="13" t="str">
        <f aca="false">IF(--MID(H$3,4,1)=база!$H11,база!$C11,"")</f>
        <v/>
      </c>
      <c r="I13" s="13" t="str">
        <f aca="false">IF(--MID(I$3,4,1)=база!$H11,база!$C11,"")</f>
        <v/>
      </c>
      <c r="J13" s="13" t="str">
        <f aca="false">IF(--MID(J$3,4,1)=база!$H11,база!$C11,"")</f>
        <v/>
      </c>
      <c r="K13" s="13" t="str">
        <f aca="false">IF(--MID(K$3,4,1)=база!$H11,база!$C11,"")</f>
        <v/>
      </c>
      <c r="L13" s="13" t="str">
        <f aca="false">IF(--MID(L$3,4,1)=база!$H11,база!$C11,"")</f>
        <v/>
      </c>
      <c r="M13" s="13" t="str">
        <f aca="false">IF(--MID(M$3,4,1)=база!$H11,база!$C11,"")</f>
        <v/>
      </c>
      <c r="N13" s="14"/>
      <c r="O13" s="2" t="n">
        <f aca="false">база!H27</f>
        <v>0</v>
      </c>
    </row>
    <row r="14" customFormat="false" ht="15" hidden="false" customHeight="false" outlineLevel="0" collapsed="false">
      <c r="A14" s="16"/>
      <c r="B14" s="9" t="n">
        <f aca="false">база!A12</f>
        <v>0</v>
      </c>
      <c r="C14" s="10" t="n">
        <f aca="false">база!E12</f>
        <v>0</v>
      </c>
      <c r="D14" s="11" t="n">
        <f aca="false">база!D12</f>
        <v>0</v>
      </c>
      <c r="E14" s="9"/>
      <c r="F14" s="11"/>
      <c r="G14" s="12" t="n">
        <f aca="false">база!B12</f>
        <v>0</v>
      </c>
      <c r="H14" s="13" t="str">
        <f aca="false">IF(--MID(H$3,4,1)=база!$H12,база!$C12,"")</f>
        <v/>
      </c>
      <c r="I14" s="13" t="str">
        <f aca="false">IF(--MID(I$3,4,1)=база!$H12,база!$C12,"")</f>
        <v/>
      </c>
      <c r="J14" s="13" t="str">
        <f aca="false">IF(--MID(J$3,4,1)=база!$H12,база!$C12,"")</f>
        <v/>
      </c>
      <c r="K14" s="13" t="str">
        <f aca="false">IF(--MID(K$3,4,1)=база!$H12,база!$C12,"")</f>
        <v/>
      </c>
      <c r="L14" s="13" t="str">
        <f aca="false">IF(--MID(L$3,4,1)=база!$H12,база!$C12,"")</f>
        <v/>
      </c>
      <c r="M14" s="13" t="str">
        <f aca="false">IF(--MID(M$3,4,1)=база!$H12,база!$C12,"")</f>
        <v/>
      </c>
      <c r="N14" s="14"/>
      <c r="O14" s="2" t="n">
        <f aca="false">база!H28</f>
        <v>0</v>
      </c>
    </row>
    <row r="15" customFormat="false" ht="15" hidden="false" customHeight="false" outlineLevel="0" collapsed="false">
      <c r="A15" s="16"/>
      <c r="B15" s="9" t="n">
        <f aca="false">база!A13</f>
        <v>0</v>
      </c>
      <c r="C15" s="10" t="n">
        <f aca="false">база!E13</f>
        <v>0</v>
      </c>
      <c r="D15" s="11" t="n">
        <f aca="false">база!D13</f>
        <v>0</v>
      </c>
      <c r="E15" s="9"/>
      <c r="F15" s="11"/>
      <c r="G15" s="12" t="n">
        <f aca="false">база!B13</f>
        <v>0</v>
      </c>
      <c r="H15" s="13" t="str">
        <f aca="false">IF(--MID(H$3,4,1)=база!$H13,база!$C13,"")</f>
        <v/>
      </c>
      <c r="I15" s="13" t="str">
        <f aca="false">IF(--MID(I$3,4,1)=база!$H13,база!$C13,"")</f>
        <v/>
      </c>
      <c r="J15" s="13" t="str">
        <f aca="false">IF(--MID(J$3,4,1)=база!$H13,база!$C13,"")</f>
        <v/>
      </c>
      <c r="K15" s="13" t="str">
        <f aca="false">IF(--MID(K$3,4,1)=база!$H13,база!$C13,"")</f>
        <v/>
      </c>
      <c r="L15" s="13" t="str">
        <f aca="false">IF(--MID(L$3,4,1)=база!$H13,база!$C13,"")</f>
        <v/>
      </c>
      <c r="M15" s="13" t="str">
        <f aca="false">IF(--MID(M$3,4,1)=база!$H13,база!$C13,"")</f>
        <v/>
      </c>
      <c r="N15" s="14"/>
      <c r="O15" s="2" t="n">
        <f aca="false">база!H29</f>
        <v>0</v>
      </c>
    </row>
    <row r="16" customFormat="false" ht="15" hidden="false" customHeight="false" outlineLevel="0" collapsed="false">
      <c r="A16" s="16"/>
      <c r="B16" s="9" t="n">
        <f aca="false">база!A14</f>
        <v>0</v>
      </c>
      <c r="C16" s="10" t="n">
        <f aca="false">база!E14</f>
        <v>0</v>
      </c>
      <c r="D16" s="11" t="n">
        <f aca="false">база!D14</f>
        <v>0</v>
      </c>
      <c r="E16" s="9"/>
      <c r="F16" s="11"/>
      <c r="G16" s="12" t="n">
        <f aca="false">база!B14</f>
        <v>0</v>
      </c>
      <c r="H16" s="13" t="str">
        <f aca="false">IF(--MID(H$3,4,1)=база!$H14,база!$C14,"")</f>
        <v/>
      </c>
      <c r="I16" s="13" t="str">
        <f aca="false">IF(--MID(I$3,4,1)=база!$H14,база!$C14,"")</f>
        <v/>
      </c>
      <c r="J16" s="13" t="str">
        <f aca="false">IF(--MID(J$3,4,1)=база!$H14,база!$C14,"")</f>
        <v/>
      </c>
      <c r="K16" s="13" t="str">
        <f aca="false">IF(--MID(K$3,4,1)=база!$H14,база!$C14,"")</f>
        <v/>
      </c>
      <c r="L16" s="13" t="str">
        <f aca="false">IF(--MID(L$3,4,1)=база!$H14,база!$C14,"")</f>
        <v/>
      </c>
      <c r="M16" s="13" t="str">
        <f aca="false">IF(--MID(M$3,4,1)=база!$H14,база!$C14,"")</f>
        <v/>
      </c>
      <c r="N16" s="14"/>
      <c r="O16" s="2" t="n">
        <f aca="false">база!H30</f>
        <v>0</v>
      </c>
    </row>
  </sheetData>
  <autoFilter ref="A4:N4"/>
  <mergeCells count="10">
    <mergeCell ref="A1:A3"/>
    <mergeCell ref="B1:B3"/>
    <mergeCell ref="C1:C3"/>
    <mergeCell ref="D1:D3"/>
    <mergeCell ref="E1:G1"/>
    <mergeCell ref="H1:M2"/>
    <mergeCell ref="N1:N3"/>
    <mergeCell ref="E2:E3"/>
    <mergeCell ref="F2:F3"/>
    <mergeCell ref="G2:G3"/>
  </mergeCells>
  <conditionalFormatting sqref="B5:B16">
    <cfRule type="expression" priority="2" aboveAverage="0" equalAverage="0" bottom="0" percent="0" rank="0" text="" dxfId="2">
      <formula>(база!I3&lt;=2.1)*(база!I3&gt;0)</formula>
    </cfRule>
    <cfRule type="expression" priority="3" aboveAverage="0" equalAverage="0" bottom="0" percent="0" rank="0" text="" dxfId="3">
      <formula>(база!I3&lt;=4.3)*(база!I3&gt;0)</formula>
    </cfRule>
    <cfRule type="expression" priority="4" aboveAverage="0" equalAverage="0" bottom="0" percent="0" rank="0" text="" dxfId="4">
      <formula>(база!I3&lt;=6.5)*(база!I3&gt;0)</formula>
    </cfRule>
  </conditionalFormatting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5" activeCellId="0" sqref="I15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0" width="29.71"/>
    <col collapsed="false" customWidth="true" hidden="false" outlineLevel="0" max="2" min="2" style="0" width="17.29"/>
    <col collapsed="false" customWidth="true" hidden="false" outlineLevel="0" max="3" min="3" style="17" width="7.28"/>
    <col collapsed="false" customWidth="true" hidden="false" outlineLevel="0" max="4" min="4" style="17" width="9.86"/>
    <col collapsed="false" customWidth="true" hidden="false" outlineLevel="0" max="5" min="5" style="18" width="9.43"/>
    <col collapsed="false" customWidth="true" hidden="false" outlineLevel="0" max="6" min="6" style="0" width="8.57"/>
    <col collapsed="false" customWidth="true" hidden="false" outlineLevel="0" max="7" min="7" style="0" width="14.43"/>
    <col collapsed="false" customWidth="true" hidden="false" outlineLevel="0" max="8" min="8" style="0" width="16.57"/>
  </cols>
  <sheetData>
    <row r="1" customFormat="false" ht="15" hidden="false" customHeight="false" outlineLevel="0" collapsed="false">
      <c r="A1" s="19" t="n">
        <f aca="true">TODAY()</f>
        <v>46274</v>
      </c>
    </row>
    <row r="2" customFormat="false" ht="49.5" hidden="false" customHeight="true" outlineLevel="0" collapsed="false">
      <c r="A2" s="20" t="s">
        <v>16</v>
      </c>
      <c r="B2" s="20" t="s">
        <v>9</v>
      </c>
      <c r="C2" s="20" t="s">
        <v>17</v>
      </c>
      <c r="D2" s="20" t="s">
        <v>18</v>
      </c>
      <c r="E2" s="21" t="s">
        <v>2</v>
      </c>
      <c r="F2" s="20" t="s">
        <v>19</v>
      </c>
      <c r="G2" s="20" t="s">
        <v>20</v>
      </c>
      <c r="H2" s="22" t="s">
        <v>21</v>
      </c>
    </row>
    <row r="3" customFormat="false" ht="15" hidden="false" customHeight="false" outlineLevel="0" collapsed="false">
      <c r="A3" s="23" t="s">
        <v>22</v>
      </c>
      <c r="B3" s="24" t="n">
        <v>46326</v>
      </c>
      <c r="C3" s="17" t="n">
        <v>4</v>
      </c>
      <c r="D3" s="17" t="s">
        <v>23</v>
      </c>
      <c r="E3" s="25" t="s">
        <v>24</v>
      </c>
      <c r="F3" s="26" t="n">
        <v>10216</v>
      </c>
      <c r="G3" s="24" t="n">
        <v>46079</v>
      </c>
      <c r="H3" s="17" t="n">
        <f aca="false">IFERROR(DATEDIF($A$1, B3, "m"), 0)</f>
        <v>1</v>
      </c>
      <c r="I3" s="0" t="n">
        <f aca="false">(B3-$A$1)/30</f>
        <v>1.73333333333333</v>
      </c>
    </row>
    <row r="4" customFormat="false" ht="15" hidden="false" customHeight="false" outlineLevel="0" collapsed="false">
      <c r="A4" s="27" t="s">
        <v>25</v>
      </c>
      <c r="B4" s="24" t="n">
        <v>46357</v>
      </c>
      <c r="C4" s="17" t="n">
        <v>10</v>
      </c>
      <c r="D4" s="17" t="s">
        <v>26</v>
      </c>
      <c r="E4" s="25" t="s">
        <v>27</v>
      </c>
      <c r="F4" s="26" t="n">
        <v>10531</v>
      </c>
      <c r="G4" s="24" t="n">
        <v>46023</v>
      </c>
      <c r="H4" s="17" t="n">
        <f aca="false">IFERROR(DATEDIF($A$1, B4, "m"), 0)</f>
        <v>2</v>
      </c>
      <c r="I4" s="0" t="n">
        <f aca="false">(B4-$A$1)/30</f>
        <v>2.76666666666667</v>
      </c>
    </row>
    <row r="5" customFormat="false" ht="15" hidden="false" customHeight="false" outlineLevel="0" collapsed="false">
      <c r="A5" s="28" t="s">
        <v>28</v>
      </c>
      <c r="B5" s="24" t="n">
        <v>46447</v>
      </c>
      <c r="C5" s="17" t="n">
        <v>10</v>
      </c>
      <c r="D5" s="17" t="s">
        <v>26</v>
      </c>
      <c r="E5" s="25" t="s">
        <v>27</v>
      </c>
      <c r="F5" s="26" t="n">
        <v>10531</v>
      </c>
      <c r="G5" s="24" t="n">
        <v>46023</v>
      </c>
      <c r="H5" s="17" t="n">
        <f aca="false">IFERROR(DATEDIF($A$1, B5, "m"), 0)</f>
        <v>5</v>
      </c>
      <c r="I5" s="0" t="n">
        <f aca="false">(B5-$A$1)/30</f>
        <v>5.76666666666667</v>
      </c>
    </row>
    <row r="6" customFormat="false" ht="15" hidden="false" customHeight="false" outlineLevel="0" collapsed="false">
      <c r="A6" s="28" t="s">
        <v>29</v>
      </c>
      <c r="B6" s="24" t="n">
        <v>46478</v>
      </c>
      <c r="C6" s="17" t="n">
        <v>10</v>
      </c>
      <c r="D6" s="17" t="s">
        <v>26</v>
      </c>
      <c r="E6" s="25" t="s">
        <v>27</v>
      </c>
      <c r="F6" s="26" t="n">
        <v>10531</v>
      </c>
      <c r="G6" s="24" t="n">
        <v>46023</v>
      </c>
      <c r="H6" s="17" t="n">
        <f aca="false">IFERROR(DATEDIF($A$1, B6, "m"), 0)</f>
        <v>6</v>
      </c>
      <c r="I6" s="0" t="n">
        <f aca="false">(B6-$A$1)/30</f>
        <v>6.8</v>
      </c>
    </row>
    <row r="7" customFormat="false" ht="15" hidden="false" customHeight="false" outlineLevel="0" collapsed="false">
      <c r="A7" s="0" t="s">
        <v>30</v>
      </c>
      <c r="B7" s="24" t="n">
        <v>46387</v>
      </c>
      <c r="C7" s="17" t="n">
        <v>555</v>
      </c>
      <c r="D7" s="17" t="s">
        <v>26</v>
      </c>
      <c r="E7" s="25" t="s">
        <v>31</v>
      </c>
      <c r="F7" s="26" t="n">
        <v>105</v>
      </c>
      <c r="G7" s="24" t="n">
        <v>44197</v>
      </c>
      <c r="H7" s="17" t="n">
        <f aca="false">IFERROR(DATEDIF($A$1, B7, "m"), 0)</f>
        <v>3</v>
      </c>
      <c r="I7" s="0" t="n">
        <f aca="false">(B7-$A$1)/30</f>
        <v>3.76666666666667</v>
      </c>
    </row>
    <row r="8" customFormat="false" ht="15" hidden="false" customHeight="false" outlineLevel="0" collapsed="false">
      <c r="B8" s="26"/>
      <c r="E8" s="25"/>
      <c r="F8" s="26"/>
      <c r="G8" s="26"/>
      <c r="H8" s="17" t="n">
        <f aca="false">IFERROR(DATEDIF($A$1, B8, "m"), 0)</f>
        <v>0</v>
      </c>
      <c r="I8" s="0" t="n">
        <f aca="false">(B8-$A$1)/30</f>
        <v>-1542.46666666667</v>
      </c>
    </row>
    <row r="9" customFormat="false" ht="15" hidden="false" customHeight="false" outlineLevel="0" collapsed="false">
      <c r="B9" s="26"/>
      <c r="E9" s="25"/>
      <c r="F9" s="26"/>
      <c r="G9" s="26"/>
      <c r="H9" s="17" t="n">
        <f aca="false">IFERROR(DATEDIF($A$1, B9, "m"), 0)</f>
        <v>0</v>
      </c>
      <c r="I9" s="0" t="n">
        <f aca="false">(B9-$A$1)/30</f>
        <v>-1542.46666666667</v>
      </c>
    </row>
    <row r="10" customFormat="false" ht="15" hidden="false" customHeight="false" outlineLevel="0" collapsed="false">
      <c r="B10" s="26"/>
      <c r="E10" s="25"/>
      <c r="F10" s="26"/>
      <c r="G10" s="26"/>
      <c r="H10" s="17" t="n">
        <f aca="false">IFERROR(DATEDIF($A$1, B10, "m"), 0)</f>
        <v>0</v>
      </c>
      <c r="I10" s="0" t="n">
        <f aca="false">(B10-$A$1)/30</f>
        <v>-1542.46666666667</v>
      </c>
    </row>
    <row r="11" customFormat="false" ht="15" hidden="false" customHeight="false" outlineLevel="0" collapsed="false">
      <c r="B11" s="26"/>
      <c r="E11" s="25"/>
      <c r="F11" s="26"/>
      <c r="G11" s="26"/>
      <c r="H11" s="17" t="n">
        <f aca="false">IFERROR(DATEDIF($A$1, B11, "m"), 0)</f>
        <v>0</v>
      </c>
      <c r="I11" s="0" t="n">
        <f aca="false">(B11-$A$1)/30</f>
        <v>-1542.46666666667</v>
      </c>
    </row>
    <row r="12" customFormat="false" ht="15" hidden="false" customHeight="false" outlineLevel="0" collapsed="false">
      <c r="B12" s="26"/>
      <c r="E12" s="25"/>
      <c r="F12" s="26"/>
      <c r="G12" s="26"/>
      <c r="H12" s="17" t="n">
        <f aca="false">IFERROR(DATEDIF($A$1, B12, "m"), 0)</f>
        <v>0</v>
      </c>
      <c r="I12" s="0" t="n">
        <f aca="false">(B12-$A$1)/30</f>
        <v>-1542.46666666667</v>
      </c>
    </row>
    <row r="13" customFormat="false" ht="26.25" hidden="false" customHeight="false" outlineLevel="0" collapsed="false">
      <c r="B13" s="26"/>
      <c r="E13" s="25"/>
      <c r="F13" s="26"/>
      <c r="G13" s="26"/>
      <c r="H13" s="29"/>
    </row>
    <row r="14" customFormat="false" ht="26.25" hidden="false" customHeight="false" outlineLevel="0" collapsed="false">
      <c r="B14" s="26"/>
      <c r="E14" s="25"/>
      <c r="F14" s="26"/>
      <c r="G14" s="26"/>
      <c r="H14" s="29"/>
    </row>
    <row r="15" customFormat="false" ht="15" hidden="false" customHeight="false" outlineLevel="0" collapsed="false">
      <c r="B15" s="26"/>
      <c r="E15" s="25"/>
      <c r="F15" s="26"/>
      <c r="G15" s="26"/>
      <c r="H15" s="17"/>
    </row>
    <row r="16" customFormat="false" ht="15" hidden="false" customHeight="false" outlineLevel="0" collapsed="false">
      <c r="B16" s="26"/>
      <c r="E16" s="25"/>
      <c r="F16" s="26"/>
      <c r="G16" s="26"/>
    </row>
    <row r="17" customFormat="false" ht="15" hidden="false" customHeight="false" outlineLevel="0" collapsed="false">
      <c r="B17" s="26"/>
      <c r="E17" s="25"/>
      <c r="F17" s="26"/>
      <c r="G17" s="26"/>
    </row>
    <row r="18" customFormat="false" ht="15" hidden="false" customHeight="false" outlineLevel="0" collapsed="false">
      <c r="B18" s="26"/>
      <c r="E18" s="25"/>
      <c r="F18" s="26"/>
      <c r="G18" s="26"/>
    </row>
    <row r="19" customFormat="false" ht="15" hidden="false" customHeight="false" outlineLevel="0" collapsed="false">
      <c r="B19" s="26"/>
      <c r="E19" s="25"/>
      <c r="F19" s="26"/>
      <c r="G19" s="26"/>
    </row>
    <row r="20" customFormat="false" ht="15" hidden="false" customHeight="false" outlineLevel="0" collapsed="false">
      <c r="B20" s="26"/>
      <c r="E20" s="25"/>
      <c r="F20" s="26"/>
      <c r="G20" s="26"/>
    </row>
    <row r="21" customFormat="false" ht="15" hidden="false" customHeight="false" outlineLevel="0" collapsed="false">
      <c r="B21" s="26"/>
      <c r="E21" s="25"/>
      <c r="F21" s="26"/>
      <c r="G21" s="26"/>
    </row>
    <row r="22" customFormat="false" ht="15" hidden="false" customHeight="false" outlineLevel="0" collapsed="false">
      <c r="B22" s="26"/>
      <c r="E22" s="25"/>
      <c r="F22" s="26"/>
      <c r="G22" s="26"/>
    </row>
    <row r="23" customFormat="false" ht="15" hidden="false" customHeight="false" outlineLevel="0" collapsed="false">
      <c r="B23" s="26"/>
      <c r="E23" s="25"/>
      <c r="F23" s="26"/>
      <c r="G23" s="26"/>
    </row>
    <row r="24" customFormat="false" ht="15" hidden="false" customHeight="false" outlineLevel="0" collapsed="false">
      <c r="B24" s="26"/>
      <c r="E24" s="25"/>
      <c r="F24" s="26"/>
      <c r="G24" s="26"/>
    </row>
    <row r="25" customFormat="false" ht="15" hidden="false" customHeight="false" outlineLevel="0" collapsed="false">
      <c r="B25" s="26"/>
      <c r="E25" s="25"/>
      <c r="F25" s="26"/>
      <c r="G25" s="26"/>
    </row>
    <row r="26" customFormat="false" ht="15" hidden="false" customHeight="false" outlineLevel="0" collapsed="false">
      <c r="B26" s="26"/>
      <c r="E26" s="25"/>
      <c r="F26" s="26"/>
      <c r="G26" s="26"/>
    </row>
    <row r="27" customFormat="false" ht="15" hidden="false" customHeight="false" outlineLevel="0" collapsed="false">
      <c r="B27" s="26"/>
      <c r="E27" s="25"/>
      <c r="F27" s="26"/>
      <c r="G27" s="26"/>
    </row>
    <row r="28" customFormat="false" ht="15" hidden="false" customHeight="false" outlineLevel="0" collapsed="false">
      <c r="B28" s="26"/>
      <c r="E28" s="25"/>
      <c r="F28" s="26"/>
      <c r="G28" s="26"/>
    </row>
    <row r="29" customFormat="false" ht="15" hidden="false" customHeight="false" outlineLevel="0" collapsed="false">
      <c r="B29" s="26"/>
      <c r="E29" s="25"/>
      <c r="F29" s="26"/>
      <c r="G29" s="26"/>
    </row>
    <row r="30" customFormat="false" ht="15" hidden="false" customHeight="false" outlineLevel="0" collapsed="false">
      <c r="B30" s="26"/>
      <c r="E30" s="25"/>
      <c r="F30" s="26"/>
      <c r="G30" s="26"/>
    </row>
  </sheetData>
  <autoFilter ref="A2:H2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>Игорь  Б</cp:lastModifiedBy>
  <dcterms:modified xsi:type="dcterms:W3CDTF">2026-09-09T09:47:13Z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