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7935" activeTab="0"/>
  </bookViews>
  <sheets>
    <sheet name="Семиборье" sheetId="1" r:id="rId1"/>
    <sheet name="Коэффициенты_Женщины" sheetId="2" r:id="rId2"/>
    <sheet name="Места" sheetId="3" r:id="rId3"/>
  </sheets>
  <definedNames/>
  <calcPr fullCalcOnLoad="1"/>
</workbook>
</file>

<file path=xl/sharedStrings.xml><?xml version="1.0" encoding="utf-8"?>
<sst xmlns="http://schemas.openxmlformats.org/spreadsheetml/2006/main" count="56" uniqueCount="47">
  <si>
    <t>Бег 100 м/бар</t>
  </si>
  <si>
    <t xml:space="preserve"> Пр. в высоту</t>
  </si>
  <si>
    <t xml:space="preserve">    Толк. ядра</t>
  </si>
  <si>
    <t xml:space="preserve">         Очки</t>
  </si>
  <si>
    <t xml:space="preserve">     Бег 200 м</t>
  </si>
  <si>
    <t xml:space="preserve">       Очки</t>
  </si>
  <si>
    <t xml:space="preserve">        Очки</t>
  </si>
  <si>
    <t xml:space="preserve">  Пр. в длину</t>
  </si>
  <si>
    <t xml:space="preserve">  Мет. Копья</t>
  </si>
  <si>
    <t xml:space="preserve">   Бег 800 м</t>
  </si>
  <si>
    <t>Общая сумма</t>
  </si>
  <si>
    <t xml:space="preserve">      Место</t>
  </si>
  <si>
    <t xml:space="preserve">       № п.п.</t>
  </si>
  <si>
    <t>Фамилия, имя</t>
  </si>
  <si>
    <t>Страна</t>
  </si>
  <si>
    <t xml:space="preserve">                 Таблица итоговых результатов в семиборье (женщины, Лондон 2012)</t>
  </si>
  <si>
    <t>Эннис Джессика</t>
  </si>
  <si>
    <t>Шварцкопф Лилли</t>
  </si>
  <si>
    <t>Чернова Татьяна</t>
  </si>
  <si>
    <t>Йосипенко Людмила</t>
  </si>
  <si>
    <t>Скуйте Аустра</t>
  </si>
  <si>
    <t>Россия</t>
  </si>
  <si>
    <t>Украина</t>
  </si>
  <si>
    <t>Великобритания</t>
  </si>
  <si>
    <t>Германия</t>
  </si>
  <si>
    <t>Зелинка Джессика</t>
  </si>
  <si>
    <t>Канада</t>
  </si>
  <si>
    <t>Литва</t>
  </si>
  <si>
    <t>Нана Джиму Антуанетт</t>
  </si>
  <si>
    <t>Франция</t>
  </si>
  <si>
    <t>Икауниеце Лаура</t>
  </si>
  <si>
    <t>Латвия</t>
  </si>
  <si>
    <t>Мельниченко Анна</t>
  </si>
  <si>
    <t>a</t>
  </si>
  <si>
    <t>b</t>
  </si>
  <si>
    <t>c</t>
  </si>
  <si>
    <t>Коэффициенты</t>
  </si>
  <si>
    <t xml:space="preserve">      Бег 200 м</t>
  </si>
  <si>
    <t xml:space="preserve">    Пр. в длину</t>
  </si>
  <si>
    <t xml:space="preserve">     Мет. копья</t>
  </si>
  <si>
    <t xml:space="preserve">    Бег 800 м</t>
  </si>
  <si>
    <t xml:space="preserve">    Таблица  коэффициентов</t>
  </si>
  <si>
    <t>http://news.sportbox.ru/Vidy_sporta/Events/London_2012/athletics/stats</t>
  </si>
  <si>
    <t>Окр. результат</t>
  </si>
  <si>
    <t>Результаты с сайта</t>
  </si>
  <si>
    <t xml:space="preserve">Савицкая Кристина </t>
  </si>
  <si>
    <t>Первые 10 мест в соревнованиях по семиборью (Женщины, ОИ -Лондон, 2012)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</si>
</sst>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400]h:mm:ss\ AM/PM"/>
    <numFmt numFmtId="169" formatCode="0.0000"/>
    <numFmt numFmtId="170" formatCode="0.000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Border="1" applyAlignment="1">
      <alignment shrinkToFit="1"/>
    </xf>
    <xf numFmtId="0" fontId="9" fillId="0" borderId="11" xfId="0" applyFont="1" applyBorder="1" applyAlignment="1">
      <alignment horizontal="center" textRotation="90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textRotation="90" shrinkToFit="1"/>
    </xf>
    <xf numFmtId="0" fontId="9" fillId="0" borderId="11" xfId="0" applyFont="1" applyBorder="1" applyAlignment="1">
      <alignment horizontal="center" textRotation="90" shrinkToFi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9" fillId="24" borderId="20" xfId="0" applyFont="1" applyFill="1" applyBorder="1" applyAlignment="1">
      <alignment/>
    </xf>
    <xf numFmtId="0" fontId="19" fillId="24" borderId="21" xfId="0" applyFont="1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22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10" xfId="0" applyNumberFormat="1" applyBorder="1" applyAlignment="1">
      <alignment shrinkToFit="1"/>
    </xf>
    <xf numFmtId="2" fontId="0" fillId="0" borderId="10" xfId="0" applyNumberFormat="1" applyBorder="1" applyAlignment="1">
      <alignment shrinkToFit="1"/>
    </xf>
    <xf numFmtId="0" fontId="0" fillId="0" borderId="10" xfId="0" applyFont="1" applyBorder="1" applyAlignment="1">
      <alignment shrinkToFit="1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0" borderId="0" xfId="0" applyAlignment="1">
      <alignment textRotation="90"/>
    </xf>
    <xf numFmtId="0" fontId="21" fillId="24" borderId="20" xfId="0" applyFont="1" applyFill="1" applyBorder="1" applyAlignment="1">
      <alignment horizontal="left"/>
    </xf>
    <xf numFmtId="0" fontId="21" fillId="24" borderId="21" xfId="0" applyFont="1" applyFill="1" applyBorder="1" applyAlignment="1">
      <alignment horizontal="left"/>
    </xf>
    <xf numFmtId="0" fontId="0" fillId="24" borderId="21" xfId="0" applyFill="1" applyBorder="1" applyAlignment="1">
      <alignment horizontal="left"/>
    </xf>
    <xf numFmtId="0" fontId="0" fillId="24" borderId="22" xfId="0" applyFill="1" applyBorder="1" applyAlignment="1">
      <alignment horizontal="left"/>
    </xf>
    <xf numFmtId="0" fontId="9" fillId="24" borderId="10" xfId="0" applyFont="1" applyFill="1" applyBorder="1" applyAlignment="1">
      <alignment horizontal="center" textRotation="90"/>
    </xf>
    <xf numFmtId="0" fontId="9" fillId="24" borderId="10" xfId="0" applyFont="1" applyFill="1" applyBorder="1" applyAlignment="1">
      <alignment horizontal="center" textRotation="90" shrinkToFit="1"/>
    </xf>
    <xf numFmtId="0" fontId="0" fillId="24" borderId="10" xfId="0" applyFill="1" applyBorder="1" applyAlignment="1">
      <alignment/>
    </xf>
    <xf numFmtId="0" fontId="20" fillId="24" borderId="10" xfId="0" applyNumberFormat="1" applyFont="1" applyFill="1" applyBorder="1" applyAlignment="1">
      <alignment shrinkToFit="1"/>
    </xf>
    <xf numFmtId="0" fontId="17" fillId="0" borderId="10" xfId="0" applyFont="1" applyBorder="1" applyAlignment="1">
      <alignment shrinkToFit="1"/>
    </xf>
    <xf numFmtId="0" fontId="5" fillId="0" borderId="0" xfId="42" applyAlignment="1">
      <alignment/>
    </xf>
    <xf numFmtId="0" fontId="9" fillId="0" borderId="10" xfId="0" applyFont="1" applyBorder="1" applyAlignment="1">
      <alignment horizontal="center" textRotation="90"/>
    </xf>
    <xf numFmtId="0" fontId="9" fillId="0" borderId="10" xfId="0" applyFont="1" applyBorder="1" applyAlignment="1">
      <alignment horizontal="center" textRotation="90" shrinkToFit="1"/>
    </xf>
    <xf numFmtId="0" fontId="9" fillId="11" borderId="10" xfId="0" applyFont="1" applyFill="1" applyBorder="1" applyAlignment="1">
      <alignment horizontal="center" textRotation="90" shrinkToFit="1"/>
    </xf>
    <xf numFmtId="0" fontId="22" fillId="8" borderId="10" xfId="0" applyFont="1" applyFill="1" applyBorder="1" applyAlignment="1">
      <alignment/>
    </xf>
    <xf numFmtId="0" fontId="21" fillId="12" borderId="20" xfId="0" applyFont="1" applyFill="1" applyBorder="1" applyAlignment="1">
      <alignment/>
    </xf>
    <xf numFmtId="0" fontId="21" fillId="12" borderId="21" xfId="0" applyFont="1" applyFill="1" applyBorder="1" applyAlignment="1">
      <alignment/>
    </xf>
    <xf numFmtId="0" fontId="0" fillId="12" borderId="22" xfId="0" applyFill="1" applyBorder="1" applyAlignment="1">
      <alignment/>
    </xf>
    <xf numFmtId="0" fontId="19" fillId="0" borderId="10" xfId="0" applyNumberFormat="1" applyFont="1" applyBorder="1" applyAlignment="1">
      <alignment/>
    </xf>
    <xf numFmtId="0" fontId="9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ews.sportbox.ru/Vidy_sporta/Events/London_2012/athletics/stat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19"/>
  <sheetViews>
    <sheetView tabSelected="1" zoomScale="145" zoomScaleNormal="145" zoomScalePageLayoutView="0" workbookViewId="0" topLeftCell="A1">
      <selection activeCell="F6" sqref="F6"/>
    </sheetView>
  </sheetViews>
  <sheetFormatPr defaultColWidth="9.140625" defaultRowHeight="15"/>
  <cols>
    <col min="2" max="2" width="4.28125" style="0" customWidth="1"/>
    <col min="3" max="3" width="22.8515625" style="0" customWidth="1"/>
    <col min="4" max="4" width="15.421875" style="0" customWidth="1"/>
    <col min="5" max="16" width="5.7109375" style="0" customWidth="1"/>
    <col min="17" max="17" width="6.28125" style="0" customWidth="1"/>
    <col min="18" max="21" width="5.7109375" style="0" customWidth="1"/>
  </cols>
  <sheetData>
    <row r="2" spans="2:20" ht="15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1"/>
    </row>
    <row r="3" spans="2:20" ht="15.75">
      <c r="B3" s="12"/>
      <c r="C3" s="8"/>
      <c r="D3" s="17" t="s">
        <v>15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9"/>
      <c r="Q3" s="20"/>
      <c r="R3" s="8"/>
      <c r="S3" s="8"/>
      <c r="T3" s="13"/>
    </row>
    <row r="4" spans="2:20" ht="15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6"/>
    </row>
    <row r="5" spans="2:22" ht="75" customHeight="1">
      <c r="B5" s="4" t="s">
        <v>12</v>
      </c>
      <c r="C5" s="5" t="s">
        <v>13</v>
      </c>
      <c r="D5" s="5" t="s">
        <v>14</v>
      </c>
      <c r="E5" s="6" t="s">
        <v>0</v>
      </c>
      <c r="F5" s="7" t="s">
        <v>3</v>
      </c>
      <c r="G5" s="6" t="s">
        <v>1</v>
      </c>
      <c r="H5" s="7" t="s">
        <v>3</v>
      </c>
      <c r="I5" s="7" t="s">
        <v>2</v>
      </c>
      <c r="J5" s="7" t="s">
        <v>3</v>
      </c>
      <c r="K5" s="7" t="s">
        <v>4</v>
      </c>
      <c r="L5" s="7" t="s">
        <v>6</v>
      </c>
      <c r="M5" s="7" t="s">
        <v>7</v>
      </c>
      <c r="N5" s="7" t="s">
        <v>6</v>
      </c>
      <c r="O5" s="7" t="s">
        <v>8</v>
      </c>
      <c r="P5" s="7" t="s">
        <v>5</v>
      </c>
      <c r="Q5" s="7" t="s">
        <v>9</v>
      </c>
      <c r="R5" s="7" t="s">
        <v>5</v>
      </c>
      <c r="S5" s="7" t="s">
        <v>10</v>
      </c>
      <c r="T5" s="42" t="s">
        <v>43</v>
      </c>
      <c r="U5" s="43" t="s">
        <v>11</v>
      </c>
      <c r="V5" s="44" t="s">
        <v>44</v>
      </c>
    </row>
    <row r="6" spans="2:22" ht="15.75">
      <c r="B6" s="2">
        <v>1</v>
      </c>
      <c r="C6" s="1" t="s">
        <v>30</v>
      </c>
      <c r="D6" s="21" t="s">
        <v>31</v>
      </c>
      <c r="E6" s="24">
        <v>13.71</v>
      </c>
      <c r="F6" s="39">
        <f>TRUNC(Коэффициенты_Женщины!D$7*ABS(E6-Коэффициенты_Женщины!D$8)^Коэффициенты_Женщины!D$9,)</f>
        <v>1020</v>
      </c>
      <c r="G6" s="25">
        <v>1.83</v>
      </c>
      <c r="H6" s="39">
        <f>TRUNC(Коэффициенты_Женщины!F$7*ABS(G6-Коэффициенты_Женщины!F$8)^Коэффициенты_Женщины!F$9,)</f>
        <v>1016</v>
      </c>
      <c r="I6" s="25">
        <v>12.64</v>
      </c>
      <c r="J6" s="39">
        <f>TRUNC(Коэффициенты_Женщины!H$7*ABS(I6-Коэффициенты_Женщины!H$8)^Коэффициенты_Женщины!H$9,)</f>
        <v>704</v>
      </c>
      <c r="K6" s="3">
        <v>24.16</v>
      </c>
      <c r="L6" s="39">
        <f>TRUNC(Коэффициенты_Женщины!J$7*ABS(K6-Коэффициенты_Женщины!J$8)^Коэффициенты_Женщины!J$9,)</f>
        <v>965</v>
      </c>
      <c r="M6" s="25">
        <v>6.13</v>
      </c>
      <c r="N6" s="39">
        <f>TRUNC(Коэффициенты_Женщины!L$7*ABS(M6-Коэффициенты_Женщины!L$8)^Коэффициенты_Женщины!L$9,)</f>
        <v>890</v>
      </c>
      <c r="O6" s="26">
        <v>51.27</v>
      </c>
      <c r="P6" s="39">
        <f>TRUNC(Коэффициенты_Женщины!N$7*ABS(O6-Коэффициенты_Женщины!N$8)^Коэффициенты_Женщины!N$9,)</f>
        <v>885</v>
      </c>
      <c r="Q6" s="24">
        <v>132.13</v>
      </c>
      <c r="R6" s="39">
        <f>TRUNC(Коэффициенты_Женщины!P$7*ABS(Q6-Коэффициенты_Женщины!P$8)^Коэффициенты_Женщины!P$9,)</f>
        <v>934</v>
      </c>
      <c r="S6" s="3">
        <f>SUM(F6,H6,J6,L6,N6,P6,R6)</f>
        <v>6414</v>
      </c>
      <c r="T6" s="1">
        <f>ROUND(S6,0)</f>
        <v>6414</v>
      </c>
      <c r="U6" s="3">
        <f>RANK(T6,$T$6:$T$15,0)</f>
        <v>9</v>
      </c>
      <c r="V6" s="3">
        <v>6416</v>
      </c>
    </row>
    <row r="7" spans="2:23" ht="15.75">
      <c r="B7" s="2">
        <v>2</v>
      </c>
      <c r="C7" s="1" t="s">
        <v>45</v>
      </c>
      <c r="D7" s="21" t="s">
        <v>21</v>
      </c>
      <c r="E7" s="25">
        <v>13.37</v>
      </c>
      <c r="F7" s="39">
        <f>TRUNC(Коэффициенты_Женщины!D$7*ABS(E7-Коэффициенты_Женщины!D$8)^Коэффициенты_Женщины!D$9,)</f>
        <v>1069</v>
      </c>
      <c r="G7" s="25">
        <v>1.83</v>
      </c>
      <c r="H7" s="39">
        <f>TRUNC(Коэффициенты_Женщины!F$7*ABS(G7-Коэффициенты_Женщины!F$8)^Коэффициенты_Женщины!F$9,)</f>
        <v>1016</v>
      </c>
      <c r="I7" s="25">
        <v>14.77</v>
      </c>
      <c r="J7" s="39">
        <f>TRUNC(Коэффициенты_Женщины!H$7*ABS(I7-Коэффициенты_Женщины!H$8)^Коэффициенты_Женщины!H$9,)</f>
        <v>845</v>
      </c>
      <c r="K7" s="3">
        <v>24.46</v>
      </c>
      <c r="L7" s="39">
        <f>TRUNC(Коэффициенты_Женщины!J$7*ABS(K7-Коэффициенты_Женщины!J$8)^Коэффициенты_Женщины!J$9,)</f>
        <v>937</v>
      </c>
      <c r="M7" s="25">
        <v>6.21</v>
      </c>
      <c r="N7" s="39">
        <f>TRUNC(Коэффициенты_Женщины!L$7*ABS(M7-Коэффициенты_Женщины!L$8)^Коэффициенты_Женщины!L$9,)</f>
        <v>915</v>
      </c>
      <c r="O7" s="3">
        <v>43.7</v>
      </c>
      <c r="P7" s="39">
        <f>TRUNC(Коэффициенты_Женщины!N$7*ABS(O7-Коэффициенты_Женщины!N$8)^Коэффициенты_Женщины!N$9,)</f>
        <v>738</v>
      </c>
      <c r="Q7" s="24">
        <v>132.17</v>
      </c>
      <c r="R7" s="39">
        <f>TRUNC(Коэффициенты_Женщины!P$7*ABS(Q7-Коэффициенты_Женщины!P$8)^Коэффициенты_Женщины!P$9,)</f>
        <v>933</v>
      </c>
      <c r="S7" s="40">
        <f>SUM(F7,H7,J7,L7,N7,P7,R7)</f>
        <v>6453</v>
      </c>
      <c r="T7" s="1">
        <f>ROUND(S7,0)</f>
        <v>6453</v>
      </c>
      <c r="U7" s="3">
        <f aca="true" t="shared" si="0" ref="U7:U15">RANK(S7,$S$6:$S$15,0)</f>
        <v>8</v>
      </c>
      <c r="V7" s="3">
        <v>6452</v>
      </c>
      <c r="W7">
        <v>6455</v>
      </c>
    </row>
    <row r="8" spans="2:22" ht="15.75">
      <c r="B8" s="2">
        <v>3</v>
      </c>
      <c r="C8" s="1" t="s">
        <v>25</v>
      </c>
      <c r="D8" s="21" t="s">
        <v>26</v>
      </c>
      <c r="E8" s="25">
        <v>12.65</v>
      </c>
      <c r="F8" s="39">
        <f>TRUNC(Коэффициенты_Женщины!D$7*ABS(E8-Коэффициенты_Женщины!D$8)^Коэффициенты_Женщины!D$9,)</f>
        <v>1178</v>
      </c>
      <c r="G8" s="25">
        <v>1.68</v>
      </c>
      <c r="H8" s="39">
        <f>TRUNC(Коэффициенты_Женщины!F$7*ABS(G8-Коэффициенты_Женщины!F$8)^Коэффициенты_Женщины!F$9,)</f>
        <v>830</v>
      </c>
      <c r="I8" s="25">
        <v>14.81</v>
      </c>
      <c r="J8" s="39">
        <f>TRUNC(Коэффициенты_Женщины!H$7*ABS(I8-Коэффициенты_Женщины!H$8)^Коэффициенты_Женщины!H$9,)</f>
        <v>848</v>
      </c>
      <c r="K8" s="3">
        <v>23.32</v>
      </c>
      <c r="L8" s="39">
        <f>TRUNC(Коэффициенты_Женщины!J$7*ABS(K8-Коэффициенты_Женщины!J$8)^Коэффициенты_Женщины!J$9,)</f>
        <v>1047</v>
      </c>
      <c r="M8" s="25">
        <v>5.91</v>
      </c>
      <c r="N8" s="39">
        <f>TRUNC(Коэффициенты_Женщины!L$7*ABS(M8-Коэффициенты_Женщины!L$8)^Коэффициенты_Женщины!L$9,)</f>
        <v>822</v>
      </c>
      <c r="O8" s="3">
        <v>45.75</v>
      </c>
      <c r="P8" s="39">
        <f>TRUNC(Коэффициенты_Женщины!N$7*ABS(O8-Коэффициенты_Женщины!N$8)^Коэффициенты_Женщины!N$9,)</f>
        <v>778</v>
      </c>
      <c r="Q8" s="24">
        <v>129.15</v>
      </c>
      <c r="R8" s="39">
        <f>TRUNC(Коэффициенты_Женщины!P$7*ABS(Q8-Коэффициенты_Женщины!P$8)^Коэффициенты_Женщины!P$9,)</f>
        <v>977</v>
      </c>
      <c r="S8" s="40">
        <f aca="true" t="shared" si="1" ref="S7:S15">SUM(F8,H8,J8,L8,N8,P8,R8)</f>
        <v>6480</v>
      </c>
      <c r="T8" s="1">
        <f aca="true" t="shared" si="2" ref="T7:T15">ROUND(S8,0)</f>
        <v>6480</v>
      </c>
      <c r="U8" s="3">
        <f t="shared" si="0"/>
        <v>7</v>
      </c>
      <c r="V8" s="3">
        <v>6480</v>
      </c>
    </row>
    <row r="9" spans="2:22" ht="15.75">
      <c r="B9" s="2">
        <v>4</v>
      </c>
      <c r="C9" s="1" t="s">
        <v>20</v>
      </c>
      <c r="D9" s="21" t="s">
        <v>27</v>
      </c>
      <c r="E9" s="25">
        <v>14</v>
      </c>
      <c r="F9" s="39">
        <f>TRUNC(Коэффициенты_Женщины!D$7*ABS(E9-Коэффициенты_Женщины!D$8)^Коэффициенты_Женщины!D$9,)</f>
        <v>978</v>
      </c>
      <c r="G9" s="25">
        <v>1.92</v>
      </c>
      <c r="H9" s="39">
        <f>TRUNC(Коэффициенты_Женщины!F$7*ABS(G9-Коэффициенты_Женщины!F$8)^Коэффициенты_Женщины!F$9,)</f>
        <v>1132</v>
      </c>
      <c r="I9" s="25">
        <v>17.31</v>
      </c>
      <c r="J9" s="39">
        <f>TRUNC(Коэффициенты_Женщины!H$7*ABS(I9-Коэффициенты_Женщины!H$8)^Коэффициенты_Женщины!H$9,)</f>
        <v>1016</v>
      </c>
      <c r="K9" s="3">
        <v>25.43</v>
      </c>
      <c r="L9" s="39">
        <f>TRUNC(Коэффициенты_Женщины!J$7*ABS(K9-Коэффициенты_Женщины!J$8)^Коэффициенты_Женщины!J$9,)</f>
        <v>848</v>
      </c>
      <c r="M9" s="25">
        <v>6.25</v>
      </c>
      <c r="N9" s="39">
        <f>TRUNC(Коэффициенты_Женщины!L$7*ABS(M9-Коэффициенты_Женщины!L$8)^Коэффициенты_Женщины!L$9,)</f>
        <v>927</v>
      </c>
      <c r="O9" s="3">
        <v>51.13</v>
      </c>
      <c r="P9" s="39">
        <f>TRUNC(Коэффициенты_Женщины!N$7*ABS(O9-Коэффициенты_Женщины!N$8)^Коэффициенты_Женщины!N$9,)</f>
        <v>882</v>
      </c>
      <c r="Q9" s="24">
        <v>140.59</v>
      </c>
      <c r="R9" s="39">
        <f>TRUNC(Коэффициенты_Женщины!P$7*ABS(Q9-Коэффициенты_Женщины!P$8)^Коэффициенты_Женщины!P$9,)</f>
        <v>816</v>
      </c>
      <c r="S9" s="40">
        <f t="shared" si="1"/>
        <v>6599</v>
      </c>
      <c r="T9" s="1">
        <f t="shared" si="2"/>
        <v>6599</v>
      </c>
      <c r="U9" s="3">
        <f t="shared" si="0"/>
        <v>5</v>
      </c>
      <c r="V9" s="3">
        <v>6599</v>
      </c>
    </row>
    <row r="10" spans="2:22" ht="15.75">
      <c r="B10" s="2">
        <v>5</v>
      </c>
      <c r="C10" s="1" t="s">
        <v>28</v>
      </c>
      <c r="D10" s="21" t="s">
        <v>29</v>
      </c>
      <c r="E10" s="25">
        <v>12.96</v>
      </c>
      <c r="F10" s="39">
        <f>TRUNC(Коэффициенты_Женщины!D$7*ABS(E10-Коэффициенты_Женщины!D$8)^Коэффициенты_Женщины!D$9,)</f>
        <v>1130</v>
      </c>
      <c r="G10" s="25">
        <v>1.8</v>
      </c>
      <c r="H10" s="39">
        <f>TRUNC(Коэффициенты_Женщины!F$7*ABS(G10-Коэффициенты_Женщины!F$8)^Коэффициенты_Женщины!F$9,)</f>
        <v>978</v>
      </c>
      <c r="I10" s="25">
        <v>14.26</v>
      </c>
      <c r="J10" s="39">
        <f>TRUNC(Коэффициенты_Женщины!H$7*ABS(I10-Коэффициенты_Женщины!H$8)^Коэффициенты_Женщины!H$9,)</f>
        <v>811</v>
      </c>
      <c r="K10" s="3">
        <v>24.72</v>
      </c>
      <c r="L10" s="39">
        <f>TRUNC(Коэффициенты_Женщины!J$7*ABS(K10-Коэффициенты_Женщины!J$8)^Коэффициенты_Женщины!J$9,)</f>
        <v>913</v>
      </c>
      <c r="M10" s="25">
        <v>6.13</v>
      </c>
      <c r="N10" s="39">
        <f>TRUNC(Коэффициенты_Женщины!L$7*ABS(M10-Коэффициенты_Женщины!L$8)^Коэффициенты_Женщины!L$9,)</f>
        <v>890</v>
      </c>
      <c r="O10" s="3">
        <v>55.87</v>
      </c>
      <c r="P10" s="39">
        <f>TRUNC(Коэффициенты_Женщины!N$7*ABS(O10-Коэффициенты_Женщины!N$8)^Коэффициенты_Женщины!N$9,)</f>
        <v>974</v>
      </c>
      <c r="Q10" s="24">
        <v>135.94</v>
      </c>
      <c r="R10" s="39">
        <f>TRUNC(Коэффициенты_Женщины!P$7*ABS(Q10-Коэффициенты_Женщины!P$8)^Коэффициенты_Женщины!P$9,)</f>
        <v>880</v>
      </c>
      <c r="S10" s="40">
        <f t="shared" si="1"/>
        <v>6576</v>
      </c>
      <c r="T10" s="1">
        <f t="shared" si="2"/>
        <v>6576</v>
      </c>
      <c r="U10" s="3">
        <f t="shared" si="0"/>
        <v>6</v>
      </c>
      <c r="V10" s="3">
        <v>6576</v>
      </c>
    </row>
    <row r="11" spans="2:22" ht="15.75">
      <c r="B11" s="2">
        <v>6</v>
      </c>
      <c r="C11" s="1" t="s">
        <v>19</v>
      </c>
      <c r="D11" s="21" t="s">
        <v>22</v>
      </c>
      <c r="E11" s="25">
        <v>13.25</v>
      </c>
      <c r="F11" s="39">
        <f>TRUNC(Коэффициенты_Женщины!D$7*ABS(E11-Коэффициенты_Женщины!D$8)^Коэффициенты_Женщины!D$9,)</f>
        <v>1087</v>
      </c>
      <c r="G11" s="25">
        <v>1.83</v>
      </c>
      <c r="H11" s="39">
        <f>TRUNC(Коэффициенты_Женщины!F$7*ABS(G11-Коэффициенты_Женщины!F$8)^Коэффициенты_Женщины!F$9,)</f>
        <v>1016</v>
      </c>
      <c r="I11" s="25">
        <v>13.9</v>
      </c>
      <c r="J11" s="39">
        <f>TRUNC(Коэффициенты_Женщины!H$7*ABS(I11-Коэффициенты_Женщины!H$8)^Коэффициенты_Женщины!H$9,)</f>
        <v>787</v>
      </c>
      <c r="K11" s="3">
        <v>23.68</v>
      </c>
      <c r="L11" s="39">
        <f>TRUNC(Коэффициенты_Женщины!J$7*ABS(K11-Коэффициенты_Женщины!J$8)^Коэффициенты_Женщины!J$9,)</f>
        <v>1012</v>
      </c>
      <c r="M11" s="25">
        <v>6.31</v>
      </c>
      <c r="N11" s="39">
        <f>TRUNC(Коэффициенты_Женщины!L$7*ABS(M11-Коэффициенты_Женщины!L$8)^Коэффициенты_Женщины!L$9,)</f>
        <v>946</v>
      </c>
      <c r="O11" s="3">
        <v>49.63</v>
      </c>
      <c r="P11" s="39">
        <f>TRUNC(Коэффициенты_Женщины!N$7*ABS(O11-Коэффициенты_Женщины!N$8)^Коэффициенты_Женщины!N$9,)</f>
        <v>853</v>
      </c>
      <c r="Q11" s="24">
        <v>133.28</v>
      </c>
      <c r="R11" s="39">
        <f>TRUNC(Коэффициенты_Женщины!P$7*ABS(Q11-Коэффициенты_Женщины!P$8)^Коэффициенты_Женщины!P$9,)</f>
        <v>917</v>
      </c>
      <c r="S11" s="40">
        <f t="shared" si="1"/>
        <v>6618</v>
      </c>
      <c r="T11" s="1">
        <f t="shared" si="2"/>
        <v>6618</v>
      </c>
      <c r="U11" s="3">
        <f t="shared" si="0"/>
        <v>4</v>
      </c>
      <c r="V11" s="3">
        <v>6618</v>
      </c>
    </row>
    <row r="12" spans="2:22" ht="15.75">
      <c r="B12" s="2">
        <v>7</v>
      </c>
      <c r="C12" s="1" t="s">
        <v>17</v>
      </c>
      <c r="D12" s="21" t="s">
        <v>24</v>
      </c>
      <c r="E12" s="25">
        <v>13.26</v>
      </c>
      <c r="F12" s="39">
        <f>TRUNC(Коэффициенты_Женщины!D$7*ABS(E12-Коэффициенты_Женщины!D$8)^Коэффициенты_Женщины!D$9,)</f>
        <v>1086</v>
      </c>
      <c r="G12" s="25">
        <v>1.83</v>
      </c>
      <c r="H12" s="39">
        <f>TRUNC(Коэффициенты_Женщины!F$7*ABS(G12-Коэффициенты_Женщины!F$8)^Коэффициенты_Женщины!F$9,)</f>
        <v>1016</v>
      </c>
      <c r="I12" s="25">
        <v>14.77</v>
      </c>
      <c r="J12" s="39">
        <f>TRUNC(Коэффициенты_Женщины!H$7*ABS(I12-Коэффициенты_Женщины!H$8)^Коэффициенты_Женщины!H$9,)</f>
        <v>845</v>
      </c>
      <c r="K12" s="3">
        <v>24.77</v>
      </c>
      <c r="L12" s="39">
        <f>TRUNC(Коэффициенты_Женщины!J$7*ABS(K12-Коэффициенты_Женщины!J$8)^Коэффициенты_Женщины!J$9,)</f>
        <v>908</v>
      </c>
      <c r="M12" s="25">
        <v>6.3</v>
      </c>
      <c r="N12" s="39">
        <f>TRUNC(Коэффициенты_Женщины!L$7*ABS(M12-Коэффициенты_Женщины!L$8)^Коэффициенты_Женщины!L$9,)</f>
        <v>943</v>
      </c>
      <c r="O12" s="3">
        <v>51.73</v>
      </c>
      <c r="P12" s="39">
        <f>TRUNC(Коэффициенты_Женщины!N$7*ABS(O12-Коэффициенты_Женщины!N$8)^Коэффициенты_Женщины!N$9,)</f>
        <v>894</v>
      </c>
      <c r="Q12" s="24">
        <v>130.5</v>
      </c>
      <c r="R12" s="39">
        <f>TRUNC(Коэффициенты_Женщины!P$7*ABS(Q12-Коэффициенты_Женщины!P$8)^Коэффициенты_Женщины!P$9,)</f>
        <v>957</v>
      </c>
      <c r="S12" s="40">
        <f t="shared" si="1"/>
        <v>6649</v>
      </c>
      <c r="T12" s="1">
        <f t="shared" si="2"/>
        <v>6649</v>
      </c>
      <c r="U12" s="3">
        <f t="shared" si="0"/>
        <v>2</v>
      </c>
      <c r="V12" s="3">
        <v>6649</v>
      </c>
    </row>
    <row r="13" spans="2:22" ht="15.75">
      <c r="B13" s="2">
        <v>8</v>
      </c>
      <c r="C13" s="1" t="s">
        <v>18</v>
      </c>
      <c r="D13" s="21" t="s">
        <v>21</v>
      </c>
      <c r="E13" s="25">
        <v>13.48</v>
      </c>
      <c r="F13" s="39">
        <f>TRUNC(Коэффициенты_Женщины!D$7*ABS(E13-Коэффициенты_Женщины!D$8)^Коэффициенты_Женщины!D$9,)</f>
        <v>1053</v>
      </c>
      <c r="G13" s="25">
        <v>1.8</v>
      </c>
      <c r="H13" s="39">
        <f>TRUNC(Коэффициенты_Женщины!F$7*ABS(G13-Коэффициенты_Женщины!F$8)^Коэффициенты_Женщины!F$9,)</f>
        <v>978</v>
      </c>
      <c r="I13" s="25">
        <v>14.17</v>
      </c>
      <c r="J13" s="39">
        <f>TRUNC(Коэффициенты_Женщины!H$7*ABS(I13-Коэффициенты_Женщины!H$8)^Коэффициенты_Женщины!H$9,)</f>
        <v>805</v>
      </c>
      <c r="K13" s="3">
        <v>23.67</v>
      </c>
      <c r="L13" s="39">
        <f>TRUNC(Коэффициенты_Женщины!J$7*ABS(K13-Коэффициенты_Женщины!J$8)^Коэффициенты_Женщины!J$9,)</f>
        <v>1013</v>
      </c>
      <c r="M13" s="25">
        <v>6.54</v>
      </c>
      <c r="N13" s="39">
        <f>TRUNC(Коэффициенты_Женщины!L$7*ABS(M13-Коэффициенты_Женщины!L$8)^Коэффициенты_Женщины!L$9,)</f>
        <v>1020</v>
      </c>
      <c r="O13" s="3">
        <v>46.29</v>
      </c>
      <c r="P13" s="39">
        <f>TRUNC(Коэффициенты_Женщины!N$7*ABS(O13-Коэффициенты_Женщины!N$8)^Коэффициенты_Женщины!N$9,)</f>
        <v>788</v>
      </c>
      <c r="Q13" s="24">
        <v>129.56</v>
      </c>
      <c r="R13" s="39">
        <f>TRUNC(Коэффициенты_Женщины!P$7*ABS(Q13-Коэффициенты_Женщины!P$8)^Коэффициенты_Женщины!P$9,)</f>
        <v>971</v>
      </c>
      <c r="S13" s="40">
        <f t="shared" si="1"/>
        <v>6628</v>
      </c>
      <c r="T13" s="1">
        <f t="shared" si="2"/>
        <v>6628</v>
      </c>
      <c r="U13" s="3">
        <f t="shared" si="0"/>
        <v>3</v>
      </c>
      <c r="V13" s="3">
        <v>6628</v>
      </c>
    </row>
    <row r="14" spans="2:22" ht="15.75">
      <c r="B14" s="2">
        <v>9</v>
      </c>
      <c r="C14" s="22" t="s">
        <v>32</v>
      </c>
      <c r="D14" s="23" t="s">
        <v>22</v>
      </c>
      <c r="E14" s="25">
        <v>13.32</v>
      </c>
      <c r="F14" s="39">
        <f>TRUNC(Коэффициенты_Женщины!D$7*ABS(E14-Коэффициенты_Женщины!D$8)^Коэффициенты_Женщины!D$9,)</f>
        <v>1077</v>
      </c>
      <c r="G14" s="25">
        <v>1.8</v>
      </c>
      <c r="H14" s="39">
        <f>TRUNC(Коэффициенты_Женщины!F$7*ABS(G14-Коэффициенты_Женщины!F$8)^Коэффициенты_Женщины!F$9,)</f>
        <v>978</v>
      </c>
      <c r="I14" s="25">
        <v>12.96</v>
      </c>
      <c r="J14" s="39">
        <f>TRUNC(Коэффициенты_Женщины!H$7*ABS(I14-Коэффициенты_Женщины!H$8)^Коэффициенты_Женщины!H$9,)</f>
        <v>725</v>
      </c>
      <c r="K14" s="3">
        <v>24.09</v>
      </c>
      <c r="L14" s="39">
        <f>TRUNC(Коэффициенты_Женщины!J$7*ABS(K14-Коэффициенты_Женщины!J$8)^Коэффициенты_Женщины!J$9,)</f>
        <v>972</v>
      </c>
      <c r="M14" s="25">
        <v>6.4</v>
      </c>
      <c r="N14" s="39">
        <f>TRUNC(Коэффициенты_Женщины!L$7*ABS(M14-Коэффициенты_Женщины!L$8)^Коэффициенты_Женщины!L$9,)</f>
        <v>975</v>
      </c>
      <c r="O14" s="3">
        <v>43.86</v>
      </c>
      <c r="P14" s="39">
        <f>TRUNC(Коэффициенты_Женщины!N$7*ABS(O14-Коэффициенты_Женщины!N$8)^Коэффициенты_Женщины!N$9,)</f>
        <v>742</v>
      </c>
      <c r="Q14" s="24">
        <v>132.9</v>
      </c>
      <c r="R14" s="39">
        <f>TRUNC(Коэффициенты_Женщины!P$7*ABS(Q14-Коэффициенты_Женщины!P$8)^Коэффициенты_Женщины!P$9,)</f>
        <v>923</v>
      </c>
      <c r="S14" s="40">
        <f t="shared" si="1"/>
        <v>6392</v>
      </c>
      <c r="T14" s="1">
        <f t="shared" si="2"/>
        <v>6392</v>
      </c>
      <c r="U14" s="3">
        <f t="shared" si="0"/>
        <v>10</v>
      </c>
      <c r="V14" s="3">
        <v>6392</v>
      </c>
    </row>
    <row r="15" spans="2:22" ht="15.75">
      <c r="B15" s="2">
        <v>10</v>
      </c>
      <c r="C15" s="1" t="s">
        <v>16</v>
      </c>
      <c r="D15" s="21" t="s">
        <v>23</v>
      </c>
      <c r="E15" s="25">
        <v>12.54</v>
      </c>
      <c r="F15" s="39">
        <f>TRUNC(Коэффициенты_Женщины!D$7*ABS(E15-Коэффициенты_Женщины!D$8)^Коэффициенты_Женщины!D$9,)</f>
        <v>1195</v>
      </c>
      <c r="G15" s="25">
        <v>1.86</v>
      </c>
      <c r="H15" s="39">
        <f>TRUNC(Коэффициенты_Женщины!F$7*ABS(G15-Коэффициенты_Женщины!F$8)^Коэффициенты_Женщины!F$9,)</f>
        <v>1054</v>
      </c>
      <c r="I15" s="25">
        <v>14.28</v>
      </c>
      <c r="J15" s="39">
        <f>TRUNC(Коэффициенты_Женщины!H$7*ABS(I15-Коэффициенты_Женщины!H$8)^Коэффициенты_Женщины!H$9,)</f>
        <v>813</v>
      </c>
      <c r="K15" s="3">
        <v>22.83</v>
      </c>
      <c r="L15" s="39">
        <f>TRUNC(Коэффициенты_Женщины!J$7*ABS(K15-Коэффициенты_Женщины!J$8)^Коэффициенты_Женщины!J$9,)</f>
        <v>1096</v>
      </c>
      <c r="M15" s="25">
        <v>6.48</v>
      </c>
      <c r="N15" s="39">
        <f>TRUNC(Коэффициенты_Женщины!L$7*ABS(M15-Коэффициенты_Женщины!L$8)^Коэффициенты_Женщины!L$9,)</f>
        <v>1001</v>
      </c>
      <c r="O15" s="3">
        <v>47.49</v>
      </c>
      <c r="P15" s="39">
        <f>TRUNC(Коэффициенты_Женщины!N$7*ABS(O15-Коэффициенты_Женщины!N$8)^Коэффициенты_Женщины!N$9,)</f>
        <v>812</v>
      </c>
      <c r="Q15" s="24">
        <v>128.65</v>
      </c>
      <c r="R15" s="39">
        <f>TRUNC(Коэффициенты_Женщины!P$7*ABS(Q15-Коэффициенты_Женщины!P$8)^Коэффициенты_Женщины!P$9,)</f>
        <v>984</v>
      </c>
      <c r="S15" s="40">
        <f t="shared" si="1"/>
        <v>6955</v>
      </c>
      <c r="T15" s="1">
        <f t="shared" si="2"/>
        <v>6955</v>
      </c>
      <c r="U15" s="3">
        <f t="shared" si="0"/>
        <v>1</v>
      </c>
      <c r="V15" s="3">
        <v>6955</v>
      </c>
    </row>
    <row r="16" spans="2:21" ht="1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9" ht="15">
      <c r="C19" s="41" t="s">
        <v>42</v>
      </c>
    </row>
  </sheetData>
  <sheetProtection/>
  <hyperlinks>
    <hyperlink ref="C19" r:id="rId1" display="http://news.sportbox.ru/Vidy_sporta/Events/London_2012/athletics/stats"/>
  </hyperlinks>
  <printOptions/>
  <pageMargins left="0.7" right="0.7" top="0.75" bottom="0.75" header="0.3" footer="0.3"/>
  <pageSetup fitToHeight="0" fitToWidth="1" horizontalDpi="600" verticalDpi="600" orientation="portrait" paperSize="9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R21"/>
  <sheetViews>
    <sheetView zoomScalePageLayoutView="0" workbookViewId="0" topLeftCell="A1">
      <selection activeCell="J19" sqref="J19"/>
    </sheetView>
  </sheetViews>
  <sheetFormatPr defaultColWidth="9.140625" defaultRowHeight="15"/>
  <cols>
    <col min="4" max="16" width="8.7109375" style="0" customWidth="1"/>
  </cols>
  <sheetData>
    <row r="2" ht="15.75" customHeight="1"/>
    <row r="3" spans="4:12" ht="15.75" customHeight="1">
      <c r="D3" s="27"/>
      <c r="E3" s="27"/>
      <c r="F3" s="27"/>
      <c r="G3" s="27"/>
      <c r="H3" s="27"/>
      <c r="I3" s="27"/>
      <c r="J3" s="27"/>
      <c r="K3" s="27"/>
      <c r="L3" s="27"/>
    </row>
    <row r="4" spans="4:11" ht="15.75" customHeight="1">
      <c r="D4" s="27"/>
      <c r="H4" s="32" t="s">
        <v>41</v>
      </c>
      <c r="I4" s="33"/>
      <c r="J4" s="34"/>
      <c r="K4" s="35"/>
    </row>
    <row r="5" spans="3:16" ht="15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3:18" ht="81">
      <c r="C6" s="36" t="s">
        <v>36</v>
      </c>
      <c r="D6" s="37" t="s">
        <v>0</v>
      </c>
      <c r="E6" s="38"/>
      <c r="F6" s="37" t="s">
        <v>1</v>
      </c>
      <c r="G6" s="38"/>
      <c r="H6" s="37" t="s">
        <v>2</v>
      </c>
      <c r="I6" s="38"/>
      <c r="J6" s="36" t="s">
        <v>37</v>
      </c>
      <c r="K6" s="38"/>
      <c r="L6" s="36" t="s">
        <v>38</v>
      </c>
      <c r="M6" s="38"/>
      <c r="N6" s="36" t="s">
        <v>39</v>
      </c>
      <c r="O6" s="38"/>
      <c r="P6" s="36" t="s">
        <v>40</v>
      </c>
      <c r="R6" s="31"/>
    </row>
    <row r="7" spans="3:16" ht="15.75">
      <c r="C7" s="2" t="s">
        <v>33</v>
      </c>
      <c r="D7" s="49">
        <v>9.23075</v>
      </c>
      <c r="E7" s="50"/>
      <c r="F7" s="49">
        <v>916.325</v>
      </c>
      <c r="G7" s="50"/>
      <c r="H7" s="49">
        <v>56.021</v>
      </c>
      <c r="I7" s="50"/>
      <c r="J7" s="49">
        <v>4.99087</v>
      </c>
      <c r="K7" s="50"/>
      <c r="L7" s="50">
        <v>124.7435</v>
      </c>
      <c r="M7" s="50"/>
      <c r="N7" s="50">
        <v>15.9803</v>
      </c>
      <c r="O7" s="50"/>
      <c r="P7" s="50">
        <v>0.11193</v>
      </c>
    </row>
    <row r="8" spans="3:16" ht="15.75">
      <c r="C8" s="2" t="s">
        <v>34</v>
      </c>
      <c r="D8" s="49">
        <v>26.7</v>
      </c>
      <c r="E8" s="50"/>
      <c r="F8" s="49">
        <v>0.75</v>
      </c>
      <c r="G8" s="50"/>
      <c r="H8" s="49">
        <v>1.5</v>
      </c>
      <c r="I8" s="50"/>
      <c r="J8" s="49">
        <v>42.5</v>
      </c>
      <c r="K8" s="50"/>
      <c r="L8" s="50">
        <v>2.1</v>
      </c>
      <c r="M8" s="50"/>
      <c r="N8" s="50">
        <v>3.8</v>
      </c>
      <c r="O8" s="50"/>
      <c r="P8" s="50">
        <v>254</v>
      </c>
    </row>
    <row r="9" spans="3:16" ht="15.75">
      <c r="C9" s="2" t="s">
        <v>35</v>
      </c>
      <c r="D9" s="49">
        <v>1.835</v>
      </c>
      <c r="E9" s="50"/>
      <c r="F9" s="49">
        <v>1.348</v>
      </c>
      <c r="G9" s="50"/>
      <c r="H9" s="49">
        <v>1.05</v>
      </c>
      <c r="I9" s="50"/>
      <c r="J9" s="49">
        <v>1.81</v>
      </c>
      <c r="K9" s="50"/>
      <c r="L9" s="50">
        <v>1.41</v>
      </c>
      <c r="M9" s="50"/>
      <c r="N9" s="50">
        <v>1.04</v>
      </c>
      <c r="O9" s="50"/>
      <c r="P9" s="50">
        <v>1.88</v>
      </c>
    </row>
    <row r="10" spans="3:16" ht="15"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3" ht="15">
      <c r="B13" s="27"/>
    </row>
    <row r="14" spans="2:9" ht="15.75">
      <c r="B14" s="27"/>
      <c r="C14" s="28"/>
      <c r="D14" s="29"/>
      <c r="E14" s="29"/>
      <c r="F14" s="29"/>
      <c r="G14" s="29"/>
      <c r="H14" s="29"/>
      <c r="I14" s="27"/>
    </row>
    <row r="15" spans="2:9" ht="15.75">
      <c r="B15" s="27"/>
      <c r="C15" s="28"/>
      <c r="D15" s="28"/>
      <c r="E15" s="30"/>
      <c r="F15" s="28"/>
      <c r="G15" s="28"/>
      <c r="H15" s="28"/>
      <c r="I15" s="27"/>
    </row>
    <row r="16" spans="2:9" ht="15.75">
      <c r="B16" s="27"/>
      <c r="C16" s="28"/>
      <c r="D16" s="28"/>
      <c r="E16" s="30"/>
      <c r="F16" s="28"/>
      <c r="G16" s="28"/>
      <c r="H16" s="28"/>
      <c r="I16" s="27"/>
    </row>
    <row r="17" spans="2:9" ht="15.75">
      <c r="B17" s="27"/>
      <c r="C17" s="28"/>
      <c r="D17" s="28"/>
      <c r="E17" s="30"/>
      <c r="F17" s="28"/>
      <c r="G17" s="28"/>
      <c r="H17" s="28"/>
      <c r="I17" s="27"/>
    </row>
    <row r="18" spans="2:3" ht="15.75">
      <c r="B18" s="27"/>
      <c r="C18" s="28"/>
    </row>
    <row r="19" spans="2:3" ht="15.75">
      <c r="B19" s="27"/>
      <c r="C19" s="28"/>
    </row>
    <row r="20" spans="2:10" ht="15.75">
      <c r="B20" s="27"/>
      <c r="C20" s="28"/>
      <c r="D20" s="27"/>
      <c r="E20" s="27"/>
      <c r="F20" s="27"/>
      <c r="G20" s="27"/>
      <c r="H20" s="27"/>
      <c r="I20" s="27"/>
      <c r="J20" s="27"/>
    </row>
    <row r="21" spans="2:9" ht="15.75">
      <c r="B21" s="27"/>
      <c r="C21" s="28"/>
      <c r="D21" s="28"/>
      <c r="E21" s="30"/>
      <c r="F21" s="28"/>
      <c r="G21" s="28"/>
      <c r="H21" s="28"/>
      <c r="I21" s="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35" sqref="A35"/>
    </sheetView>
  </sheetViews>
  <sheetFormatPr defaultColWidth="9.140625" defaultRowHeight="15"/>
  <cols>
    <col min="1" max="1" width="23.7109375" style="0" customWidth="1"/>
    <col min="2" max="2" width="20.7109375" style="0" customWidth="1"/>
  </cols>
  <sheetData>
    <row r="1" spans="1:2" ht="18.75">
      <c r="A1" s="45" t="str">
        <f>INDEX(Семиборье!C$6:C$15,MATCH(ROW(),Семиборье!U$6:U$15,))</f>
        <v>Эннис Джессика</v>
      </c>
      <c r="B1" s="45" t="str">
        <f>INDEX(Семиборье!D$6:D$15,MATCH(ROW(),Семиборье!U$6:U$15,))</f>
        <v>Великобритания</v>
      </c>
    </row>
    <row r="2" spans="1:2" ht="18.75">
      <c r="A2" s="45" t="str">
        <f>INDEX(Семиборье!C$6:C$15,MATCH(ROW(),Семиборье!U$6:U$15,))</f>
        <v>Шварцкопф Лилли</v>
      </c>
      <c r="B2" s="45" t="str">
        <f>INDEX(Семиборье!D$6:D$15,MATCH(ROW(),Семиборье!U$6:U$15,))</f>
        <v>Германия</v>
      </c>
    </row>
    <row r="3" spans="1:2" ht="18.75">
      <c r="A3" s="45" t="str">
        <f>INDEX(Семиборье!C$6:C$15,MATCH(ROW(),Семиборье!U$6:U$15,))</f>
        <v>Чернова Татьяна</v>
      </c>
      <c r="B3" s="45" t="str">
        <f>INDEX(Семиборье!D$6:D$15,MATCH(ROW(),Семиборье!U$6:U$15,))</f>
        <v>Россия</v>
      </c>
    </row>
    <row r="4" spans="1:2" ht="18.75">
      <c r="A4" s="45" t="str">
        <f>INDEX(Семиборье!C$6:C$15,MATCH(ROW(),Семиборье!U$6:U$15,))</f>
        <v>Йосипенко Людмила</v>
      </c>
      <c r="B4" s="45" t="str">
        <f>INDEX(Семиборье!D$6:D$15,MATCH(ROW(),Семиборье!U$6:U$15,))</f>
        <v>Украина</v>
      </c>
    </row>
    <row r="5" spans="1:2" ht="18.75">
      <c r="A5" s="45" t="str">
        <f>INDEX(Семиборье!C$6:C$15,MATCH(ROW(),Семиборье!U$6:U$15,))</f>
        <v>Скуйте Аустра</v>
      </c>
      <c r="B5" s="45" t="str">
        <f>INDEX(Семиборье!D$6:D$15,MATCH(ROW(),Семиборье!U$6:U$15,))</f>
        <v>Литва</v>
      </c>
    </row>
    <row r="6" spans="1:2" ht="18.75">
      <c r="A6" s="45" t="str">
        <f>INDEX(Семиборье!C$6:C$15,MATCH(ROW(),Семиборье!U$6:U$15,))</f>
        <v>Нана Джиму Антуанетт</v>
      </c>
      <c r="B6" s="45" t="str">
        <f>INDEX(Семиборье!D$6:D$15,MATCH(ROW(),Семиборье!U$6:U$15,))</f>
        <v>Франция</v>
      </c>
    </row>
    <row r="7" spans="1:2" ht="18.75">
      <c r="A7" s="45" t="str">
        <f>INDEX(Семиборье!C$6:C$15,MATCH(ROW(),Семиборье!U$6:U$15,))</f>
        <v>Зелинка Джессика</v>
      </c>
      <c r="B7" s="45" t="str">
        <f>INDEX(Семиборье!D$6:D$15,MATCH(ROW(),Семиборье!U$6:U$15,))</f>
        <v>Канада</v>
      </c>
    </row>
    <row r="8" spans="1:2" ht="18.75">
      <c r="A8" s="45" t="str">
        <f>INDEX(Семиборье!C$6:C$15,MATCH(ROW(),Семиборье!U$6:U$15,))</f>
        <v>Савицкая Кристина </v>
      </c>
      <c r="B8" s="45" t="str">
        <f>INDEX(Семиборье!D$6:D$15,MATCH(ROW(),Семиборье!U$6:U$15,))</f>
        <v>Россия</v>
      </c>
    </row>
    <row r="9" spans="1:2" ht="18.75">
      <c r="A9" s="45" t="str">
        <f>INDEX(Семиборье!C$6:C$15,MATCH(ROW(),Семиборье!U$6:U$15,))</f>
        <v>Икауниеце Лаура</v>
      </c>
      <c r="B9" s="45" t="str">
        <f>INDEX(Семиборье!D$6:D$15,MATCH(ROW(),Семиборье!U$6:U$15,))</f>
        <v>Латвия</v>
      </c>
    </row>
    <row r="10" spans="1:2" ht="18.75">
      <c r="A10" s="45" t="str">
        <f>INDEX(Семиборье!C$6:C$15,MATCH(ROW(),Семиборье!U$6:U$15,))</f>
        <v>Мельниченко Анна</v>
      </c>
      <c r="B10" s="45" t="str">
        <f>INDEX(Семиборье!D$6:D$15,MATCH(ROW(),Семиборье!U$6:U$15,))</f>
        <v>Украина</v>
      </c>
    </row>
    <row r="13" spans="1:9" ht="18.75">
      <c r="A13" s="46" t="s">
        <v>46</v>
      </c>
      <c r="B13" s="47"/>
      <c r="C13" s="47"/>
      <c r="D13" s="47"/>
      <c r="E13" s="47"/>
      <c r="F13" s="47"/>
      <c r="G13" s="47"/>
      <c r="H13" s="48"/>
      <c r="I13" s="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User</cp:lastModifiedBy>
  <dcterms:created xsi:type="dcterms:W3CDTF">2013-08-14T06:36:16Z</dcterms:created>
  <dcterms:modified xsi:type="dcterms:W3CDTF">2013-08-16T12:04:07Z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