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80" windowWidth="14355" windowHeight="819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V2" i="2" l="1"/>
  <c r="CU2" i="2"/>
  <c r="CT2" i="2"/>
  <c r="CS2" i="2"/>
  <c r="CR2" i="2"/>
  <c r="CQ2" i="2"/>
  <c r="CN2" i="2"/>
  <c r="CM2" i="2"/>
  <c r="CL2" i="2"/>
  <c r="CK2" i="2"/>
  <c r="CG2" i="2"/>
  <c r="CE2" i="2"/>
  <c r="CF2" i="2" s="1"/>
  <c r="CV3" i="1"/>
  <c r="CV4" i="1"/>
  <c r="CV5" i="1"/>
  <c r="CV6" i="1"/>
  <c r="CV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" i="1"/>
  <c r="CU3" i="1"/>
  <c r="CU4" i="1"/>
  <c r="CU5" i="1"/>
  <c r="CU6" i="1"/>
  <c r="CU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" i="1"/>
  <c r="CT3" i="1"/>
  <c r="CT4" i="1"/>
  <c r="CT5" i="1"/>
  <c r="CT6" i="1"/>
  <c r="CT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" i="1"/>
  <c r="CS3" i="1"/>
  <c r="CS4" i="1"/>
  <c r="CS5" i="1"/>
  <c r="CS6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" i="1"/>
  <c r="CR3" i="1"/>
  <c r="CR4" i="1"/>
  <c r="CR5" i="1"/>
  <c r="CR6" i="1"/>
  <c r="CR7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" i="1"/>
  <c r="CQ3" i="1"/>
  <c r="CQ4" i="1"/>
  <c r="CQ5" i="1"/>
  <c r="CQ6" i="1"/>
  <c r="CQ7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" i="1"/>
  <c r="CN3" i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" i="1"/>
  <c r="CM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" i="1"/>
  <c r="CL3" i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" i="1"/>
  <c r="CK3" i="1"/>
  <c r="CK4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F3" i="1"/>
  <c r="CF4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" i="1"/>
  <c r="CK2" i="1"/>
  <c r="CG3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" i="1"/>
  <c r="CE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" i="1"/>
</calcChain>
</file>

<file path=xl/sharedStrings.xml><?xml version="1.0" encoding="utf-8"?>
<sst xmlns="http://schemas.openxmlformats.org/spreadsheetml/2006/main" count="426" uniqueCount="226">
  <si>
    <t>OFFICE_ID</t>
  </si>
  <si>
    <t>INVOICE_DATE</t>
  </si>
  <si>
    <t>PERSONAL_ACCOUNT</t>
  </si>
  <si>
    <t>FIO</t>
  </si>
  <si>
    <t>ADR_ABONENT</t>
  </si>
  <si>
    <t>ADR_POST_INDECS</t>
  </si>
  <si>
    <t>ADR_POST</t>
  </si>
  <si>
    <t>NUMBER_ROOMS</t>
  </si>
  <si>
    <t>SFULL</t>
  </si>
  <si>
    <t>NUMBER_PEOPLE</t>
  </si>
  <si>
    <t>SFULL_HOUSE</t>
  </si>
  <si>
    <t>SFULL_ROOM</t>
  </si>
  <si>
    <t>INDICATIONS_ODPU</t>
  </si>
  <si>
    <t>INDICATIONS_ALL</t>
  </si>
  <si>
    <t>INDICATIONS_ODN</t>
  </si>
  <si>
    <t>METHOD_ODN</t>
  </si>
  <si>
    <t>INDICATION_PAY_ODN</t>
  </si>
  <si>
    <t>COST_ODN</t>
  </si>
  <si>
    <t>CREDITED_ODN</t>
  </si>
  <si>
    <t>RECALCULATION_ODN</t>
  </si>
  <si>
    <t>RECALCULATION_NOTE_ODN</t>
  </si>
  <si>
    <t>DISCOUNTS_ODN</t>
  </si>
  <si>
    <t>TOTAL_ODN</t>
  </si>
  <si>
    <t>DEVICE</t>
  </si>
  <si>
    <t>DEVICE_NUMBER</t>
  </si>
  <si>
    <t>DEVICE_RATIO</t>
  </si>
  <si>
    <t>FINE</t>
  </si>
  <si>
    <t>PAYMENT</t>
  </si>
  <si>
    <t>COST_BUY</t>
  </si>
  <si>
    <t>COST_DELIVERY</t>
  </si>
  <si>
    <t>COST_ANY</t>
  </si>
  <si>
    <t>DEBT</t>
  </si>
  <si>
    <t>OVERPAY</t>
  </si>
  <si>
    <t>PAY</t>
  </si>
  <si>
    <t>DEBT_ALL</t>
  </si>
  <si>
    <t>CONTROL_NUMBER</t>
  </si>
  <si>
    <t>DEVICE_PEAK_F</t>
  </si>
  <si>
    <t>DEVICE_PEAK_E</t>
  </si>
  <si>
    <t>INDICATION_PEAK</t>
  </si>
  <si>
    <t>INDICATION_PEAK_ALL</t>
  </si>
  <si>
    <t>COST_PEAK</t>
  </si>
  <si>
    <t>INDICATION_PAY_PEAK</t>
  </si>
  <si>
    <t>CREDITED_PEAK</t>
  </si>
  <si>
    <t>RECALCULATION_PEAK</t>
  </si>
  <si>
    <t>RECALCULATION_NOTE_PEAK</t>
  </si>
  <si>
    <t>DISCOUNTS_PEAK</t>
  </si>
  <si>
    <t>TOTAL_PEAK</t>
  </si>
  <si>
    <t>METHOD_PEAK</t>
  </si>
  <si>
    <t>DEVICE_NOT_PEAK_F</t>
  </si>
  <si>
    <t>DEVICE_NOT_PEAK_E</t>
  </si>
  <si>
    <t>INDICATION_NOT_PEAK</t>
  </si>
  <si>
    <t>INDICATION_NOT_PEAK_ALL</t>
  </si>
  <si>
    <t>COST_NOT_PEAK</t>
  </si>
  <si>
    <t>INDICATION_PAY_NOT_PEAK</t>
  </si>
  <si>
    <t>CREDITED_NOT_PEAK</t>
  </si>
  <si>
    <t>RECALCULATION_NOT_PEAK</t>
  </si>
  <si>
    <t>RECALCULATION_NOTE_NOT_PEAK</t>
  </si>
  <si>
    <t>DISCOUNTS_NOT_PEAK</t>
  </si>
  <si>
    <t>TOTAL_NOT_PEAK</t>
  </si>
  <si>
    <t>METHOD_NOT_PEAK</t>
  </si>
  <si>
    <t>DEVICE_NIGHT_F</t>
  </si>
  <si>
    <t>DEVICE_NIGHT_E</t>
  </si>
  <si>
    <t>INDICATION_NIGHT</t>
  </si>
  <si>
    <t>INDICATION_NIGHT_ALL</t>
  </si>
  <si>
    <t>COST_NIGHT</t>
  </si>
  <si>
    <t>INDICATION_PAY_NIGHT</t>
  </si>
  <si>
    <t>CREDITED_NIGHT</t>
  </si>
  <si>
    <t>RECALCULATION_NIGHT</t>
  </si>
  <si>
    <t>RECALCULATION_NOTE_NIGHT</t>
  </si>
  <si>
    <t>DISCOUNTS_NIGHT</t>
  </si>
  <si>
    <t>TOTAL_NIGHT</t>
  </si>
  <si>
    <t>METHOD_NIGHT</t>
  </si>
  <si>
    <t>POSTAV_NAME</t>
  </si>
  <si>
    <t>KOMP_POK</t>
  </si>
  <si>
    <t>CITY1</t>
  </si>
  <si>
    <t>CITY2</t>
  </si>
  <si>
    <t>STREET</t>
  </si>
  <si>
    <t>HOUSE</t>
  </si>
  <si>
    <t>BUILDING</t>
  </si>
  <si>
    <t>FLAT</t>
  </si>
  <si>
    <t>DOG_CD</t>
  </si>
  <si>
    <t>SPR_NAME</t>
  </si>
  <si>
    <t>OR-A-103</t>
  </si>
  <si>
    <t>Меленьчук Виктор Александрович</t>
  </si>
  <si>
    <t>г.Оренбург, ул.70-летия ВЛКСМ, д.2 кв.43</t>
  </si>
  <si>
    <t>по площади</t>
  </si>
  <si>
    <t>СОИ-446М</t>
  </si>
  <si>
    <t>по показаниям</t>
  </si>
  <si>
    <t>ТСЖ "Парковый"  Оренбург</t>
  </si>
  <si>
    <t>УК - ТСЖ "Парковый"  Оренбург</t>
  </si>
  <si>
    <t>г. Оренбург</t>
  </si>
  <si>
    <t>ул. 70-летия ВЛКСМ</t>
  </si>
  <si>
    <t>Оренбургэнерго ОГЭС</t>
  </si>
  <si>
    <t>OR-103</t>
  </si>
  <si>
    <t>Бондарева Оксана Вячеславовна</t>
  </si>
  <si>
    <t>г.Оренбург, ул.Просторная, д.19/4 кв.11</t>
  </si>
  <si>
    <t>ЦЭ 6803В</t>
  </si>
  <si>
    <t>по среднему</t>
  </si>
  <si>
    <t>ОАО "Оренбургэнергосбыт"</t>
  </si>
  <si>
    <t>СК - Оренбургэнерго ОГЭС</t>
  </si>
  <si>
    <t>ул. Просторная</t>
  </si>
  <si>
    <t>OR-201</t>
  </si>
  <si>
    <t>Бурсукбаев Ахметулла Бахитжанович</t>
  </si>
  <si>
    <t>г.Орск, ул.Новосибирская, д.72 кв.2</t>
  </si>
  <si>
    <t>СО-505 (ФЛ)</t>
  </si>
  <si>
    <t>НФУ Орск</t>
  </si>
  <si>
    <t>УК - НФУ Орск</t>
  </si>
  <si>
    <t>г. Орск</t>
  </si>
  <si>
    <t>ул. Новосибирская</t>
  </si>
  <si>
    <t>Оренбургэнерго ОрГЭС</t>
  </si>
  <si>
    <t>OR-309</t>
  </si>
  <si>
    <t>Стецко Татьяна Борисовна</t>
  </si>
  <si>
    <t>с.Тоцкое, ул.Светлая, д.3</t>
  </si>
  <si>
    <t>СО-И466</t>
  </si>
  <si>
    <t>СК - Оренбургэнерго ЗПО</t>
  </si>
  <si>
    <t>с. Тоцкое</t>
  </si>
  <si>
    <t>ул. Светлая</t>
  </si>
  <si>
    <t>Оренбургэнерго ЗПО</t>
  </si>
  <si>
    <t>OR-301</t>
  </si>
  <si>
    <t>Столяров Виктор Николаевич</t>
  </si>
  <si>
    <t>г.Бузулук, ул.Совхозная, д.1 кв.2</t>
  </si>
  <si>
    <t>СЕ101</t>
  </si>
  <si>
    <t>СК - ГУП "ОКЭС" Западный</t>
  </si>
  <si>
    <t>г. Бузулук</t>
  </si>
  <si>
    <t>ул. Совхозная</t>
  </si>
  <si>
    <t>ГУП "ОКЭС" Западный</t>
  </si>
  <si>
    <t>OR-401</t>
  </si>
  <si>
    <t>Смирнов Сергей Георгиевич</t>
  </si>
  <si>
    <t>г.Бугуруслан, пер.Электриков, д.3 кв.4</t>
  </si>
  <si>
    <t>НФУ Бугуруслана</t>
  </si>
  <si>
    <t>УК - НФУ Бугуруслана</t>
  </si>
  <si>
    <t>г. Бугуруслан</t>
  </si>
  <si>
    <t>пер. Электриков</t>
  </si>
  <si>
    <t>Оренбургэнерго СПО</t>
  </si>
  <si>
    <t>OR-106</t>
  </si>
  <si>
    <t>Чекаев Виктор Емельянович</t>
  </si>
  <si>
    <t>с.Веселый Первый, ул.Молодежная, д.16 кв.2</t>
  </si>
  <si>
    <t>РиМ 114.01</t>
  </si>
  <si>
    <t>818129(6)</t>
  </si>
  <si>
    <t>СК - Оренбургэнерго ЦЭС</t>
  </si>
  <si>
    <t>с. Веселый Первый</t>
  </si>
  <si>
    <t>ул. Молодежная</t>
  </si>
  <si>
    <t>Оренбургэнерго ЦЭС</t>
  </si>
  <si>
    <t>OR-303</t>
  </si>
  <si>
    <t>Багиров Ахмед Гасаналиевич</t>
  </si>
  <si>
    <t>п.Клинок, ул.Центральная, д.71</t>
  </si>
  <si>
    <t>РиМ 189.02 (ФЛ)</t>
  </si>
  <si>
    <t>Показания</t>
  </si>
  <si>
    <t>п. Клинок</t>
  </si>
  <si>
    <t>ул. Центральная</t>
  </si>
  <si>
    <t>OR-102</t>
  </si>
  <si>
    <t>Лежнин Михаил Александрович</t>
  </si>
  <si>
    <t>г.Оренбург, пр-кт.Гагарина, д.23/а кв.197</t>
  </si>
  <si>
    <t>Лейне Электро - 01</t>
  </si>
  <si>
    <t>пр-кт. Гагарина</t>
  </si>
  <si>
    <t>а</t>
  </si>
  <si>
    <t>OR-A-102</t>
  </si>
  <si>
    <t>Фролов Константин Геннадьевич</t>
  </si>
  <si>
    <t>г.Оренбург, ул.Амурская, д.8 кв.21</t>
  </si>
  <si>
    <t>ЦЭ6807П</t>
  </si>
  <si>
    <t>ТСЖ "Дельта"  Оренбург</t>
  </si>
  <si>
    <t>УК - ТСЖ "Дельта"  Оренбург</t>
  </si>
  <si>
    <t>ул. Амурская</t>
  </si>
  <si>
    <t>Идрисов Манур Мухлисович</t>
  </si>
  <si>
    <t>г.Оренбург, ул.Дружбы, д.2/1 кв.75</t>
  </si>
  <si>
    <t>СОИ-446 (10-34)</t>
  </si>
  <si>
    <t>ТСЖ "Гарант" г.Оренбург</t>
  </si>
  <si>
    <t>УК - ТСЖ "Гарант" г.Оренбург</t>
  </si>
  <si>
    <t>ул. Дружбы</t>
  </si>
  <si>
    <t>Масягина НЕ ЗАДАНО</t>
  </si>
  <si>
    <t>г.Бузулук, ул.Краснодарская, д.84</t>
  </si>
  <si>
    <t>СОИ-449М1-1</t>
  </si>
  <si>
    <t>ул. Краснодарская</t>
  </si>
  <si>
    <t>OR-403</t>
  </si>
  <si>
    <t>Васильева Анастасия Сергеевна</t>
  </si>
  <si>
    <t>с.Аксютино, ул.Набережная, д.13</t>
  </si>
  <si>
    <t>СК - Оренбургэнерго СПО</t>
  </si>
  <si>
    <t>с. Аксютино</t>
  </si>
  <si>
    <t>ул. Набережная</t>
  </si>
  <si>
    <t>OR-104</t>
  </si>
  <si>
    <t>Лысенко Алексей Иванович</t>
  </si>
  <si>
    <t>г.Оренбург, ул.Шевченко, д.231 кв.10</t>
  </si>
  <si>
    <t>ул. Шевченко</t>
  </si>
  <si>
    <t>OR-105</t>
  </si>
  <si>
    <t>Егоров Сергей Иванович</t>
  </si>
  <si>
    <t>г.Оренбург, ул.Пролетарская, д.261 кв.96</t>
  </si>
  <si>
    <t>СЭБ-1МТ</t>
  </si>
  <si>
    <t>ул. Пролетарская</t>
  </si>
  <si>
    <t>Валетов Андрей Анатольевич</t>
  </si>
  <si>
    <t>.Оренбург, .Салмышская, д.74 кв.146</t>
  </si>
  <si>
    <t>ООО "Оренбургская управляющая компания"</t>
  </si>
  <si>
    <t>УК - ООО "Оренбургская управляющая компания"</t>
  </si>
  <si>
    <t>Оренбург</t>
  </si>
  <si>
    <t>Салмышская</t>
  </si>
  <si>
    <t>Евдокимов Геннадий Алексеевич</t>
  </si>
  <si>
    <t>с.Преображенка, ул.Первомайская, д.113</t>
  </si>
  <si>
    <t>СОИ-449М2-5</t>
  </si>
  <si>
    <t>с. Преображенка</t>
  </si>
  <si>
    <t>ул. Первомайская</t>
  </si>
  <si>
    <t>OR-109</t>
  </si>
  <si>
    <t>Хахулина Александра Алексеевна</t>
  </si>
  <si>
    <t>с.Рассыпное, ул.Ленина, д.4</t>
  </si>
  <si>
    <t>с. Рассыпное</t>
  </si>
  <si>
    <t>ул. Ленина</t>
  </si>
  <si>
    <t>OR-A-104</t>
  </si>
  <si>
    <t>Берестова Людмила Ивановна</t>
  </si>
  <si>
    <t>г.Оренбург, ул.Аксакова, д.24/1 кв.49</t>
  </si>
  <si>
    <t>ул. Аксакова</t>
  </si>
  <si>
    <t>Условие2</t>
  </si>
  <si>
    <t>Условие3</t>
  </si>
  <si>
    <t>Условие4</t>
  </si>
  <si>
    <t>Условие1</t>
  </si>
  <si>
    <t>Условие5</t>
  </si>
  <si>
    <t>Условие6</t>
  </si>
  <si>
    <t>Условие7</t>
  </si>
  <si>
    <t>Условие8</t>
  </si>
  <si>
    <t>Условие9</t>
  </si>
  <si>
    <t>Условие10</t>
  </si>
  <si>
    <t>Условие11</t>
  </si>
  <si>
    <t>Условие12</t>
  </si>
  <si>
    <t>Условие13</t>
  </si>
  <si>
    <t>Условие14</t>
  </si>
  <si>
    <t>Условие15</t>
  </si>
  <si>
    <t>Условие16</t>
  </si>
  <si>
    <t>Условие17</t>
  </si>
  <si>
    <t>Условие1.1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</si>
</sst>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1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68"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5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V21"/>
  <sheetViews>
    <sheetView topLeftCell="CB1" workbookViewId="0">
      <selection activeCell="CB3" sqref="CB3"/>
    </sheetView>
  </sheetViews>
  <sheetFormatPr defaultRowHeight="15" x14ac:dyDescent="0.25"/>
  <cols>
    <col min="1" max="1" width="10" bestFit="1" customWidth="1"/>
    <col min="2" max="2" width="14.140625" bestFit="1" customWidth="1"/>
    <col min="3" max="3" width="20.28515625" bestFit="1" customWidth="1"/>
    <col min="4" max="4" width="36.140625" bestFit="1" customWidth="1"/>
    <col min="5" max="5" width="43.5703125" bestFit="1" customWidth="1"/>
    <col min="6" max="6" width="18" bestFit="1" customWidth="1"/>
    <col min="7" max="7" width="43.5703125" bestFit="1" customWidth="1"/>
    <col min="8" max="8" width="16.5703125" bestFit="1" customWidth="1"/>
    <col min="9" max="9" width="6" bestFit="1" customWidth="1"/>
    <col min="10" max="10" width="16.42578125" bestFit="1" customWidth="1"/>
    <col min="11" max="11" width="13.140625" bestFit="1" customWidth="1"/>
    <col min="12" max="12" width="12.7109375" bestFit="1" customWidth="1"/>
    <col min="13" max="13" width="19.140625" bestFit="1" customWidth="1"/>
    <col min="14" max="14" width="16.85546875" bestFit="1" customWidth="1"/>
    <col min="15" max="15" width="18.140625" bestFit="1" customWidth="1"/>
    <col min="16" max="16" width="14" bestFit="1" customWidth="1"/>
    <col min="17" max="17" width="21.7109375" bestFit="1" customWidth="1"/>
    <col min="18" max="18" width="10.7109375" bestFit="1" customWidth="1"/>
    <col min="19" max="19" width="14.7109375" bestFit="1" customWidth="1"/>
    <col min="20" max="20" width="20.85546875" bestFit="1" customWidth="1"/>
    <col min="21" max="21" width="27" bestFit="1" customWidth="1"/>
    <col min="22" max="22" width="16.42578125" bestFit="1" customWidth="1"/>
    <col min="23" max="23" width="11.7109375" bestFit="1" customWidth="1"/>
    <col min="24" max="24" width="18.7109375" bestFit="1" customWidth="1"/>
    <col min="25" max="25" width="16.140625" bestFit="1" customWidth="1"/>
    <col min="26" max="26" width="13.85546875" bestFit="1" customWidth="1"/>
    <col min="27" max="27" width="5" bestFit="1" customWidth="1"/>
    <col min="28" max="28" width="9.5703125" bestFit="1" customWidth="1"/>
    <col min="29" max="29" width="10" bestFit="1" customWidth="1"/>
    <col min="30" max="30" width="14.85546875" bestFit="1" customWidth="1"/>
    <col min="31" max="31" width="10.28515625" bestFit="1" customWidth="1"/>
    <col min="32" max="32" width="8" bestFit="1" customWidth="1"/>
    <col min="33" max="33" width="9.28515625" bestFit="1" customWidth="1"/>
    <col min="34" max="34" width="7" bestFit="1" customWidth="1"/>
    <col min="35" max="35" width="9.42578125" bestFit="1" customWidth="1"/>
    <col min="36" max="36" width="18.42578125" bestFit="1" customWidth="1"/>
    <col min="37" max="38" width="15" bestFit="1" customWidth="1"/>
    <col min="39" max="39" width="17.5703125" bestFit="1" customWidth="1"/>
    <col min="40" max="40" width="21.7109375" bestFit="1" customWidth="1"/>
    <col min="41" max="41" width="11.140625" bestFit="1" customWidth="1"/>
    <col min="42" max="42" width="22.140625" bestFit="1" customWidth="1"/>
    <col min="43" max="43" width="15.140625" bestFit="1" customWidth="1"/>
    <col min="44" max="44" width="21.42578125" bestFit="1" customWidth="1"/>
    <col min="45" max="45" width="27.42578125" bestFit="1" customWidth="1"/>
    <col min="46" max="46" width="16.85546875" bestFit="1" customWidth="1"/>
    <col min="47" max="47" width="12.140625" bestFit="1" customWidth="1"/>
    <col min="48" max="48" width="14.7109375" bestFit="1" customWidth="1"/>
    <col min="49" max="50" width="20" bestFit="1" customWidth="1"/>
    <col min="51" max="51" width="22.5703125" bestFit="1" customWidth="1"/>
    <col min="52" max="52" width="26.7109375" bestFit="1" customWidth="1"/>
    <col min="53" max="53" width="16.140625" bestFit="1" customWidth="1"/>
    <col min="54" max="54" width="27.140625" bestFit="1" customWidth="1"/>
    <col min="55" max="55" width="20.140625" bestFit="1" customWidth="1"/>
    <col min="56" max="56" width="26.42578125" bestFit="1" customWidth="1"/>
    <col min="57" max="57" width="32.42578125" bestFit="1" customWidth="1"/>
    <col min="58" max="58" width="22" bestFit="1" customWidth="1"/>
    <col min="59" max="59" width="17.28515625" bestFit="1" customWidth="1"/>
    <col min="60" max="60" width="19.42578125" bestFit="1" customWidth="1"/>
    <col min="61" max="62" width="16" bestFit="1" customWidth="1"/>
    <col min="63" max="63" width="18.5703125" bestFit="1" customWidth="1"/>
    <col min="64" max="64" width="22.7109375" bestFit="1" customWidth="1"/>
    <col min="65" max="65" width="12.140625" bestFit="1" customWidth="1"/>
    <col min="66" max="66" width="23.140625" bestFit="1" customWidth="1"/>
    <col min="67" max="67" width="16.140625" bestFit="1" customWidth="1"/>
    <col min="68" max="68" width="22.42578125" bestFit="1" customWidth="1"/>
    <col min="69" max="69" width="28.42578125" bestFit="1" customWidth="1"/>
    <col min="70" max="70" width="18" bestFit="1" customWidth="1"/>
    <col min="71" max="71" width="13.28515625" bestFit="1" customWidth="1"/>
    <col min="72" max="72" width="15.42578125" bestFit="1" customWidth="1"/>
    <col min="73" max="73" width="43.7109375" bestFit="1" customWidth="1"/>
    <col min="74" max="74" width="47.7109375" bestFit="1" customWidth="1"/>
    <col min="75" max="75" width="18.7109375" bestFit="1" customWidth="1"/>
    <col min="76" max="76" width="5.7109375" bestFit="1" customWidth="1"/>
    <col min="77" max="77" width="19.28515625" bestFit="1" customWidth="1"/>
    <col min="78" max="78" width="7" bestFit="1" customWidth="1"/>
    <col min="79" max="79" width="9.42578125" bestFit="1" customWidth="1"/>
    <col min="80" max="80" width="5.140625" bestFit="1" customWidth="1"/>
    <col min="81" max="81" width="8.42578125" bestFit="1" customWidth="1"/>
    <col min="82" max="82" width="22.7109375" bestFit="1" customWidth="1"/>
    <col min="83" max="83" width="11.140625" bestFit="1" customWidth="1"/>
    <col min="84" max="92" width="9.5703125" bestFit="1" customWidth="1"/>
    <col min="93" max="100" width="10.5703125" bestFit="1" customWidth="1"/>
  </cols>
  <sheetData>
    <row r="1" spans="1:10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225</v>
      </c>
      <c r="CF1" t="s">
        <v>211</v>
      </c>
      <c r="CG1" t="s">
        <v>208</v>
      </c>
      <c r="CH1" t="s">
        <v>209</v>
      </c>
      <c r="CI1" t="s">
        <v>210</v>
      </c>
      <c r="CJ1" t="s">
        <v>212</v>
      </c>
      <c r="CK1" t="s">
        <v>213</v>
      </c>
      <c r="CL1" t="s">
        <v>214</v>
      </c>
      <c r="CM1" t="s">
        <v>215</v>
      </c>
      <c r="CN1" t="s">
        <v>216</v>
      </c>
      <c r="CO1" t="s">
        <v>217</v>
      </c>
      <c r="CP1" t="s">
        <v>218</v>
      </c>
      <c r="CQ1" t="s">
        <v>219</v>
      </c>
      <c r="CR1" t="s">
        <v>220</v>
      </c>
      <c r="CS1" t="s">
        <v>221</v>
      </c>
      <c r="CT1" t="s">
        <v>222</v>
      </c>
      <c r="CU1" t="s">
        <v>223</v>
      </c>
      <c r="CV1" t="s">
        <v>224</v>
      </c>
    </row>
    <row r="2" spans="1:100" x14ac:dyDescent="0.25">
      <c r="A2" t="s">
        <v>82</v>
      </c>
      <c r="B2" s="1">
        <v>41455</v>
      </c>
      <c r="C2">
        <v>2000</v>
      </c>
      <c r="D2" t="s">
        <v>83</v>
      </c>
      <c r="E2" t="s">
        <v>84</v>
      </c>
      <c r="F2">
        <v>460052</v>
      </c>
      <c r="G2" t="s">
        <v>84</v>
      </c>
      <c r="H2">
        <v>1</v>
      </c>
      <c r="I2">
        <v>37.5</v>
      </c>
      <c r="J2">
        <v>2</v>
      </c>
      <c r="K2">
        <v>4283.3999999999996</v>
      </c>
      <c r="L2">
        <v>461.9</v>
      </c>
      <c r="M2">
        <v>0</v>
      </c>
      <c r="N2">
        <v>0</v>
      </c>
      <c r="O2">
        <v>69.290000000000006</v>
      </c>
      <c r="P2" t="s">
        <v>85</v>
      </c>
      <c r="Q2">
        <v>0.61</v>
      </c>
      <c r="R2">
        <v>1.98</v>
      </c>
      <c r="S2">
        <v>1.21</v>
      </c>
      <c r="T2">
        <v>0</v>
      </c>
      <c r="V2">
        <v>0</v>
      </c>
      <c r="W2">
        <v>1.21</v>
      </c>
      <c r="X2" t="s">
        <v>86</v>
      </c>
      <c r="Y2">
        <v>3501136</v>
      </c>
      <c r="Z2">
        <v>1</v>
      </c>
      <c r="AA2">
        <v>0</v>
      </c>
      <c r="AB2">
        <v>0</v>
      </c>
      <c r="AC2">
        <v>64.63</v>
      </c>
      <c r="AD2">
        <v>28.17</v>
      </c>
      <c r="AE2">
        <v>5.44</v>
      </c>
      <c r="AF2">
        <v>88.33</v>
      </c>
      <c r="AG2">
        <v>0</v>
      </c>
      <c r="AH2">
        <v>88.33</v>
      </c>
      <c r="AI2">
        <v>98.23</v>
      </c>
      <c r="AJ2">
        <v>23</v>
      </c>
      <c r="AK2">
        <v>19524</v>
      </c>
      <c r="AL2">
        <v>19573</v>
      </c>
      <c r="AM2">
        <v>49</v>
      </c>
      <c r="AN2">
        <v>49</v>
      </c>
      <c r="AO2">
        <v>1.98</v>
      </c>
      <c r="AP2">
        <v>49</v>
      </c>
      <c r="AQ2">
        <v>97.02</v>
      </c>
      <c r="AR2">
        <v>0</v>
      </c>
      <c r="AT2">
        <v>0</v>
      </c>
      <c r="AU2">
        <v>97.02</v>
      </c>
      <c r="AV2" t="s">
        <v>87</v>
      </c>
      <c r="BU2" t="s">
        <v>88</v>
      </c>
      <c r="BV2" t="s">
        <v>89</v>
      </c>
      <c r="BW2" t="s">
        <v>90</v>
      </c>
      <c r="BY2" t="s">
        <v>91</v>
      </c>
      <c r="BZ2">
        <v>2</v>
      </c>
      <c r="CB2">
        <v>43</v>
      </c>
      <c r="CC2">
        <v>89346</v>
      </c>
      <c r="CD2" t="s">
        <v>92</v>
      </c>
      <c r="CE2">
        <f>COUNTIF($C:$C,C2)</f>
        <v>2</v>
      </c>
      <c r="CF2" t="b">
        <f>IF($CE2=1,TRUE,FALSE)</f>
        <v>0</v>
      </c>
      <c r="CG2" t="b">
        <f>IF($AI2=$AU2+$BS2+$W2+$AB2+$AA2+$AF2+$AG2-$AH2,TRUE,FALSE)</f>
        <v>1</v>
      </c>
      <c r="CK2" t="b">
        <f>IF($AM2=$AL2-$AK2,TRUE,FALSE)</f>
        <v>1</v>
      </c>
      <c r="CL2" t="b">
        <f>IF($AU2=$AQ2+$AR2+$AT2,TRUE,FALSE)</f>
        <v>1</v>
      </c>
      <c r="CM2" t="b">
        <f>IF($BS2=$BO2+$BP2+$BR2,TRUE,FALSE)</f>
        <v>1</v>
      </c>
      <c r="CN2" t="b">
        <f>IF($W2=$S2+$T2+$V2,TRUE,FALSE)</f>
        <v>1</v>
      </c>
      <c r="CQ2" t="b">
        <f>IF($AC2+$AD2+$AE2=$AQ2+$BO2+$S2,TRUE,FALSE)</f>
        <v>0</v>
      </c>
      <c r="CR2" t="b">
        <f>IF($BO2=$BN2*$BM2,TRUE,FALSE)</f>
        <v>1</v>
      </c>
      <c r="CS2" t="b">
        <f>IF($AQ2=$AP2*$AO2,TRUE,FALSE)</f>
        <v>1</v>
      </c>
      <c r="CT2" t="b">
        <f>IF($S2=$Q2*$R2,TRUE,FALSE)</f>
        <v>0</v>
      </c>
      <c r="CU2" t="b">
        <f>IF($AP2&gt;0,TRUE,FALSE)</f>
        <v>1</v>
      </c>
      <c r="CV2" t="b">
        <f>IF($Q2&gt;0,TRUE,FALSE)</f>
        <v>1</v>
      </c>
    </row>
    <row r="3" spans="1:100" x14ac:dyDescent="0.25">
      <c r="A3" t="s">
        <v>93</v>
      </c>
      <c r="B3" s="1">
        <v>41455</v>
      </c>
      <c r="C3">
        <v>1131030113</v>
      </c>
      <c r="D3" t="s">
        <v>94</v>
      </c>
      <c r="E3" t="s">
        <v>95</v>
      </c>
      <c r="F3">
        <v>460052</v>
      </c>
      <c r="G3" t="s">
        <v>95</v>
      </c>
      <c r="H3">
        <v>2</v>
      </c>
      <c r="I3">
        <v>63.4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Q3">
        <v>0</v>
      </c>
      <c r="R3">
        <v>0</v>
      </c>
      <c r="S3">
        <v>0</v>
      </c>
      <c r="T3">
        <v>0</v>
      </c>
      <c r="V3">
        <v>0</v>
      </c>
      <c r="W3">
        <v>0</v>
      </c>
      <c r="X3" t="s">
        <v>96</v>
      </c>
      <c r="Y3">
        <v>68073523</v>
      </c>
      <c r="Z3">
        <v>1</v>
      </c>
      <c r="AA3">
        <v>0</v>
      </c>
      <c r="AB3">
        <v>0</v>
      </c>
      <c r="AC3">
        <v>177.83</v>
      </c>
      <c r="AD3">
        <v>76.319999999999993</v>
      </c>
      <c r="AE3">
        <v>14.96</v>
      </c>
      <c r="AF3">
        <v>538.12</v>
      </c>
      <c r="AG3">
        <v>0</v>
      </c>
      <c r="AH3">
        <v>0</v>
      </c>
      <c r="AI3">
        <v>807.22</v>
      </c>
      <c r="AJ3">
        <v>82</v>
      </c>
      <c r="AK3">
        <v>12344</v>
      </c>
      <c r="AL3">
        <v>12539</v>
      </c>
      <c r="AM3">
        <v>195</v>
      </c>
      <c r="AN3">
        <v>195</v>
      </c>
      <c r="AO3">
        <v>1.38</v>
      </c>
      <c r="AP3">
        <v>195</v>
      </c>
      <c r="AQ3">
        <v>269.10000000000002</v>
      </c>
      <c r="AR3">
        <v>0</v>
      </c>
      <c r="AT3">
        <v>0</v>
      </c>
      <c r="AU3">
        <v>269.10000000000002</v>
      </c>
      <c r="AV3" t="s">
        <v>97</v>
      </c>
      <c r="BU3" t="s">
        <v>98</v>
      </c>
      <c r="BV3" t="s">
        <v>99</v>
      </c>
      <c r="BW3" t="s">
        <v>90</v>
      </c>
      <c r="BY3" t="s">
        <v>100</v>
      </c>
      <c r="BZ3">
        <v>19</v>
      </c>
      <c r="CA3">
        <v>4</v>
      </c>
      <c r="CB3">
        <v>11</v>
      </c>
      <c r="CC3">
        <v>59987</v>
      </c>
      <c r="CD3" t="s">
        <v>92</v>
      </c>
      <c r="CE3">
        <f t="shared" ref="CE3:CE21" si="0">COUNTIF($C:$C,C3)</f>
        <v>1</v>
      </c>
      <c r="CF3" t="b">
        <f t="shared" ref="CF3:CF21" si="1">IF($CE3=1,TRUE,FALSE)</f>
        <v>1</v>
      </c>
      <c r="CG3" t="b">
        <f t="shared" ref="CG3:CG21" si="2">IF($AI3=$AU3+$BS3+$W3+$AB3+$AA3+$AF3+$AG3-$AH3,TRUE,FALSE)</f>
        <v>1</v>
      </c>
      <c r="CK3" t="b">
        <f t="shared" ref="CK3:CK21" si="3">IF($AM3=$AL3-$AK3,TRUE,FALSE)</f>
        <v>1</v>
      </c>
      <c r="CL3" t="b">
        <f t="shared" ref="CL3:CL21" si="4">IF($AU3=$AQ3+$AR3+$AT3,TRUE,FALSE)</f>
        <v>1</v>
      </c>
      <c r="CM3" t="b">
        <f t="shared" ref="CM3:CM21" si="5">IF($BS3=$BO3+$BP3+$BR3,TRUE,FALSE)</f>
        <v>1</v>
      </c>
      <c r="CN3" t="b">
        <f t="shared" ref="CN3:CN21" si="6">IF($W3=$S3+$T3+$V3,TRUE,FALSE)</f>
        <v>1</v>
      </c>
      <c r="CQ3" t="b">
        <f t="shared" ref="CQ3:CQ21" si="7">IF($AC3+$AD3+$AE3=$AQ3+$BO3+$S3,TRUE,FALSE)</f>
        <v>0</v>
      </c>
      <c r="CR3" t="b">
        <f t="shared" ref="CR3:CR21" si="8">IF($BO3=$BN3*$BM3,TRUE,FALSE)</f>
        <v>1</v>
      </c>
      <c r="CS3" t="b">
        <f t="shared" ref="CS3:CS21" si="9">IF($AQ3=$AP3*$AO3,TRUE,FALSE)</f>
        <v>1</v>
      </c>
      <c r="CT3" t="b">
        <f t="shared" ref="CT3:CT21" si="10">IF($S3=$Q3*$R3,TRUE,FALSE)</f>
        <v>1</v>
      </c>
      <c r="CU3" t="b">
        <f t="shared" ref="CU3:CU21" si="11">IF($AP3&gt;0,TRUE,FALSE)</f>
        <v>1</v>
      </c>
      <c r="CV3" t="b">
        <f t="shared" ref="CV3:CV21" si="12">IF($Q3&gt;0,TRUE,FALSE)</f>
        <v>0</v>
      </c>
    </row>
    <row r="4" spans="1:100" x14ac:dyDescent="0.25">
      <c r="A4" t="s">
        <v>101</v>
      </c>
      <c r="B4" s="1">
        <v>41455</v>
      </c>
      <c r="C4">
        <v>5500404051</v>
      </c>
      <c r="D4" t="s">
        <v>102</v>
      </c>
      <c r="E4" t="s">
        <v>103</v>
      </c>
      <c r="F4">
        <v>462404</v>
      </c>
      <c r="G4" t="s">
        <v>103</v>
      </c>
      <c r="H4">
        <v>1</v>
      </c>
      <c r="I4">
        <v>16.100000000000001</v>
      </c>
      <c r="J4">
        <v>1</v>
      </c>
      <c r="K4">
        <v>393.5</v>
      </c>
      <c r="L4">
        <v>45</v>
      </c>
      <c r="M4">
        <v>0</v>
      </c>
      <c r="N4">
        <v>0</v>
      </c>
      <c r="O4">
        <v>6.75</v>
      </c>
      <c r="P4" t="s">
        <v>85</v>
      </c>
      <c r="Q4">
        <v>0.28000000000000003</v>
      </c>
      <c r="R4">
        <v>1.98</v>
      </c>
      <c r="S4">
        <v>0.55000000000000004</v>
      </c>
      <c r="T4">
        <v>0</v>
      </c>
      <c r="V4">
        <v>0</v>
      </c>
      <c r="W4">
        <v>0.55000000000000004</v>
      </c>
      <c r="X4" t="s">
        <v>104</v>
      </c>
      <c r="Y4">
        <v>718501</v>
      </c>
      <c r="Z4">
        <v>1</v>
      </c>
      <c r="AA4">
        <v>0</v>
      </c>
      <c r="AB4">
        <v>0</v>
      </c>
      <c r="AC4">
        <v>0.36</v>
      </c>
      <c r="AD4">
        <v>0.16</v>
      </c>
      <c r="AE4">
        <v>0.03</v>
      </c>
      <c r="AF4">
        <v>0</v>
      </c>
      <c r="AG4">
        <v>-250.05</v>
      </c>
      <c r="AH4">
        <v>0</v>
      </c>
      <c r="AI4">
        <v>-249.5</v>
      </c>
      <c r="AJ4">
        <v>29</v>
      </c>
      <c r="AK4">
        <v>3536</v>
      </c>
      <c r="AL4">
        <v>3536</v>
      </c>
      <c r="AM4">
        <v>0</v>
      </c>
      <c r="AN4">
        <v>0</v>
      </c>
      <c r="AO4">
        <v>1.98</v>
      </c>
      <c r="AP4">
        <v>0</v>
      </c>
      <c r="AQ4">
        <v>0</v>
      </c>
      <c r="AR4">
        <v>0</v>
      </c>
      <c r="AT4">
        <v>0</v>
      </c>
      <c r="AU4">
        <v>0</v>
      </c>
      <c r="AV4" t="s">
        <v>87</v>
      </c>
      <c r="BU4" t="s">
        <v>105</v>
      </c>
      <c r="BV4" t="s">
        <v>106</v>
      </c>
      <c r="BW4" t="s">
        <v>107</v>
      </c>
      <c r="BY4" t="s">
        <v>108</v>
      </c>
      <c r="BZ4">
        <v>72</v>
      </c>
      <c r="CB4">
        <v>2</v>
      </c>
      <c r="CC4">
        <v>99999</v>
      </c>
      <c r="CD4" t="s">
        <v>109</v>
      </c>
      <c r="CE4">
        <f t="shared" si="0"/>
        <v>1</v>
      </c>
      <c r="CF4" t="b">
        <f t="shared" si="1"/>
        <v>1</v>
      </c>
      <c r="CG4" t="b">
        <f t="shared" si="2"/>
        <v>1</v>
      </c>
      <c r="CK4" t="b">
        <f t="shared" si="3"/>
        <v>1</v>
      </c>
      <c r="CL4" t="b">
        <f t="shared" si="4"/>
        <v>1</v>
      </c>
      <c r="CM4" t="b">
        <f t="shared" si="5"/>
        <v>1</v>
      </c>
      <c r="CN4" t="b">
        <f t="shared" si="6"/>
        <v>1</v>
      </c>
      <c r="CQ4" t="b">
        <f t="shared" si="7"/>
        <v>1</v>
      </c>
      <c r="CR4" t="b">
        <f t="shared" si="8"/>
        <v>1</v>
      </c>
      <c r="CS4" t="b">
        <f t="shared" si="9"/>
        <v>1</v>
      </c>
      <c r="CT4" t="b">
        <f t="shared" si="10"/>
        <v>0</v>
      </c>
      <c r="CU4" t="b">
        <f t="shared" si="11"/>
        <v>0</v>
      </c>
      <c r="CV4" t="b">
        <f t="shared" si="12"/>
        <v>1</v>
      </c>
    </row>
    <row r="5" spans="1:100" x14ac:dyDescent="0.25">
      <c r="A5" t="s">
        <v>110</v>
      </c>
      <c r="B5" s="1">
        <v>41455</v>
      </c>
      <c r="C5">
        <v>7826500300</v>
      </c>
      <c r="D5" t="s">
        <v>111</v>
      </c>
      <c r="E5" t="s">
        <v>112</v>
      </c>
      <c r="F5">
        <v>461131</v>
      </c>
      <c r="G5" t="s">
        <v>112</v>
      </c>
      <c r="H5">
        <v>1</v>
      </c>
      <c r="I5">
        <v>0</v>
      </c>
      <c r="J5">
        <v>2</v>
      </c>
      <c r="K5">
        <v>0</v>
      </c>
      <c r="L5">
        <v>0</v>
      </c>
      <c r="M5">
        <v>0</v>
      </c>
      <c r="N5">
        <v>0</v>
      </c>
      <c r="O5">
        <v>0</v>
      </c>
      <c r="Q5">
        <v>0</v>
      </c>
      <c r="R5">
        <v>0</v>
      </c>
      <c r="S5">
        <v>0</v>
      </c>
      <c r="T5">
        <v>0</v>
      </c>
      <c r="V5">
        <v>0</v>
      </c>
      <c r="W5">
        <v>0</v>
      </c>
      <c r="X5" t="s">
        <v>113</v>
      </c>
      <c r="Y5">
        <v>154660</v>
      </c>
      <c r="Z5">
        <v>1</v>
      </c>
      <c r="AA5">
        <v>0</v>
      </c>
      <c r="AB5">
        <v>0</v>
      </c>
      <c r="AC5">
        <v>266.27999999999997</v>
      </c>
      <c r="AD5">
        <v>114.28</v>
      </c>
      <c r="AE5">
        <v>22.4</v>
      </c>
      <c r="AF5">
        <v>431.94</v>
      </c>
      <c r="AG5">
        <v>0</v>
      </c>
      <c r="AH5">
        <v>431.94</v>
      </c>
      <c r="AI5">
        <v>402.96</v>
      </c>
      <c r="AJ5">
        <v>66</v>
      </c>
      <c r="AK5">
        <v>27598</v>
      </c>
      <c r="AL5">
        <v>27890</v>
      </c>
      <c r="AM5">
        <v>292</v>
      </c>
      <c r="AN5">
        <v>292</v>
      </c>
      <c r="AO5">
        <v>1.38</v>
      </c>
      <c r="AP5">
        <v>292</v>
      </c>
      <c r="AQ5">
        <v>402.96</v>
      </c>
      <c r="AR5">
        <v>0</v>
      </c>
      <c r="AT5">
        <v>0</v>
      </c>
      <c r="AU5">
        <v>402.96</v>
      </c>
      <c r="AV5" t="s">
        <v>87</v>
      </c>
      <c r="BU5" t="s">
        <v>98</v>
      </c>
      <c r="BV5" t="s">
        <v>114</v>
      </c>
      <c r="BW5" t="s">
        <v>115</v>
      </c>
      <c r="BY5" t="s">
        <v>116</v>
      </c>
      <c r="BZ5">
        <v>3</v>
      </c>
      <c r="CC5">
        <v>68005</v>
      </c>
      <c r="CD5" t="s">
        <v>117</v>
      </c>
      <c r="CE5">
        <f t="shared" si="0"/>
        <v>1</v>
      </c>
      <c r="CF5" t="b">
        <f t="shared" si="1"/>
        <v>1</v>
      </c>
      <c r="CG5" t="b">
        <f t="shared" si="2"/>
        <v>1</v>
      </c>
      <c r="CK5" t="b">
        <f t="shared" si="3"/>
        <v>1</v>
      </c>
      <c r="CL5" t="b">
        <f t="shared" si="4"/>
        <v>1</v>
      </c>
      <c r="CM5" t="b">
        <f t="shared" si="5"/>
        <v>1</v>
      </c>
      <c r="CN5" t="b">
        <f t="shared" si="6"/>
        <v>1</v>
      </c>
      <c r="CQ5" t="b">
        <f t="shared" si="7"/>
        <v>1</v>
      </c>
      <c r="CR5" t="b">
        <f t="shared" si="8"/>
        <v>1</v>
      </c>
      <c r="CS5" t="b">
        <f t="shared" si="9"/>
        <v>1</v>
      </c>
      <c r="CT5" t="b">
        <f t="shared" si="10"/>
        <v>1</v>
      </c>
      <c r="CU5" t="b">
        <f t="shared" si="11"/>
        <v>1</v>
      </c>
      <c r="CV5" t="b">
        <f t="shared" si="12"/>
        <v>0</v>
      </c>
    </row>
    <row r="6" spans="1:100" x14ac:dyDescent="0.25">
      <c r="A6" t="s">
        <v>118</v>
      </c>
      <c r="B6" s="1">
        <v>41455</v>
      </c>
      <c r="C6">
        <v>4323685206</v>
      </c>
      <c r="D6" t="s">
        <v>119</v>
      </c>
      <c r="E6" t="s">
        <v>120</v>
      </c>
      <c r="F6">
        <v>461040</v>
      </c>
      <c r="G6" t="s">
        <v>120</v>
      </c>
      <c r="H6">
        <v>1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Q6">
        <v>0</v>
      </c>
      <c r="R6">
        <v>0</v>
      </c>
      <c r="S6">
        <v>0</v>
      </c>
      <c r="T6">
        <v>0</v>
      </c>
      <c r="V6">
        <v>0</v>
      </c>
      <c r="W6">
        <v>0</v>
      </c>
      <c r="X6" t="s">
        <v>121</v>
      </c>
      <c r="Y6" s="2">
        <v>7790000000000</v>
      </c>
      <c r="Z6">
        <v>1</v>
      </c>
      <c r="AA6">
        <v>0</v>
      </c>
      <c r="AB6">
        <v>0</v>
      </c>
      <c r="AC6">
        <v>282.7</v>
      </c>
      <c r="AD6">
        <v>123.18</v>
      </c>
      <c r="AE6">
        <v>23.78</v>
      </c>
      <c r="AF6">
        <v>198</v>
      </c>
      <c r="AG6">
        <v>0</v>
      </c>
      <c r="AH6">
        <v>198</v>
      </c>
      <c r="AI6">
        <v>429.66</v>
      </c>
      <c r="AJ6">
        <v>19</v>
      </c>
      <c r="AK6">
        <v>1611</v>
      </c>
      <c r="AL6">
        <v>1828</v>
      </c>
      <c r="AM6">
        <v>217</v>
      </c>
      <c r="AN6">
        <v>217</v>
      </c>
      <c r="AO6">
        <v>1.98</v>
      </c>
      <c r="AP6">
        <v>217</v>
      </c>
      <c r="AQ6">
        <v>429.66</v>
      </c>
      <c r="AR6">
        <v>0</v>
      </c>
      <c r="AT6">
        <v>0</v>
      </c>
      <c r="AU6">
        <v>429.66</v>
      </c>
      <c r="AV6" t="s">
        <v>87</v>
      </c>
      <c r="BU6" t="s">
        <v>98</v>
      </c>
      <c r="BV6" t="s">
        <v>122</v>
      </c>
      <c r="BW6" t="s">
        <v>123</v>
      </c>
      <c r="BY6" t="s">
        <v>124</v>
      </c>
      <c r="BZ6">
        <v>1</v>
      </c>
      <c r="CB6">
        <v>2</v>
      </c>
      <c r="CC6">
        <v>69001</v>
      </c>
      <c r="CD6" t="s">
        <v>125</v>
      </c>
      <c r="CE6">
        <f t="shared" si="0"/>
        <v>1</v>
      </c>
      <c r="CF6" t="b">
        <f t="shared" si="1"/>
        <v>1</v>
      </c>
      <c r="CG6" t="b">
        <f t="shared" si="2"/>
        <v>1</v>
      </c>
      <c r="CK6" t="b">
        <f t="shared" si="3"/>
        <v>1</v>
      </c>
      <c r="CL6" t="b">
        <f t="shared" si="4"/>
        <v>1</v>
      </c>
      <c r="CM6" t="b">
        <f t="shared" si="5"/>
        <v>1</v>
      </c>
      <c r="CN6" t="b">
        <f t="shared" si="6"/>
        <v>1</v>
      </c>
      <c r="CQ6" t="b">
        <f t="shared" si="7"/>
        <v>1</v>
      </c>
      <c r="CR6" t="b">
        <f t="shared" si="8"/>
        <v>1</v>
      </c>
      <c r="CS6" t="b">
        <f t="shared" si="9"/>
        <v>1</v>
      </c>
      <c r="CT6" t="b">
        <f t="shared" si="10"/>
        <v>1</v>
      </c>
      <c r="CU6" t="b">
        <f t="shared" si="11"/>
        <v>1</v>
      </c>
      <c r="CV6" t="b">
        <f t="shared" si="12"/>
        <v>0</v>
      </c>
    </row>
    <row r="7" spans="1:100" x14ac:dyDescent="0.25">
      <c r="A7" t="s">
        <v>126</v>
      </c>
      <c r="B7" s="1">
        <v>41455</v>
      </c>
      <c r="C7">
        <v>3308908040</v>
      </c>
      <c r="D7" t="s">
        <v>127</v>
      </c>
      <c r="E7" t="s">
        <v>128</v>
      </c>
      <c r="F7">
        <v>461631</v>
      </c>
      <c r="G7" t="s">
        <v>128</v>
      </c>
      <c r="H7">
        <v>1</v>
      </c>
      <c r="I7">
        <v>58.6</v>
      </c>
      <c r="J7">
        <v>2</v>
      </c>
      <c r="K7">
        <v>735.39</v>
      </c>
      <c r="L7">
        <v>153.97</v>
      </c>
      <c r="M7">
        <v>0</v>
      </c>
      <c r="N7">
        <v>0</v>
      </c>
      <c r="O7">
        <v>23.1</v>
      </c>
      <c r="P7" t="s">
        <v>85</v>
      </c>
      <c r="Q7">
        <v>1.84</v>
      </c>
      <c r="R7">
        <v>1.98</v>
      </c>
      <c r="S7">
        <v>3.64</v>
      </c>
      <c r="T7">
        <v>0</v>
      </c>
      <c r="V7">
        <v>0</v>
      </c>
      <c r="W7">
        <v>3.64</v>
      </c>
      <c r="X7" t="s">
        <v>104</v>
      </c>
      <c r="Y7">
        <v>6472</v>
      </c>
      <c r="Z7">
        <v>1</v>
      </c>
      <c r="AA7">
        <v>0</v>
      </c>
      <c r="AB7">
        <v>0</v>
      </c>
      <c r="AC7">
        <v>253.83</v>
      </c>
      <c r="AD7">
        <v>110.6</v>
      </c>
      <c r="AE7">
        <v>21.35</v>
      </c>
      <c r="AF7">
        <v>329.93</v>
      </c>
      <c r="AG7">
        <v>0</v>
      </c>
      <c r="AH7">
        <v>329.93</v>
      </c>
      <c r="AI7">
        <v>385.78</v>
      </c>
      <c r="AJ7">
        <v>82</v>
      </c>
      <c r="AK7">
        <v>15034</v>
      </c>
      <c r="AL7">
        <v>15227</v>
      </c>
      <c r="AM7">
        <v>193</v>
      </c>
      <c r="AN7">
        <v>193</v>
      </c>
      <c r="AO7">
        <v>1.98</v>
      </c>
      <c r="AP7">
        <v>193</v>
      </c>
      <c r="AQ7">
        <v>382.14</v>
      </c>
      <c r="AR7">
        <v>0</v>
      </c>
      <c r="AT7">
        <v>0</v>
      </c>
      <c r="AU7">
        <v>382.14</v>
      </c>
      <c r="AV7" t="s">
        <v>87</v>
      </c>
      <c r="BU7" t="s">
        <v>129</v>
      </c>
      <c r="BV7" t="s">
        <v>130</v>
      </c>
      <c r="BW7" t="s">
        <v>131</v>
      </c>
      <c r="BY7" t="s">
        <v>132</v>
      </c>
      <c r="BZ7">
        <v>3</v>
      </c>
      <c r="CB7">
        <v>4</v>
      </c>
      <c r="CC7">
        <v>78003</v>
      </c>
      <c r="CD7" t="s">
        <v>133</v>
      </c>
      <c r="CE7">
        <f t="shared" si="0"/>
        <v>1</v>
      </c>
      <c r="CF7" t="b">
        <f t="shared" si="1"/>
        <v>1</v>
      </c>
      <c r="CG7" t="b">
        <f t="shared" si="2"/>
        <v>1</v>
      </c>
      <c r="CK7" t="b">
        <f t="shared" si="3"/>
        <v>1</v>
      </c>
      <c r="CL7" t="b">
        <f t="shared" si="4"/>
        <v>1</v>
      </c>
      <c r="CM7" t="b">
        <f t="shared" si="5"/>
        <v>1</v>
      </c>
      <c r="CN7" t="b">
        <f t="shared" si="6"/>
        <v>1</v>
      </c>
      <c r="CQ7" t="b">
        <f t="shared" si="7"/>
        <v>1</v>
      </c>
      <c r="CR7" t="b">
        <f t="shared" si="8"/>
        <v>1</v>
      </c>
      <c r="CS7" t="b">
        <f t="shared" si="9"/>
        <v>1</v>
      </c>
      <c r="CT7" t="b">
        <f t="shared" si="10"/>
        <v>0</v>
      </c>
      <c r="CU7" t="b">
        <f t="shared" si="11"/>
        <v>1</v>
      </c>
      <c r="CV7" t="b">
        <f t="shared" si="12"/>
        <v>1</v>
      </c>
    </row>
    <row r="8" spans="1:100" x14ac:dyDescent="0.25">
      <c r="A8" t="s">
        <v>134</v>
      </c>
      <c r="B8" s="1">
        <v>41455</v>
      </c>
      <c r="C8">
        <v>2241800270</v>
      </c>
      <c r="D8" t="s">
        <v>135</v>
      </c>
      <c r="E8" t="s">
        <v>136</v>
      </c>
      <c r="F8">
        <v>461560</v>
      </c>
      <c r="G8" t="s">
        <v>136</v>
      </c>
      <c r="H8">
        <v>2</v>
      </c>
      <c r="I8">
        <v>48</v>
      </c>
      <c r="J8">
        <v>4</v>
      </c>
      <c r="K8">
        <v>0</v>
      </c>
      <c r="L8">
        <v>0</v>
      </c>
      <c r="M8">
        <v>0</v>
      </c>
      <c r="N8">
        <v>0</v>
      </c>
      <c r="O8">
        <v>0</v>
      </c>
      <c r="Q8">
        <v>0</v>
      </c>
      <c r="R8">
        <v>0</v>
      </c>
      <c r="S8">
        <v>0</v>
      </c>
      <c r="T8">
        <v>0</v>
      </c>
      <c r="V8">
        <v>0</v>
      </c>
      <c r="W8">
        <v>0</v>
      </c>
      <c r="X8" t="s">
        <v>137</v>
      </c>
      <c r="Y8" t="s">
        <v>138</v>
      </c>
      <c r="Z8">
        <v>1</v>
      </c>
      <c r="AA8">
        <v>0</v>
      </c>
      <c r="AB8">
        <v>0</v>
      </c>
      <c r="AC8">
        <v>477.85</v>
      </c>
      <c r="AD8">
        <v>205.07</v>
      </c>
      <c r="AE8">
        <v>40.200000000000003</v>
      </c>
      <c r="AF8">
        <v>409.86</v>
      </c>
      <c r="AG8">
        <v>0</v>
      </c>
      <c r="AH8">
        <v>409.86</v>
      </c>
      <c r="AI8">
        <v>723.12</v>
      </c>
      <c r="AJ8">
        <v>89</v>
      </c>
      <c r="AK8">
        <v>7409</v>
      </c>
      <c r="AL8">
        <v>7933</v>
      </c>
      <c r="AM8">
        <v>524</v>
      </c>
      <c r="AN8">
        <v>524</v>
      </c>
      <c r="AO8">
        <v>1.38</v>
      </c>
      <c r="AP8">
        <v>524</v>
      </c>
      <c r="AQ8">
        <v>723.12</v>
      </c>
      <c r="AR8">
        <v>0</v>
      </c>
      <c r="AT8">
        <v>0</v>
      </c>
      <c r="AU8">
        <v>723.12</v>
      </c>
      <c r="AV8" t="s">
        <v>87</v>
      </c>
      <c r="BU8" t="s">
        <v>98</v>
      </c>
      <c r="BV8" t="s">
        <v>139</v>
      </c>
      <c r="BW8" t="s">
        <v>140</v>
      </c>
      <c r="BY8" t="s">
        <v>141</v>
      </c>
      <c r="BZ8">
        <v>16</v>
      </c>
      <c r="CB8">
        <v>2</v>
      </c>
      <c r="CC8">
        <v>59998</v>
      </c>
      <c r="CD8" t="s">
        <v>142</v>
      </c>
      <c r="CE8">
        <f t="shared" si="0"/>
        <v>1</v>
      </c>
      <c r="CF8" t="b">
        <f t="shared" si="1"/>
        <v>1</v>
      </c>
      <c r="CG8" t="b">
        <f t="shared" si="2"/>
        <v>1</v>
      </c>
      <c r="CK8" t="b">
        <f t="shared" si="3"/>
        <v>1</v>
      </c>
      <c r="CL8" t="b">
        <f t="shared" si="4"/>
        <v>1</v>
      </c>
      <c r="CM8" t="b">
        <f t="shared" si="5"/>
        <v>1</v>
      </c>
      <c r="CN8" t="b">
        <f t="shared" si="6"/>
        <v>1</v>
      </c>
      <c r="CQ8" t="b">
        <f t="shared" si="7"/>
        <v>1</v>
      </c>
      <c r="CR8" t="b">
        <f t="shared" si="8"/>
        <v>1</v>
      </c>
      <c r="CS8" t="b">
        <f t="shared" si="9"/>
        <v>1</v>
      </c>
      <c r="CT8" t="b">
        <f t="shared" si="10"/>
        <v>1</v>
      </c>
      <c r="CU8" t="b">
        <f t="shared" si="11"/>
        <v>1</v>
      </c>
      <c r="CV8" t="b">
        <f t="shared" si="12"/>
        <v>0</v>
      </c>
    </row>
    <row r="9" spans="1:100" x14ac:dyDescent="0.25">
      <c r="A9" t="s">
        <v>143</v>
      </c>
      <c r="B9" s="1">
        <v>41455</v>
      </c>
      <c r="C9">
        <v>7518340615</v>
      </c>
      <c r="D9" t="s">
        <v>144</v>
      </c>
      <c r="E9" t="s">
        <v>145</v>
      </c>
      <c r="F9">
        <v>461150</v>
      </c>
      <c r="G9" t="s">
        <v>145</v>
      </c>
      <c r="H9">
        <v>1</v>
      </c>
      <c r="I9">
        <v>0</v>
      </c>
      <c r="J9">
        <v>4</v>
      </c>
      <c r="K9">
        <v>0</v>
      </c>
      <c r="L9">
        <v>0</v>
      </c>
      <c r="M9">
        <v>0</v>
      </c>
      <c r="N9">
        <v>0</v>
      </c>
      <c r="O9">
        <v>0</v>
      </c>
      <c r="Q9">
        <v>0</v>
      </c>
      <c r="R9">
        <v>0</v>
      </c>
      <c r="S9">
        <v>0</v>
      </c>
      <c r="T9">
        <v>0</v>
      </c>
      <c r="V9">
        <v>0</v>
      </c>
      <c r="W9">
        <v>0</v>
      </c>
      <c r="X9" t="s">
        <v>146</v>
      </c>
      <c r="Y9">
        <v>975294</v>
      </c>
      <c r="Z9">
        <v>1</v>
      </c>
      <c r="AA9">
        <v>0</v>
      </c>
      <c r="AB9">
        <v>0</v>
      </c>
      <c r="AC9">
        <v>683.04</v>
      </c>
      <c r="AD9">
        <v>293.13</v>
      </c>
      <c r="AE9">
        <v>57.46</v>
      </c>
      <c r="AF9">
        <v>1755.9</v>
      </c>
      <c r="AG9">
        <v>0</v>
      </c>
      <c r="AH9">
        <v>1760.6</v>
      </c>
      <c r="AI9">
        <v>-442.16</v>
      </c>
      <c r="AJ9">
        <v>55</v>
      </c>
      <c r="AK9">
        <v>4171</v>
      </c>
      <c r="AL9">
        <v>4920</v>
      </c>
      <c r="AM9">
        <v>749</v>
      </c>
      <c r="AN9">
        <v>749</v>
      </c>
      <c r="AO9">
        <v>1.38</v>
      </c>
      <c r="AP9">
        <v>749</v>
      </c>
      <c r="AQ9">
        <v>1033.6199999999999</v>
      </c>
      <c r="AR9">
        <v>-1471.08</v>
      </c>
      <c r="AS9" t="s">
        <v>147</v>
      </c>
      <c r="AT9">
        <v>0</v>
      </c>
      <c r="AU9">
        <v>-437.46</v>
      </c>
      <c r="AV9" t="s">
        <v>87</v>
      </c>
      <c r="BU9" t="s">
        <v>98</v>
      </c>
      <c r="BV9" t="s">
        <v>114</v>
      </c>
      <c r="BW9" t="s">
        <v>148</v>
      </c>
      <c r="BY9" t="s">
        <v>149</v>
      </c>
      <c r="BZ9">
        <v>71</v>
      </c>
      <c r="CC9">
        <v>68003</v>
      </c>
      <c r="CD9" t="s">
        <v>117</v>
      </c>
      <c r="CE9">
        <f t="shared" si="0"/>
        <v>1</v>
      </c>
      <c r="CF9" t="b">
        <f t="shared" si="1"/>
        <v>1</v>
      </c>
      <c r="CG9" t="b">
        <f t="shared" si="2"/>
        <v>1</v>
      </c>
      <c r="CK9" t="b">
        <f t="shared" si="3"/>
        <v>1</v>
      </c>
      <c r="CL9" t="b">
        <f t="shared" si="4"/>
        <v>1</v>
      </c>
      <c r="CM9" t="b">
        <f t="shared" si="5"/>
        <v>1</v>
      </c>
      <c r="CN9" t="b">
        <f t="shared" si="6"/>
        <v>1</v>
      </c>
      <c r="CQ9" t="b">
        <f t="shared" si="7"/>
        <v>0</v>
      </c>
      <c r="CR9" t="b">
        <f t="shared" si="8"/>
        <v>1</v>
      </c>
      <c r="CS9" t="b">
        <f t="shared" si="9"/>
        <v>1</v>
      </c>
      <c r="CT9" t="b">
        <f t="shared" si="10"/>
        <v>1</v>
      </c>
      <c r="CU9" t="b">
        <f t="shared" si="11"/>
        <v>1</v>
      </c>
      <c r="CV9" t="b">
        <f t="shared" si="12"/>
        <v>0</v>
      </c>
    </row>
    <row r="10" spans="1:100" x14ac:dyDescent="0.25">
      <c r="A10" t="s">
        <v>150</v>
      </c>
      <c r="B10" s="1">
        <v>41455</v>
      </c>
      <c r="C10">
        <v>1110553413</v>
      </c>
      <c r="D10" t="s">
        <v>151</v>
      </c>
      <c r="E10" t="s">
        <v>152</v>
      </c>
      <c r="F10">
        <v>460040</v>
      </c>
      <c r="G10" t="s">
        <v>152</v>
      </c>
      <c r="H10">
        <v>1</v>
      </c>
      <c r="I10">
        <v>78.3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Q10">
        <v>0</v>
      </c>
      <c r="R10">
        <v>0</v>
      </c>
      <c r="S10">
        <v>0</v>
      </c>
      <c r="T10">
        <v>0</v>
      </c>
      <c r="V10">
        <v>1</v>
      </c>
      <c r="W10">
        <v>0</v>
      </c>
      <c r="X10" t="s">
        <v>153</v>
      </c>
      <c r="Y10">
        <v>6378</v>
      </c>
      <c r="Z10">
        <v>1</v>
      </c>
      <c r="AA10">
        <v>0</v>
      </c>
      <c r="AB10">
        <v>0</v>
      </c>
      <c r="AC10">
        <v>195.41</v>
      </c>
      <c r="AD10">
        <v>85.15</v>
      </c>
      <c r="AE10">
        <v>16.440000000000001</v>
      </c>
      <c r="AF10">
        <v>320.76</v>
      </c>
      <c r="AG10">
        <v>0</v>
      </c>
      <c r="AH10">
        <v>320.76</v>
      </c>
      <c r="AI10">
        <v>297</v>
      </c>
      <c r="AJ10">
        <v>56</v>
      </c>
      <c r="AK10">
        <v>4217</v>
      </c>
      <c r="AL10">
        <v>4367</v>
      </c>
      <c r="AM10">
        <v>150</v>
      </c>
      <c r="AN10">
        <v>150</v>
      </c>
      <c r="AO10">
        <v>1.98</v>
      </c>
      <c r="AP10">
        <v>150</v>
      </c>
      <c r="AQ10">
        <v>297</v>
      </c>
      <c r="AR10">
        <v>0</v>
      </c>
      <c r="AT10">
        <v>0</v>
      </c>
      <c r="AU10">
        <v>297</v>
      </c>
      <c r="AV10" t="s">
        <v>87</v>
      </c>
      <c r="BU10" t="s">
        <v>98</v>
      </c>
      <c r="BV10" t="s">
        <v>99</v>
      </c>
      <c r="BW10" t="s">
        <v>90</v>
      </c>
      <c r="BY10" t="s">
        <v>154</v>
      </c>
      <c r="BZ10">
        <v>23</v>
      </c>
      <c r="CA10" t="s">
        <v>155</v>
      </c>
      <c r="CB10">
        <v>197</v>
      </c>
      <c r="CC10">
        <v>59987</v>
      </c>
      <c r="CD10" t="s">
        <v>92</v>
      </c>
      <c r="CE10">
        <f t="shared" si="0"/>
        <v>1</v>
      </c>
      <c r="CF10" t="b">
        <f t="shared" si="1"/>
        <v>1</v>
      </c>
      <c r="CG10" t="b">
        <f t="shared" si="2"/>
        <v>1</v>
      </c>
      <c r="CK10" t="b">
        <f t="shared" si="3"/>
        <v>1</v>
      </c>
      <c r="CL10" t="b">
        <f t="shared" si="4"/>
        <v>1</v>
      </c>
      <c r="CM10" t="b">
        <f t="shared" si="5"/>
        <v>1</v>
      </c>
      <c r="CN10" t="b">
        <f t="shared" si="6"/>
        <v>0</v>
      </c>
      <c r="CQ10" t="b">
        <f t="shared" si="7"/>
        <v>1</v>
      </c>
      <c r="CR10" t="b">
        <f t="shared" si="8"/>
        <v>1</v>
      </c>
      <c r="CS10" t="b">
        <f t="shared" si="9"/>
        <v>1</v>
      </c>
      <c r="CT10" t="b">
        <f t="shared" si="10"/>
        <v>1</v>
      </c>
      <c r="CU10" t="b">
        <f t="shared" si="11"/>
        <v>1</v>
      </c>
      <c r="CV10" t="b">
        <f t="shared" si="12"/>
        <v>0</v>
      </c>
    </row>
    <row r="11" spans="1:100" x14ac:dyDescent="0.25">
      <c r="A11" t="s">
        <v>156</v>
      </c>
      <c r="B11" s="1">
        <v>41455</v>
      </c>
      <c r="C11">
        <v>102000</v>
      </c>
      <c r="D11" t="s">
        <v>157</v>
      </c>
      <c r="E11" t="s">
        <v>158</v>
      </c>
      <c r="F11">
        <v>460045</v>
      </c>
      <c r="G11" t="s">
        <v>158</v>
      </c>
      <c r="H11">
        <v>1</v>
      </c>
      <c r="I11">
        <v>63.1</v>
      </c>
      <c r="J11">
        <v>1</v>
      </c>
      <c r="K11">
        <v>8435.6</v>
      </c>
      <c r="L11">
        <v>3770.1</v>
      </c>
      <c r="M11">
        <v>26591</v>
      </c>
      <c r="N11">
        <v>19353</v>
      </c>
      <c r="O11">
        <v>7238</v>
      </c>
      <c r="P11" t="s">
        <v>85</v>
      </c>
      <c r="Q11">
        <v>28.2</v>
      </c>
      <c r="R11">
        <v>1.98</v>
      </c>
      <c r="S11">
        <v>55.84</v>
      </c>
      <c r="T11">
        <v>0</v>
      </c>
      <c r="V11">
        <v>0</v>
      </c>
      <c r="W11">
        <v>55.84</v>
      </c>
      <c r="X11" t="s">
        <v>159</v>
      </c>
      <c r="Y11" s="2">
        <v>7130000000000</v>
      </c>
      <c r="Z11">
        <v>1</v>
      </c>
      <c r="AA11">
        <v>0</v>
      </c>
      <c r="AB11">
        <v>0</v>
      </c>
      <c r="AC11">
        <v>186.56</v>
      </c>
      <c r="AD11">
        <v>81.290000000000006</v>
      </c>
      <c r="AE11">
        <v>15.69</v>
      </c>
      <c r="AF11">
        <v>222.85</v>
      </c>
      <c r="AG11">
        <v>0</v>
      </c>
      <c r="AH11">
        <v>223.68</v>
      </c>
      <c r="AI11">
        <v>282.70999999999998</v>
      </c>
      <c r="AJ11">
        <v>68</v>
      </c>
      <c r="AK11">
        <v>3862</v>
      </c>
      <c r="AL11">
        <v>3977</v>
      </c>
      <c r="AM11">
        <v>115</v>
      </c>
      <c r="AN11">
        <v>115</v>
      </c>
      <c r="AO11">
        <v>1.98</v>
      </c>
      <c r="AP11">
        <v>115</v>
      </c>
      <c r="AQ11">
        <v>227.7</v>
      </c>
      <c r="AR11">
        <v>0</v>
      </c>
      <c r="AT11">
        <v>0</v>
      </c>
      <c r="AU11">
        <v>227.7</v>
      </c>
      <c r="AV11" t="s">
        <v>87</v>
      </c>
      <c r="BU11" t="s">
        <v>160</v>
      </c>
      <c r="BV11" t="s">
        <v>161</v>
      </c>
      <c r="BW11" t="s">
        <v>90</v>
      </c>
      <c r="BY11" t="s">
        <v>162</v>
      </c>
      <c r="BZ11">
        <v>8</v>
      </c>
      <c r="CB11">
        <v>21</v>
      </c>
      <c r="CC11">
        <v>89562</v>
      </c>
      <c r="CD11" t="s">
        <v>92</v>
      </c>
      <c r="CE11">
        <f t="shared" si="0"/>
        <v>1</v>
      </c>
      <c r="CF11" t="b">
        <f t="shared" si="1"/>
        <v>1</v>
      </c>
      <c r="CG11" t="b">
        <f t="shared" si="2"/>
        <v>1</v>
      </c>
      <c r="CK11" t="b">
        <f t="shared" si="3"/>
        <v>1</v>
      </c>
      <c r="CL11" t="b">
        <f t="shared" si="4"/>
        <v>1</v>
      </c>
      <c r="CM11" t="b">
        <f t="shared" si="5"/>
        <v>1</v>
      </c>
      <c r="CN11" t="b">
        <f t="shared" si="6"/>
        <v>1</v>
      </c>
      <c r="CQ11" t="b">
        <f t="shared" si="7"/>
        <v>1</v>
      </c>
      <c r="CR11" t="b">
        <f t="shared" si="8"/>
        <v>1</v>
      </c>
      <c r="CS11" t="b">
        <f t="shared" si="9"/>
        <v>1</v>
      </c>
      <c r="CT11" t="b">
        <f t="shared" si="10"/>
        <v>0</v>
      </c>
      <c r="CU11" t="b">
        <f t="shared" si="11"/>
        <v>1</v>
      </c>
      <c r="CV11" t="b">
        <f t="shared" si="12"/>
        <v>1</v>
      </c>
    </row>
    <row r="12" spans="1:100" x14ac:dyDescent="0.25">
      <c r="A12" t="s">
        <v>82</v>
      </c>
      <c r="B12" s="1">
        <v>41455</v>
      </c>
      <c r="C12">
        <v>112000</v>
      </c>
      <c r="D12" t="s">
        <v>163</v>
      </c>
      <c r="E12" t="s">
        <v>164</v>
      </c>
      <c r="F12">
        <v>460047</v>
      </c>
      <c r="G12" t="s">
        <v>164</v>
      </c>
      <c r="H12">
        <v>1</v>
      </c>
      <c r="I12">
        <v>45.3</v>
      </c>
      <c r="J12">
        <v>1</v>
      </c>
      <c r="K12">
        <v>4671.6000000000004</v>
      </c>
      <c r="L12">
        <v>1733.6</v>
      </c>
      <c r="M12">
        <v>14055</v>
      </c>
      <c r="N12">
        <v>12399</v>
      </c>
      <c r="O12">
        <v>1656</v>
      </c>
      <c r="P12" t="s">
        <v>85</v>
      </c>
      <c r="Q12">
        <v>16.059999999999999</v>
      </c>
      <c r="R12">
        <v>1.98</v>
      </c>
      <c r="S12">
        <v>31.8</v>
      </c>
      <c r="T12">
        <v>0</v>
      </c>
      <c r="V12">
        <v>0</v>
      </c>
      <c r="W12">
        <v>31.8</v>
      </c>
      <c r="X12" t="s">
        <v>165</v>
      </c>
      <c r="Y12">
        <v>9957620</v>
      </c>
      <c r="Z12">
        <v>1</v>
      </c>
      <c r="AA12">
        <v>0</v>
      </c>
      <c r="AB12">
        <v>0</v>
      </c>
      <c r="AC12">
        <v>157.71</v>
      </c>
      <c r="AD12">
        <v>68.72</v>
      </c>
      <c r="AE12">
        <v>13.27</v>
      </c>
      <c r="AF12">
        <v>873.98</v>
      </c>
      <c r="AG12">
        <v>0</v>
      </c>
      <c r="AH12">
        <v>0</v>
      </c>
      <c r="AI12">
        <v>1113.68</v>
      </c>
      <c r="AJ12">
        <v>91</v>
      </c>
      <c r="AK12">
        <v>2844</v>
      </c>
      <c r="AL12">
        <v>2949</v>
      </c>
      <c r="AM12">
        <v>105</v>
      </c>
      <c r="AN12">
        <v>105</v>
      </c>
      <c r="AO12">
        <v>1.98</v>
      </c>
      <c r="AP12">
        <v>105</v>
      </c>
      <c r="AQ12">
        <v>207.9</v>
      </c>
      <c r="AR12">
        <v>0</v>
      </c>
      <c r="AT12">
        <v>0</v>
      </c>
      <c r="AU12">
        <v>207.9</v>
      </c>
      <c r="AV12" t="s">
        <v>87</v>
      </c>
      <c r="BU12" t="s">
        <v>166</v>
      </c>
      <c r="BV12" t="s">
        <v>167</v>
      </c>
      <c r="BW12" t="s">
        <v>90</v>
      </c>
      <c r="BY12" t="s">
        <v>168</v>
      </c>
      <c r="BZ12">
        <v>2</v>
      </c>
      <c r="CA12">
        <v>1</v>
      </c>
      <c r="CB12">
        <v>75</v>
      </c>
      <c r="CC12">
        <v>89494</v>
      </c>
      <c r="CD12" t="s">
        <v>92</v>
      </c>
      <c r="CE12">
        <f t="shared" si="0"/>
        <v>1</v>
      </c>
      <c r="CF12" t="b">
        <f t="shared" si="1"/>
        <v>1</v>
      </c>
      <c r="CG12" t="b">
        <f t="shared" si="2"/>
        <v>1</v>
      </c>
      <c r="CK12" t="b">
        <f t="shared" si="3"/>
        <v>1</v>
      </c>
      <c r="CL12" t="b">
        <f t="shared" si="4"/>
        <v>1</v>
      </c>
      <c r="CM12" t="b">
        <f t="shared" si="5"/>
        <v>1</v>
      </c>
      <c r="CN12" t="b">
        <f t="shared" si="6"/>
        <v>1</v>
      </c>
      <c r="CQ12" t="b">
        <f t="shared" si="7"/>
        <v>1</v>
      </c>
      <c r="CR12" t="b">
        <f t="shared" si="8"/>
        <v>1</v>
      </c>
      <c r="CS12" t="b">
        <f t="shared" si="9"/>
        <v>1</v>
      </c>
      <c r="CT12" t="b">
        <f t="shared" si="10"/>
        <v>0</v>
      </c>
      <c r="CU12" t="b">
        <f t="shared" si="11"/>
        <v>1</v>
      </c>
      <c r="CV12" t="b">
        <f t="shared" si="12"/>
        <v>1</v>
      </c>
    </row>
    <row r="13" spans="1:100" x14ac:dyDescent="0.25">
      <c r="A13" t="s">
        <v>118</v>
      </c>
      <c r="B13" s="1">
        <v>41455</v>
      </c>
      <c r="C13">
        <v>4322679909</v>
      </c>
      <c r="D13" t="s">
        <v>169</v>
      </c>
      <c r="E13" t="s">
        <v>170</v>
      </c>
      <c r="F13">
        <v>461042</v>
      </c>
      <c r="G13" t="s">
        <v>170</v>
      </c>
      <c r="H13">
        <v>1</v>
      </c>
      <c r="I13">
        <v>0</v>
      </c>
      <c r="J13">
        <v>2</v>
      </c>
      <c r="K13">
        <v>0</v>
      </c>
      <c r="L13">
        <v>0</v>
      </c>
      <c r="M13">
        <v>0</v>
      </c>
      <c r="N13">
        <v>0</v>
      </c>
      <c r="O13">
        <v>0</v>
      </c>
      <c r="Q13">
        <v>0</v>
      </c>
      <c r="R13">
        <v>0</v>
      </c>
      <c r="S13">
        <v>0</v>
      </c>
      <c r="T13">
        <v>0</v>
      </c>
      <c r="V13">
        <v>0</v>
      </c>
      <c r="W13">
        <v>0</v>
      </c>
      <c r="X13" t="s">
        <v>171</v>
      </c>
      <c r="Y13">
        <v>40176</v>
      </c>
      <c r="Z13">
        <v>1</v>
      </c>
      <c r="AA13">
        <v>1.52</v>
      </c>
      <c r="AB13">
        <v>0</v>
      </c>
      <c r="AC13">
        <v>633.14</v>
      </c>
      <c r="AD13">
        <v>275.88</v>
      </c>
      <c r="AE13">
        <v>53.26</v>
      </c>
      <c r="AF13">
        <v>922.82</v>
      </c>
      <c r="AG13">
        <v>0</v>
      </c>
      <c r="AH13">
        <v>940.9</v>
      </c>
      <c r="AI13">
        <v>945.72</v>
      </c>
      <c r="AJ13">
        <v>72</v>
      </c>
      <c r="AK13">
        <v>28220</v>
      </c>
      <c r="AL13">
        <v>28706</v>
      </c>
      <c r="AM13">
        <v>486</v>
      </c>
      <c r="AN13">
        <v>486</v>
      </c>
      <c r="AO13">
        <v>1.98</v>
      </c>
      <c r="AP13">
        <v>486</v>
      </c>
      <c r="AQ13">
        <v>962.28</v>
      </c>
      <c r="AR13">
        <v>0</v>
      </c>
      <c r="AT13">
        <v>0</v>
      </c>
      <c r="AU13">
        <v>962.28</v>
      </c>
      <c r="AV13" t="s">
        <v>87</v>
      </c>
      <c r="BU13" t="s">
        <v>98</v>
      </c>
      <c r="BV13" t="s">
        <v>122</v>
      </c>
      <c r="BW13" t="s">
        <v>123</v>
      </c>
      <c r="BY13" t="s">
        <v>172</v>
      </c>
      <c r="BZ13">
        <v>84</v>
      </c>
      <c r="CC13">
        <v>69001</v>
      </c>
      <c r="CD13" t="s">
        <v>125</v>
      </c>
      <c r="CE13">
        <f t="shared" si="0"/>
        <v>1</v>
      </c>
      <c r="CF13" t="b">
        <f t="shared" si="1"/>
        <v>1</v>
      </c>
      <c r="CG13" t="b">
        <f t="shared" si="2"/>
        <v>1</v>
      </c>
      <c r="CK13" t="b">
        <f t="shared" si="3"/>
        <v>1</v>
      </c>
      <c r="CL13" t="b">
        <f t="shared" si="4"/>
        <v>1</v>
      </c>
      <c r="CM13" t="b">
        <f t="shared" si="5"/>
        <v>1</v>
      </c>
      <c r="CN13" t="b">
        <f t="shared" si="6"/>
        <v>1</v>
      </c>
      <c r="CQ13" t="b">
        <f t="shared" si="7"/>
        <v>1</v>
      </c>
      <c r="CR13" t="b">
        <f t="shared" si="8"/>
        <v>1</v>
      </c>
      <c r="CS13" t="b">
        <f t="shared" si="9"/>
        <v>1</v>
      </c>
      <c r="CT13" t="b">
        <f t="shared" si="10"/>
        <v>1</v>
      </c>
      <c r="CU13" t="b">
        <f t="shared" si="11"/>
        <v>1</v>
      </c>
      <c r="CV13" t="b">
        <f t="shared" si="12"/>
        <v>0</v>
      </c>
    </row>
    <row r="14" spans="1:100" x14ac:dyDescent="0.25">
      <c r="A14" t="s">
        <v>173</v>
      </c>
      <c r="B14" s="1">
        <v>41455</v>
      </c>
      <c r="C14">
        <v>3202130430</v>
      </c>
      <c r="D14" t="s">
        <v>174</v>
      </c>
      <c r="E14" t="s">
        <v>175</v>
      </c>
      <c r="F14">
        <v>461713</v>
      </c>
      <c r="G14" t="s">
        <v>175</v>
      </c>
      <c r="H14">
        <v>1</v>
      </c>
      <c r="I14">
        <v>0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Q14">
        <v>0</v>
      </c>
      <c r="R14">
        <v>0</v>
      </c>
      <c r="S14">
        <v>0</v>
      </c>
      <c r="T14">
        <v>0</v>
      </c>
      <c r="V14">
        <v>0</v>
      </c>
      <c r="W14">
        <v>0</v>
      </c>
      <c r="X14" t="s">
        <v>104</v>
      </c>
      <c r="Y14">
        <v>50087</v>
      </c>
      <c r="Z14">
        <v>1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-0.17</v>
      </c>
      <c r="AH14">
        <v>0</v>
      </c>
      <c r="AI14">
        <v>-0.17</v>
      </c>
      <c r="AJ14">
        <v>53</v>
      </c>
      <c r="AK14">
        <v>2465</v>
      </c>
      <c r="AL14">
        <v>2465</v>
      </c>
      <c r="AM14">
        <v>0</v>
      </c>
      <c r="AN14">
        <v>0</v>
      </c>
      <c r="AO14">
        <v>1.38</v>
      </c>
      <c r="AP14">
        <v>0</v>
      </c>
      <c r="AQ14">
        <v>0</v>
      </c>
      <c r="AR14">
        <v>0</v>
      </c>
      <c r="AT14">
        <v>0</v>
      </c>
      <c r="AU14">
        <v>0</v>
      </c>
      <c r="AV14" t="s">
        <v>87</v>
      </c>
      <c r="BU14" t="s">
        <v>98</v>
      </c>
      <c r="BV14" t="s">
        <v>176</v>
      </c>
      <c r="BW14" t="s">
        <v>177</v>
      </c>
      <c r="BY14" t="s">
        <v>178</v>
      </c>
      <c r="BZ14">
        <v>13</v>
      </c>
      <c r="CC14">
        <v>78002</v>
      </c>
      <c r="CD14" t="s">
        <v>133</v>
      </c>
      <c r="CE14">
        <f t="shared" si="0"/>
        <v>1</v>
      </c>
      <c r="CF14" t="b">
        <f t="shared" si="1"/>
        <v>1</v>
      </c>
      <c r="CG14" t="b">
        <f t="shared" si="2"/>
        <v>1</v>
      </c>
      <c r="CK14" t="b">
        <f t="shared" si="3"/>
        <v>1</v>
      </c>
      <c r="CL14" t="b">
        <f t="shared" si="4"/>
        <v>1</v>
      </c>
      <c r="CM14" t="b">
        <f t="shared" si="5"/>
        <v>1</v>
      </c>
      <c r="CN14" t="b">
        <f t="shared" si="6"/>
        <v>1</v>
      </c>
      <c r="CQ14" t="b">
        <f t="shared" si="7"/>
        <v>1</v>
      </c>
      <c r="CR14" t="b">
        <f t="shared" si="8"/>
        <v>1</v>
      </c>
      <c r="CS14" t="b">
        <f t="shared" si="9"/>
        <v>1</v>
      </c>
      <c r="CT14" t="b">
        <f t="shared" si="10"/>
        <v>1</v>
      </c>
      <c r="CU14" t="b">
        <f t="shared" si="11"/>
        <v>0</v>
      </c>
      <c r="CV14" t="b">
        <f t="shared" si="12"/>
        <v>0</v>
      </c>
    </row>
    <row r="15" spans="1:100" x14ac:dyDescent="0.25">
      <c r="A15" t="s">
        <v>179</v>
      </c>
      <c r="B15" s="1">
        <v>41455</v>
      </c>
      <c r="C15">
        <v>1125030107</v>
      </c>
      <c r="D15" t="s">
        <v>180</v>
      </c>
      <c r="E15" t="s">
        <v>181</v>
      </c>
      <c r="F15">
        <v>460048</v>
      </c>
      <c r="G15" t="s">
        <v>181</v>
      </c>
      <c r="H15">
        <v>1</v>
      </c>
      <c r="I15">
        <v>61.6</v>
      </c>
      <c r="J15">
        <v>2</v>
      </c>
      <c r="K15">
        <v>0</v>
      </c>
      <c r="L15">
        <v>0</v>
      </c>
      <c r="M15">
        <v>0</v>
      </c>
      <c r="N15">
        <v>0</v>
      </c>
      <c r="O15">
        <v>0</v>
      </c>
      <c r="Q15">
        <v>0</v>
      </c>
      <c r="R15">
        <v>0</v>
      </c>
      <c r="S15">
        <v>0</v>
      </c>
      <c r="T15">
        <v>0</v>
      </c>
      <c r="V15">
        <v>0</v>
      </c>
      <c r="W15">
        <v>0</v>
      </c>
      <c r="X15" t="s">
        <v>104</v>
      </c>
      <c r="Y15">
        <v>522821</v>
      </c>
      <c r="Z15">
        <v>1</v>
      </c>
      <c r="AA15">
        <v>0</v>
      </c>
      <c r="AB15">
        <v>0</v>
      </c>
      <c r="AC15">
        <v>22.15</v>
      </c>
      <c r="AD15">
        <v>9.65</v>
      </c>
      <c r="AE15">
        <v>1.86</v>
      </c>
      <c r="AF15">
        <v>43.56</v>
      </c>
      <c r="AG15">
        <v>0</v>
      </c>
      <c r="AH15">
        <v>43.56</v>
      </c>
      <c r="AI15">
        <v>33.659999999999997</v>
      </c>
      <c r="AJ15">
        <v>66</v>
      </c>
      <c r="AK15">
        <v>13837</v>
      </c>
      <c r="AL15">
        <v>13854</v>
      </c>
      <c r="AM15">
        <v>17</v>
      </c>
      <c r="AN15">
        <v>17</v>
      </c>
      <c r="AO15">
        <v>1.98</v>
      </c>
      <c r="AP15">
        <v>17</v>
      </c>
      <c r="AQ15">
        <v>33.659999999999997</v>
      </c>
      <c r="AR15">
        <v>0</v>
      </c>
      <c r="AT15">
        <v>0</v>
      </c>
      <c r="AU15">
        <v>33.659999999999997</v>
      </c>
      <c r="AV15" t="s">
        <v>87</v>
      </c>
      <c r="BU15" t="s">
        <v>98</v>
      </c>
      <c r="BV15" t="s">
        <v>99</v>
      </c>
      <c r="BW15" t="s">
        <v>90</v>
      </c>
      <c r="BY15" t="s">
        <v>182</v>
      </c>
      <c r="BZ15">
        <v>231</v>
      </c>
      <c r="CB15">
        <v>10</v>
      </c>
      <c r="CC15">
        <v>59987</v>
      </c>
      <c r="CD15" t="s">
        <v>92</v>
      </c>
      <c r="CE15">
        <f t="shared" si="0"/>
        <v>1</v>
      </c>
      <c r="CF15" t="b">
        <f t="shared" si="1"/>
        <v>1</v>
      </c>
      <c r="CG15" t="b">
        <f t="shared" si="2"/>
        <v>1</v>
      </c>
      <c r="CK15" t="b">
        <f t="shared" si="3"/>
        <v>1</v>
      </c>
      <c r="CL15" t="b">
        <f t="shared" si="4"/>
        <v>1</v>
      </c>
      <c r="CM15" t="b">
        <f t="shared" si="5"/>
        <v>1</v>
      </c>
      <c r="CN15" t="b">
        <f t="shared" si="6"/>
        <v>1</v>
      </c>
      <c r="CQ15" t="b">
        <f t="shared" si="7"/>
        <v>1</v>
      </c>
      <c r="CR15" t="b">
        <f t="shared" si="8"/>
        <v>1</v>
      </c>
      <c r="CS15" t="b">
        <f t="shared" si="9"/>
        <v>1</v>
      </c>
      <c r="CT15" t="b">
        <f t="shared" si="10"/>
        <v>1</v>
      </c>
      <c r="CU15" t="b">
        <f t="shared" si="11"/>
        <v>1</v>
      </c>
      <c r="CV15" t="b">
        <f t="shared" si="12"/>
        <v>0</v>
      </c>
    </row>
    <row r="16" spans="1:100" x14ac:dyDescent="0.25">
      <c r="A16" t="s">
        <v>183</v>
      </c>
      <c r="B16" s="1">
        <v>41455</v>
      </c>
      <c r="C16">
        <v>1144230966</v>
      </c>
      <c r="D16" t="s">
        <v>184</v>
      </c>
      <c r="E16" t="s">
        <v>185</v>
      </c>
      <c r="F16">
        <v>460022</v>
      </c>
      <c r="G16" t="s">
        <v>185</v>
      </c>
      <c r="H16">
        <v>1</v>
      </c>
      <c r="I16">
        <v>59.7</v>
      </c>
      <c r="J16">
        <v>4</v>
      </c>
      <c r="K16">
        <v>0</v>
      </c>
      <c r="L16">
        <v>0</v>
      </c>
      <c r="M16">
        <v>0</v>
      </c>
      <c r="N16">
        <v>0</v>
      </c>
      <c r="O16">
        <v>0</v>
      </c>
      <c r="Q16">
        <v>0</v>
      </c>
      <c r="R16">
        <v>0</v>
      </c>
      <c r="S16">
        <v>0</v>
      </c>
      <c r="T16">
        <v>0</v>
      </c>
      <c r="V16">
        <v>0</v>
      </c>
      <c r="W16">
        <v>0</v>
      </c>
      <c r="X16" t="s">
        <v>186</v>
      </c>
      <c r="Y16">
        <v>903111094</v>
      </c>
      <c r="Z16">
        <v>1</v>
      </c>
      <c r="AA16">
        <v>0</v>
      </c>
      <c r="AB16">
        <v>0</v>
      </c>
      <c r="AC16">
        <v>46.9</v>
      </c>
      <c r="AD16">
        <v>20.440000000000001</v>
      </c>
      <c r="AE16">
        <v>3.95</v>
      </c>
      <c r="AF16">
        <v>0</v>
      </c>
      <c r="AG16">
        <v>-849.42</v>
      </c>
      <c r="AH16">
        <v>0</v>
      </c>
      <c r="AI16">
        <v>-778.14</v>
      </c>
      <c r="AJ16">
        <v>86</v>
      </c>
      <c r="AK16">
        <v>545</v>
      </c>
      <c r="AL16">
        <v>581</v>
      </c>
      <c r="AM16">
        <v>36</v>
      </c>
      <c r="AN16">
        <v>36</v>
      </c>
      <c r="AO16">
        <v>1.98</v>
      </c>
      <c r="AP16">
        <v>36</v>
      </c>
      <c r="AQ16">
        <v>71.28</v>
      </c>
      <c r="AR16">
        <v>0</v>
      </c>
      <c r="AT16">
        <v>0</v>
      </c>
      <c r="AU16">
        <v>71.28</v>
      </c>
      <c r="AV16" t="s">
        <v>87</v>
      </c>
      <c r="BU16" t="s">
        <v>98</v>
      </c>
      <c r="BV16" t="s">
        <v>99</v>
      </c>
      <c r="BW16" t="s">
        <v>90</v>
      </c>
      <c r="BY16" t="s">
        <v>187</v>
      </c>
      <c r="BZ16">
        <v>261</v>
      </c>
      <c r="CB16">
        <v>96</v>
      </c>
      <c r="CC16">
        <v>59987</v>
      </c>
      <c r="CD16" t="s">
        <v>92</v>
      </c>
      <c r="CE16">
        <f t="shared" si="0"/>
        <v>1</v>
      </c>
      <c r="CF16" t="b">
        <f t="shared" si="1"/>
        <v>1</v>
      </c>
      <c r="CG16" t="b">
        <f t="shared" si="2"/>
        <v>1</v>
      </c>
      <c r="CK16" t="b">
        <f t="shared" si="3"/>
        <v>1</v>
      </c>
      <c r="CL16" t="b">
        <f t="shared" si="4"/>
        <v>1</v>
      </c>
      <c r="CM16" t="b">
        <f t="shared" si="5"/>
        <v>1</v>
      </c>
      <c r="CN16" t="b">
        <f t="shared" si="6"/>
        <v>1</v>
      </c>
      <c r="CQ16" t="b">
        <f t="shared" si="7"/>
        <v>0</v>
      </c>
      <c r="CR16" t="b">
        <f t="shared" si="8"/>
        <v>1</v>
      </c>
      <c r="CS16" t="b">
        <f t="shared" si="9"/>
        <v>1</v>
      </c>
      <c r="CT16" t="b">
        <f t="shared" si="10"/>
        <v>1</v>
      </c>
      <c r="CU16" t="b">
        <f t="shared" si="11"/>
        <v>1</v>
      </c>
      <c r="CV16" t="b">
        <f t="shared" si="12"/>
        <v>0</v>
      </c>
    </row>
    <row r="17" spans="1:100" x14ac:dyDescent="0.25">
      <c r="A17" t="s">
        <v>82</v>
      </c>
      <c r="B17" s="1">
        <v>41455</v>
      </c>
      <c r="C17">
        <v>212000</v>
      </c>
      <c r="D17" t="s">
        <v>188</v>
      </c>
      <c r="E17" t="s">
        <v>189</v>
      </c>
      <c r="F17">
        <v>460052</v>
      </c>
      <c r="G17" t="s">
        <v>189</v>
      </c>
      <c r="H17">
        <v>2</v>
      </c>
      <c r="I17">
        <v>56.1</v>
      </c>
      <c r="J17">
        <v>1</v>
      </c>
      <c r="K17">
        <v>16609.8</v>
      </c>
      <c r="L17">
        <v>6765.9</v>
      </c>
      <c r="M17">
        <v>65101</v>
      </c>
      <c r="N17">
        <v>57058</v>
      </c>
      <c r="O17">
        <v>8043</v>
      </c>
      <c r="P17" t="s">
        <v>85</v>
      </c>
      <c r="Q17">
        <v>27.17</v>
      </c>
      <c r="R17">
        <v>1.38</v>
      </c>
      <c r="S17">
        <v>37.49</v>
      </c>
      <c r="T17">
        <v>0</v>
      </c>
      <c r="V17">
        <v>0</v>
      </c>
      <c r="W17">
        <v>37.49</v>
      </c>
      <c r="X17" t="s">
        <v>121</v>
      </c>
      <c r="Y17" s="2">
        <v>7790000000000</v>
      </c>
      <c r="Z17">
        <v>1</v>
      </c>
      <c r="AA17">
        <v>0</v>
      </c>
      <c r="AB17">
        <v>0</v>
      </c>
      <c r="AC17">
        <v>144.24</v>
      </c>
      <c r="AD17">
        <v>61.9</v>
      </c>
      <c r="AE17">
        <v>12.13</v>
      </c>
      <c r="AF17">
        <v>219.49</v>
      </c>
      <c r="AG17">
        <v>0</v>
      </c>
      <c r="AH17">
        <v>219.5</v>
      </c>
      <c r="AI17">
        <v>218.26</v>
      </c>
      <c r="AJ17">
        <v>92</v>
      </c>
      <c r="AK17">
        <v>914</v>
      </c>
      <c r="AL17">
        <v>1045</v>
      </c>
      <c r="AM17">
        <v>131</v>
      </c>
      <c r="AN17">
        <v>131</v>
      </c>
      <c r="AO17">
        <v>1.38</v>
      </c>
      <c r="AP17">
        <v>131</v>
      </c>
      <c r="AQ17">
        <v>180.78</v>
      </c>
      <c r="AR17">
        <v>0</v>
      </c>
      <c r="AT17">
        <v>0</v>
      </c>
      <c r="AU17">
        <v>180.78</v>
      </c>
      <c r="AV17" t="s">
        <v>97</v>
      </c>
      <c r="BU17" t="s">
        <v>190</v>
      </c>
      <c r="BV17" t="s">
        <v>191</v>
      </c>
      <c r="BW17" t="s">
        <v>192</v>
      </c>
      <c r="BY17" t="s">
        <v>193</v>
      </c>
      <c r="BZ17">
        <v>74</v>
      </c>
      <c r="CB17">
        <v>146</v>
      </c>
      <c r="CC17">
        <v>89670</v>
      </c>
      <c r="CD17" t="s">
        <v>92</v>
      </c>
      <c r="CE17">
        <f t="shared" si="0"/>
        <v>1</v>
      </c>
      <c r="CF17" t="b">
        <f t="shared" si="1"/>
        <v>1</v>
      </c>
      <c r="CG17" t="b">
        <f t="shared" si="2"/>
        <v>1</v>
      </c>
      <c r="CK17" t="b">
        <f t="shared" si="3"/>
        <v>1</v>
      </c>
      <c r="CL17" t="b">
        <f t="shared" si="4"/>
        <v>1</v>
      </c>
      <c r="CM17" t="b">
        <f t="shared" si="5"/>
        <v>1</v>
      </c>
      <c r="CN17" t="b">
        <f t="shared" si="6"/>
        <v>1</v>
      </c>
      <c r="CQ17" t="b">
        <f t="shared" si="7"/>
        <v>1</v>
      </c>
      <c r="CR17" t="b">
        <f t="shared" si="8"/>
        <v>1</v>
      </c>
      <c r="CS17" t="b">
        <f t="shared" si="9"/>
        <v>1</v>
      </c>
      <c r="CT17" t="b">
        <f t="shared" si="10"/>
        <v>0</v>
      </c>
      <c r="CU17" t="b">
        <f t="shared" si="11"/>
        <v>1</v>
      </c>
      <c r="CV17" t="b">
        <f t="shared" si="12"/>
        <v>1</v>
      </c>
    </row>
    <row r="18" spans="1:100" x14ac:dyDescent="0.25">
      <c r="A18" t="s">
        <v>118</v>
      </c>
      <c r="B18" s="1">
        <v>41455</v>
      </c>
      <c r="C18">
        <v>7016560810</v>
      </c>
      <c r="D18" t="s">
        <v>194</v>
      </c>
      <c r="E18" t="s">
        <v>195</v>
      </c>
      <c r="F18">
        <v>461025</v>
      </c>
      <c r="G18" t="s">
        <v>195</v>
      </c>
      <c r="H18">
        <v>3</v>
      </c>
      <c r="I18">
        <v>48</v>
      </c>
      <c r="J18">
        <v>2</v>
      </c>
      <c r="K18">
        <v>0</v>
      </c>
      <c r="L18">
        <v>0</v>
      </c>
      <c r="M18">
        <v>0</v>
      </c>
      <c r="N18">
        <v>0</v>
      </c>
      <c r="O18">
        <v>0</v>
      </c>
      <c r="Q18">
        <v>0</v>
      </c>
      <c r="R18">
        <v>0</v>
      </c>
      <c r="S18">
        <v>0</v>
      </c>
      <c r="T18">
        <v>0</v>
      </c>
      <c r="V18">
        <v>0</v>
      </c>
      <c r="W18">
        <v>0</v>
      </c>
      <c r="X18" t="s">
        <v>196</v>
      </c>
      <c r="Y18">
        <v>93538</v>
      </c>
      <c r="Z18">
        <v>1</v>
      </c>
      <c r="AA18">
        <v>0</v>
      </c>
      <c r="AB18">
        <v>0</v>
      </c>
      <c r="AC18">
        <v>92.11</v>
      </c>
      <c r="AD18">
        <v>39.53</v>
      </c>
      <c r="AE18">
        <v>7.75</v>
      </c>
      <c r="AF18">
        <v>133.86000000000001</v>
      </c>
      <c r="AG18">
        <v>0</v>
      </c>
      <c r="AH18">
        <v>133.86000000000001</v>
      </c>
      <c r="AI18">
        <v>139.38</v>
      </c>
      <c r="AJ18">
        <v>27</v>
      </c>
      <c r="AK18">
        <v>7046</v>
      </c>
      <c r="AL18">
        <v>7147</v>
      </c>
      <c r="AM18">
        <v>101</v>
      </c>
      <c r="AN18">
        <v>101</v>
      </c>
      <c r="AO18">
        <v>1.38</v>
      </c>
      <c r="AP18">
        <v>101</v>
      </c>
      <c r="AQ18">
        <v>139.38</v>
      </c>
      <c r="AR18">
        <v>0</v>
      </c>
      <c r="AT18">
        <v>0</v>
      </c>
      <c r="AU18">
        <v>139.38</v>
      </c>
      <c r="AV18" t="s">
        <v>87</v>
      </c>
      <c r="BU18" t="s">
        <v>98</v>
      </c>
      <c r="BV18" t="s">
        <v>114</v>
      </c>
      <c r="BW18" t="s">
        <v>197</v>
      </c>
      <c r="BY18" t="s">
        <v>198</v>
      </c>
      <c r="BZ18">
        <v>113</v>
      </c>
      <c r="CC18">
        <v>68001</v>
      </c>
      <c r="CD18" t="s">
        <v>117</v>
      </c>
      <c r="CE18">
        <f t="shared" si="0"/>
        <v>1</v>
      </c>
      <c r="CF18" t="b">
        <f t="shared" si="1"/>
        <v>1</v>
      </c>
      <c r="CG18" t="b">
        <f t="shared" si="2"/>
        <v>1</v>
      </c>
      <c r="CK18" t="b">
        <f t="shared" si="3"/>
        <v>1</v>
      </c>
      <c r="CL18" t="b">
        <f t="shared" si="4"/>
        <v>1</v>
      </c>
      <c r="CM18" t="b">
        <f t="shared" si="5"/>
        <v>1</v>
      </c>
      <c r="CN18" t="b">
        <f t="shared" si="6"/>
        <v>1</v>
      </c>
      <c r="CQ18" t="b">
        <f t="shared" si="7"/>
        <v>0</v>
      </c>
      <c r="CR18" t="b">
        <f t="shared" si="8"/>
        <v>1</v>
      </c>
      <c r="CS18" t="b">
        <f t="shared" si="9"/>
        <v>1</v>
      </c>
      <c r="CT18" t="b">
        <f t="shared" si="10"/>
        <v>1</v>
      </c>
      <c r="CU18" t="b">
        <f t="shared" si="11"/>
        <v>1</v>
      </c>
      <c r="CV18" t="b">
        <f t="shared" si="12"/>
        <v>0</v>
      </c>
    </row>
    <row r="19" spans="1:100" x14ac:dyDescent="0.25">
      <c r="A19" t="s">
        <v>199</v>
      </c>
      <c r="B19" s="1">
        <v>41455</v>
      </c>
      <c r="C19">
        <v>2210502460</v>
      </c>
      <c r="D19" t="s">
        <v>200</v>
      </c>
      <c r="E19" t="s">
        <v>201</v>
      </c>
      <c r="F19">
        <v>461359</v>
      </c>
      <c r="G19" t="s">
        <v>201</v>
      </c>
      <c r="H19">
        <v>1</v>
      </c>
      <c r="I19">
        <v>32</v>
      </c>
      <c r="J19">
        <v>2</v>
      </c>
      <c r="K19">
        <v>0</v>
      </c>
      <c r="L19">
        <v>0</v>
      </c>
      <c r="M19">
        <v>0</v>
      </c>
      <c r="N19">
        <v>0</v>
      </c>
      <c r="O19">
        <v>0</v>
      </c>
      <c r="Q19">
        <v>0</v>
      </c>
      <c r="R19">
        <v>0</v>
      </c>
      <c r="S19">
        <v>0</v>
      </c>
      <c r="T19">
        <v>0</v>
      </c>
      <c r="V19">
        <v>0</v>
      </c>
      <c r="W19">
        <v>0</v>
      </c>
      <c r="X19" t="s">
        <v>196</v>
      </c>
      <c r="Y19">
        <v>98576</v>
      </c>
      <c r="Z19">
        <v>1</v>
      </c>
      <c r="AA19">
        <v>0</v>
      </c>
      <c r="AB19">
        <v>0</v>
      </c>
      <c r="AC19">
        <v>80.25</v>
      </c>
      <c r="AD19">
        <v>34.44</v>
      </c>
      <c r="AE19">
        <v>6.75</v>
      </c>
      <c r="AF19">
        <v>95.22</v>
      </c>
      <c r="AG19">
        <v>0</v>
      </c>
      <c r="AH19">
        <v>95.22</v>
      </c>
      <c r="AI19">
        <v>121.44</v>
      </c>
      <c r="AJ19">
        <v>3</v>
      </c>
      <c r="AK19">
        <v>6395</v>
      </c>
      <c r="AL19">
        <v>6483</v>
      </c>
      <c r="AM19">
        <v>88</v>
      </c>
      <c r="AN19">
        <v>88</v>
      </c>
      <c r="AO19">
        <v>1.38</v>
      </c>
      <c r="AP19">
        <v>88</v>
      </c>
      <c r="AQ19">
        <v>121.44</v>
      </c>
      <c r="AR19">
        <v>0</v>
      </c>
      <c r="AT19">
        <v>0</v>
      </c>
      <c r="AU19">
        <v>121.44</v>
      </c>
      <c r="AV19" t="s">
        <v>87</v>
      </c>
      <c r="BU19" t="s">
        <v>98</v>
      </c>
      <c r="BV19" t="s">
        <v>139</v>
      </c>
      <c r="BW19" t="s">
        <v>202</v>
      </c>
      <c r="BY19" t="s">
        <v>203</v>
      </c>
      <c r="BZ19">
        <v>4</v>
      </c>
      <c r="CC19">
        <v>59999</v>
      </c>
      <c r="CD19" t="s">
        <v>142</v>
      </c>
      <c r="CE19">
        <f t="shared" si="0"/>
        <v>1</v>
      </c>
      <c r="CF19" t="b">
        <f t="shared" si="1"/>
        <v>1</v>
      </c>
      <c r="CG19" t="b">
        <f t="shared" si="2"/>
        <v>1</v>
      </c>
      <c r="CK19" t="b">
        <f t="shared" si="3"/>
        <v>1</v>
      </c>
      <c r="CL19" t="b">
        <f t="shared" si="4"/>
        <v>1</v>
      </c>
      <c r="CM19" t="b">
        <f t="shared" si="5"/>
        <v>1</v>
      </c>
      <c r="CN19" t="b">
        <f t="shared" si="6"/>
        <v>1</v>
      </c>
      <c r="CQ19" t="b">
        <f t="shared" si="7"/>
        <v>1</v>
      </c>
      <c r="CR19" t="b">
        <f t="shared" si="8"/>
        <v>1</v>
      </c>
      <c r="CS19" t="b">
        <f t="shared" si="9"/>
        <v>1</v>
      </c>
      <c r="CT19" t="b">
        <f t="shared" si="10"/>
        <v>1</v>
      </c>
      <c r="CU19" t="b">
        <f t="shared" si="11"/>
        <v>1</v>
      </c>
      <c r="CV19" t="b">
        <f t="shared" si="12"/>
        <v>0</v>
      </c>
    </row>
    <row r="20" spans="1:100" x14ac:dyDescent="0.25">
      <c r="A20" t="s">
        <v>204</v>
      </c>
      <c r="B20" s="1">
        <v>41455</v>
      </c>
      <c r="C20">
        <v>312000</v>
      </c>
      <c r="D20" t="s">
        <v>205</v>
      </c>
      <c r="E20" t="s">
        <v>206</v>
      </c>
      <c r="F20">
        <v>460024</v>
      </c>
      <c r="G20" t="s">
        <v>206</v>
      </c>
      <c r="H20">
        <v>1</v>
      </c>
      <c r="I20">
        <v>48.2</v>
      </c>
      <c r="J20">
        <v>1</v>
      </c>
      <c r="K20">
        <v>3439.6</v>
      </c>
      <c r="L20">
        <v>1099.9000000000001</v>
      </c>
      <c r="M20">
        <v>0</v>
      </c>
      <c r="N20">
        <v>0</v>
      </c>
      <c r="O20">
        <v>164.99</v>
      </c>
      <c r="P20" t="s">
        <v>85</v>
      </c>
      <c r="Q20">
        <v>2.31</v>
      </c>
      <c r="R20">
        <v>1.98</v>
      </c>
      <c r="S20">
        <v>4.57</v>
      </c>
      <c r="T20">
        <v>0</v>
      </c>
      <c r="V20">
        <v>0</v>
      </c>
      <c r="W20">
        <v>4.57</v>
      </c>
      <c r="X20" t="s">
        <v>165</v>
      </c>
      <c r="Y20">
        <v>6585967</v>
      </c>
      <c r="Z20">
        <v>1</v>
      </c>
      <c r="AA20">
        <v>0</v>
      </c>
      <c r="AB20">
        <v>0</v>
      </c>
      <c r="AC20">
        <v>117.65</v>
      </c>
      <c r="AD20">
        <v>51.26</v>
      </c>
      <c r="AE20">
        <v>9.89</v>
      </c>
      <c r="AF20">
        <v>1638.07</v>
      </c>
      <c r="AG20">
        <v>0</v>
      </c>
      <c r="AH20">
        <v>1638.9</v>
      </c>
      <c r="AI20">
        <v>177.98</v>
      </c>
      <c r="AJ20">
        <v>93</v>
      </c>
      <c r="AK20">
        <v>138</v>
      </c>
      <c r="AL20">
        <v>226</v>
      </c>
      <c r="AM20">
        <v>88</v>
      </c>
      <c r="AN20">
        <v>88</v>
      </c>
      <c r="AO20">
        <v>1.98</v>
      </c>
      <c r="AP20">
        <v>88</v>
      </c>
      <c r="AQ20">
        <v>174.24</v>
      </c>
      <c r="AR20">
        <v>0</v>
      </c>
      <c r="AT20">
        <v>0</v>
      </c>
      <c r="AU20">
        <v>174.24</v>
      </c>
      <c r="AV20" t="s">
        <v>87</v>
      </c>
      <c r="BU20" t="s">
        <v>190</v>
      </c>
      <c r="BV20" t="s">
        <v>191</v>
      </c>
      <c r="BW20" t="s">
        <v>90</v>
      </c>
      <c r="BY20" t="s">
        <v>207</v>
      </c>
      <c r="BZ20">
        <v>24</v>
      </c>
      <c r="CA20">
        <v>1</v>
      </c>
      <c r="CB20">
        <v>49</v>
      </c>
      <c r="CC20">
        <v>89670</v>
      </c>
      <c r="CD20" t="s">
        <v>92</v>
      </c>
      <c r="CE20">
        <f t="shared" si="0"/>
        <v>1</v>
      </c>
      <c r="CF20" t="b">
        <f t="shared" si="1"/>
        <v>1</v>
      </c>
      <c r="CG20" t="b">
        <f t="shared" si="2"/>
        <v>1</v>
      </c>
      <c r="CK20" t="b">
        <f t="shared" si="3"/>
        <v>1</v>
      </c>
      <c r="CL20" t="b">
        <f t="shared" si="4"/>
        <v>1</v>
      </c>
      <c r="CM20" t="b">
        <f t="shared" si="5"/>
        <v>1</v>
      </c>
      <c r="CN20" t="b">
        <f t="shared" si="6"/>
        <v>1</v>
      </c>
      <c r="CQ20" t="b">
        <f t="shared" si="7"/>
        <v>0</v>
      </c>
      <c r="CR20" t="b">
        <f t="shared" si="8"/>
        <v>1</v>
      </c>
      <c r="CS20" t="b">
        <f t="shared" si="9"/>
        <v>1</v>
      </c>
      <c r="CT20" t="b">
        <f t="shared" si="10"/>
        <v>0</v>
      </c>
      <c r="CU20" t="b">
        <f t="shared" si="11"/>
        <v>1</v>
      </c>
      <c r="CV20" t="b">
        <f t="shared" si="12"/>
        <v>1</v>
      </c>
    </row>
    <row r="21" spans="1:100" x14ac:dyDescent="0.25">
      <c r="C21">
        <v>2000</v>
      </c>
      <c r="CE21">
        <f t="shared" si="0"/>
        <v>2</v>
      </c>
      <c r="CF21" t="b">
        <f t="shared" si="1"/>
        <v>0</v>
      </c>
      <c r="CG21" t="b">
        <f t="shared" si="2"/>
        <v>1</v>
      </c>
      <c r="CK21" t="b">
        <f t="shared" si="3"/>
        <v>1</v>
      </c>
      <c r="CL21" t="b">
        <f t="shared" si="4"/>
        <v>1</v>
      </c>
      <c r="CM21" t="b">
        <f t="shared" si="5"/>
        <v>1</v>
      </c>
      <c r="CN21" t="b">
        <f t="shared" si="6"/>
        <v>1</v>
      </c>
      <c r="CQ21" t="b">
        <f t="shared" si="7"/>
        <v>1</v>
      </c>
      <c r="CR21" t="b">
        <f t="shared" si="8"/>
        <v>1</v>
      </c>
      <c r="CS21" t="b">
        <f t="shared" si="9"/>
        <v>1</v>
      </c>
      <c r="CT21" t="b">
        <f t="shared" si="10"/>
        <v>1</v>
      </c>
      <c r="CU21" t="b">
        <f t="shared" si="11"/>
        <v>0</v>
      </c>
      <c r="CV21" t="b">
        <f t="shared" si="1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V2"/>
  <sheetViews>
    <sheetView tabSelected="1" workbookViewId="0">
      <selection activeCell="A2" sqref="A2"/>
    </sheetView>
  </sheetViews>
  <sheetFormatPr defaultRowHeight="15" x14ac:dyDescent="0.25"/>
  <sheetData>
    <row r="1" spans="1:10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225</v>
      </c>
      <c r="CF1" t="s">
        <v>211</v>
      </c>
      <c r="CG1" t="s">
        <v>208</v>
      </c>
      <c r="CH1" t="s">
        <v>209</v>
      </c>
      <c r="CI1" t="s">
        <v>210</v>
      </c>
      <c r="CJ1" t="s">
        <v>212</v>
      </c>
      <c r="CK1" t="s">
        <v>213</v>
      </c>
      <c r="CL1" t="s">
        <v>214</v>
      </c>
      <c r="CM1" t="s">
        <v>215</v>
      </c>
      <c r="CN1" t="s">
        <v>216</v>
      </c>
      <c r="CO1" t="s">
        <v>217</v>
      </c>
      <c r="CP1" t="s">
        <v>218</v>
      </c>
      <c r="CQ1" t="s">
        <v>219</v>
      </c>
      <c r="CR1" t="s">
        <v>220</v>
      </c>
      <c r="CS1" t="s">
        <v>221</v>
      </c>
      <c r="CT1" t="s">
        <v>222</v>
      </c>
      <c r="CU1" t="s">
        <v>223</v>
      </c>
      <c r="CV1" t="s">
        <v>224</v>
      </c>
    </row>
    <row r="2" spans="1:100" x14ac:dyDescent="0.25">
      <c r="B2" s="1"/>
      <c r="V2">
        <v>0</v>
      </c>
      <c r="W2">
        <v>1.21</v>
      </c>
      <c r="X2" t="s">
        <v>86</v>
      </c>
      <c r="Y2">
        <v>3501136</v>
      </c>
      <c r="Z2">
        <v>1</v>
      </c>
      <c r="AA2">
        <v>0</v>
      </c>
      <c r="AB2">
        <v>0</v>
      </c>
      <c r="AC2">
        <v>64.63</v>
      </c>
      <c r="AD2">
        <v>28.17</v>
      </c>
      <c r="AE2">
        <v>5.44</v>
      </c>
      <c r="AF2">
        <v>88.33</v>
      </c>
      <c r="AG2">
        <v>0</v>
      </c>
      <c r="AH2">
        <v>88.33</v>
      </c>
      <c r="AI2">
        <v>98.23</v>
      </c>
      <c r="AJ2">
        <v>23</v>
      </c>
      <c r="AK2">
        <v>19524</v>
      </c>
      <c r="AL2">
        <v>19573</v>
      </c>
      <c r="AM2">
        <v>49</v>
      </c>
      <c r="AN2">
        <v>49</v>
      </c>
      <c r="AO2">
        <v>1.98</v>
      </c>
      <c r="AP2">
        <v>49</v>
      </c>
      <c r="AQ2">
        <v>97.02</v>
      </c>
      <c r="AR2">
        <v>0</v>
      </c>
      <c r="AT2">
        <v>0</v>
      </c>
      <c r="AU2">
        <v>97.02</v>
      </c>
      <c r="AV2" t="s">
        <v>87</v>
      </c>
      <c r="BU2" t="s">
        <v>88</v>
      </c>
      <c r="BV2" t="s">
        <v>89</v>
      </c>
      <c r="BW2" t="s">
        <v>90</v>
      </c>
      <c r="BY2" t="s">
        <v>91</v>
      </c>
      <c r="BZ2">
        <v>2</v>
      </c>
      <c r="CB2">
        <v>43</v>
      </c>
      <c r="CC2">
        <v>89346</v>
      </c>
      <c r="CD2" t="s">
        <v>92</v>
      </c>
      <c r="CE2">
        <f>COUNTIF($C:$C,C2)</f>
        <v>0</v>
      </c>
      <c r="CF2" t="b">
        <f>IF($CE2=1,TRUE,FALSE)</f>
        <v>0</v>
      </c>
      <c r="CG2" t="b">
        <f>IF($AI2=$AU2+$BS2+$W2+$AB2+$AA2+$AF2+$AG2-$AH2,TRUE,FALSE)</f>
        <v>1</v>
      </c>
      <c r="CK2" t="b">
        <f>IF($AM2=$AL2-$AK2,TRUE,FALSE)</f>
        <v>1</v>
      </c>
      <c r="CL2" t="b">
        <f>IF($AU2=$AQ2+$AR2+$AT2,TRUE,FALSE)</f>
        <v>1</v>
      </c>
      <c r="CM2" t="b">
        <f>IF($BS2=$BO2+$BP2+$BR2,TRUE,FALSE)</f>
        <v>1</v>
      </c>
      <c r="CN2" t="b">
        <f>IF($W2=$S2+$T2+$V2,TRUE,FALSE)</f>
        <v>0</v>
      </c>
      <c r="CQ2" t="b">
        <f>IF($AC2+$AD2+$AE2=$AQ2+$BO2+$S2,TRUE,FALSE)</f>
        <v>0</v>
      </c>
      <c r="CR2" t="b">
        <f>IF($BO2=$BN2*$BM2,TRUE,FALSE)</f>
        <v>1</v>
      </c>
      <c r="CS2" t="b">
        <f>IF($AQ2=$AP2*$AO2,TRUE,FALSE)</f>
        <v>1</v>
      </c>
      <c r="CT2" t="b">
        <f>IF($S2=$Q2*$R2,TRUE,FALSE)</f>
        <v>1</v>
      </c>
      <c r="CU2" t="b">
        <f>IF($AP2&gt;0,TRUE,FALSE)</f>
        <v>1</v>
      </c>
      <c r="CV2" t="b">
        <f>IF($Q2&gt;0,TRUE,FALSE)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Капаев Федор Алексеевич</dc:creator>
  <cp:lastModifiedBy>Капаев Федор Алексеевич</cp:lastModifiedBy>
  <dcterms:created xsi:type="dcterms:W3CDTF">2013-08-22T09:55:32Z</dcterms:created>
  <dcterms:modified xsi:type="dcterms:W3CDTF">2013-08-23T03:39:34Z</dcterms:modified>
</cp:coreProperties>
</file>