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тчёт" sheetId="4" r:id="rId1"/>
    <sheet name="Комплектующие площадка 1" sheetId="5" r:id="rId2"/>
  </sheets>
  <definedNames>
    <definedName name="_xlnm._FilterDatabase" localSheetId="0" hidden="1">отчёт!$B$1:$I$20</definedName>
    <definedName name="_xlnm.Print_Titles" localSheetId="0">отчёт!$1:$1</definedName>
  </definedNames>
  <calcPr calcId="145621"/>
</workbook>
</file>

<file path=xl/calcChain.xml><?xml version="1.0" encoding="utf-8"?>
<calcChain xmlns="http://schemas.openxmlformats.org/spreadsheetml/2006/main">
  <c r="H19" i="4" l="1"/>
  <c r="G19" i="4"/>
  <c r="F19" i="4"/>
  <c r="E19" i="4"/>
  <c r="H18" i="4"/>
  <c r="G18" i="4"/>
  <c r="F18" i="4"/>
  <c r="E18" i="4"/>
  <c r="H17" i="4"/>
  <c r="G17" i="4"/>
  <c r="F17" i="4"/>
  <c r="E17" i="4"/>
  <c r="H16" i="4"/>
  <c r="G16" i="4"/>
  <c r="F16" i="4"/>
  <c r="E16" i="4"/>
  <c r="H15" i="4"/>
  <c r="G15" i="4"/>
  <c r="F15" i="4"/>
  <c r="E15" i="4"/>
  <c r="H14" i="4"/>
  <c r="G14" i="4"/>
  <c r="F14" i="4"/>
  <c r="E14" i="4"/>
  <c r="H13" i="4"/>
  <c r="G13" i="4"/>
  <c r="F13" i="4"/>
  <c r="E13" i="4"/>
  <c r="H12" i="4"/>
  <c r="G12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H7" i="4"/>
  <c r="G7" i="4"/>
  <c r="F7" i="4"/>
  <c r="E7" i="4"/>
  <c r="H6" i="4"/>
  <c r="G6" i="4"/>
  <c r="F6" i="4"/>
  <c r="E6" i="4"/>
  <c r="H5" i="4"/>
  <c r="G5" i="4"/>
  <c r="F5" i="4"/>
  <c r="E5" i="4"/>
  <c r="H4" i="4"/>
  <c r="G4" i="4"/>
  <c r="F4" i="4"/>
  <c r="E4" i="4"/>
  <c r="H3" i="4"/>
  <c r="H20" i="4" s="1"/>
  <c r="G3" i="4"/>
  <c r="G20" i="4" s="1"/>
  <c r="F3" i="4"/>
  <c r="F20" i="4" s="1"/>
  <c r="E3" i="4"/>
  <c r="E20" i="4" s="1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F56" i="5"/>
  <c r="I56" i="5"/>
  <c r="I3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5" i="5"/>
  <c r="C23" i="5" l="1"/>
  <c r="C44" i="5" s="1"/>
  <c r="F33" i="5" l="1"/>
  <c r="F34" i="5"/>
  <c r="F36" i="5"/>
  <c r="F37" i="5"/>
  <c r="F38" i="5"/>
  <c r="F39" i="5"/>
  <c r="F40" i="5"/>
  <c r="F41" i="5"/>
  <c r="F42" i="5"/>
  <c r="F32" i="5"/>
  <c r="F31" i="5"/>
  <c r="F30" i="5"/>
  <c r="F29" i="5"/>
  <c r="F28" i="5"/>
  <c r="F27" i="5"/>
  <c r="F26" i="5"/>
  <c r="I20" i="4"/>
  <c r="I3" i="4"/>
  <c r="I30" i="5" l="1"/>
  <c r="F51" i="5" s="1"/>
  <c r="I51" i="5" s="1"/>
  <c r="I41" i="5"/>
  <c r="F62" i="5" s="1"/>
  <c r="I62" i="5" s="1"/>
  <c r="I37" i="5"/>
  <c r="F58" i="5" s="1"/>
  <c r="I58" i="5" s="1"/>
  <c r="I27" i="5"/>
  <c r="F48" i="5" s="1"/>
  <c r="I48" i="5" s="1"/>
  <c r="I31" i="5"/>
  <c r="F52" i="5" s="1"/>
  <c r="I52" i="5" s="1"/>
  <c r="I40" i="5"/>
  <c r="F61" i="5" s="1"/>
  <c r="I61" i="5" s="1"/>
  <c r="I36" i="5"/>
  <c r="F57" i="5" s="1"/>
  <c r="I57" i="5" s="1"/>
  <c r="I28" i="5"/>
  <c r="F49" i="5" s="1"/>
  <c r="I49" i="5" s="1"/>
  <c r="I32" i="5"/>
  <c r="F53" i="5" s="1"/>
  <c r="I53" i="5" s="1"/>
  <c r="I39" i="5"/>
  <c r="F60" i="5" s="1"/>
  <c r="I60" i="5" s="1"/>
  <c r="I34" i="5"/>
  <c r="F55" i="5" s="1"/>
  <c r="I55" i="5" s="1"/>
  <c r="I29" i="5"/>
  <c r="F50" i="5" s="1"/>
  <c r="I50" i="5" s="1"/>
  <c r="I42" i="5"/>
  <c r="F63" i="5" s="1"/>
  <c r="I63" i="5" s="1"/>
  <c r="I38" i="5"/>
  <c r="F59" i="5" s="1"/>
  <c r="I59" i="5" s="1"/>
  <c r="I33" i="5"/>
  <c r="F54" i="5" s="1"/>
  <c r="I54" i="5" s="1"/>
  <c r="I26" i="5"/>
  <c r="F47" i="5" s="1"/>
  <c r="I47" i="5" s="1"/>
  <c r="I2" i="4"/>
</calcChain>
</file>

<file path=xl/sharedStrings.xml><?xml version="1.0" encoding="utf-8"?>
<sst xmlns="http://schemas.openxmlformats.org/spreadsheetml/2006/main" count="169" uniqueCount="34">
  <si>
    <t>ИТОГО</t>
  </si>
  <si>
    <t>Отчёт за</t>
  </si>
  <si>
    <t>Комплектующие</t>
  </si>
  <si>
    <t>Остаток</t>
  </si>
  <si>
    <t>Приход</t>
  </si>
  <si>
    <t xml:space="preserve">Расход </t>
  </si>
  <si>
    <t>остаток</t>
  </si>
  <si>
    <t>Наименование</t>
  </si>
  <si>
    <t>Площадка 1</t>
  </si>
  <si>
    <t>Площадка 2</t>
  </si>
  <si>
    <t>Площадка 3</t>
  </si>
  <si>
    <t>Площадка 4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</si>
  <si>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</si>
  <si>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</si>
  <si>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</si>
  <si>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</si>
  <si>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</si>
  <si>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</si>
  <si>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</si>
  <si>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</si>
  <si>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</si>
  <si>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</si>
  <si>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</si>
  <si>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</si>
  <si>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</si>
  <si>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</si>
  <si>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</si>
  <si>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</si>
  <si>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</si>
  <si>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красный</t>
  </si>
  <si>
    <t>жёлтый</t>
  </si>
  <si>
    <t>зелёный</t>
  </si>
  <si>
    <t>Дата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</si>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</sst>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 Cyr"/>
      <charset val="204"/>
    </font>
    <font>
      <b/>
      <sz val="15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6" fillId="0" borderId="0"/>
  </cellStyleXfs>
  <cellXfs count="37">
    <xf numFmtId="0" fontId="0" fillId="0" borderId="0" xfId="0"/>
    <xf numFmtId="14" fontId="3" fillId="4" borderId="0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textRotation="90"/>
    </xf>
    <xf numFmtId="0" fontId="2" fillId="0" borderId="5" xfId="2" applyFill="1" applyBorder="1" applyAlignment="1">
      <alignment horizontal="center" vertical="center" textRotation="90"/>
    </xf>
    <xf numFmtId="0" fontId="2" fillId="0" borderId="0" xfId="2" applyFill="1" applyAlignment="1">
      <alignment horizontal="center" vertical="center"/>
    </xf>
    <xf numFmtId="3" fontId="2" fillId="2" borderId="1" xfId="2" applyNumberFormat="1" applyFill="1" applyBorder="1" applyAlignment="1"/>
    <xf numFmtId="0" fontId="2" fillId="0" borderId="0" xfId="2"/>
    <xf numFmtId="3" fontId="2" fillId="0" borderId="1" xfId="2" applyNumberFormat="1" applyFill="1" applyBorder="1" applyAlignment="1"/>
    <xf numFmtId="0" fontId="2" fillId="0" borderId="1" xfId="2" applyFill="1" applyBorder="1"/>
    <xf numFmtId="3" fontId="2" fillId="0" borderId="0" xfId="2" applyNumberFormat="1"/>
    <xf numFmtId="3" fontId="5" fillId="0" borderId="1" xfId="2" applyNumberFormat="1" applyFont="1" applyFill="1" applyBorder="1" applyAlignment="1">
      <alignment horizontal="right" vertical="center"/>
    </xf>
    <xf numFmtId="0" fontId="2" fillId="0" borderId="0" xfId="2" applyAlignment="1">
      <alignment horizontal="left" vertical="center"/>
    </xf>
    <xf numFmtId="49" fontId="2" fillId="0" borderId="0" xfId="2" applyNumberFormat="1" applyAlignment="1">
      <alignment horizontal="left" vertical="center"/>
    </xf>
    <xf numFmtId="0" fontId="2" fillId="0" borderId="0" xfId="2" applyFill="1" applyAlignment="1">
      <alignment horizontal="right"/>
    </xf>
    <xf numFmtId="0" fontId="2" fillId="0" borderId="6" xfId="2" applyBorder="1" applyAlignment="1">
      <alignment horizontal="right"/>
    </xf>
    <xf numFmtId="0" fontId="7" fillId="0" borderId="0" xfId="0" applyFont="1"/>
    <xf numFmtId="14" fontId="8" fillId="0" borderId="0" xfId="0" applyNumberFormat="1" applyFont="1"/>
    <xf numFmtId="0" fontId="4" fillId="0" borderId="0" xfId="1"/>
    <xf numFmtId="0" fontId="1" fillId="0" borderId="1" xfId="2" applyFont="1" applyFill="1" applyBorder="1"/>
    <xf numFmtId="3" fontId="2" fillId="3" borderId="1" xfId="2" applyNumberFormat="1" applyFill="1" applyBorder="1" applyAlignment="1"/>
    <xf numFmtId="0" fontId="9" fillId="0" borderId="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2" fillId="0" borderId="2" xfId="2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14" fontId="7" fillId="0" borderId="0" xfId="0" applyNumberFormat="1" applyFont="1"/>
    <xf numFmtId="14" fontId="0" fillId="0" borderId="0" xfId="0" applyNumberFormat="1"/>
    <xf numFmtId="14" fontId="1" fillId="0" borderId="1" xfId="2" applyNumberFormat="1" applyFont="1" applyFill="1" applyBorder="1"/>
    <xf numFmtId="3" fontId="2" fillId="2" borderId="1" xfId="2" applyNumberFormat="1" applyFill="1" applyBorder="1" applyAlignment="1">
      <alignment horizontal="center" vertical="center"/>
    </xf>
    <xf numFmtId="0" fontId="0" fillId="0" borderId="1" xfId="0" applyBorder="1"/>
    <xf numFmtId="0" fontId="2" fillId="2" borderId="2" xfId="2" applyFill="1" applyBorder="1" applyAlignment="1">
      <alignment horizontal="center" vertical="center"/>
    </xf>
    <xf numFmtId="0" fontId="2" fillId="2" borderId="3" xfId="2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2" fillId="2" borderId="2" xfId="2" applyFill="1" applyBorder="1" applyAlignment="1">
      <alignment horizontal="center"/>
    </xf>
    <xf numFmtId="0" fontId="2" fillId="2" borderId="3" xfId="2" applyFill="1" applyBorder="1" applyAlignment="1">
      <alignment horizontal="center"/>
    </xf>
    <xf numFmtId="0" fontId="2" fillId="2" borderId="4" xfId="2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УровеньСтрок_1" xfId="1" builtinId="1" iLevel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E:\Users\&#1048;&#1089;&#1083;&#1072;&#1084;\AppData\Local\Opera\Opera%20Next%20x64\temporary_downloads\&#1054;&#1090;&#1095;&#1105;&#1090;%20&#1087;&#1086;%20&#1084;&#1072;&#1088;&#1082;&#1072;&#1084;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K26"/>
  <sheetViews>
    <sheetView tabSelected="1" zoomScale="80" zoomScaleNormal="80" workbookViewId="0">
      <pane xSplit="4" ySplit="1" topLeftCell="E2" activePane="bottomRight" state="frozen"/>
      <selection pane="topRight" activeCell="G1" sqref="G1"/>
      <selection pane="bottomLeft" activeCell="A4" sqref="A4"/>
      <selection pane="bottomRight" activeCell="D22" sqref="D22"/>
    </sheetView>
  </sheetViews>
  <sheetFormatPr defaultRowHeight="15" x14ac:dyDescent="0.25"/>
  <cols>
    <col min="1" max="1" width="2.140625" style="6" customWidth="1"/>
    <col min="2" max="2" width="31.5703125" style="6" customWidth="1"/>
    <col min="3" max="3" width="7.28515625" style="11" customWidth="1"/>
    <col min="4" max="4" width="7.28515625" style="12" customWidth="1"/>
    <col min="5" max="8" width="10.28515625" style="6" customWidth="1"/>
    <col min="9" max="9" width="10.85546875" style="13" bestFit="1" customWidth="1"/>
    <col min="10" max="16384" width="9.140625" style="6"/>
  </cols>
  <sheetData>
    <row r="1" spans="2:11" s="4" customFormat="1" ht="66.75" customHeight="1" x14ac:dyDescent="0.25">
      <c r="B1" s="20" t="s">
        <v>7</v>
      </c>
      <c r="C1" s="21"/>
      <c r="D1" s="22"/>
      <c r="E1" s="2" t="s">
        <v>8</v>
      </c>
      <c r="F1" s="2" t="s">
        <v>9</v>
      </c>
      <c r="G1" s="2" t="s">
        <v>10</v>
      </c>
      <c r="H1" s="2" t="s">
        <v>11</v>
      </c>
      <c r="I1" s="3" t="s">
        <v>0</v>
      </c>
    </row>
    <row r="2" spans="2:11" x14ac:dyDescent="0.25">
      <c r="B2" s="34" t="s">
        <v>2</v>
      </c>
      <c r="C2" s="35"/>
      <c r="D2" s="36"/>
      <c r="E2" s="29" t="s">
        <v>3</v>
      </c>
      <c r="F2" s="29" t="s">
        <v>4</v>
      </c>
      <c r="G2" s="29" t="s">
        <v>5</v>
      </c>
      <c r="H2" s="29" t="s">
        <v>6</v>
      </c>
      <c r="I2" s="5">
        <f>SUM(I3:I20)</f>
        <v>19940</v>
      </c>
    </row>
    <row r="3" spans="2:11" x14ac:dyDescent="0.25">
      <c r="B3" s="18" t="s">
        <v>12</v>
      </c>
      <c r="C3" s="25" t="s">
        <v>29</v>
      </c>
      <c r="D3" s="24"/>
      <c r="E3" s="19">
        <f>VLOOKUP($C$23&amp;$B3&amp;$C3,'Комплектующие площадка 1'!$A:$I,6,0)</f>
        <v>112</v>
      </c>
      <c r="F3" s="7">
        <f>VLOOKUP($C$23&amp;$B3&amp;$C3,'Комплектующие площадка 1'!$A:$I,7,0)</f>
        <v>115</v>
      </c>
      <c r="G3" s="7">
        <f>VLOOKUP($C$23&amp;$B3&amp;$C3,'Комплектующие площадка 1'!$A:$I,8,0)</f>
        <v>53</v>
      </c>
      <c r="H3" s="7">
        <f>VLOOKUP($C$23&amp;$B3&amp;$C3,'Комплектующие площадка 1'!$A:$I,9,0)</f>
        <v>174</v>
      </c>
      <c r="I3" s="7">
        <f t="shared" ref="I3:I20" si="0">SUM(E3:H3)</f>
        <v>454</v>
      </c>
    </row>
    <row r="4" spans="2:11" x14ac:dyDescent="0.25">
      <c r="B4" s="18" t="s">
        <v>13</v>
      </c>
      <c r="C4" s="25" t="s">
        <v>30</v>
      </c>
      <c r="D4" s="24"/>
      <c r="E4" s="19">
        <f>VLOOKUP($C$23&amp;$B4&amp;$C4,'Комплектующие площадка 1'!$A:$I,6,0)</f>
        <v>0</v>
      </c>
      <c r="F4" s="7">
        <f>VLOOKUP($C$23&amp;$B4&amp;$C4,'Комплектующие площадка 1'!$A:$I,7,0)</f>
        <v>0</v>
      </c>
      <c r="G4" s="7">
        <f>VLOOKUP($C$23&amp;$B4&amp;$C4,'Комплектующие площадка 1'!$A:$I,8,0)</f>
        <v>0</v>
      </c>
      <c r="H4" s="7">
        <f>VLOOKUP($C$23&amp;$B4&amp;$C4,'Комплектующие площадка 1'!$A:$I,9,0)</f>
        <v>0</v>
      </c>
      <c r="I4" s="7">
        <f t="shared" ref="I4:I19" si="1">SUM(E4:H4)</f>
        <v>0</v>
      </c>
    </row>
    <row r="5" spans="2:11" x14ac:dyDescent="0.25">
      <c r="B5" s="18" t="s">
        <v>14</v>
      </c>
      <c r="C5" s="25" t="s">
        <v>31</v>
      </c>
      <c r="D5" s="24"/>
      <c r="E5" s="19">
        <f>VLOOKUP($C$23&amp;$B5&amp;$C5,'Комплектующие площадка 1'!$A:$I,6,0)</f>
        <v>0</v>
      </c>
      <c r="F5" s="7">
        <f>VLOOKUP($C$23&amp;$B5&amp;$C5,'Комплектующие площадка 1'!$A:$I,7,0)</f>
        <v>0</v>
      </c>
      <c r="G5" s="7">
        <f>VLOOKUP($C$23&amp;$B5&amp;$C5,'Комплектующие площадка 1'!$A:$I,8,0)</f>
        <v>0</v>
      </c>
      <c r="H5" s="7">
        <f>VLOOKUP($C$23&amp;$B5&amp;$C5,'Комплектующие площадка 1'!$A:$I,9,0)</f>
        <v>0</v>
      </c>
      <c r="I5" s="7">
        <f t="shared" si="1"/>
        <v>0</v>
      </c>
    </row>
    <row r="6" spans="2:11" x14ac:dyDescent="0.25">
      <c r="B6" s="18" t="s">
        <v>15</v>
      </c>
      <c r="C6" s="25" t="s">
        <v>29</v>
      </c>
      <c r="D6" s="24"/>
      <c r="E6" s="19">
        <f>VLOOKUP($C$23&amp;$B6&amp;$C6,'Комплектующие площадка 1'!$A:$I,6,0)</f>
        <v>0</v>
      </c>
      <c r="F6" s="7">
        <f>VLOOKUP($C$23&amp;$B6&amp;$C6,'Комплектующие площадка 1'!$A:$I,7,0)</f>
        <v>0</v>
      </c>
      <c r="G6" s="7">
        <f>VLOOKUP($C$23&amp;$B6&amp;$C6,'Комплектующие площадка 1'!$A:$I,8,0)</f>
        <v>0</v>
      </c>
      <c r="H6" s="7">
        <f>VLOOKUP($C$23&amp;$B6&amp;$C6,'Комплектующие площадка 1'!$A:$I,9,0)</f>
        <v>0</v>
      </c>
      <c r="I6" s="7">
        <f t="shared" si="1"/>
        <v>0</v>
      </c>
    </row>
    <row r="7" spans="2:11" x14ac:dyDescent="0.25">
      <c r="B7" s="18" t="s">
        <v>16</v>
      </c>
      <c r="C7" s="25" t="s">
        <v>30</v>
      </c>
      <c r="D7" s="24"/>
      <c r="E7" s="19">
        <f>VLOOKUP($C$23&amp;$B7&amp;$C7,'Комплектующие площадка 1'!$A:$I,6,0)</f>
        <v>0</v>
      </c>
      <c r="F7" s="7">
        <f>VLOOKUP($C$23&amp;$B7&amp;$C7,'Комплектующие площадка 1'!$A:$I,7,0)</f>
        <v>770</v>
      </c>
      <c r="G7" s="7">
        <f>VLOOKUP($C$23&amp;$B7&amp;$C7,'Комплектующие площадка 1'!$A:$I,8,0)</f>
        <v>20</v>
      </c>
      <c r="H7" s="7">
        <f>VLOOKUP($C$23&amp;$B7&amp;$C7,'Комплектующие площадка 1'!$A:$I,9,0)</f>
        <v>750</v>
      </c>
      <c r="I7" s="7">
        <f t="shared" si="1"/>
        <v>1540</v>
      </c>
      <c r="K7" s="9"/>
    </row>
    <row r="8" spans="2:11" x14ac:dyDescent="0.25">
      <c r="B8" s="18" t="s">
        <v>17</v>
      </c>
      <c r="C8" s="25" t="s">
        <v>31</v>
      </c>
      <c r="D8" s="24"/>
      <c r="E8" s="19">
        <f>VLOOKUP($C$23&amp;$B8&amp;$C8,'Комплектующие площадка 1'!$A:$I,6,0)</f>
        <v>0</v>
      </c>
      <c r="F8" s="7">
        <f>VLOOKUP($C$23&amp;$B8&amp;$C8,'Комплектующие площадка 1'!$A:$I,7,0)</f>
        <v>0</v>
      </c>
      <c r="G8" s="7">
        <f>VLOOKUP($C$23&amp;$B8&amp;$C8,'Комплектующие площадка 1'!$A:$I,8,0)</f>
        <v>0</v>
      </c>
      <c r="H8" s="7">
        <f>VLOOKUP($C$23&amp;$B8&amp;$C8,'Комплектующие площадка 1'!$A:$I,9,0)</f>
        <v>0</v>
      </c>
      <c r="I8" s="7">
        <f t="shared" si="1"/>
        <v>0</v>
      </c>
      <c r="K8" s="9"/>
    </row>
    <row r="9" spans="2:11" x14ac:dyDescent="0.25">
      <c r="B9" s="18" t="s">
        <v>18</v>
      </c>
      <c r="C9" s="25" t="s">
        <v>29</v>
      </c>
      <c r="D9" s="24"/>
      <c r="E9" s="19">
        <f>VLOOKUP($C$23&amp;$B9&amp;$C9,'Комплектующие площадка 1'!$A:$I,6,0)</f>
        <v>832</v>
      </c>
      <c r="F9" s="7">
        <f>VLOOKUP($C$23&amp;$B9&amp;$C9,'Комплектующие площадка 1'!$A:$I,7,0)</f>
        <v>0</v>
      </c>
      <c r="G9" s="7">
        <f>VLOOKUP($C$23&amp;$B9&amp;$C9,'Комплектующие площадка 1'!$A:$I,8,0)</f>
        <v>12</v>
      </c>
      <c r="H9" s="7">
        <f>VLOOKUP($C$23&amp;$B9&amp;$C9,'Комплектующие площадка 1'!$A:$I,9,0)</f>
        <v>820</v>
      </c>
      <c r="I9" s="7">
        <f t="shared" si="1"/>
        <v>1664</v>
      </c>
      <c r="K9" s="9"/>
    </row>
    <row r="10" spans="2:11" x14ac:dyDescent="0.25">
      <c r="B10" s="18" t="s">
        <v>19</v>
      </c>
      <c r="C10" s="25" t="s">
        <v>30</v>
      </c>
      <c r="D10" s="24"/>
      <c r="E10" s="19">
        <f>VLOOKUP($C$23&amp;$B10&amp;$C10,'Комплектующие площадка 1'!$A:$I,6,0)</f>
        <v>0</v>
      </c>
      <c r="F10" s="7">
        <f>VLOOKUP($C$23&amp;$B10&amp;$C10,'Комплектующие площадка 1'!$A:$I,7,0)</f>
        <v>0</v>
      </c>
      <c r="G10" s="7">
        <f>VLOOKUP($C$23&amp;$B10&amp;$C10,'Комплектующие площадка 1'!$A:$I,8,0)</f>
        <v>0</v>
      </c>
      <c r="H10" s="7">
        <f>VLOOKUP($C$23&amp;$B10&amp;$C10,'Комплектующие площадка 1'!$A:$I,9,0)</f>
        <v>0</v>
      </c>
      <c r="I10" s="7">
        <f t="shared" si="1"/>
        <v>0</v>
      </c>
    </row>
    <row r="11" spans="2:11" x14ac:dyDescent="0.25">
      <c r="B11" s="18" t="s">
        <v>20</v>
      </c>
      <c r="C11" s="25" t="s">
        <v>31</v>
      </c>
      <c r="D11" s="24"/>
      <c r="E11" s="19">
        <f>VLOOKUP($C$23&amp;$B11&amp;$C11,'Комплектующие площадка 1'!$A:$I,6,0)</f>
        <v>0</v>
      </c>
      <c r="F11" s="7">
        <f>VLOOKUP($C$23&amp;$B11&amp;$C11,'Комплектующие площадка 1'!$A:$I,7,0)</f>
        <v>0</v>
      </c>
      <c r="G11" s="7">
        <f>VLOOKUP($C$23&amp;$B11&amp;$C11,'Комплектующие площадка 1'!$A:$I,8,0)</f>
        <v>0</v>
      </c>
      <c r="H11" s="7">
        <f>VLOOKUP($C$23&amp;$B11&amp;$C11,'Комплектующие площадка 1'!$A:$I,9,0)</f>
        <v>0</v>
      </c>
      <c r="I11" s="7">
        <f t="shared" si="1"/>
        <v>0</v>
      </c>
    </row>
    <row r="12" spans="2:11" x14ac:dyDescent="0.25">
      <c r="B12" s="18" t="s">
        <v>21</v>
      </c>
      <c r="C12" s="25" t="s">
        <v>29</v>
      </c>
      <c r="D12" s="24"/>
      <c r="E12" s="19">
        <f>VLOOKUP($C$23&amp;$B12&amp;$C12,'Комплектующие площадка 1'!$A:$I,6,0)</f>
        <v>0</v>
      </c>
      <c r="F12" s="7">
        <f>VLOOKUP($C$23&amp;$B12&amp;$C12,'Комплектующие площадка 1'!$A:$I,7,0)</f>
        <v>1110</v>
      </c>
      <c r="G12" s="7">
        <f>VLOOKUP($C$23&amp;$B12&amp;$C12,'Комплектующие площадка 1'!$A:$I,8,0)</f>
        <v>65</v>
      </c>
      <c r="H12" s="7">
        <f>VLOOKUP($C$23&amp;$B12&amp;$C12,'Комплектующие площадка 1'!$A:$I,9,0)</f>
        <v>1045</v>
      </c>
      <c r="I12" s="7">
        <f t="shared" si="1"/>
        <v>2220</v>
      </c>
      <c r="K12" s="9"/>
    </row>
    <row r="13" spans="2:11" x14ac:dyDescent="0.25">
      <c r="B13" s="18" t="s">
        <v>22</v>
      </c>
      <c r="C13" s="25" t="s">
        <v>30</v>
      </c>
      <c r="D13" s="24"/>
      <c r="E13" s="19">
        <f>VLOOKUP($C$23&amp;$B13&amp;$C13,'Комплектующие площадка 1'!$A:$I,6,0)</f>
        <v>0</v>
      </c>
      <c r="F13" s="7">
        <f>VLOOKUP($C$23&amp;$B13&amp;$C13,'Комплектующие площадка 1'!$A:$I,7,0)</f>
        <v>0</v>
      </c>
      <c r="G13" s="7">
        <f>VLOOKUP($C$23&amp;$B13&amp;$C13,'Комплектующие площадка 1'!$A:$I,8,0)</f>
        <v>0</v>
      </c>
      <c r="H13" s="7">
        <f>VLOOKUP($C$23&amp;$B13&amp;$C13,'Комплектующие площадка 1'!$A:$I,9,0)</f>
        <v>0</v>
      </c>
      <c r="I13" s="7">
        <f t="shared" si="1"/>
        <v>0</v>
      </c>
      <c r="K13" s="9"/>
    </row>
    <row r="14" spans="2:11" x14ac:dyDescent="0.25">
      <c r="B14" s="18" t="s">
        <v>23</v>
      </c>
      <c r="C14" s="25" t="s">
        <v>31</v>
      </c>
      <c r="D14" s="24"/>
      <c r="E14" s="19">
        <f>VLOOKUP($C$23&amp;$B14&amp;$C14,'Комплектующие площадка 1'!$A:$I,6,0)</f>
        <v>682</v>
      </c>
      <c r="F14" s="7">
        <f>VLOOKUP($C$23&amp;$B14&amp;$C14,'Комплектующие площадка 1'!$A:$I,7,0)</f>
        <v>0</v>
      </c>
      <c r="G14" s="7">
        <f>VLOOKUP($C$23&amp;$B14&amp;$C14,'Комплектующие площадка 1'!$A:$I,8,0)</f>
        <v>0</v>
      </c>
      <c r="H14" s="7">
        <f>VLOOKUP($C$23&amp;$B14&amp;$C14,'Комплектующие площадка 1'!$A:$I,9,0)</f>
        <v>682</v>
      </c>
      <c r="I14" s="7">
        <f t="shared" si="1"/>
        <v>1364</v>
      </c>
      <c r="K14" s="9"/>
    </row>
    <row r="15" spans="2:11" x14ac:dyDescent="0.25">
      <c r="B15" s="18" t="s">
        <v>24</v>
      </c>
      <c r="C15" s="25" t="s">
        <v>29</v>
      </c>
      <c r="D15" s="24"/>
      <c r="E15" s="19">
        <f>VLOOKUP($C$23&amp;$B15&amp;$C15,'Комплектующие площадка 1'!$A:$I,6,0)</f>
        <v>490</v>
      </c>
      <c r="F15" s="7">
        <f>VLOOKUP($C$23&amp;$B15&amp;$C15,'Комплектующие площадка 1'!$A:$I,7,0)</f>
        <v>0</v>
      </c>
      <c r="G15" s="7">
        <f>VLOOKUP($C$23&amp;$B15&amp;$C15,'Комплектующие площадка 1'!$A:$I,8,0)</f>
        <v>0</v>
      </c>
      <c r="H15" s="7">
        <f>VLOOKUP($C$23&amp;$B15&amp;$C15,'Комплектующие площадка 1'!$A:$I,9,0)</f>
        <v>490</v>
      </c>
      <c r="I15" s="7">
        <f t="shared" si="1"/>
        <v>980</v>
      </c>
      <c r="K15" s="9"/>
    </row>
    <row r="16" spans="2:11" x14ac:dyDescent="0.25">
      <c r="B16" s="18" t="s">
        <v>25</v>
      </c>
      <c r="C16" s="25" t="s">
        <v>30</v>
      </c>
      <c r="D16" s="24"/>
      <c r="E16" s="19">
        <f>VLOOKUP($C$23&amp;$B16&amp;$C16,'Комплектующие площадка 1'!$A:$I,6,0)</f>
        <v>0</v>
      </c>
      <c r="F16" s="7">
        <f>VLOOKUP($C$23&amp;$B16&amp;$C16,'Комплектующие площадка 1'!$A:$I,7,0)</f>
        <v>0</v>
      </c>
      <c r="G16" s="7">
        <f>VLOOKUP($C$23&amp;$B16&amp;$C16,'Комплектующие площадка 1'!$A:$I,8,0)</f>
        <v>0</v>
      </c>
      <c r="H16" s="7">
        <f>VLOOKUP($C$23&amp;$B16&amp;$C16,'Комплектующие площадка 1'!$A:$I,9,0)</f>
        <v>0</v>
      </c>
      <c r="I16" s="7">
        <f t="shared" si="1"/>
        <v>0</v>
      </c>
      <c r="K16" s="9"/>
    </row>
    <row r="17" spans="2:11" x14ac:dyDescent="0.25">
      <c r="B17" s="18" t="s">
        <v>26</v>
      </c>
      <c r="C17" s="25" t="s">
        <v>31</v>
      </c>
      <c r="D17" s="24"/>
      <c r="E17" s="19">
        <f>VLOOKUP($C$23&amp;$B17&amp;$C17,'Комплектующие площадка 1'!$A:$I,6,0)</f>
        <v>0</v>
      </c>
      <c r="F17" s="7">
        <f>VLOOKUP($C$23&amp;$B17&amp;$C17,'Комплектующие площадка 1'!$A:$I,7,0)</f>
        <v>0</v>
      </c>
      <c r="G17" s="7">
        <f>VLOOKUP($C$23&amp;$B17&amp;$C17,'Комплектующие площадка 1'!$A:$I,8,0)</f>
        <v>0</v>
      </c>
      <c r="H17" s="7">
        <f>VLOOKUP($C$23&amp;$B17&amp;$C17,'Комплектующие площадка 1'!$A:$I,9,0)</f>
        <v>0</v>
      </c>
      <c r="I17" s="7">
        <f t="shared" si="1"/>
        <v>0</v>
      </c>
      <c r="K17" s="9"/>
    </row>
    <row r="18" spans="2:11" x14ac:dyDescent="0.25">
      <c r="B18" s="18" t="s">
        <v>27</v>
      </c>
      <c r="C18" s="25" t="s">
        <v>29</v>
      </c>
      <c r="D18" s="24"/>
      <c r="E18" s="19">
        <f>VLOOKUP($C$23&amp;$B18&amp;$C18,'Комплектующие площадка 1'!$A:$I,6,0)</f>
        <v>874</v>
      </c>
      <c r="F18" s="7">
        <f>VLOOKUP($C$23&amp;$B18&amp;$C18,'Комплектующие площадка 1'!$A:$I,7,0)</f>
        <v>0</v>
      </c>
      <c r="G18" s="7">
        <f>VLOOKUP($C$23&amp;$B18&amp;$C18,'Комплектующие площадка 1'!$A:$I,8,0)</f>
        <v>0</v>
      </c>
      <c r="H18" s="7">
        <f>VLOOKUP($C$23&amp;$B18&amp;$C18,'Комплектующие площадка 1'!$A:$I,9,0)</f>
        <v>874</v>
      </c>
      <c r="I18" s="7">
        <f t="shared" si="1"/>
        <v>1748</v>
      </c>
      <c r="K18" s="9"/>
    </row>
    <row r="19" spans="2:11" x14ac:dyDescent="0.25">
      <c r="B19" s="18" t="s">
        <v>28</v>
      </c>
      <c r="C19" s="25" t="s">
        <v>30</v>
      </c>
      <c r="D19" s="24"/>
      <c r="E19" s="19">
        <f>VLOOKUP($C$23&amp;$B19&amp;$C19,'Комплектующие площадка 1'!$A:$I,6,0)</f>
        <v>0</v>
      </c>
      <c r="F19" s="7">
        <f>VLOOKUP($C$23&amp;$B19&amp;$C19,'Комплектующие площадка 1'!$A:$I,7,0)</f>
        <v>0</v>
      </c>
      <c r="G19" s="7">
        <f>VLOOKUP($C$23&amp;$B19&amp;$C19,'Комплектующие площадка 1'!$A:$I,8,0)</f>
        <v>0</v>
      </c>
      <c r="H19" s="7">
        <f>VLOOKUP($C$23&amp;$B19&amp;$C19,'Комплектующие площадка 1'!$A:$I,9,0)</f>
        <v>0</v>
      </c>
      <c r="I19" s="7">
        <f t="shared" si="1"/>
        <v>0</v>
      </c>
      <c r="K19" s="9"/>
    </row>
    <row r="20" spans="2:11" x14ac:dyDescent="0.25">
      <c r="B20" s="8"/>
      <c r="C20" s="23"/>
      <c r="D20" s="24"/>
      <c r="E20" s="7">
        <f>SUM(E3:E19)</f>
        <v>2990</v>
      </c>
      <c r="F20" s="7">
        <f>SUM(F3:F19)</f>
        <v>1995</v>
      </c>
      <c r="G20" s="7">
        <f>SUM(G3:G19)</f>
        <v>150</v>
      </c>
      <c r="H20" s="7">
        <f>SUM(H3:H19)</f>
        <v>4835</v>
      </c>
      <c r="I20" s="10">
        <f t="shared" si="0"/>
        <v>9970</v>
      </c>
      <c r="K20" s="9"/>
    </row>
    <row r="22" spans="2:11" s="13" customFormat="1" x14ac:dyDescent="0.25">
      <c r="B22" s="6"/>
      <c r="C22" s="11"/>
      <c r="D22" s="12"/>
      <c r="E22" s="6"/>
      <c r="F22" s="6"/>
      <c r="G22" s="6"/>
      <c r="H22" s="6"/>
      <c r="J22" s="6"/>
      <c r="K22" s="6"/>
    </row>
    <row r="23" spans="2:11" s="13" customFormat="1" ht="36.75" customHeight="1" thickBot="1" x14ac:dyDescent="0.3">
      <c r="B23" s="14" t="s">
        <v>1</v>
      </c>
      <c r="C23" s="1">
        <v>41550</v>
      </c>
      <c r="D23" s="1"/>
      <c r="E23" s="6"/>
      <c r="F23" s="6"/>
      <c r="G23" s="6"/>
      <c r="H23" s="6"/>
      <c r="J23" s="6"/>
      <c r="K23" s="6"/>
    </row>
    <row r="24" spans="2:11" s="13" customFormat="1" x14ac:dyDescent="0.25">
      <c r="B24" s="6"/>
      <c r="C24" s="11"/>
      <c r="D24" s="12"/>
      <c r="E24" s="9"/>
      <c r="F24" s="9"/>
      <c r="G24" s="9"/>
      <c r="H24" s="6"/>
      <c r="J24" s="6"/>
      <c r="K24" s="6"/>
    </row>
    <row r="26" spans="2:11" s="13" customFormat="1" x14ac:dyDescent="0.25">
      <c r="B26" s="6"/>
      <c r="C26" s="11"/>
      <c r="D26" s="12"/>
      <c r="E26" s="6"/>
      <c r="F26" s="6"/>
      <c r="G26" s="6"/>
      <c r="H26" s="6"/>
      <c r="J26" s="6"/>
      <c r="K26" s="6"/>
    </row>
  </sheetData>
  <dataConsolidate>
    <dataRefs count="1">
      <dataRef ref="O3:O128" sheet="03.05" r:id="rId1"/>
    </dataRefs>
  </dataConsolidate>
  <mergeCells count="21">
    <mergeCell ref="C5:D5"/>
    <mergeCell ref="C6:D6"/>
    <mergeCell ref="C7:D7"/>
    <mergeCell ref="C8:D8"/>
    <mergeCell ref="B2:D2"/>
    <mergeCell ref="C23:D23"/>
    <mergeCell ref="B1:D1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3:D3"/>
    <mergeCell ref="C4:D4"/>
  </mergeCells>
  <pageMargins left="0.15748031496062992" right="0.15748031496062992" top="0.15748031496062992" bottom="0.35433070866141736" header="0.15748031496062992" footer="0.15748031496062992"/>
  <pageSetup paperSize="9" scale="57" fitToHeight="3" orientation="portrait" r:id="rId2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  <pageSetUpPr fitToPage="1"/>
  </sheetPr>
  <dimension ref="A1:I64"/>
  <sheetViews>
    <sheetView showGridLines="0" zoomScale="85" zoomScaleNormal="85" workbookViewId="0">
      <pane ySplit="1" topLeftCell="A31" activePane="bottomLeft" state="frozen"/>
      <selection pane="bottomLeft" activeCell="F47" sqref="F47:I64"/>
    </sheetView>
  </sheetViews>
  <sheetFormatPr defaultRowHeight="15" outlineLevelRow="1" x14ac:dyDescent="0.25"/>
  <cols>
    <col min="2" max="2" width="10.28515625" style="27" customWidth="1"/>
    <col min="3" max="3" width="28.5703125" bestFit="1" customWidth="1"/>
    <col min="5" max="5" width="14.28515625" bestFit="1" customWidth="1"/>
  </cols>
  <sheetData>
    <row r="1" spans="1:9" ht="19.5" x14ac:dyDescent="0.3">
      <c r="B1" s="26"/>
      <c r="C1" s="15"/>
    </row>
    <row r="2" spans="1:9" ht="18.75" x14ac:dyDescent="0.3">
      <c r="B2" s="16"/>
      <c r="C2" s="16">
        <v>41548</v>
      </c>
      <c r="E2" s="16"/>
    </row>
    <row r="3" spans="1:9" outlineLevel="1" x14ac:dyDescent="0.25"/>
    <row r="4" spans="1:9" outlineLevel="1" x14ac:dyDescent="0.25">
      <c r="A4" s="29" t="s">
        <v>33</v>
      </c>
      <c r="B4" s="29" t="s">
        <v>32</v>
      </c>
      <c r="C4" s="31" t="s">
        <v>2</v>
      </c>
      <c r="D4" s="32"/>
      <c r="E4" s="33"/>
      <c r="F4" s="29" t="s">
        <v>3</v>
      </c>
      <c r="G4" s="29" t="s">
        <v>4</v>
      </c>
      <c r="H4" s="29" t="s">
        <v>5</v>
      </c>
      <c r="I4" s="29" t="s">
        <v>6</v>
      </c>
    </row>
    <row r="5" spans="1:9" outlineLevel="1" x14ac:dyDescent="0.25">
      <c r="A5" s="30" t="str">
        <f>B5&amp;C5&amp;D5</f>
        <v>41548Товар 1красный</v>
      </c>
      <c r="B5" s="28">
        <v>41548</v>
      </c>
      <c r="C5" s="18" t="s">
        <v>12</v>
      </c>
      <c r="D5" s="25" t="s">
        <v>29</v>
      </c>
      <c r="E5" s="24"/>
      <c r="F5" s="7">
        <v>0</v>
      </c>
      <c r="G5" s="7">
        <v>125</v>
      </c>
      <c r="H5" s="7"/>
      <c r="I5" s="7">
        <f>F5+G5-H5</f>
        <v>125</v>
      </c>
    </row>
    <row r="6" spans="1:9" outlineLevel="1" x14ac:dyDescent="0.25">
      <c r="A6" s="30" t="str">
        <f t="shared" ref="A6:A22" si="0">B6&amp;C6&amp;D6</f>
        <v>41548Товар 2жёлтый</v>
      </c>
      <c r="B6" s="28">
        <v>41548</v>
      </c>
      <c r="C6" s="18" t="s">
        <v>13</v>
      </c>
      <c r="D6" s="25" t="s">
        <v>30</v>
      </c>
      <c r="E6" s="24"/>
      <c r="F6" s="7">
        <v>0</v>
      </c>
      <c r="G6" s="7"/>
      <c r="H6" s="7"/>
      <c r="I6" s="7">
        <f t="shared" ref="I6:I22" si="1">F6+G6-H6</f>
        <v>0</v>
      </c>
    </row>
    <row r="7" spans="1:9" outlineLevel="1" x14ac:dyDescent="0.25">
      <c r="A7" s="30" t="str">
        <f t="shared" si="0"/>
        <v>41548Товар 3зелёный</v>
      </c>
      <c r="B7" s="28">
        <v>41548</v>
      </c>
      <c r="C7" s="18" t="s">
        <v>14</v>
      </c>
      <c r="D7" s="25" t="s">
        <v>31</v>
      </c>
      <c r="E7" s="24"/>
      <c r="F7" s="7">
        <v>0</v>
      </c>
      <c r="G7" s="7"/>
      <c r="H7" s="7"/>
      <c r="I7" s="7">
        <f t="shared" si="1"/>
        <v>0</v>
      </c>
    </row>
    <row r="8" spans="1:9" outlineLevel="1" x14ac:dyDescent="0.25">
      <c r="A8" s="30" t="str">
        <f t="shared" si="0"/>
        <v>41548Товар 4красный</v>
      </c>
      <c r="B8" s="28">
        <v>41548</v>
      </c>
      <c r="C8" s="18" t="s">
        <v>15</v>
      </c>
      <c r="D8" s="25" t="s">
        <v>29</v>
      </c>
      <c r="E8" s="24"/>
      <c r="F8" s="7">
        <v>0</v>
      </c>
      <c r="G8" s="7"/>
      <c r="H8" s="7"/>
      <c r="I8" s="7">
        <f t="shared" si="1"/>
        <v>0</v>
      </c>
    </row>
    <row r="9" spans="1:9" outlineLevel="1" x14ac:dyDescent="0.25">
      <c r="A9" s="30" t="str">
        <f t="shared" si="0"/>
        <v>41548Товар 5жёлтый</v>
      </c>
      <c r="B9" s="28">
        <v>41548</v>
      </c>
      <c r="C9" s="18" t="s">
        <v>16</v>
      </c>
      <c r="D9" s="25" t="s">
        <v>30</v>
      </c>
      <c r="E9" s="24"/>
      <c r="F9" s="7">
        <v>0</v>
      </c>
      <c r="G9" s="7"/>
      <c r="H9" s="7"/>
      <c r="I9" s="7">
        <f t="shared" si="1"/>
        <v>0</v>
      </c>
    </row>
    <row r="10" spans="1:9" outlineLevel="1" x14ac:dyDescent="0.25">
      <c r="A10" s="30" t="str">
        <f t="shared" si="0"/>
        <v>41548Товар 6зелёный</v>
      </c>
      <c r="B10" s="28">
        <v>41548</v>
      </c>
      <c r="C10" s="18" t="s">
        <v>17</v>
      </c>
      <c r="D10" s="25" t="s">
        <v>31</v>
      </c>
      <c r="E10" s="24"/>
      <c r="F10" s="7">
        <v>0</v>
      </c>
      <c r="G10" s="7"/>
      <c r="H10" s="7"/>
      <c r="I10" s="7">
        <f t="shared" si="1"/>
        <v>0</v>
      </c>
    </row>
    <row r="11" spans="1:9" outlineLevel="1" x14ac:dyDescent="0.25">
      <c r="A11" s="30" t="str">
        <f t="shared" si="0"/>
        <v>41548Товар 7красный</v>
      </c>
      <c r="B11" s="28">
        <v>41548</v>
      </c>
      <c r="C11" s="18" t="s">
        <v>18</v>
      </c>
      <c r="D11" s="25" t="s">
        <v>29</v>
      </c>
      <c r="E11" s="24"/>
      <c r="F11" s="7">
        <v>0</v>
      </c>
      <c r="G11" s="7">
        <v>857</v>
      </c>
      <c r="H11" s="7"/>
      <c r="I11" s="7">
        <f t="shared" si="1"/>
        <v>857</v>
      </c>
    </row>
    <row r="12" spans="1:9" outlineLevel="1" x14ac:dyDescent="0.25">
      <c r="A12" s="30" t="str">
        <f t="shared" si="0"/>
        <v>41548Товар 8жёлтый</v>
      </c>
      <c r="B12" s="28">
        <v>41548</v>
      </c>
      <c r="C12" s="18" t="s">
        <v>19</v>
      </c>
      <c r="D12" s="25" t="s">
        <v>30</v>
      </c>
      <c r="E12" s="24"/>
      <c r="F12" s="7">
        <v>0</v>
      </c>
      <c r="G12" s="10"/>
      <c r="H12" s="10"/>
      <c r="I12" s="7">
        <f t="shared" si="1"/>
        <v>0</v>
      </c>
    </row>
    <row r="13" spans="1:9" outlineLevel="1" x14ac:dyDescent="0.25">
      <c r="A13" s="30" t="str">
        <f t="shared" si="0"/>
        <v>41548Товар 9зелёный</v>
      </c>
      <c r="B13" s="28">
        <v>41548</v>
      </c>
      <c r="C13" s="18" t="s">
        <v>20</v>
      </c>
      <c r="D13" s="25" t="s">
        <v>31</v>
      </c>
      <c r="E13" s="24"/>
      <c r="F13" s="7">
        <v>0</v>
      </c>
      <c r="G13" s="10"/>
      <c r="H13" s="10"/>
      <c r="I13" s="7">
        <f t="shared" si="1"/>
        <v>0</v>
      </c>
    </row>
    <row r="14" spans="1:9" outlineLevel="1" x14ac:dyDescent="0.25">
      <c r="A14" s="30" t="str">
        <f t="shared" si="0"/>
        <v>41548Товар 10красный</v>
      </c>
      <c r="B14" s="28">
        <v>41548</v>
      </c>
      <c r="C14" s="18" t="s">
        <v>21</v>
      </c>
      <c r="D14" s="25" t="s">
        <v>29</v>
      </c>
      <c r="E14" s="24"/>
      <c r="F14" s="7">
        <v>0</v>
      </c>
      <c r="G14" s="7"/>
      <c r="H14" s="7"/>
      <c r="I14" s="7">
        <f t="shared" si="1"/>
        <v>0</v>
      </c>
    </row>
    <row r="15" spans="1:9" outlineLevel="1" x14ac:dyDescent="0.25">
      <c r="A15" s="30" t="str">
        <f t="shared" si="0"/>
        <v>41548Товар 11жёлтый</v>
      </c>
      <c r="B15" s="28">
        <v>41548</v>
      </c>
      <c r="C15" s="18" t="s">
        <v>22</v>
      </c>
      <c r="D15" s="25" t="s">
        <v>30</v>
      </c>
      <c r="E15" s="24"/>
      <c r="F15" s="7">
        <v>0</v>
      </c>
      <c r="G15" s="7"/>
      <c r="H15" s="7"/>
      <c r="I15" s="7">
        <f t="shared" si="1"/>
        <v>0</v>
      </c>
    </row>
    <row r="16" spans="1:9" outlineLevel="1" x14ac:dyDescent="0.25">
      <c r="A16" s="30" t="str">
        <f t="shared" si="0"/>
        <v>41548Товар 12зелёный</v>
      </c>
      <c r="B16" s="28">
        <v>41548</v>
      </c>
      <c r="C16" s="18" t="s">
        <v>23</v>
      </c>
      <c r="D16" s="25" t="s">
        <v>31</v>
      </c>
      <c r="E16" s="24"/>
      <c r="F16" s="7">
        <v>0</v>
      </c>
      <c r="G16" s="7">
        <v>713</v>
      </c>
      <c r="H16" s="7"/>
      <c r="I16" s="7">
        <f t="shared" si="1"/>
        <v>713</v>
      </c>
    </row>
    <row r="17" spans="1:9" outlineLevel="1" x14ac:dyDescent="0.25">
      <c r="A17" s="30" t="str">
        <f t="shared" si="0"/>
        <v>41548Товар 13красный</v>
      </c>
      <c r="B17" s="28">
        <v>41548</v>
      </c>
      <c r="C17" s="18" t="s">
        <v>24</v>
      </c>
      <c r="D17" s="25" t="s">
        <v>29</v>
      </c>
      <c r="E17" s="24"/>
      <c r="F17" s="7">
        <v>0</v>
      </c>
      <c r="G17" s="7">
        <v>512</v>
      </c>
      <c r="H17" s="7"/>
      <c r="I17" s="7">
        <f t="shared" si="1"/>
        <v>512</v>
      </c>
    </row>
    <row r="18" spans="1:9" outlineLevel="1" x14ac:dyDescent="0.25">
      <c r="A18" s="30" t="str">
        <f t="shared" si="0"/>
        <v>41548Товар 14жёлтый</v>
      </c>
      <c r="B18" s="28">
        <v>41548</v>
      </c>
      <c r="C18" s="18" t="s">
        <v>25</v>
      </c>
      <c r="D18" s="25" t="s">
        <v>30</v>
      </c>
      <c r="E18" s="24"/>
      <c r="F18" s="7">
        <v>0</v>
      </c>
      <c r="G18" s="7"/>
      <c r="H18" s="7"/>
      <c r="I18" s="7">
        <f t="shared" si="1"/>
        <v>0</v>
      </c>
    </row>
    <row r="19" spans="1:9" outlineLevel="1" x14ac:dyDescent="0.25">
      <c r="A19" s="30" t="str">
        <f t="shared" si="0"/>
        <v>41548Товар 15зелёный</v>
      </c>
      <c r="B19" s="28">
        <v>41548</v>
      </c>
      <c r="C19" s="18" t="s">
        <v>26</v>
      </c>
      <c r="D19" s="25" t="s">
        <v>31</v>
      </c>
      <c r="E19" s="24"/>
      <c r="F19" s="7">
        <v>0</v>
      </c>
      <c r="G19" s="7"/>
      <c r="H19" s="7"/>
      <c r="I19" s="7">
        <f t="shared" si="1"/>
        <v>0</v>
      </c>
    </row>
    <row r="20" spans="1:9" outlineLevel="1" x14ac:dyDescent="0.25">
      <c r="A20" s="30" t="str">
        <f t="shared" si="0"/>
        <v>41548Товар 16красный</v>
      </c>
      <c r="B20" s="28">
        <v>41548</v>
      </c>
      <c r="C20" s="18" t="s">
        <v>27</v>
      </c>
      <c r="D20" s="25" t="s">
        <v>29</v>
      </c>
      <c r="E20" s="24"/>
      <c r="F20" s="7">
        <v>0</v>
      </c>
      <c r="G20" s="7">
        <v>874</v>
      </c>
      <c r="H20" s="7"/>
      <c r="I20" s="7">
        <f t="shared" si="1"/>
        <v>874</v>
      </c>
    </row>
    <row r="21" spans="1:9" outlineLevel="1" x14ac:dyDescent="0.25">
      <c r="A21" s="30" t="str">
        <f t="shared" si="0"/>
        <v>41548Товар 17жёлтый</v>
      </c>
      <c r="B21" s="28">
        <v>41548</v>
      </c>
      <c r="C21" s="18" t="s">
        <v>28</v>
      </c>
      <c r="D21" s="25" t="s">
        <v>30</v>
      </c>
      <c r="E21" s="24"/>
      <c r="F21" s="7">
        <v>0</v>
      </c>
      <c r="G21" s="7"/>
      <c r="H21" s="7"/>
      <c r="I21" s="7">
        <f t="shared" si="1"/>
        <v>0</v>
      </c>
    </row>
    <row r="22" spans="1:9" outlineLevel="1" x14ac:dyDescent="0.25">
      <c r="A22" s="30" t="str">
        <f t="shared" si="0"/>
        <v>41548</v>
      </c>
      <c r="B22" s="28">
        <v>41548</v>
      </c>
      <c r="C22" s="8"/>
      <c r="D22" s="23"/>
      <c r="E22" s="24"/>
      <c r="F22" s="7">
        <v>0</v>
      </c>
      <c r="G22" s="7"/>
      <c r="H22" s="7"/>
      <c r="I22" s="7">
        <f t="shared" si="1"/>
        <v>0</v>
      </c>
    </row>
    <row r="23" spans="1:9" s="17" customFormat="1" ht="18.75" x14ac:dyDescent="0.3">
      <c r="B23" s="16"/>
      <c r="C23" s="16">
        <f>C2+1</f>
        <v>41549</v>
      </c>
      <c r="E23" s="16"/>
    </row>
    <row r="24" spans="1:9" outlineLevel="1" x14ac:dyDescent="0.25"/>
    <row r="25" spans="1:9" outlineLevel="1" x14ac:dyDescent="0.25">
      <c r="A25" s="29" t="s">
        <v>33</v>
      </c>
      <c r="B25" s="29" t="s">
        <v>32</v>
      </c>
      <c r="C25" s="34" t="s">
        <v>2</v>
      </c>
      <c r="D25" s="35"/>
      <c r="E25" s="36"/>
      <c r="F25" s="5" t="s">
        <v>3</v>
      </c>
      <c r="G25" s="5" t="s">
        <v>4</v>
      </c>
      <c r="H25" s="5" t="s">
        <v>5</v>
      </c>
      <c r="I25" s="5" t="s">
        <v>6</v>
      </c>
    </row>
    <row r="26" spans="1:9" outlineLevel="1" x14ac:dyDescent="0.25">
      <c r="A26" s="30" t="str">
        <f>B26&amp;C26&amp;D26</f>
        <v>41549Товар 1красный</v>
      </c>
      <c r="B26" s="28">
        <v>41549</v>
      </c>
      <c r="C26" s="18" t="s">
        <v>12</v>
      </c>
      <c r="D26" s="25" t="s">
        <v>29</v>
      </c>
      <c r="E26" s="24"/>
      <c r="F26" s="7">
        <f t="shared" ref="F26:F34" si="2">I5</f>
        <v>125</v>
      </c>
      <c r="G26" s="7"/>
      <c r="H26" s="7">
        <v>13</v>
      </c>
      <c r="I26" s="7">
        <f>F26+G26-H26</f>
        <v>112</v>
      </c>
    </row>
    <row r="27" spans="1:9" outlineLevel="1" x14ac:dyDescent="0.25">
      <c r="A27" s="30" t="str">
        <f t="shared" ref="A27:A43" si="3">B27&amp;C27&amp;D27</f>
        <v>41549Товар 2жёлтый</v>
      </c>
      <c r="B27" s="28">
        <v>41549</v>
      </c>
      <c r="C27" s="18" t="s">
        <v>13</v>
      </c>
      <c r="D27" s="25" t="s">
        <v>30</v>
      </c>
      <c r="E27" s="24"/>
      <c r="F27" s="7">
        <f t="shared" si="2"/>
        <v>0</v>
      </c>
      <c r="G27" s="7"/>
      <c r="H27" s="7"/>
      <c r="I27" s="7">
        <f t="shared" ref="I27:I42" si="4">F27+G27-H27</f>
        <v>0</v>
      </c>
    </row>
    <row r="28" spans="1:9" outlineLevel="1" x14ac:dyDescent="0.25">
      <c r="A28" s="30" t="str">
        <f t="shared" si="3"/>
        <v>41549Товар 3зелёный</v>
      </c>
      <c r="B28" s="28">
        <v>41549</v>
      </c>
      <c r="C28" s="18" t="s">
        <v>14</v>
      </c>
      <c r="D28" s="25" t="s">
        <v>31</v>
      </c>
      <c r="E28" s="24"/>
      <c r="F28" s="7">
        <f t="shared" si="2"/>
        <v>0</v>
      </c>
      <c r="G28" s="7"/>
      <c r="H28" s="7"/>
      <c r="I28" s="7">
        <f t="shared" si="4"/>
        <v>0</v>
      </c>
    </row>
    <row r="29" spans="1:9" outlineLevel="1" x14ac:dyDescent="0.25">
      <c r="A29" s="30" t="str">
        <f t="shared" si="3"/>
        <v>41549Товар 4красный</v>
      </c>
      <c r="B29" s="28">
        <v>41549</v>
      </c>
      <c r="C29" s="18" t="s">
        <v>15</v>
      </c>
      <c r="D29" s="25" t="s">
        <v>29</v>
      </c>
      <c r="E29" s="24"/>
      <c r="F29" s="7">
        <f t="shared" si="2"/>
        <v>0</v>
      </c>
      <c r="G29" s="7"/>
      <c r="H29" s="7"/>
      <c r="I29" s="7">
        <f t="shared" si="4"/>
        <v>0</v>
      </c>
    </row>
    <row r="30" spans="1:9" outlineLevel="1" x14ac:dyDescent="0.25">
      <c r="A30" s="30" t="str">
        <f t="shared" si="3"/>
        <v>41549Товар 5жёлтый</v>
      </c>
      <c r="B30" s="28">
        <v>41549</v>
      </c>
      <c r="C30" s="18" t="s">
        <v>16</v>
      </c>
      <c r="D30" s="25" t="s">
        <v>30</v>
      </c>
      <c r="E30" s="24"/>
      <c r="F30" s="7">
        <f t="shared" si="2"/>
        <v>0</v>
      </c>
      <c r="G30" s="7"/>
      <c r="H30" s="7"/>
      <c r="I30" s="7">
        <f t="shared" si="4"/>
        <v>0</v>
      </c>
    </row>
    <row r="31" spans="1:9" outlineLevel="1" x14ac:dyDescent="0.25">
      <c r="A31" s="30" t="str">
        <f t="shared" si="3"/>
        <v>41549Товар 6зелёный</v>
      </c>
      <c r="B31" s="28">
        <v>41549</v>
      </c>
      <c r="C31" s="18" t="s">
        <v>17</v>
      </c>
      <c r="D31" s="25" t="s">
        <v>31</v>
      </c>
      <c r="E31" s="24"/>
      <c r="F31" s="7">
        <f t="shared" si="2"/>
        <v>0</v>
      </c>
      <c r="G31" s="7"/>
      <c r="H31" s="7"/>
      <c r="I31" s="7">
        <f t="shared" si="4"/>
        <v>0</v>
      </c>
    </row>
    <row r="32" spans="1:9" outlineLevel="1" x14ac:dyDescent="0.25">
      <c r="A32" s="30" t="str">
        <f t="shared" si="3"/>
        <v>41549Товар 7красный</v>
      </c>
      <c r="B32" s="28">
        <v>41549</v>
      </c>
      <c r="C32" s="18" t="s">
        <v>18</v>
      </c>
      <c r="D32" s="25" t="s">
        <v>29</v>
      </c>
      <c r="E32" s="24"/>
      <c r="F32" s="7">
        <f t="shared" si="2"/>
        <v>857</v>
      </c>
      <c r="G32" s="7"/>
      <c r="H32" s="7">
        <v>25</v>
      </c>
      <c r="I32" s="7">
        <f t="shared" si="4"/>
        <v>832</v>
      </c>
    </row>
    <row r="33" spans="1:9" outlineLevel="1" x14ac:dyDescent="0.25">
      <c r="A33" s="30" t="str">
        <f t="shared" si="3"/>
        <v>41549Товар 8жёлтый</v>
      </c>
      <c r="B33" s="28">
        <v>41549</v>
      </c>
      <c r="C33" s="18" t="s">
        <v>19</v>
      </c>
      <c r="D33" s="25" t="s">
        <v>30</v>
      </c>
      <c r="E33" s="24"/>
      <c r="F33" s="7">
        <f t="shared" si="2"/>
        <v>0</v>
      </c>
      <c r="G33" s="10"/>
      <c r="H33" s="10"/>
      <c r="I33" s="7">
        <f t="shared" si="4"/>
        <v>0</v>
      </c>
    </row>
    <row r="34" spans="1:9" outlineLevel="1" x14ac:dyDescent="0.25">
      <c r="A34" s="30" t="str">
        <f t="shared" si="3"/>
        <v>41549Товар 9зелёный</v>
      </c>
      <c r="B34" s="28">
        <v>41549</v>
      </c>
      <c r="C34" s="18" t="s">
        <v>20</v>
      </c>
      <c r="D34" s="25" t="s">
        <v>31</v>
      </c>
      <c r="E34" s="24"/>
      <c r="F34" s="7">
        <f t="shared" si="2"/>
        <v>0</v>
      </c>
      <c r="G34" s="10"/>
      <c r="H34" s="10"/>
      <c r="I34" s="7">
        <f t="shared" si="4"/>
        <v>0</v>
      </c>
    </row>
    <row r="35" spans="1:9" outlineLevel="1" x14ac:dyDescent="0.25">
      <c r="A35" s="30" t="str">
        <f t="shared" si="3"/>
        <v>41549Товар 10красный</v>
      </c>
      <c r="B35" s="28">
        <v>41549</v>
      </c>
      <c r="C35" s="18" t="s">
        <v>21</v>
      </c>
      <c r="D35" s="25" t="s">
        <v>29</v>
      </c>
      <c r="E35" s="24"/>
      <c r="F35" s="7">
        <v>0</v>
      </c>
      <c r="G35" s="7"/>
      <c r="H35" s="7"/>
      <c r="I35" s="7">
        <f t="shared" si="4"/>
        <v>0</v>
      </c>
    </row>
    <row r="36" spans="1:9" outlineLevel="1" x14ac:dyDescent="0.25">
      <c r="A36" s="30" t="str">
        <f t="shared" si="3"/>
        <v>41549Товар 11жёлтый</v>
      </c>
      <c r="B36" s="28">
        <v>41549</v>
      </c>
      <c r="C36" s="18" t="s">
        <v>22</v>
      </c>
      <c r="D36" s="25" t="s">
        <v>30</v>
      </c>
      <c r="E36" s="24"/>
      <c r="F36" s="7">
        <f t="shared" ref="F36:F42" si="5">I15</f>
        <v>0</v>
      </c>
      <c r="G36" s="7"/>
      <c r="H36" s="7"/>
      <c r="I36" s="7">
        <f t="shared" si="4"/>
        <v>0</v>
      </c>
    </row>
    <row r="37" spans="1:9" outlineLevel="1" x14ac:dyDescent="0.25">
      <c r="A37" s="30" t="str">
        <f t="shared" si="3"/>
        <v>41549Товар 12зелёный</v>
      </c>
      <c r="B37" s="28">
        <v>41549</v>
      </c>
      <c r="C37" s="18" t="s">
        <v>23</v>
      </c>
      <c r="D37" s="25" t="s">
        <v>31</v>
      </c>
      <c r="E37" s="24"/>
      <c r="F37" s="7">
        <f t="shared" si="5"/>
        <v>713</v>
      </c>
      <c r="G37" s="7"/>
      <c r="H37" s="7">
        <v>31</v>
      </c>
      <c r="I37" s="7">
        <f t="shared" si="4"/>
        <v>682</v>
      </c>
    </row>
    <row r="38" spans="1:9" outlineLevel="1" x14ac:dyDescent="0.25">
      <c r="A38" s="30" t="str">
        <f t="shared" si="3"/>
        <v>41549Товар 13красный</v>
      </c>
      <c r="B38" s="28">
        <v>41549</v>
      </c>
      <c r="C38" s="18" t="s">
        <v>24</v>
      </c>
      <c r="D38" s="25" t="s">
        <v>29</v>
      </c>
      <c r="E38" s="24"/>
      <c r="F38" s="7">
        <f t="shared" si="5"/>
        <v>512</v>
      </c>
      <c r="G38" s="7"/>
      <c r="H38" s="7">
        <v>22</v>
      </c>
      <c r="I38" s="7">
        <f t="shared" si="4"/>
        <v>490</v>
      </c>
    </row>
    <row r="39" spans="1:9" outlineLevel="1" x14ac:dyDescent="0.25">
      <c r="A39" s="30" t="str">
        <f t="shared" si="3"/>
        <v>41549Товар 14жёлтый</v>
      </c>
      <c r="B39" s="28">
        <v>41549</v>
      </c>
      <c r="C39" s="18" t="s">
        <v>25</v>
      </c>
      <c r="D39" s="25" t="s">
        <v>30</v>
      </c>
      <c r="E39" s="24"/>
      <c r="F39" s="7">
        <f t="shared" si="5"/>
        <v>0</v>
      </c>
      <c r="G39" s="7"/>
      <c r="H39" s="7"/>
      <c r="I39" s="7">
        <f t="shared" si="4"/>
        <v>0</v>
      </c>
    </row>
    <row r="40" spans="1:9" outlineLevel="1" x14ac:dyDescent="0.25">
      <c r="A40" s="30" t="str">
        <f t="shared" si="3"/>
        <v>41549Товар 15зелёный</v>
      </c>
      <c r="B40" s="28">
        <v>41549</v>
      </c>
      <c r="C40" s="18" t="s">
        <v>26</v>
      </c>
      <c r="D40" s="25" t="s">
        <v>31</v>
      </c>
      <c r="E40" s="24"/>
      <c r="F40" s="7">
        <f t="shared" si="5"/>
        <v>0</v>
      </c>
      <c r="G40" s="7"/>
      <c r="H40" s="7"/>
      <c r="I40" s="7">
        <f t="shared" si="4"/>
        <v>0</v>
      </c>
    </row>
    <row r="41" spans="1:9" outlineLevel="1" x14ac:dyDescent="0.25">
      <c r="A41" s="30" t="str">
        <f t="shared" si="3"/>
        <v>41549Товар 16красный</v>
      </c>
      <c r="B41" s="28">
        <v>41549</v>
      </c>
      <c r="C41" s="18" t="s">
        <v>27</v>
      </c>
      <c r="D41" s="25" t="s">
        <v>29</v>
      </c>
      <c r="E41" s="24"/>
      <c r="F41" s="7">
        <f t="shared" si="5"/>
        <v>874</v>
      </c>
      <c r="G41" s="7"/>
      <c r="H41" s="7"/>
      <c r="I41" s="7">
        <f t="shared" si="4"/>
        <v>874</v>
      </c>
    </row>
    <row r="42" spans="1:9" outlineLevel="1" x14ac:dyDescent="0.25">
      <c r="A42" s="30" t="str">
        <f t="shared" si="3"/>
        <v>41549Товар 17жёлтый</v>
      </c>
      <c r="B42" s="28">
        <v>41549</v>
      </c>
      <c r="C42" s="18" t="s">
        <v>28</v>
      </c>
      <c r="D42" s="25" t="s">
        <v>30</v>
      </c>
      <c r="E42" s="24"/>
      <c r="F42" s="7">
        <f t="shared" si="5"/>
        <v>0</v>
      </c>
      <c r="G42" s="7"/>
      <c r="H42" s="7"/>
      <c r="I42" s="7">
        <f t="shared" si="4"/>
        <v>0</v>
      </c>
    </row>
    <row r="43" spans="1:9" outlineLevel="1" x14ac:dyDescent="0.25">
      <c r="A43" s="30" t="str">
        <f t="shared" si="3"/>
        <v>41549</v>
      </c>
      <c r="B43" s="28">
        <v>41549</v>
      </c>
      <c r="C43" s="8"/>
      <c r="D43" s="23"/>
      <c r="E43" s="24"/>
      <c r="F43" s="7"/>
      <c r="G43" s="7"/>
      <c r="H43" s="7"/>
      <c r="I43" s="7"/>
    </row>
    <row r="44" spans="1:9" s="17" customFormat="1" ht="18.75" x14ac:dyDescent="0.3">
      <c r="B44" s="16"/>
      <c r="C44" s="16">
        <f>C23+1</f>
        <v>41550</v>
      </c>
      <c r="E44" s="16"/>
    </row>
    <row r="45" spans="1:9" outlineLevel="1" x14ac:dyDescent="0.25"/>
    <row r="46" spans="1:9" outlineLevel="1" x14ac:dyDescent="0.25">
      <c r="A46" s="29" t="s">
        <v>33</v>
      </c>
      <c r="B46" s="29" t="s">
        <v>32</v>
      </c>
      <c r="C46" s="34" t="s">
        <v>2</v>
      </c>
      <c r="D46" s="35"/>
      <c r="E46" s="36"/>
      <c r="F46" s="5" t="s">
        <v>3</v>
      </c>
      <c r="G46" s="5" t="s">
        <v>4</v>
      </c>
      <c r="H46" s="5" t="s">
        <v>5</v>
      </c>
      <c r="I46" s="5" t="s">
        <v>6</v>
      </c>
    </row>
    <row r="47" spans="1:9" outlineLevel="1" x14ac:dyDescent="0.25">
      <c r="A47" s="30" t="str">
        <f>B47&amp;C47&amp;D47</f>
        <v>41550Товар 1красный</v>
      </c>
      <c r="B47" s="28">
        <v>41550</v>
      </c>
      <c r="C47" s="18" t="s">
        <v>12</v>
      </c>
      <c r="D47" s="25" t="s">
        <v>29</v>
      </c>
      <c r="E47" s="24"/>
      <c r="F47" s="7">
        <f t="shared" ref="F47:F55" si="6">I26</f>
        <v>112</v>
      </c>
      <c r="G47" s="7">
        <v>115</v>
      </c>
      <c r="H47" s="7">
        <v>53</v>
      </c>
      <c r="I47" s="7">
        <f>F47+G47-H47</f>
        <v>174</v>
      </c>
    </row>
    <row r="48" spans="1:9" outlineLevel="1" x14ac:dyDescent="0.25">
      <c r="A48" s="30" t="str">
        <f t="shared" ref="A48:A64" si="7">B48&amp;C48&amp;D48</f>
        <v>41550Товар 2жёлтый</v>
      </c>
      <c r="B48" s="28">
        <v>41550</v>
      </c>
      <c r="C48" s="18" t="s">
        <v>13</v>
      </c>
      <c r="D48" s="25" t="s">
        <v>30</v>
      </c>
      <c r="E48" s="24"/>
      <c r="F48" s="7">
        <f t="shared" si="6"/>
        <v>0</v>
      </c>
      <c r="G48" s="7"/>
      <c r="H48" s="7"/>
      <c r="I48" s="7">
        <f t="shared" ref="I48:I63" si="8">F48+G48-H48</f>
        <v>0</v>
      </c>
    </row>
    <row r="49" spans="1:9" outlineLevel="1" x14ac:dyDescent="0.25">
      <c r="A49" s="30" t="str">
        <f t="shared" si="7"/>
        <v>41550Товар 3зелёный</v>
      </c>
      <c r="B49" s="28">
        <v>41550</v>
      </c>
      <c r="C49" s="18" t="s">
        <v>14</v>
      </c>
      <c r="D49" s="25" t="s">
        <v>31</v>
      </c>
      <c r="E49" s="24"/>
      <c r="F49" s="7">
        <f t="shared" si="6"/>
        <v>0</v>
      </c>
      <c r="G49" s="7"/>
      <c r="H49" s="7"/>
      <c r="I49" s="7">
        <f t="shared" si="8"/>
        <v>0</v>
      </c>
    </row>
    <row r="50" spans="1:9" outlineLevel="1" x14ac:dyDescent="0.25">
      <c r="A50" s="30" t="str">
        <f t="shared" si="7"/>
        <v>41550Товар 4красный</v>
      </c>
      <c r="B50" s="28">
        <v>41550</v>
      </c>
      <c r="C50" s="18" t="s">
        <v>15</v>
      </c>
      <c r="D50" s="25" t="s">
        <v>29</v>
      </c>
      <c r="E50" s="24"/>
      <c r="F50" s="7">
        <f t="shared" si="6"/>
        <v>0</v>
      </c>
      <c r="G50" s="7"/>
      <c r="H50" s="7"/>
      <c r="I50" s="7">
        <f t="shared" si="8"/>
        <v>0</v>
      </c>
    </row>
    <row r="51" spans="1:9" outlineLevel="1" x14ac:dyDescent="0.25">
      <c r="A51" s="30" t="str">
        <f t="shared" si="7"/>
        <v>41550Товар 5жёлтый</v>
      </c>
      <c r="B51" s="28">
        <v>41550</v>
      </c>
      <c r="C51" s="18" t="s">
        <v>16</v>
      </c>
      <c r="D51" s="25" t="s">
        <v>30</v>
      </c>
      <c r="E51" s="24"/>
      <c r="F51" s="7">
        <f t="shared" si="6"/>
        <v>0</v>
      </c>
      <c r="G51" s="7">
        <v>770</v>
      </c>
      <c r="H51" s="7">
        <v>20</v>
      </c>
      <c r="I51" s="7">
        <f t="shared" si="8"/>
        <v>750</v>
      </c>
    </row>
    <row r="52" spans="1:9" outlineLevel="1" x14ac:dyDescent="0.25">
      <c r="A52" s="30" t="str">
        <f t="shared" si="7"/>
        <v>41550Товар 6зелёный</v>
      </c>
      <c r="B52" s="28">
        <v>41550</v>
      </c>
      <c r="C52" s="18" t="s">
        <v>17</v>
      </c>
      <c r="D52" s="25" t="s">
        <v>31</v>
      </c>
      <c r="E52" s="24"/>
      <c r="F52" s="7">
        <f t="shared" si="6"/>
        <v>0</v>
      </c>
      <c r="G52" s="7"/>
      <c r="H52" s="7"/>
      <c r="I52" s="7">
        <f t="shared" si="8"/>
        <v>0</v>
      </c>
    </row>
    <row r="53" spans="1:9" outlineLevel="1" x14ac:dyDescent="0.25">
      <c r="A53" s="30" t="str">
        <f t="shared" si="7"/>
        <v>41550Товар 7красный</v>
      </c>
      <c r="B53" s="28">
        <v>41550</v>
      </c>
      <c r="C53" s="18" t="s">
        <v>18</v>
      </c>
      <c r="D53" s="25" t="s">
        <v>29</v>
      </c>
      <c r="E53" s="24"/>
      <c r="F53" s="7">
        <f t="shared" si="6"/>
        <v>832</v>
      </c>
      <c r="G53" s="7"/>
      <c r="H53" s="7">
        <v>12</v>
      </c>
      <c r="I53" s="7">
        <f t="shared" si="8"/>
        <v>820</v>
      </c>
    </row>
    <row r="54" spans="1:9" outlineLevel="1" x14ac:dyDescent="0.25">
      <c r="A54" s="30" t="str">
        <f t="shared" si="7"/>
        <v>41550Товар 8жёлтый</v>
      </c>
      <c r="B54" s="28">
        <v>41550</v>
      </c>
      <c r="C54" s="18" t="s">
        <v>19</v>
      </c>
      <c r="D54" s="25" t="s">
        <v>30</v>
      </c>
      <c r="E54" s="24"/>
      <c r="F54" s="7">
        <f t="shared" si="6"/>
        <v>0</v>
      </c>
      <c r="G54" s="10"/>
      <c r="H54" s="10"/>
      <c r="I54" s="7">
        <f t="shared" si="8"/>
        <v>0</v>
      </c>
    </row>
    <row r="55" spans="1:9" outlineLevel="1" x14ac:dyDescent="0.25">
      <c r="A55" s="30" t="str">
        <f t="shared" si="7"/>
        <v>41550Товар 9зелёный</v>
      </c>
      <c r="B55" s="28">
        <v>41550</v>
      </c>
      <c r="C55" s="18" t="s">
        <v>20</v>
      </c>
      <c r="D55" s="25" t="s">
        <v>31</v>
      </c>
      <c r="E55" s="24"/>
      <c r="F55" s="7">
        <f t="shared" si="6"/>
        <v>0</v>
      </c>
      <c r="G55" s="10"/>
      <c r="H55" s="10"/>
      <c r="I55" s="7">
        <f t="shared" si="8"/>
        <v>0</v>
      </c>
    </row>
    <row r="56" spans="1:9" outlineLevel="1" x14ac:dyDescent="0.25">
      <c r="A56" s="30" t="str">
        <f t="shared" si="7"/>
        <v>41550Товар 10красный</v>
      </c>
      <c r="B56" s="28">
        <v>41550</v>
      </c>
      <c r="C56" s="18" t="s">
        <v>21</v>
      </c>
      <c r="D56" s="25" t="s">
        <v>29</v>
      </c>
      <c r="E56" s="24"/>
      <c r="F56" s="7">
        <f t="shared" ref="F56:F59" si="9">I35</f>
        <v>0</v>
      </c>
      <c r="G56" s="7">
        <v>1110</v>
      </c>
      <c r="H56" s="7">
        <v>65</v>
      </c>
      <c r="I56" s="7">
        <f t="shared" si="8"/>
        <v>1045</v>
      </c>
    </row>
    <row r="57" spans="1:9" outlineLevel="1" x14ac:dyDescent="0.25">
      <c r="A57" s="30" t="str">
        <f t="shared" si="7"/>
        <v>41550Товар 11жёлтый</v>
      </c>
      <c r="B57" s="28">
        <v>41550</v>
      </c>
      <c r="C57" s="18" t="s">
        <v>22</v>
      </c>
      <c r="D57" s="25" t="s">
        <v>30</v>
      </c>
      <c r="E57" s="24"/>
      <c r="F57" s="7">
        <f t="shared" si="9"/>
        <v>0</v>
      </c>
      <c r="G57" s="7"/>
      <c r="H57" s="7"/>
      <c r="I57" s="7">
        <f t="shared" si="8"/>
        <v>0</v>
      </c>
    </row>
    <row r="58" spans="1:9" outlineLevel="1" x14ac:dyDescent="0.25">
      <c r="A58" s="30" t="str">
        <f t="shared" si="7"/>
        <v>41550Товар 12зелёный</v>
      </c>
      <c r="B58" s="28">
        <v>41550</v>
      </c>
      <c r="C58" s="18" t="s">
        <v>23</v>
      </c>
      <c r="D58" s="25" t="s">
        <v>31</v>
      </c>
      <c r="E58" s="24"/>
      <c r="F58" s="7">
        <f t="shared" si="9"/>
        <v>682</v>
      </c>
      <c r="G58" s="7"/>
      <c r="H58" s="7"/>
      <c r="I58" s="7">
        <f t="shared" si="8"/>
        <v>682</v>
      </c>
    </row>
    <row r="59" spans="1:9" outlineLevel="1" x14ac:dyDescent="0.25">
      <c r="A59" s="30" t="str">
        <f t="shared" si="7"/>
        <v>41550Товар 13красный</v>
      </c>
      <c r="B59" s="28">
        <v>41550</v>
      </c>
      <c r="C59" s="18" t="s">
        <v>24</v>
      </c>
      <c r="D59" s="25" t="s">
        <v>29</v>
      </c>
      <c r="E59" s="24"/>
      <c r="F59" s="7">
        <f t="shared" si="9"/>
        <v>490</v>
      </c>
      <c r="G59" s="7"/>
      <c r="H59" s="7"/>
      <c r="I59" s="7">
        <f t="shared" si="8"/>
        <v>490</v>
      </c>
    </row>
    <row r="60" spans="1:9" outlineLevel="1" x14ac:dyDescent="0.25">
      <c r="A60" s="30" t="str">
        <f t="shared" si="7"/>
        <v>41550Товар 14жёлтый</v>
      </c>
      <c r="B60" s="28">
        <v>41550</v>
      </c>
      <c r="C60" s="18" t="s">
        <v>25</v>
      </c>
      <c r="D60" s="25" t="s">
        <v>30</v>
      </c>
      <c r="E60" s="24"/>
      <c r="F60" s="7">
        <f>I39</f>
        <v>0</v>
      </c>
      <c r="G60" s="7"/>
      <c r="H60" s="7"/>
      <c r="I60" s="7">
        <f t="shared" si="8"/>
        <v>0</v>
      </c>
    </row>
    <row r="61" spans="1:9" outlineLevel="1" x14ac:dyDescent="0.25">
      <c r="A61" s="30" t="str">
        <f t="shared" si="7"/>
        <v>41550Товар 15зелёный</v>
      </c>
      <c r="B61" s="28">
        <v>41550</v>
      </c>
      <c r="C61" s="18" t="s">
        <v>26</v>
      </c>
      <c r="D61" s="25" t="s">
        <v>31</v>
      </c>
      <c r="E61" s="24"/>
      <c r="F61" s="7">
        <f>I40</f>
        <v>0</v>
      </c>
      <c r="G61" s="7"/>
      <c r="H61" s="7"/>
      <c r="I61" s="7">
        <f t="shared" si="8"/>
        <v>0</v>
      </c>
    </row>
    <row r="62" spans="1:9" outlineLevel="1" x14ac:dyDescent="0.25">
      <c r="A62" s="30" t="str">
        <f t="shared" si="7"/>
        <v>41550Товар 16красный</v>
      </c>
      <c r="B62" s="28">
        <v>41550</v>
      </c>
      <c r="C62" s="18" t="s">
        <v>27</v>
      </c>
      <c r="D62" s="25" t="s">
        <v>29</v>
      </c>
      <c r="E62" s="24"/>
      <c r="F62" s="7">
        <f>I41</f>
        <v>874</v>
      </c>
      <c r="G62" s="7"/>
      <c r="H62" s="7"/>
      <c r="I62" s="7">
        <f t="shared" si="8"/>
        <v>874</v>
      </c>
    </row>
    <row r="63" spans="1:9" outlineLevel="1" x14ac:dyDescent="0.25">
      <c r="A63" s="30" t="str">
        <f t="shared" si="7"/>
        <v>41550Товар 17жёлтый</v>
      </c>
      <c r="B63" s="28">
        <v>41550</v>
      </c>
      <c r="C63" s="18" t="s">
        <v>28</v>
      </c>
      <c r="D63" s="25" t="s">
        <v>30</v>
      </c>
      <c r="E63" s="24"/>
      <c r="F63" s="7">
        <f>I42</f>
        <v>0</v>
      </c>
      <c r="G63" s="7"/>
      <c r="H63" s="7"/>
      <c r="I63" s="7">
        <f t="shared" si="8"/>
        <v>0</v>
      </c>
    </row>
    <row r="64" spans="1:9" outlineLevel="1" x14ac:dyDescent="0.25">
      <c r="A64" s="30" t="str">
        <f t="shared" si="7"/>
        <v>41550</v>
      </c>
      <c r="B64" s="28">
        <v>41550</v>
      </c>
      <c r="C64" s="8"/>
      <c r="D64" s="23"/>
      <c r="E64" s="24"/>
      <c r="F64" s="7"/>
      <c r="G64" s="7"/>
      <c r="H64" s="7"/>
      <c r="I64" s="7"/>
    </row>
  </sheetData>
  <mergeCells count="57">
    <mergeCell ref="D8:E8"/>
    <mergeCell ref="C4:E4"/>
    <mergeCell ref="D5:E5"/>
    <mergeCell ref="D6:E6"/>
    <mergeCell ref="D7:E7"/>
    <mergeCell ref="D20:E20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43:E43"/>
    <mergeCell ref="D32:E32"/>
    <mergeCell ref="D21:E21"/>
    <mergeCell ref="D22:E22"/>
    <mergeCell ref="C25:E25"/>
    <mergeCell ref="D26:E26"/>
    <mergeCell ref="D27:E27"/>
    <mergeCell ref="D28:E28"/>
    <mergeCell ref="D29:E29"/>
    <mergeCell ref="D30:E30"/>
    <mergeCell ref="D31:E31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57:E57"/>
    <mergeCell ref="C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64:E64"/>
    <mergeCell ref="D58:E58"/>
    <mergeCell ref="D59:E59"/>
    <mergeCell ref="D60:E60"/>
    <mergeCell ref="D61:E61"/>
    <mergeCell ref="D62:E62"/>
    <mergeCell ref="D63:E63"/>
  </mergeCells>
  <pageMargins left="0.25" right="0.25" top="0.75" bottom="0.75" header="0.3" footer="0.3"/>
  <pageSetup paperSize="9"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отчёт</vt:lpstr>
      <vt:lpstr>Комплектующие площадка 1</vt:lpstr>
      <vt:lpstr>отчёт!Заголовки_для_печати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2013-10-04T10:27:58Z</dcterms:modified>
</cp:coreProperties>
</file>