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90" windowWidth="19035" windowHeight="10740" activeTab="3"/>
  </bookViews>
  <sheets>
    <sheet name="АХГ" sheetId="3" r:id="rId1"/>
    <sheet name="Бух" sheetId="4" r:id="rId2"/>
    <sheet name="Кадры" sheetId="5" r:id="rId3"/>
    <sheet name="СВОД" sheetId="1" r:id="rId4"/>
  </sheets>
  <externalReferences>
    <externalReference r:id="rId5"/>
  </externalReferences>
  <definedNames>
    <definedName name="_cv7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_Order1" hidden="1">255</definedName>
    <definedName name="_Sort" hidden="1">#REF!</definedName>
    <definedName name="_xlnm._FilterDatabase" localSheetId="3" hidden="1">СВОД!$B$7:$U$40</definedName>
    <definedName name="AccessDatabase" hidden="1">"C:\Мои документы\Базовая сводная обязательств1.mdb"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SAPBEXhrIndnt" hidden="1">1</definedName>
    <definedName name="SAPBEXrevision" hidden="1">1</definedName>
    <definedName name="SAPBEXsysID" hidden="1">"BW4"</definedName>
    <definedName name="SAPBEXwbID" hidden="1">"3Z7VXHVJDTKGEPS6D6J7XJWH9"</definedName>
    <definedName name="tre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tyu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q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piu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Z_1C3AD0CD_BF0C_4C4E_9071_158A2F5215E2_.wvu.Rows" hidden="1">#REF!,#REF!,#REF!</definedName>
    <definedName name="Z_9F4E9141_41FC_4B2C_AC1F_EC647474A564_.wvu.PrintArea" hidden="1">#REF!</definedName>
    <definedName name="Z_9F4E9141_41FC_4B2C_AC1F_EC647474A564_.wvu.Rows" hidden="1">#REF!</definedName>
    <definedName name="Z_B6EBA059_280B_4A6E_BA3E_AA849CF278A3_.wvu.PrintArea" hidden="1">#REF!</definedName>
    <definedName name="Z_B6EBA059_280B_4A6E_BA3E_AA849CF278A3_.wvu.Rows" hidden="1">#REF!</definedName>
    <definedName name="Z_F4C9D32F_9E20_472B_AA8D_8074F348BB5A_.wvu.Rows" hidden="1">#REF!,#REF!,#REF!,#REF!,#REF!,#REF!,#REF!,#REF!,#REF!,#REF!,#REF!,#REF!,#REF!,#REF!,#REF!,#REF!,#REF!,#REF!,#REF!,#REF!</definedName>
    <definedName name="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дЦФО">[1]КОНСТ!$G$28</definedName>
    <definedName name="пк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п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</definedNames>
  <calcPr calcId="144525"/>
</workbook>
</file>

<file path=xl/calcChain.xml><?xml version="1.0" encoding="utf-8"?>
<calcChain xmlns="http://schemas.openxmlformats.org/spreadsheetml/2006/main">
  <c r="R16" i="5" l="1"/>
  <c r="N16" i="5"/>
  <c r="J16" i="5"/>
  <c r="I16" i="5"/>
  <c r="H16" i="5"/>
  <c r="G16" i="5"/>
  <c r="F16" i="5" s="1"/>
  <c r="R15" i="5"/>
  <c r="N15" i="5"/>
  <c r="J15" i="5"/>
  <c r="I15" i="5"/>
  <c r="H15" i="5"/>
  <c r="G15" i="5"/>
  <c r="F15" i="5" s="1"/>
  <c r="R14" i="5"/>
  <c r="N14" i="5"/>
  <c r="J14" i="5"/>
  <c r="I14" i="5"/>
  <c r="H14" i="5"/>
  <c r="G14" i="5"/>
  <c r="F14" i="5"/>
  <c r="R13" i="5"/>
  <c r="N13" i="5"/>
  <c r="J13" i="5"/>
  <c r="I13" i="5"/>
  <c r="H13" i="5"/>
  <c r="G13" i="5"/>
  <c r="F13" i="5" s="1"/>
  <c r="R12" i="5"/>
  <c r="N12" i="5"/>
  <c r="J12" i="5"/>
  <c r="I12" i="5"/>
  <c r="H12" i="5"/>
  <c r="G12" i="5"/>
  <c r="F12" i="5"/>
  <c r="R11" i="5"/>
  <c r="N11" i="5"/>
  <c r="J11" i="5"/>
  <c r="I11" i="5"/>
  <c r="H11" i="5"/>
  <c r="G11" i="5"/>
  <c r="F11" i="5" s="1"/>
  <c r="R10" i="5"/>
  <c r="N10" i="5"/>
  <c r="J10" i="5"/>
  <c r="I10" i="5"/>
  <c r="H10" i="5"/>
  <c r="G10" i="5"/>
  <c r="F10" i="5"/>
  <c r="R9" i="5"/>
  <c r="N9" i="5"/>
  <c r="J9" i="5"/>
  <c r="I9" i="5"/>
  <c r="H9" i="5"/>
  <c r="G9" i="5"/>
  <c r="F9" i="5" s="1"/>
  <c r="R8" i="5"/>
  <c r="N8" i="5"/>
  <c r="J8" i="5"/>
  <c r="I8" i="5"/>
  <c r="H8" i="5"/>
  <c r="G8" i="5"/>
  <c r="F8" i="5"/>
  <c r="R11" i="4" l="1"/>
  <c r="N11" i="4"/>
  <c r="J11" i="4"/>
  <c r="I11" i="4"/>
  <c r="H11" i="4"/>
  <c r="G11" i="4"/>
  <c r="F11" i="4" s="1"/>
  <c r="R10" i="4"/>
  <c r="N10" i="4"/>
  <c r="J10" i="4"/>
  <c r="I10" i="4"/>
  <c r="H10" i="4"/>
  <c r="G10" i="4"/>
  <c r="F10" i="4" s="1"/>
  <c r="R9" i="4"/>
  <c r="N9" i="4"/>
  <c r="J9" i="4"/>
  <c r="I9" i="4"/>
  <c r="H9" i="4"/>
  <c r="G9" i="4"/>
  <c r="F9" i="4" s="1"/>
  <c r="R8" i="4"/>
  <c r="N8" i="4"/>
  <c r="J8" i="4"/>
  <c r="I8" i="4"/>
  <c r="H8" i="4"/>
  <c r="G8" i="4"/>
  <c r="F8" i="4" s="1"/>
  <c r="F7" i="3" l="1"/>
  <c r="E7" i="3"/>
  <c r="E6" i="3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H39" i="3" l="1"/>
  <c r="G39" i="3"/>
  <c r="F39" i="3"/>
  <c r="E39" i="3" s="1"/>
  <c r="Q39" i="3"/>
  <c r="M39" i="3"/>
  <c r="I39" i="3"/>
  <c r="H37" i="3"/>
  <c r="G37" i="3"/>
  <c r="F37" i="3"/>
  <c r="E37" i="3" s="1"/>
  <c r="Q37" i="3"/>
  <c r="M37" i="3"/>
  <c r="I37" i="3"/>
  <c r="H36" i="3"/>
  <c r="G36" i="3"/>
  <c r="F36" i="3"/>
  <c r="E36" i="3" s="1"/>
  <c r="Q36" i="3"/>
  <c r="M36" i="3"/>
  <c r="I36" i="3"/>
  <c r="G35" i="3"/>
  <c r="F35" i="3"/>
  <c r="Q35" i="3"/>
  <c r="M35" i="3"/>
  <c r="L35" i="3"/>
  <c r="H35" i="3" s="1"/>
  <c r="E35" i="3" s="1"/>
  <c r="T34" i="3"/>
  <c r="S34" i="3"/>
  <c r="R34" i="3"/>
  <c r="Q34" i="3"/>
  <c r="P34" i="3"/>
  <c r="O34" i="3"/>
  <c r="N34" i="3"/>
  <c r="M34" i="3"/>
  <c r="L34" i="3"/>
  <c r="H34" i="3" s="1"/>
  <c r="K34" i="3"/>
  <c r="G34" i="3" s="1"/>
  <c r="J34" i="3"/>
  <c r="F34" i="3" s="1"/>
  <c r="E34" i="3" s="1"/>
  <c r="H32" i="3"/>
  <c r="G32" i="3"/>
  <c r="F32" i="3"/>
  <c r="E32" i="3" s="1"/>
  <c r="Q32" i="3"/>
  <c r="M32" i="3"/>
  <c r="I32" i="3"/>
  <c r="H30" i="3"/>
  <c r="G30" i="3"/>
  <c r="F30" i="3"/>
  <c r="Q30" i="3"/>
  <c r="M30" i="3"/>
  <c r="I30" i="3"/>
  <c r="H29" i="3"/>
  <c r="G29" i="3"/>
  <c r="F29" i="3"/>
  <c r="E29" i="3"/>
  <c r="Q29" i="3"/>
  <c r="M29" i="3"/>
  <c r="M28" i="3" s="1"/>
  <c r="I29" i="3"/>
  <c r="T28" i="3"/>
  <c r="S28" i="3"/>
  <c r="R28" i="3"/>
  <c r="P28" i="3"/>
  <c r="O28" i="3"/>
  <c r="N28" i="3"/>
  <c r="L28" i="3"/>
  <c r="H28" i="3" s="1"/>
  <c r="K28" i="3"/>
  <c r="J28" i="3"/>
  <c r="F28" i="3" s="1"/>
  <c r="I28" i="3"/>
  <c r="H26" i="3"/>
  <c r="G26" i="3"/>
  <c r="F26" i="3"/>
  <c r="E26" i="3" s="1"/>
  <c r="Q26" i="3"/>
  <c r="M26" i="3"/>
  <c r="I26" i="3"/>
  <c r="G25" i="3"/>
  <c r="T25" i="3"/>
  <c r="R25" i="3"/>
  <c r="Q25" i="3" s="1"/>
  <c r="P25" i="3"/>
  <c r="N25" i="3"/>
  <c r="M25" i="3" s="1"/>
  <c r="L25" i="3"/>
  <c r="H25" i="3" s="1"/>
  <c r="J25" i="3"/>
  <c r="G24" i="3"/>
  <c r="F24" i="3"/>
  <c r="T24" i="3"/>
  <c r="Q24" i="3" s="1"/>
  <c r="Q23" i="3" s="1"/>
  <c r="P24" i="3"/>
  <c r="M24" i="3" s="1"/>
  <c r="L24" i="3"/>
  <c r="H24" i="3" s="1"/>
  <c r="S23" i="3"/>
  <c r="R23" i="3"/>
  <c r="P23" i="3"/>
  <c r="O23" i="3"/>
  <c r="N23" i="3"/>
  <c r="K23" i="3"/>
  <c r="G23" i="3" s="1"/>
  <c r="J23" i="3"/>
  <c r="H19" i="3"/>
  <c r="G19" i="3"/>
  <c r="F19" i="3"/>
  <c r="E19" i="3" s="1"/>
  <c r="Q19" i="3"/>
  <c r="M19" i="3"/>
  <c r="I19" i="3"/>
  <c r="H17" i="3"/>
  <c r="G17" i="3"/>
  <c r="F17" i="3"/>
  <c r="E17" i="3" s="1"/>
  <c r="Q17" i="3"/>
  <c r="M17" i="3"/>
  <c r="I17" i="3"/>
  <c r="H16" i="3"/>
  <c r="G16" i="3"/>
  <c r="F16" i="3"/>
  <c r="Q16" i="3"/>
  <c r="M16" i="3"/>
  <c r="I16" i="3"/>
  <c r="T15" i="3"/>
  <c r="S15" i="3"/>
  <c r="R15" i="3"/>
  <c r="Q15" i="3"/>
  <c r="P15" i="3"/>
  <c r="O15" i="3"/>
  <c r="N15" i="3"/>
  <c r="M15" i="3"/>
  <c r="L15" i="3"/>
  <c r="H15" i="3" s="1"/>
  <c r="K15" i="3"/>
  <c r="G15" i="3" s="1"/>
  <c r="J15" i="3"/>
  <c r="F15" i="3" s="1"/>
  <c r="I15" i="3"/>
  <c r="G13" i="3"/>
  <c r="T13" i="3"/>
  <c r="R13" i="3"/>
  <c r="Q13" i="3" s="1"/>
  <c r="P13" i="3"/>
  <c r="N13" i="3"/>
  <c r="M13" i="3" s="1"/>
  <c r="L13" i="3"/>
  <c r="H13" i="3" s="1"/>
  <c r="J13" i="3"/>
  <c r="G12" i="3"/>
  <c r="T12" i="3"/>
  <c r="T11" i="3" s="1"/>
  <c r="R12" i="3"/>
  <c r="Q12" i="3" s="1"/>
  <c r="P12" i="3"/>
  <c r="N12" i="3"/>
  <c r="L12" i="3"/>
  <c r="H12" i="3" s="1"/>
  <c r="J12" i="3"/>
  <c r="I12" i="3"/>
  <c r="S11" i="3"/>
  <c r="R11" i="3"/>
  <c r="P11" i="3"/>
  <c r="O11" i="3"/>
  <c r="K11" i="3"/>
  <c r="J11" i="3"/>
  <c r="H9" i="3"/>
  <c r="G9" i="3"/>
  <c r="F9" i="3"/>
  <c r="E9" i="3"/>
  <c r="Q9" i="3"/>
  <c r="M9" i="3"/>
  <c r="I9" i="3"/>
  <c r="H8" i="3"/>
  <c r="G8" i="3"/>
  <c r="F8" i="3"/>
  <c r="E8" i="3" s="1"/>
  <c r="Q8" i="3"/>
  <c r="M8" i="3"/>
  <c r="I8" i="3"/>
  <c r="T7" i="3"/>
  <c r="S7" i="3"/>
  <c r="R7" i="3"/>
  <c r="Q7" i="3"/>
  <c r="P7" i="3"/>
  <c r="O7" i="3"/>
  <c r="N7" i="3"/>
  <c r="M7" i="3"/>
  <c r="L7" i="3"/>
  <c r="H7" i="3" s="1"/>
  <c r="K7" i="3"/>
  <c r="G7" i="3" s="1"/>
  <c r="J7" i="3"/>
  <c r="I7" i="3"/>
  <c r="C6" i="3"/>
  <c r="D6" i="3" s="1"/>
  <c r="G11" i="3" l="1"/>
  <c r="F12" i="3"/>
  <c r="E12" i="3" s="1"/>
  <c r="F13" i="3"/>
  <c r="E13" i="3" s="1"/>
  <c r="Q28" i="3"/>
  <c r="Q11" i="3"/>
  <c r="E16" i="3"/>
  <c r="F23" i="3"/>
  <c r="L23" i="3"/>
  <c r="T23" i="3"/>
  <c r="M23" i="3"/>
  <c r="F25" i="3"/>
  <c r="G28" i="3"/>
  <c r="E28" i="3" s="1"/>
  <c r="E30" i="3"/>
  <c r="I35" i="3"/>
  <c r="I34" i="3" s="1"/>
  <c r="E15" i="3"/>
  <c r="E24" i="3"/>
  <c r="E25" i="3"/>
  <c r="L11" i="3"/>
  <c r="H11" i="3" s="1"/>
  <c r="N11" i="3"/>
  <c r="F11" i="3" s="1"/>
  <c r="E11" i="3" s="1"/>
  <c r="M12" i="3"/>
  <c r="M11" i="3" s="1"/>
  <c r="I13" i="3"/>
  <c r="I11" i="3" s="1"/>
  <c r="I24" i="3"/>
  <c r="I25" i="3"/>
  <c r="G33" i="1"/>
  <c r="H33" i="1"/>
  <c r="F33" i="1" s="1"/>
  <c r="I33" i="1"/>
  <c r="J33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4" i="1"/>
  <c r="J35" i="1"/>
  <c r="J36" i="1"/>
  <c r="J37" i="1"/>
  <c r="J38" i="1"/>
  <c r="J39" i="1"/>
  <c r="J40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G31" i="1"/>
  <c r="H31" i="1"/>
  <c r="I31" i="1"/>
  <c r="G32" i="1"/>
  <c r="H32" i="1"/>
  <c r="I32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6" i="1"/>
  <c r="F37" i="1"/>
  <c r="F38" i="1"/>
  <c r="F39" i="1"/>
  <c r="F40" i="1"/>
  <c r="H23" i="3" l="1"/>
  <c r="E23" i="3" s="1"/>
  <c r="I23" i="3"/>
  <c r="F35" i="1"/>
</calcChain>
</file>

<file path=xl/sharedStrings.xml><?xml version="1.0" encoding="utf-8"?>
<sst xmlns="http://schemas.openxmlformats.org/spreadsheetml/2006/main" count="294" uniqueCount="104">
  <si>
    <t xml:space="preserve">Разбивка БП по статьям ГКПЗ на 1 квартал 2015 г. </t>
  </si>
  <si>
    <t>Код 
по бюджету</t>
  </si>
  <si>
    <t>Наименование статьи бюджета</t>
  </si>
  <si>
    <t>Наименование статьи закупок</t>
  </si>
  <si>
    <t>2015 год</t>
  </si>
  <si>
    <t>1 квартал 2015 года, всего</t>
  </si>
  <si>
    <t>в том числе:</t>
  </si>
  <si>
    <t>Собственные сети г. Волжский</t>
  </si>
  <si>
    <t>Собственные сети г. Камышин</t>
  </si>
  <si>
    <t>Арендованные сети</t>
  </si>
  <si>
    <t>1.5.5.</t>
  </si>
  <si>
    <t>Материалы на хозяйственно-бытовые нужды</t>
  </si>
  <si>
    <t>1.5.5.1.</t>
  </si>
  <si>
    <t>Поставка мебели для нужд филиала</t>
  </si>
  <si>
    <t>Поставка хоз.бытовой техники</t>
  </si>
  <si>
    <t>1.5.5.2.</t>
  </si>
  <si>
    <t>Поставка материалов на хозяйственно-бытовые нужды</t>
  </si>
  <si>
    <t>2.7.3.</t>
  </si>
  <si>
    <t>Вода, канализация на хоз-бытовые нужды</t>
  </si>
  <si>
    <t>Вода, канализация  на хоз. бытовые нужды</t>
  </si>
  <si>
    <t>2.7.3.1.</t>
  </si>
  <si>
    <t>Вода</t>
  </si>
  <si>
    <t>2.7.3.2.</t>
  </si>
  <si>
    <t>Канализация</t>
  </si>
  <si>
    <t>Затраты на оплату труда</t>
  </si>
  <si>
    <t>6.1.</t>
  </si>
  <si>
    <t>Амортизация основных средств</t>
  </si>
  <si>
    <t>7.2.2.2.</t>
  </si>
  <si>
    <t>услуги клининговых компаний</t>
  </si>
  <si>
    <t>Клининговые услуги: Влажная уборка помещений зданий и сооружений( в том числе Камышин), подметание полов, мытье панелей, работы по озеленению, очистке территории от мусора и листвы ( в зимний период от наледи)</t>
  </si>
  <si>
    <t>Клининговые услуги (Нариманова 5А)</t>
  </si>
  <si>
    <t>Повышение квалификации</t>
  </si>
  <si>
    <t>Обучение и профессиональная переподготовка</t>
  </si>
  <si>
    <t>Обучение специалистов по ИСО</t>
  </si>
  <si>
    <t>Обучение эколога</t>
  </si>
  <si>
    <t>Обучение и предаттестационная подготовка</t>
  </si>
  <si>
    <t>7.2.13.5.</t>
  </si>
  <si>
    <t>Техническое обслуживание и ремонт бытовой техники</t>
  </si>
  <si>
    <t>7.4.2.</t>
  </si>
  <si>
    <t>Аренда производственного оборудования</t>
  </si>
  <si>
    <t>Аренда водных диспенсеров (кулеров)</t>
  </si>
  <si>
    <t>Аренда водных диспенсеров (кулеров) (сбыт физ.юр.)</t>
  </si>
  <si>
    <t>Аренда оборудования</t>
  </si>
  <si>
    <t>7.6.1.</t>
  </si>
  <si>
    <t>ДМС</t>
  </si>
  <si>
    <t>7.7.3.</t>
  </si>
  <si>
    <t>транспортный налог</t>
  </si>
  <si>
    <t>7.7.4.</t>
  </si>
  <si>
    <t>налог на имущество</t>
  </si>
  <si>
    <t>7.7.5.</t>
  </si>
  <si>
    <t>экологические платежи</t>
  </si>
  <si>
    <t>7.8.</t>
  </si>
  <si>
    <t>Оплата 3-х дней больничных листов за счет средств работодателя</t>
  </si>
  <si>
    <t>7.9.</t>
  </si>
  <si>
    <t>Пособие по уходу за ребенком до 3-х лет</t>
  </si>
  <si>
    <t>7.11.4.</t>
  </si>
  <si>
    <t>Канцелярские расходы</t>
  </si>
  <si>
    <t>Поставка канцелярских товаров для нужд филиала в г. Волгоград (в т.ч. арендованные тепловые сети)</t>
  </si>
  <si>
    <t>АБК, РММ, ЦТП</t>
  </si>
  <si>
    <t>Отдел по работе с физ. лицами</t>
  </si>
  <si>
    <t>7.11.6.</t>
  </si>
  <si>
    <t>Почтово-телеграфные</t>
  </si>
  <si>
    <t>Оказание почтово-телеграфных услуг</t>
  </si>
  <si>
    <t>7.11.7.</t>
  </si>
  <si>
    <t>Подписка, тех. литература</t>
  </si>
  <si>
    <t>Услуги подписки и доставки периодических изданий</t>
  </si>
  <si>
    <t>Услуги по предоставлению книжной продукции</t>
  </si>
  <si>
    <t>Жилкомаудит</t>
  </si>
  <si>
    <t>Типографские расходы</t>
  </si>
  <si>
    <t>работы по изготовлению полиграфической продукции</t>
  </si>
  <si>
    <t>Январь</t>
  </si>
  <si>
    <t>Февраль</t>
  </si>
  <si>
    <t>Март</t>
  </si>
  <si>
    <t>ЦФО</t>
  </si>
  <si>
    <t>АХГ</t>
  </si>
  <si>
    <t>Кадры</t>
  </si>
  <si>
    <t>Бух</t>
  </si>
  <si>
    <t>январь, всего</t>
  </si>
  <si>
    <t>февраль, всего</t>
  </si>
  <si>
    <t>март, всего</t>
  </si>
  <si>
    <t>в том числе</t>
  </si>
  <si>
    <t xml:space="preserve">Материалы на хозяйственно-бытовые нужды </t>
  </si>
  <si>
    <t xml:space="preserve">техобслуживание и ремонт бытовой техники </t>
  </si>
  <si>
    <t>сбыт физ, юр.</t>
  </si>
  <si>
    <t>отдел по работе с физ. лицами, юр</t>
  </si>
  <si>
    <t>7.2.2.2.2.</t>
  </si>
  <si>
    <t>7.2.2.2.3.</t>
  </si>
  <si>
    <t>7.4.2.1.</t>
  </si>
  <si>
    <t>7.4.2.2.</t>
  </si>
  <si>
    <t>7.4.2.6.</t>
  </si>
  <si>
    <t>7.11.4.1.</t>
  </si>
  <si>
    <t>7.11.4.2.</t>
  </si>
  <si>
    <t>7.11.7.1.</t>
  </si>
  <si>
    <t>7.11.7.2.</t>
  </si>
  <si>
    <t>7.11.7.3.</t>
  </si>
  <si>
    <t>7.11.8.1.</t>
  </si>
  <si>
    <t>7.11.8.2.</t>
  </si>
  <si>
    <t>Код по бюджету</t>
  </si>
  <si>
    <t>7.2.3.1.</t>
  </si>
  <si>
    <t>7.2.3.2.</t>
  </si>
  <si>
    <t>7.2.3.3.</t>
  </si>
  <si>
    <t>7.2.3.4.</t>
  </si>
  <si>
    <t>7.2.3.5.</t>
  </si>
  <si>
    <t>техобслуживание и ремонт бытовой техники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</si>
</sst>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(* #,##0.00_);_(* \(#,##0.00\);_(* &quot;-&quot;??_);_(@_)"/>
    <numFmt numFmtId="165" formatCode="0.000"/>
    <numFmt numFmtId="166" formatCode="@\ *."/>
    <numFmt numFmtId="167" formatCode="000000"/>
    <numFmt numFmtId="168" formatCode="0000"/>
    <numFmt numFmtId="169" formatCode="_ * #,##0_ ;_ * \-#,##0_ ;_ * &quot;-&quot;_ ;_ @_ "/>
    <numFmt numFmtId="170" formatCode="_(&quot;$&quot;* #,##0_);_(&quot;$&quot;* \(#,##0\);_(&quot;$&quot;* &quot;-&quot;_);_(@_)"/>
    <numFmt numFmtId="171" formatCode="&quot;$&quot;#,##0.00_);[Red]\(&quot;$&quot;#,##0.00\)"/>
    <numFmt numFmtId="172" formatCode="dd\.mm\.yyyy&quot;г.&quot;"/>
    <numFmt numFmtId="173" formatCode="&quot; &quot;#,##0.00&quot;    &quot;;&quot;-&quot;#,##0.00&quot;    &quot;;&quot; -&quot;#&quot;    &quot;;&quot; &quot;@&quot; &quot;"/>
    <numFmt numFmtId="174" formatCode="0.00_)"/>
    <numFmt numFmtId="175" formatCode="_-* #,##0\ &quot;DM&quot;_-;\-* #,##0\ &quot;DM&quot;_-;_-* &quot;-&quot;\ &quot;DM&quot;_-;_-@_-"/>
    <numFmt numFmtId="176" formatCode="#,##0.00&quot; DM&quot;;[Red]\-#,##0.00&quot; DM&quot;"/>
    <numFmt numFmtId="177" formatCode="yyyy"/>
    <numFmt numFmtId="178" formatCode="yyyy\ &quot;год&quot;"/>
    <numFmt numFmtId="179" formatCode="&quot;$&quot;#,##0;[Red]\-&quot;$&quot;#,##0"/>
    <numFmt numFmtId="180" formatCode="_ * #,##0.00_)\ _$_ ;_ * \(#,##0.00\)\ _$_ ;_ * &quot;-&quot;??_)\ _$_ ;_ @_ "/>
    <numFmt numFmtId="181" formatCode="_ * #,##0.00_)\ &quot;$&quot;_ ;_ * \(#,##0.00\)\ &quot;$&quot;_ ;_ * &quot;-&quot;??_)\ &quot;$&quot;_ ;_ @_ "/>
    <numFmt numFmtId="182" formatCode="0.0"/>
    <numFmt numFmtId="183" formatCode="0.000000000"/>
    <numFmt numFmtId="184" formatCode="#,##0_ ;[Red]\-#,##0\ "/>
    <numFmt numFmtId="185" formatCode="#,##0.0000_ ;[Red]\-#,##0.0000\ "/>
    <numFmt numFmtId="186" formatCode="#,###,;[Red]\-#,##0,"/>
    <numFmt numFmtId="187" formatCode="#\ ##0.0_ ;[Red]\-#\ ##0.0\ "/>
    <numFmt numFmtId="188" formatCode="#,##0.000_ ;[Red]\-#,##0.000\ "/>
    <numFmt numFmtId="189" formatCode="#,##0.0;[Red]\-#,##0.0"/>
  </numFmts>
  <fonts count="6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Helv"/>
    </font>
    <font>
      <sz val="10"/>
      <name val="Arial Cyr"/>
      <charset val="204"/>
    </font>
    <font>
      <sz val="14"/>
      <name val="Arial"/>
      <family val="2"/>
      <charset val="204"/>
    </font>
    <font>
      <sz val="10"/>
      <name val="Helv"/>
      <charset val="204"/>
    </font>
    <font>
      <sz val="10"/>
      <name val="Courier"/>
      <family val="1"/>
      <charset val="204"/>
    </font>
    <font>
      <sz val="9"/>
      <color indexed="11"/>
      <name val="Arial"/>
      <family val="2"/>
      <charset val="204"/>
    </font>
    <font>
      <sz val="8"/>
      <name val="Helv"/>
      <charset val="204"/>
    </font>
    <font>
      <sz val="9"/>
      <name val="Times New Roman"/>
      <family val="1"/>
    </font>
    <font>
      <sz val="10"/>
      <name val="Futura BQ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9"/>
      <name val="Arial"/>
      <family val="2"/>
      <charset val="204"/>
    </font>
    <font>
      <b/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Arial1"/>
      <charset val="204"/>
    </font>
    <font>
      <u/>
      <sz val="10"/>
      <color indexed="36"/>
      <name val="Arial Cyr"/>
      <charset val="204"/>
    </font>
    <font>
      <b/>
      <sz val="12"/>
      <name val="Arial"/>
      <family val="2"/>
      <charset val="204"/>
    </font>
    <font>
      <u/>
      <sz val="10"/>
      <color indexed="12"/>
      <name val="Arial Cyr"/>
      <charset val="204"/>
    </font>
    <font>
      <b/>
      <i/>
      <sz val="16"/>
      <name val="Helv"/>
    </font>
    <font>
      <sz val="12"/>
      <name val="№ЩЕБГј"/>
      <charset val="129"/>
    </font>
    <font>
      <sz val="8"/>
      <name val="Times New Roman"/>
      <family val="1"/>
      <charset val="204"/>
    </font>
    <font>
      <sz val="10"/>
      <name val="Arial"/>
      <family val="2"/>
    </font>
    <font>
      <sz val="8"/>
      <name val="Arial Cyr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sz val="10"/>
      <name val="Geneva"/>
      <charset val="204"/>
    </font>
    <font>
      <b/>
      <sz val="9"/>
      <name val="Arial Cyr"/>
      <family val="2"/>
      <charset val="204"/>
    </font>
    <font>
      <sz val="10"/>
      <color indexed="12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sz val="20"/>
      <color indexed="18"/>
      <name val="Impact"/>
      <family val="2"/>
    </font>
    <font>
      <b/>
      <i/>
      <sz val="14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1"/>
      <name val="µёїт"/>
      <charset val="129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color indexed="25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Modern"/>
      <family val="3"/>
      <charset val="255"/>
    </font>
    <font>
      <sz val="10"/>
      <name val="Times New Roman Cyr"/>
      <charset val="204"/>
    </font>
    <font>
      <b/>
      <sz val="10"/>
      <color indexed="12"/>
      <name val="Times New Roman Cyr"/>
      <charset val="204"/>
    </font>
    <font>
      <b/>
      <sz val="10"/>
      <name val="Arial Cyr"/>
      <charset val="204"/>
    </font>
    <font>
      <sz val="9"/>
      <name val="Times New Roman Cyr"/>
      <family val="1"/>
      <charset val="204"/>
    </font>
    <font>
      <sz val="11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99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5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9" fillId="0" borderId="0">
      <alignment vertical="center"/>
    </xf>
    <xf numFmtId="0" fontId="5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4" fillId="0" borderId="0">
      <alignment horizontal="center"/>
    </xf>
    <xf numFmtId="167" fontId="10" fillId="0" borderId="0" applyFont="0" applyFill="0" applyBorder="0">
      <alignment horizontal="center"/>
    </xf>
    <xf numFmtId="0" fontId="11" fillId="0" borderId="0">
      <alignment horizontal="right"/>
    </xf>
    <xf numFmtId="0" fontId="4" fillId="0" borderId="0"/>
    <xf numFmtId="0" fontId="12" fillId="0" borderId="0"/>
    <xf numFmtId="168" fontId="3" fillId="0" borderId="9" applyFont="0" applyFill="0" applyBorder="0" applyProtection="0">
      <alignment horizontal="center"/>
      <protection locked="0"/>
    </xf>
    <xf numFmtId="169" fontId="13" fillId="0" borderId="0" applyFont="0" applyFill="0" applyBorder="0" applyAlignment="0" applyProtection="0"/>
    <xf numFmtId="4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37" fontId="14" fillId="0" borderId="10" applyFont="0" applyFill="0" applyBorder="0"/>
    <xf numFmtId="37" fontId="15" fillId="0" borderId="10" applyFont="0" applyFill="0" applyBorder="0">
      <protection locked="0"/>
    </xf>
    <xf numFmtId="37" fontId="16" fillId="3" borderId="1" applyFill="0" applyBorder="0" applyProtection="0"/>
    <xf numFmtId="37" fontId="15" fillId="0" borderId="10" applyFill="0" applyBorder="0">
      <protection locked="0"/>
    </xf>
    <xf numFmtId="171" fontId="8" fillId="0" borderId="0" applyFont="0" applyFill="0" applyBorder="0" applyAlignment="0" applyProtection="0"/>
    <xf numFmtId="15" fontId="17" fillId="0" borderId="11" applyFont="0" applyFill="0" applyBorder="0" applyAlignment="0">
      <alignment horizontal="centerContinuous"/>
    </xf>
    <xf numFmtId="172" fontId="17" fillId="0" borderId="11" applyFont="0" applyFill="0" applyBorder="0" applyAlignment="0">
      <alignment horizontal="centerContinuous"/>
    </xf>
    <xf numFmtId="0" fontId="18" fillId="3" borderId="12" applyFont="0" applyFill="0" applyBorder="0" applyProtection="0">
      <alignment horizontal="right" vertical="center"/>
    </xf>
    <xf numFmtId="0" fontId="6" fillId="0" borderId="0" applyFont="0" applyFill="0" applyBorder="0" applyAlignment="0" applyProtection="0"/>
    <xf numFmtId="173" fontId="19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13" applyNumberFormat="0" applyAlignment="0" applyProtection="0">
      <alignment horizontal="left" vertical="center"/>
    </xf>
    <xf numFmtId="0" fontId="21" fillId="0" borderId="7">
      <alignment horizontal="left" vertical="center"/>
    </xf>
    <xf numFmtId="0" fontId="22" fillId="0" borderId="0" applyNumberFormat="0" applyFill="0" applyBorder="0" applyAlignment="0" applyProtection="0">
      <alignment vertical="top"/>
      <protection locked="0"/>
    </xf>
    <xf numFmtId="174" fontId="23" fillId="0" borderId="0"/>
    <xf numFmtId="0" fontId="6" fillId="0" borderId="0"/>
    <xf numFmtId="0" fontId="5" fillId="0" borderId="0"/>
    <xf numFmtId="9" fontId="24" fillId="0" borderId="0" applyFont="0" applyFill="0" applyBorder="0" applyAlignment="0" applyProtection="0"/>
    <xf numFmtId="41" fontId="25" fillId="0" borderId="1">
      <alignment horizontal="right" vertical="center" wrapText="1"/>
    </xf>
    <xf numFmtId="0" fontId="26" fillId="0" borderId="0">
      <protection locked="0"/>
    </xf>
    <xf numFmtId="0" fontId="27" fillId="0" borderId="1"/>
    <xf numFmtId="4" fontId="28" fillId="4" borderId="14" applyNumberFormat="0" applyProtection="0">
      <alignment vertical="center"/>
    </xf>
    <xf numFmtId="4" fontId="29" fillId="5" borderId="14" applyNumberFormat="0" applyProtection="0">
      <alignment vertical="center"/>
    </xf>
    <xf numFmtId="4" fontId="28" fillId="5" borderId="14" applyNumberFormat="0" applyProtection="0">
      <alignment horizontal="left" vertical="center" indent="1"/>
    </xf>
    <xf numFmtId="0" fontId="28" fillId="5" borderId="14" applyNumberFormat="0" applyProtection="0">
      <alignment horizontal="left" vertical="top" indent="1"/>
    </xf>
    <xf numFmtId="4" fontId="28" fillId="6" borderId="0" applyNumberFormat="0" applyProtection="0">
      <alignment horizontal="left" vertical="center" indent="1"/>
    </xf>
    <xf numFmtId="4" fontId="30" fillId="7" borderId="14" applyNumberFormat="0" applyProtection="0">
      <alignment horizontal="right" vertical="center"/>
    </xf>
    <xf numFmtId="4" fontId="30" fillId="8" borderId="14" applyNumberFormat="0" applyProtection="0">
      <alignment horizontal="right" vertical="center"/>
    </xf>
    <xf numFmtId="4" fontId="30" fillId="9" borderId="14" applyNumberFormat="0" applyProtection="0">
      <alignment horizontal="right" vertical="center"/>
    </xf>
    <xf numFmtId="4" fontId="30" fillId="10" borderId="14" applyNumberFormat="0" applyProtection="0">
      <alignment horizontal="right" vertical="center"/>
    </xf>
    <xf numFmtId="4" fontId="30" fillId="11" borderId="14" applyNumberFormat="0" applyProtection="0">
      <alignment horizontal="right" vertical="center"/>
    </xf>
    <xf numFmtId="4" fontId="30" fillId="12" borderId="14" applyNumberFormat="0" applyProtection="0">
      <alignment horizontal="right" vertical="center"/>
    </xf>
    <xf numFmtId="4" fontId="30" fillId="13" borderId="14" applyNumberFormat="0" applyProtection="0">
      <alignment horizontal="right" vertical="center"/>
    </xf>
    <xf numFmtId="4" fontId="30" fillId="14" borderId="14" applyNumberFormat="0" applyProtection="0">
      <alignment horizontal="right" vertical="center"/>
    </xf>
    <xf numFmtId="4" fontId="30" fillId="15" borderId="14" applyNumberFormat="0" applyProtection="0">
      <alignment horizontal="right" vertical="center"/>
    </xf>
    <xf numFmtId="4" fontId="28" fillId="16" borderId="15" applyNumberFormat="0" applyProtection="0">
      <alignment horizontal="left" vertical="center" indent="1"/>
    </xf>
    <xf numFmtId="4" fontId="30" fillId="17" borderId="0" applyNumberFormat="0" applyProtection="0">
      <alignment horizontal="left" vertical="center" indent="1"/>
    </xf>
    <xf numFmtId="4" fontId="31" fillId="18" borderId="0" applyNumberFormat="0" applyProtection="0">
      <alignment horizontal="left" vertical="center" indent="1"/>
    </xf>
    <xf numFmtId="4" fontId="30" fillId="19" borderId="14" applyNumberFormat="0" applyProtection="0">
      <alignment horizontal="right" vertical="center"/>
    </xf>
    <xf numFmtId="4" fontId="14" fillId="17" borderId="0" applyNumberFormat="0" applyProtection="0">
      <alignment horizontal="left" vertical="center" indent="1"/>
    </xf>
    <xf numFmtId="4" fontId="14" fillId="6" borderId="0" applyNumberFormat="0" applyProtection="0">
      <alignment horizontal="left" vertical="center" indent="1"/>
    </xf>
    <xf numFmtId="0" fontId="3" fillId="18" borderId="14" applyNumberFormat="0" applyProtection="0">
      <alignment horizontal="left" vertical="center" indent="1"/>
    </xf>
    <xf numFmtId="0" fontId="3" fillId="18" borderId="14" applyNumberFormat="0" applyProtection="0">
      <alignment horizontal="left" vertical="top" indent="1"/>
    </xf>
    <xf numFmtId="0" fontId="3" fillId="6" borderId="14" applyNumberFormat="0" applyProtection="0">
      <alignment horizontal="left" vertical="center" indent="1"/>
    </xf>
    <xf numFmtId="0" fontId="3" fillId="6" borderId="14" applyNumberFormat="0" applyProtection="0">
      <alignment horizontal="left" vertical="top" indent="1"/>
    </xf>
    <xf numFmtId="0" fontId="3" fillId="20" borderId="14" applyNumberFormat="0" applyProtection="0">
      <alignment horizontal="left" vertical="center" indent="1"/>
    </xf>
    <xf numFmtId="0" fontId="3" fillId="20" borderId="14" applyNumberFormat="0" applyProtection="0">
      <alignment horizontal="left" vertical="top" indent="1"/>
    </xf>
    <xf numFmtId="0" fontId="3" fillId="21" borderId="14" applyNumberFormat="0" applyProtection="0">
      <alignment horizontal="left" vertical="center" indent="1"/>
    </xf>
    <xf numFmtId="0" fontId="3" fillId="21" borderId="14" applyNumberFormat="0" applyProtection="0">
      <alignment horizontal="left" vertical="top" indent="1"/>
    </xf>
    <xf numFmtId="4" fontId="30" fillId="22" borderId="14" applyNumberFormat="0" applyProtection="0">
      <alignment vertical="center"/>
    </xf>
    <xf numFmtId="4" fontId="32" fillId="22" borderId="14" applyNumberFormat="0" applyProtection="0">
      <alignment vertical="center"/>
    </xf>
    <xf numFmtId="4" fontId="30" fillId="22" borderId="14" applyNumberFormat="0" applyProtection="0">
      <alignment horizontal="left" vertical="center" indent="1"/>
    </xf>
    <xf numFmtId="0" fontId="30" fillId="22" borderId="14" applyNumberFormat="0" applyProtection="0">
      <alignment horizontal="left" vertical="top" indent="1"/>
    </xf>
    <xf numFmtId="4" fontId="30" fillId="17" borderId="14" applyNumberFormat="0" applyProtection="0">
      <alignment horizontal="right" vertical="center"/>
    </xf>
    <xf numFmtId="4" fontId="32" fillId="17" borderId="14" applyNumberFormat="0" applyProtection="0">
      <alignment horizontal="right" vertical="center"/>
    </xf>
    <xf numFmtId="4" fontId="30" fillId="19" borderId="14" applyNumberFormat="0" applyProtection="0">
      <alignment horizontal="left" vertical="center" indent="1"/>
    </xf>
    <xf numFmtId="0" fontId="30" fillId="6" borderId="14" applyNumberFormat="0" applyProtection="0">
      <alignment horizontal="left" vertical="top" indent="1"/>
    </xf>
    <xf numFmtId="4" fontId="33" fillId="23" borderId="0" applyNumberFormat="0" applyProtection="0">
      <alignment horizontal="left" vertical="center" indent="1"/>
    </xf>
    <xf numFmtId="4" fontId="34" fillId="17" borderId="14" applyNumberFormat="0" applyProtection="0">
      <alignment horizontal="right" vertical="center"/>
    </xf>
    <xf numFmtId="0" fontId="35" fillId="0" borderId="1">
      <alignment horizontal="center" vertical="center"/>
    </xf>
    <xf numFmtId="49" fontId="36" fillId="24" borderId="16">
      <alignment horizontal="center" vertical="center"/>
    </xf>
    <xf numFmtId="49" fontId="37" fillId="24" borderId="16">
      <alignment horizontal="center" vertical="center"/>
    </xf>
    <xf numFmtId="49" fontId="37" fillId="24" borderId="16"/>
    <xf numFmtId="0" fontId="35" fillId="25" borderId="16">
      <alignment horizontal="center" vertical="center"/>
      <protection locked="0"/>
    </xf>
    <xf numFmtId="0" fontId="35" fillId="0" borderId="1"/>
    <xf numFmtId="0" fontId="38" fillId="26" borderId="16">
      <alignment horizontal="center" vertical="center"/>
    </xf>
    <xf numFmtId="0" fontId="38" fillId="27" borderId="16">
      <alignment horizontal="center" vertical="center"/>
    </xf>
    <xf numFmtId="0" fontId="38" fillId="28" borderId="16"/>
    <xf numFmtId="0" fontId="11" fillId="0" borderId="0" applyNumberFormat="0" applyFill="0" applyBorder="0" applyAlignment="0" applyProtection="0">
      <alignment horizontal="center"/>
    </xf>
    <xf numFmtId="0" fontId="5" fillId="0" borderId="0"/>
    <xf numFmtId="175" fontId="3" fillId="0" borderId="0" applyFont="0" applyFill="0" applyBorder="0" applyAlignment="0" applyProtection="0"/>
    <xf numFmtId="176" fontId="39" fillId="0" borderId="0" applyFont="0" applyFill="0" applyBorder="0" applyAlignment="0" applyProtection="0"/>
    <xf numFmtId="177" fontId="17" fillId="0" borderId="11" applyFont="0" applyFill="0" applyBorder="0" applyAlignment="0">
      <alignment horizontal="centerContinuous"/>
    </xf>
    <xf numFmtId="178" fontId="40" fillId="0" borderId="11" applyFont="0" applyFill="0" applyBorder="0" applyAlignment="0">
      <alignment horizontal="centerContinuous"/>
    </xf>
    <xf numFmtId="179" fontId="41" fillId="3" borderId="0" applyFont="0" applyFill="0" applyBorder="0" applyAlignment="0" applyProtection="0">
      <alignment horizontal="right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3" fontId="42" fillId="0" borderId="3" applyBorder="0">
      <alignment horizontal="left" vertical="center" wrapText="1"/>
    </xf>
    <xf numFmtId="3" fontId="43" fillId="0" borderId="1" applyBorder="0">
      <alignment horizontal="left" vertical="center" wrapText="1" indent="3"/>
    </xf>
    <xf numFmtId="183" fontId="6" fillId="0" borderId="1" applyNumberFormat="0" applyBorder="0" applyAlignment="0">
      <alignment horizontal="centerContinuous" vertical="center" wrapText="1"/>
    </xf>
    <xf numFmtId="184" fontId="44" fillId="0" borderId="16">
      <alignment horizontal="center" vertical="center" wrapText="1"/>
    </xf>
    <xf numFmtId="0" fontId="45" fillId="0" borderId="0">
      <alignment vertical="top"/>
    </xf>
    <xf numFmtId="3" fontId="46" fillId="29" borderId="8">
      <alignment horizontal="left"/>
    </xf>
    <xf numFmtId="3" fontId="47" fillId="29" borderId="8">
      <alignment horizontal="left"/>
    </xf>
    <xf numFmtId="0" fontId="48" fillId="0" borderId="0"/>
    <xf numFmtId="0" fontId="49" fillId="0" borderId="1">
      <alignment horizontal="left" vertical="top" indent="1"/>
    </xf>
    <xf numFmtId="0" fontId="25" fillId="0" borderId="1">
      <alignment horizontal="left" wrapText="1" indent="4"/>
    </xf>
    <xf numFmtId="0" fontId="3" fillId="0" borderId="0"/>
    <xf numFmtId="0" fontId="3" fillId="0" borderId="0"/>
    <xf numFmtId="0" fontId="50" fillId="0" borderId="0"/>
    <xf numFmtId="0" fontId="3" fillId="0" borderId="0"/>
    <xf numFmtId="0" fontId="3" fillId="0" borderId="0"/>
    <xf numFmtId="0" fontId="51" fillId="0" borderId="0"/>
    <xf numFmtId="185" fontId="52" fillId="5" borderId="0" applyFont="0" applyFill="0" applyBorder="0" applyAlignment="0" applyProtection="0">
      <alignment horizontal="right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0" borderId="17" applyNumberFormat="0" applyFont="0" applyAlignment="0">
      <alignment horizontal="center" vertical="center"/>
    </xf>
    <xf numFmtId="0" fontId="54" fillId="0" borderId="0"/>
    <xf numFmtId="186" fontId="55" fillId="0" borderId="0"/>
    <xf numFmtId="187" fontId="56" fillId="3" borderId="1" applyFont="0" applyFill="0" applyBorder="0" applyAlignment="0" applyProtection="0"/>
    <xf numFmtId="184" fontId="57" fillId="0" borderId="6" applyFont="0" applyFill="0" applyBorder="0" applyAlignment="0" applyProtection="0">
      <alignment horizontal="center"/>
    </xf>
    <xf numFmtId="188" fontId="17" fillId="0" borderId="1" applyFont="0" applyFill="0" applyBorder="0" applyAlignment="0" applyProtection="0">
      <alignment wrapText="1"/>
    </xf>
    <xf numFmtId="189" fontId="58" fillId="0" borderId="5" applyFont="0" applyFill="0" applyBorder="0" applyAlignment="0" applyProtection="0">
      <alignment wrapText="1"/>
    </xf>
    <xf numFmtId="41" fontId="6" fillId="0" borderId="0" applyFont="0" applyFill="0" applyBorder="0" applyAlignment="0" applyProtection="0"/>
    <xf numFmtId="184" fontId="56" fillId="3" borderId="1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5" fillId="0" borderId="1">
      <alignment horizontal="center" vertical="center" wrapText="1"/>
    </xf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59" fillId="0" borderId="0" xfId="0" applyFont="1"/>
    <xf numFmtId="0" fontId="59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59" fillId="0" borderId="0" xfId="0" applyFont="1" applyAlignment="1">
      <alignment horizontal="center" vertical="center" wrapText="1"/>
    </xf>
    <xf numFmtId="43" fontId="59" fillId="0" borderId="1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59" fillId="0" borderId="4" xfId="0" applyFont="1" applyBorder="1" applyAlignment="1">
      <alignment horizontal="center" vertical="center" wrapText="1"/>
    </xf>
    <xf numFmtId="0" fontId="59" fillId="0" borderId="3" xfId="0" applyFont="1" applyBorder="1" applyAlignment="1">
      <alignment horizontal="center" vertical="center" wrapText="1"/>
    </xf>
    <xf numFmtId="0" fontId="59" fillId="0" borderId="5" xfId="0" applyFont="1" applyBorder="1" applyAlignment="1">
      <alignment horizontal="center" vertical="center" wrapText="1"/>
    </xf>
    <xf numFmtId="0" fontId="59" fillId="0" borderId="6" xfId="0" applyFont="1" applyBorder="1" applyAlignment="1">
      <alignment horizontal="center" vertical="center" wrapText="1"/>
    </xf>
    <xf numFmtId="0" fontId="59" fillId="0" borderId="7" xfId="0" applyFont="1" applyBorder="1" applyAlignment="1">
      <alignment horizontal="center" vertical="center" wrapText="1"/>
    </xf>
    <xf numFmtId="0" fontId="59" fillId="0" borderId="2" xfId="0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0" fontId="2" fillId="30" borderId="0" xfId="0" applyFont="1" applyFill="1" applyAlignment="1">
      <alignment vertical="center"/>
    </xf>
  </cellXfs>
  <cellStyles count="997">
    <cellStyle name="%" xfId="5"/>
    <cellStyle name="]_x000d__x000a_Zoomed=1_x000d__x000a_Row=0_x000d__x000a_Column=0_x000d__x000a_Height=0_x000d__x000a_Width=0_x000d__x000a_FontName=FoxFont_x000d__x000a_FontStyle=0_x000d__x000a_FontSize=9_x000d__x000a_PrtFontName=FoxPrin" xfId="6"/>
    <cellStyle name="]_x000d__x000a_Zoomed=1_x000d__x000a_Row=0_x000d__x000a_Column=0_x000d__x000a_Height=0_x000d__x000a_Width=0_x000d__x000a_FontName=FoxFont_x000d__x000a_FontStyle=0_x000d__x000a_FontSize=9_x000d__x000a_PrtFontName=FoxPrin 2" xfId="7"/>
    <cellStyle name="_  СМЕТЫ 2003Г-3вар." xfId="8"/>
    <cellStyle name="_  СМЕТЫ 2003Г-4вар." xfId="9"/>
    <cellStyle name="_05 Уточ.факт май 03" xfId="10"/>
    <cellStyle name="_1" xfId="11"/>
    <cellStyle name="_1 КВ03_ПДС" xfId="12"/>
    <cellStyle name="_1 кв-л" xfId="13"/>
    <cellStyle name="_1 кв-л_Зарплата февраль 03 (ФО)" xfId="14"/>
    <cellStyle name="_1 кв-л_Зарплата февраль 2003 (факт)" xfId="15"/>
    <cellStyle name="_10 ПДДС октябрь" xfId="16"/>
    <cellStyle name="_13 01 2003 Форма 52 НОВАЯ рассылка 15-00 (14.01.03)" xfId="17"/>
    <cellStyle name="_19.10 Анализ от сметы 11 мес. (изм. окт., нояб.)" xfId="18"/>
    <cellStyle name="_2008 08 27 Анализ СДП" xfId="19"/>
    <cellStyle name="_21С-2003г" xfId="20"/>
    <cellStyle name="_21С-2003г_Downstream-LNB-II 2003" xfId="21"/>
    <cellStyle name="_21С-2003г_IK ЛВНП" xfId="22"/>
    <cellStyle name="_21С-2003г_SVOD3F2QP2 (22_8)" xfId="23"/>
    <cellStyle name="_21С-2003г_Анализ показателей_БК_07.06" xfId="24"/>
    <cellStyle name="_21С-2003г_БК ЛСЗНП июнь" xfId="25"/>
    <cellStyle name="_21С-2003г_Книга2" xfId="26"/>
    <cellStyle name="_21С-2003г_КП 2 кв" xfId="27"/>
    <cellStyle name="_21С-2003г_ОР комиссия_2007г_290906" xfId="28"/>
    <cellStyle name="_21С-2003г_Форма 21.1" xfId="29"/>
    <cellStyle name="_21С-2003г_форма 21-НГДО 2003г" xfId="30"/>
    <cellStyle name="_21С-2003г_формы по добыче и газопереработке1" xfId="31"/>
    <cellStyle name="_21С-2003г_формы по добыче и газопереработке1_Downstream-LNB-II 2003" xfId="32"/>
    <cellStyle name="_21С-2003г_Целевые ориентиры_сравнение" xfId="33"/>
    <cellStyle name="_21С-уточ" xfId="34"/>
    <cellStyle name="_21С-уточ_Downstream-LNB-II 2003" xfId="35"/>
    <cellStyle name="_21С-уточ_БП ЛСЗНП 2кв план1 (28$) на соглас" xfId="36"/>
    <cellStyle name="_21С-уточ_БП ЛУНП 2кв план1 (28$)" xfId="37"/>
    <cellStyle name="_21С-уточ_Источники-2002(1кв)" xfId="38"/>
    <cellStyle name="_21С-уточ_Источники-2002(1кв)_Downstream-LNB-II 2003" xfId="39"/>
    <cellStyle name="_21С-уточ_НГДО-2002-2кв 1кристина" xfId="40"/>
    <cellStyle name="_21С-уточ_НГДО-2002-2кв 1кристина_Downstream-LNB-II 2003" xfId="41"/>
    <cellStyle name="_21С-уточ_НГДО-2002-2кв2" xfId="42"/>
    <cellStyle name="_21С-уточ_НГДО-2002-2кв2_Downstream-LNB-II 2003" xfId="43"/>
    <cellStyle name="_21С-уточ_НГДО-2002-3кв(нов)-4" xfId="44"/>
    <cellStyle name="_21С-уточ_НГДО-2002-3кв(нов)-4_Downstream-LNB-II 2003" xfId="45"/>
    <cellStyle name="_26.07 ПДДС_ июль04 утв." xfId="46"/>
    <cellStyle name="_26.07 ПДДС_август04" xfId="47"/>
    <cellStyle name="_3 КВ02_ПДС" xfId="48"/>
    <cellStyle name="_3 КВ02_ПДС_Зарплата февраль 03 (ФО)" xfId="49"/>
    <cellStyle name="_3 КВ02_ПДС_Зарплата февраль 2003 (факт)" xfId="50"/>
    <cellStyle name="_4 КВ02_ПДС утвержденный" xfId="51"/>
    <cellStyle name="_Budget_Form СВОД ВРЕМ РЕГЛ_изменения10" xfId="52"/>
    <cellStyle name="_BUDGET_ПН2002(2)" xfId="53"/>
    <cellStyle name="_BUDGET_ПН2002(2)_Downstream-LNB-II 2003" xfId="54"/>
    <cellStyle name="_BUDGET_ПН2002(2)_БП ЛСЗНП 2кв план1 (28$) на соглас" xfId="55"/>
    <cellStyle name="_BUDGET_ПН2002(2)_БП ЛУНП 2кв план1 (28$)" xfId="56"/>
    <cellStyle name="_SIP-09-2001" xfId="57"/>
    <cellStyle name="_SIP-09-2001_БП ЛСЗНП 2кв план1 (28$) на соглас" xfId="58"/>
    <cellStyle name="_SIP-09-2001_БП ЛУНП 2кв план1 (28$)" xfId="59"/>
    <cellStyle name="_Versiy-5" xfId="60"/>
    <cellStyle name="_Анал источ_ 12 мес" xfId="61"/>
    <cellStyle name="_Анализ от сметы 2004" xfId="62"/>
    <cellStyle name="_Анализ от сметы 2004 (кор.форма)" xfId="63"/>
    <cellStyle name="_АрхГД_план(консолидир)_январь_261201" xfId="64"/>
    <cellStyle name="_АрхГД_план_январь_261201" xfId="65"/>
    <cellStyle name="_АстрМН_план_январь_251201" xfId="66"/>
    <cellStyle name="_Битран_план_январь_251201" xfId="67"/>
    <cellStyle name="_БК ЛНВНП I кв 06" xfId="68"/>
    <cellStyle name="_БП ПРП с наценками" xfId="69"/>
    <cellStyle name="_БП_2008_ОАО ЮГК_ТГК-8" xfId="70"/>
    <cellStyle name="_Бюд.2002г ЛУКОЙЛ-КомиЛена" xfId="71"/>
    <cellStyle name="_Бюд.2003г энон.план" xfId="72"/>
    <cellStyle name="_Бюд.ПНГП на 2003" xfId="73"/>
    <cellStyle name="_Бюджет 2003Г" xfId="74"/>
    <cellStyle name="_ВНПЗ_план_январь_261201" xfId="75"/>
    <cellStyle name="_ГОД (утвержд.)" xfId="76"/>
    <cellStyle name="_ГОД (утвержд.)_Зарплата февраль 03 (ФО)" xfId="77"/>
    <cellStyle name="_ГОД (утвержд.)_Зарплата февраль 2003 (факт)" xfId="78"/>
    <cellStyle name="_ГОД (утвержд.)_ИСТОЧНИКИ02" xfId="79"/>
    <cellStyle name="_ГОД (утвержд.)_Книга1" xfId="80"/>
    <cellStyle name="_год факт" xfId="81"/>
    <cellStyle name="_декабрь" xfId="82"/>
    <cellStyle name="_Декабрь (план и факт) (1)" xfId="83"/>
    <cellStyle name="_Исп.Январь КН" xfId="84"/>
    <cellStyle name="_КН_план_январь_251201" xfId="85"/>
    <cellStyle name="_Книга2" xfId="86"/>
    <cellStyle name="_Книга2_БП ЛСЗНП 2кв план1 (28$) на соглас" xfId="87"/>
    <cellStyle name="_Книга2_БП ЛУНП 2кв план1 (28$)" xfId="88"/>
    <cellStyle name="_Книга6" xfId="89"/>
    <cellStyle name="_Книга7" xfId="90"/>
    <cellStyle name="_КомиАркОйл_плн_январь_251201" xfId="91"/>
    <cellStyle name="_Корректировка январь" xfId="92"/>
    <cellStyle name="_КТ_план_январь_261201" xfId="93"/>
    <cellStyle name="_Лим-ки январь (кор-ка) 04г." xfId="94"/>
    <cellStyle name="_Лист1" xfId="95"/>
    <cellStyle name="_Макет (февраль)" xfId="96"/>
    <cellStyle name="_Макет 2003 (новый)" xfId="97"/>
    <cellStyle name="_март" xfId="98"/>
    <cellStyle name="_НВН_план_январь_261201" xfId="99"/>
    <cellStyle name="_НГДО-2002-2кв-11" xfId="100"/>
    <cellStyle name="_НГДО-2002-2кв-11_Downstream-LNB-II 2003" xfId="101"/>
    <cellStyle name="_НГДО-2002-2кв-11_БП ЛСЗНП 2кв план1 (28$) на соглас" xfId="102"/>
    <cellStyle name="_НГДО-2002-2кв-11_БП ЛУНП 2кв план1 (28$)" xfId="103"/>
    <cellStyle name="_НГДО-2002-2кв-12" xfId="104"/>
    <cellStyle name="_НГДО-2002-2кв-12_Downstream-LNB-II 2003" xfId="105"/>
    <cellStyle name="_НГДО-2002-2кв-12_БП ЛСЗНП 2кв план1 (28$) на соглас" xfId="106"/>
    <cellStyle name="_НГДО-2002-2кв-12_БП ЛУНП 2кв план1 (28$)" xfId="107"/>
    <cellStyle name="_НГДО-2002-3кв(нов)Надя" xfId="108"/>
    <cellStyle name="_НДС факт 1 кв кап влож" xfId="109"/>
    <cellStyle name="_НО_план_январь_251201" xfId="110"/>
    <cellStyle name="_Норси_план_январь_251201" xfId="111"/>
    <cellStyle name="_ноябрь_03(с балансом)" xfId="112"/>
    <cellStyle name="_образец" xfId="113"/>
    <cellStyle name="_ООО" xfId="114"/>
    <cellStyle name="_Пад_доб2002ПН" xfId="115"/>
    <cellStyle name="_Пад_доб2002ПН_Downstream-LNB-II 2003" xfId="116"/>
    <cellStyle name="_ПДДС_2003Г" xfId="117"/>
    <cellStyle name="_ПДДС_2003Г_Зарплата февраль 03 (ФО)" xfId="118"/>
    <cellStyle name="_ПДДС_2003Г_Зарплата февраль 2003 (факт)" xfId="119"/>
    <cellStyle name="_ПДДС_сентябрь04" xfId="120"/>
    <cellStyle name="_ПК _январь2512" xfId="121"/>
    <cellStyle name="_ПК ЛЗС январь 2002" xfId="122"/>
    <cellStyle name="_ПК на ЯНВАРЬ 02" xfId="123"/>
    <cellStyle name="_ПК январь 2002 (2)" xfId="124"/>
    <cellStyle name="_Платежный кал.январь 2002г-140102" xfId="125"/>
    <cellStyle name="_Платежный календарь (план и факт)" xfId="126"/>
    <cellStyle name="_Платежный календарь АГД январь 2002 (на 14.01.02)" xfId="127"/>
    <cellStyle name="_Платежный календарь Битран факт" xfId="128"/>
    <cellStyle name="_Платежный календарь январь" xfId="129"/>
    <cellStyle name="_платежный календарь январь 02г" xfId="130"/>
    <cellStyle name="_ПНГП_план_январь_251201" xfId="131"/>
    <cellStyle name="_ПНОС_план_январь_261201" xfId="132"/>
    <cellStyle name="_Проект 4 квартала" xfId="133"/>
    <cellStyle name="_Проект2" xfId="134"/>
    <cellStyle name="_РасПадДоб КРС,ПНП,ПРС-2002год" xfId="135"/>
    <cellStyle name="_РасПадДоб КРС,ПНП,ПРС-2002год_21 возврат" xfId="136"/>
    <cellStyle name="_РасПадДоб КРС,ПНП,ПРС-2002год_21 возврат_Downstream-LNB-II 2003" xfId="137"/>
    <cellStyle name="_РасПадДоб КРС,ПНП,ПРС-2002год_BUDGET_ПН2002(2)" xfId="138"/>
    <cellStyle name="_РасПадДоб КРС,ПНП,ПРС-2002год_BUDGET_ПН2002(2)_Downstream-LNB-II 2003" xfId="139"/>
    <cellStyle name="_РасПадДоб КРС,ПНП,ПРС-2002год_Downstream-LNB-II 2003" xfId="140"/>
    <cellStyle name="_РасПадДоб КРС,ПНП,ПРС-2002год_БП ЛСЗНП 2кв план1 (28$) на соглас" xfId="141"/>
    <cellStyle name="_РасПадДоб КРС,ПНП,ПРС-2002год_БП ЛУНП 2кв план1 (28$)" xfId="142"/>
    <cellStyle name="_Расчет Сниж Доб 2002г" xfId="143"/>
    <cellStyle name="_Расчет Сниж Доб 2002г_Downstream-LNB-II 2003" xfId="144"/>
    <cellStyle name="_РасчетЗС15.10.2001гxls" xfId="145"/>
    <cellStyle name="_РасчетЗС15.10.2001гxls_2002 ЗАО Пермь прогноз" xfId="146"/>
    <cellStyle name="_РасчетЗС15.10.2001гxls_2002 ЗАО Пермь прогноз_Downstream-LNB-II 2003" xfId="147"/>
    <cellStyle name="_РасчетЗС15.10.2001гxls_Downstream-LNB-II 2003" xfId="148"/>
    <cellStyle name="_РасчетЗС15.10.2001гxls_БП ЛСЗНП 2кв план1 (28$) на соглас" xfId="149"/>
    <cellStyle name="_РасчетЗС15.10.2001гxls_БП ЛУНП 2кв план1 (28$)" xfId="150"/>
    <cellStyle name="_РасчетЗС15.10.2001гxls_Источники-2002(1кв)" xfId="151"/>
    <cellStyle name="_РасчетЗС15.10.2001гxls_Источники-2002(1кв)_Downstream-LNB-II 2003" xfId="152"/>
    <cellStyle name="_РасчетЗС15.10.2001гxls_НГДО-2002-2кв 1кристина" xfId="153"/>
    <cellStyle name="_РасчетЗС15.10.2001гxls_НГДО-2002-2кв 1кристина_Downstream-LNB-II 2003" xfId="154"/>
    <cellStyle name="_РасчетЗС15.10.2001гxls_НГДО-2002-2кв2" xfId="155"/>
    <cellStyle name="_РасчетЗС15.10.2001гxls_НГДО-2002-2кв2_Downstream-LNB-II 2003" xfId="156"/>
    <cellStyle name="_РасчетЗС15.10.2001гxls_НГДО-2002-3кв(нов)-4" xfId="157"/>
    <cellStyle name="_РасчетЗС15.10.2001гxls_НГДО-2002-3кв(нов)-4_Downstream-LNB-II 2003" xfId="158"/>
    <cellStyle name="_РасчетЗС15.10.2001гxls_ЦДУ1полугодие2002г" xfId="159"/>
    <cellStyle name="_РасчетЗС15.10.2001гxls_ЦДУ1полугодие2002г_Downstream-LNB-II 2003" xfId="160"/>
    <cellStyle name="_Смета затрат по прочим обществам" xfId="161"/>
    <cellStyle name="_Смета затрат по прочим обществам_Downstream-LNB-II 2003" xfId="162"/>
    <cellStyle name="_СМЕТЫ 2003Г." xfId="163"/>
    <cellStyle name="_СМЕТЫ 2003Г-посл 7 вар." xfId="164"/>
    <cellStyle name="_Сравн-е В.О." xfId="165"/>
    <cellStyle name="_сравнение (оплата)" xfId="166"/>
    <cellStyle name="_СРНВМЕММШИ ОКЮР ЙЮКЕМДЮПЭ" xfId="167"/>
    <cellStyle name="_Сценарные условия 04-06 гг6" xfId="168"/>
    <cellStyle name="_ТГК8_3Q_10_06_5вар" xfId="169"/>
    <cellStyle name="_УГПЗ_план_январь_251201" xfId="170"/>
    <cellStyle name="_Уточ.факт (январь) отпр.Н.М.Д." xfId="171"/>
    <cellStyle name="_УхтНПЗ_план_январь_251201" xfId="172"/>
    <cellStyle name="_Файл макет для плана" xfId="173"/>
    <cellStyle name="_фин.результат" xfId="174"/>
    <cellStyle name="_ФОРМА" xfId="175"/>
    <cellStyle name="_форма 14- 2003г" xfId="176"/>
    <cellStyle name="_форма 14,1- 2003г" xfId="177"/>
    <cellStyle name="_форма 18 20" xfId="178"/>
    <cellStyle name="_форма 18 20_БП ЛСЗНП 2кв план1 (28$) на соглас" xfId="179"/>
    <cellStyle name="_форма 18 20_БП ЛУНП 2кв план1 (28$)" xfId="180"/>
    <cellStyle name="_форма 18- 2003г" xfId="181"/>
    <cellStyle name="_форма 21 18К1 для доч пп Пермнефть" xfId="182"/>
    <cellStyle name="_форма 21 18К1 для доч пп Пермнефть_Downstream-LNB-II 2003" xfId="183"/>
    <cellStyle name="_форма 21 18К1 для доч пп Пермнефть_БП ЛСЗНП 2кв план1 (28$) на соглас" xfId="184"/>
    <cellStyle name="_форма 21 18К1 для доч пп Пермнефть_БП ЛУНП 2кв план1 (28$)" xfId="185"/>
    <cellStyle name="_форма 21 18К1 для доч пп Пермнефть_Источники-2002(1кв)" xfId="186"/>
    <cellStyle name="_форма 21 18К1 для доч пп Пермнефть_Источники-2002(1кв)_Downstream-LNB-II 2003" xfId="187"/>
    <cellStyle name="_форма 21 18К1 для доч пп Пермнефть_НГДО-2002-2кв 1кристина" xfId="188"/>
    <cellStyle name="_форма 21 18К1 для доч пп Пермнефть_НГДО-2002-2кв 1кристина_Downstream-LNB-II 2003" xfId="189"/>
    <cellStyle name="_форма 21 18К1 для доч пп Пермнефть_НГДО-2002-2кв2" xfId="190"/>
    <cellStyle name="_форма 21 18К1 для доч пп Пермнефть_НГДО-2002-2кв2_Downstream-LNB-II 2003" xfId="191"/>
    <cellStyle name="_форма 21 18К1 для доч пп Пермнефть_НГДО-2002-3кв(нов)-4" xfId="192"/>
    <cellStyle name="_форма 21 18К1 для доч пп Пермнефть_НГДО-2002-3кв(нов)-4_Downstream-LNB-II 2003" xfId="193"/>
    <cellStyle name="_форма 21 18К1 для доч пп Пермнефть_ПроектЗС-2003г(дляЗС)18.10.2002г" xfId="194"/>
    <cellStyle name="_форма 21 18К1 для доч пп Пермнефть_ПроектЗС-2003г(дляЗС)18.10.2002г_БП ЛСЗНП 2кв план1 (28$) на соглас" xfId="195"/>
    <cellStyle name="_форма 21 18К1 для доч пп Пермнефть_ПроектЗС-2003г(дляЗС)18.10.2002г_БП ЛУНП 2кв план1 (28$)" xfId="196"/>
    <cellStyle name="_форма 21 18К1 для доч пп Пермнефть_ПроектЗС-2003г(дляЗС)18.10.2002г_БП ПРП с наценками" xfId="197"/>
    <cellStyle name="_форма 21 18К1 для доч пп Пермнефть_Сентябрь-Люба" xfId="198"/>
    <cellStyle name="_форма 21 18К1 для доч пп Пермнефть_Сентябрь-Люба_БП ЛСЗНП 2кв план1 (28$) на соглас" xfId="199"/>
    <cellStyle name="_форма 21 18К1 для доч пп Пермнефть_Сентябрь-Люба_БП ЛУНП 2кв план1 (28$)" xfId="200"/>
    <cellStyle name="_форма 21 18К1 для доч пп Пермнефть_Сентябрь-Люба_БП ПРП с наценками" xfId="201"/>
    <cellStyle name="_форма 21 18К1 для доч пп Пермнефть_Ф 51" xfId="202"/>
    <cellStyle name="_форма 21 18К1 для доч пп Пермнефть_Ф 51 (по регламенту)" xfId="203"/>
    <cellStyle name="_форма 21 18К1 для доч пп Пермнефть_Ф 51 (по регламенту)_БП ЛСЗНП 2кв план1 (28$) на соглас" xfId="204"/>
    <cellStyle name="_форма 21 18К1 для доч пп Пермнефть_Ф 51 (по регламенту)_БП ЛУНП 2кв план1 (28$)" xfId="205"/>
    <cellStyle name="_форма 21 18К1 для доч пп Пермнефть_Ф 51 (по регламенту)_БП ПРП с наценками" xfId="206"/>
    <cellStyle name="_форма 21 18К1 для доч пп Пермнефть_Ф 51_БП ЛСЗНП 2кв план1 (28$) на соглас" xfId="207"/>
    <cellStyle name="_форма 21 18К1 для доч пп Пермнефть_Ф 51_БП ЛУНП 2кв план1 (28$)" xfId="208"/>
    <cellStyle name="_форма 21 18К1 для доч пп Пермнефть_Ф 51_БП ПРП с наценками" xfId="209"/>
    <cellStyle name="_форма 21 18К1 для доч пп Пермнефть_Ф 511" xfId="210"/>
    <cellStyle name="_форма 21 18К1 для доч пп Пермнефть_Ф 511_БП ЛСЗНП 2кв план1 (28$) на соглас" xfId="211"/>
    <cellStyle name="_форма 21 18К1 для доч пп Пермнефть_Ф 511_БП ЛУНП 2кв план1 (28$)" xfId="212"/>
    <cellStyle name="_форма 21 18К1 для доч пп Пермнефть_Ф 511_БП ПРП с наценками" xfId="213"/>
    <cellStyle name="_форма 21 18К1 для доч пп Пермнефть_ф.51 ноябрь 2002 г." xfId="214"/>
    <cellStyle name="_форма 21 18К1 для доч пп Пермнефть_ф.51 ноябрь 2002 г._1" xfId="215"/>
    <cellStyle name="_форма 21 18К1 для доч пп Пермнефть_ф.51 ноябрь 2002 г._БП ПРП с наценками" xfId="216"/>
    <cellStyle name="_форма 21 18К1 для доч пп Пермнефть_Ф_14-_2003_Л" xfId="217"/>
    <cellStyle name="_форма 21 18К1 для доч пп Пермнефть_Ф_14-_2003_Л_БП ЛСЗНП 2кв план1 (28$) на соглас" xfId="218"/>
    <cellStyle name="_форма 21 18К1 для доч пп Пермнефть_Ф_14-_2003_Л_БП ЛУНП 2кв план1 (28$)" xfId="219"/>
    <cellStyle name="_форма 21 18К1 для доч пп Пермнефть_Ф_14-_2003_Л_БП ПРП с наценками" xfId="220"/>
    <cellStyle name="_форма 21 18К1 для доч пп Пермнефть_Ф_18_2003_Л" xfId="221"/>
    <cellStyle name="_форма 21 18К1 для доч пп Пермнефть_Ф_18_2003_Л_БП ЛСЗНП 2кв план1 (28$) на соглас" xfId="222"/>
    <cellStyle name="_форма 21 18К1 для доч пп Пермнефть_Ф_18_2003_Л_БП ЛУНП 2кв план1 (28$)" xfId="223"/>
    <cellStyle name="_форма 21 18К1 для доч пп Пермнефть_Ф_18_2003_Л_БП ПРП с наценками" xfId="224"/>
    <cellStyle name="_форма 21 18К1 для доч пп Пермнефть_Ф_20-_2003_Л" xfId="225"/>
    <cellStyle name="_форма 21 18К1 для доч пп Пермнефть_Ф_20-_2003_Л_БП ЛСЗНП 2кв план1 (28$) на соглас" xfId="226"/>
    <cellStyle name="_форма 21 18К1 для доч пп Пермнефть_Ф_20-_2003_Л_БП ЛУНП 2кв план1 (28$)" xfId="227"/>
    <cellStyle name="_форма 21 18К1 для доч пп Пермнефть_Ф_20-_2003_Л_БП ПРП с наценками" xfId="228"/>
    <cellStyle name="_форма 21 18К1 для доч пп Пермнефть_Ф_21 НГДО 2003_Л" xfId="229"/>
    <cellStyle name="_форма 21 18К1 для доч пп Пермнефть_Ф_21 НГДО 2003_Л_БП ЛСЗНП 2кв план1 (28$) на соглас" xfId="230"/>
    <cellStyle name="_форма 21 18К1 для доч пп Пермнефть_Ф_21 НГДО 2003_Л_БП ЛУНП 2кв план1 (28$)" xfId="231"/>
    <cellStyle name="_форма 21 18К1 для доч пп Пермнефть_Ф_21 НГДО 2003_Л_БП ПРП с наценками" xfId="232"/>
    <cellStyle name="_форма 21 18К1 для доч пп Пермнефть_Ф_21 С_ 2003_Л" xfId="233"/>
    <cellStyle name="_форма 21 18К1 для доч пп Пермнефть_Ф_21 С_ 2003_Л_БП ЛСЗНП 2кв план1 (28$) на соглас" xfId="234"/>
    <cellStyle name="_форма 21 18К1 для доч пп Пермнефть_Ф_21 С_ 2003_Л_БП ЛУНП 2кв план1 (28$)" xfId="235"/>
    <cellStyle name="_форма 21 18К1 для доч пп Пермнефть_Ф_21 С_ 2003_Л_БП ПРП с наценками" xfId="236"/>
    <cellStyle name="_форма 21 18К1 для доч пп Пермнефть_Ф_31_2003_Л" xfId="237"/>
    <cellStyle name="_форма 21 18К1 для доч пп Пермнефть_Ф_31_2003_Л_БП ЛСЗНП 2кв план1 (28$) на соглас" xfId="238"/>
    <cellStyle name="_форма 21 18К1 для доч пп Пермнефть_Ф_31_2003_Л_БП ЛУНП 2кв план1 (28$)" xfId="239"/>
    <cellStyle name="_форма 21 18К1 для доч пп Пермнефть_Ф_31_2003_Л_БП ПРП с наценками" xfId="240"/>
    <cellStyle name="_форма 21 18К1 для доч пп Пермнефть_форма 14- 2003г" xfId="241"/>
    <cellStyle name="_форма 21 18К1 для доч пп Пермнефть_форма 14- 2003г (после СД)." xfId="242"/>
    <cellStyle name="_форма 21 18К1 для доч пп Пермнефть_форма 14- 2003г (после СД)._БП ЛСЗНП 2кв план1 (28$) на соглас" xfId="243"/>
    <cellStyle name="_форма 21 18К1 для доч пп Пермнефть_форма 14- 2003г (после СД)._БП ЛУНП 2кв план1 (28$)" xfId="244"/>
    <cellStyle name="_форма 21 18К1 для доч пп Пермнефть_форма 14- 2003г (после СД)._БП ПРП с наценками" xfId="245"/>
    <cellStyle name="_форма 21 18К1 для доч пп Пермнефть_форма 14- 2003г_БП ЛСЗНП 2кв план1 (28$) на соглас" xfId="246"/>
    <cellStyle name="_форма 21 18К1 для доч пп Пермнефть_форма 14- 2003г_БП ЛУНП 2кв план1 (28$)" xfId="247"/>
    <cellStyle name="_форма 21 18К1 для доч пп Пермнефть_форма 14- 2003г_БП ПРП с наценками" xfId="248"/>
    <cellStyle name="_форма 21 18К1 для доч пп Пермнефть_Форма 14- для ГУКБЭПИ" xfId="249"/>
    <cellStyle name="_форма 21 18К1 для доч пп Пермнефть_Форма 14- для ГУКБЭПИ_БП ЛСЗНП 2кв план1 (28$) на соглас" xfId="250"/>
    <cellStyle name="_форма 21 18К1 для доч пп Пермнефть_Форма 14- для ГУКБЭПИ_БП ЛУНП 2кв план1 (28$)" xfId="251"/>
    <cellStyle name="_форма 21 18К1 для доч пп Пермнефть_Форма 14- для ГУКБЭПИ_БП ПРП с наценками" xfId="252"/>
    <cellStyle name="_форма 21 18К1 для доч пп Пермнефть_форма 14,1- 2003г" xfId="253"/>
    <cellStyle name="_форма 21 18К1 для доч пп Пермнефть_форма 14,1- 2003г_БП ЛСЗНП 2кв план1 (28$) на соглас" xfId="254"/>
    <cellStyle name="_форма 21 18К1 для доч пп Пермнефть_форма 14,1- 2003г_БП ЛУНП 2кв план1 (28$)" xfId="255"/>
    <cellStyle name="_форма 21 18К1 для доч пп Пермнефть_форма 14,1- 2003г_БП ПРП с наценками" xfId="256"/>
    <cellStyle name="_форма 21 18К1 для доч пп Пермнефть_форма 18- 2003г" xfId="257"/>
    <cellStyle name="_форма 21 18К1 для доч пп Пермнефть_форма 18- 2003г_БП ЛСЗНП 2кв план1 (28$) на соглас" xfId="258"/>
    <cellStyle name="_форма 21 18К1 для доч пп Пермнефть_форма 18- 2003г_БП ЛУНП 2кв план1 (28$)" xfId="259"/>
    <cellStyle name="_форма 21 18К1 для доч пп Пермнефть_форма 18- 2003г_БП ПРП с наценками" xfId="260"/>
    <cellStyle name="_форма 21 18К1 для доч пп Пермнефть_форма 20- 2003г" xfId="261"/>
    <cellStyle name="_форма 21 18К1 для доч пп Пермнефть_форма 20- 2003г_БП ЛСЗНП 2кв план1 (28$) на соглас" xfId="262"/>
    <cellStyle name="_форма 21 18К1 для доч пп Пермнефть_форма 20- 2003г_БП ЛУНП 2кв план1 (28$)" xfId="263"/>
    <cellStyle name="_форма 21 18К1 для доч пп Пермнефть_форма 20- 2003г_БП ПРП с наценками" xfId="264"/>
    <cellStyle name="_форма 21 18К1 для доч пп Пермнефть_форма 21 С- 2003г" xfId="265"/>
    <cellStyle name="_форма 21 18К1 для доч пп Пермнефть_форма 21 С- 2003г(после СД)" xfId="266"/>
    <cellStyle name="_форма 21 18К1 для доч пп Пермнефть_форма 21 С- 2003г(после СД)_БП ЛСЗНП 2кв план1 (28$) на соглас" xfId="267"/>
    <cellStyle name="_форма 21 18К1 для доч пп Пермнефть_форма 21 С- 2003г(после СД)_БП ЛУНП 2кв план1 (28$)" xfId="268"/>
    <cellStyle name="_форма 21 18К1 для доч пп Пермнефть_форма 21 С- 2003г(после СД)_БП ПРП с наценками" xfId="269"/>
    <cellStyle name="_форма 21 18К1 для доч пп Пермнефть_форма 21 С- 2003г_БП ЛСЗНП 2кв план1 (28$) на соглас" xfId="270"/>
    <cellStyle name="_форма 21 18К1 для доч пп Пермнефть_форма 21 С- 2003г_БП ЛУНП 2кв план1 (28$)" xfId="271"/>
    <cellStyle name="_форма 21 18К1 для доч пп Пермнефть_форма 21 С- 2003г_БП ПРП с наценками" xfId="272"/>
    <cellStyle name="_форма 21 18К1 для доч пп Пермнефть_форма 21-НГДО 2003г" xfId="273"/>
    <cellStyle name="_форма 21 18К1 для доч пп Пермнефть_форма 21-НГДО 2003г_БП ЛСЗНП 2кв план1 (28$) на соглас" xfId="274"/>
    <cellStyle name="_форма 21 18К1 для доч пп Пермнефть_форма 21-НГДО 2003г_БП ЛУНП 2кв план1 (28$)" xfId="275"/>
    <cellStyle name="_форма 21 18К1 для доч пп Пермнефть_форма 21-НГДО 2003г_БП ПРП с наценками" xfId="276"/>
    <cellStyle name="_форма 21 18К1 для доч пп Пермнефть_форма 21-НГДО 2003г-1" xfId="277"/>
    <cellStyle name="_форма 21 18К1 для доч пп Пермнефть_форма 21-НГДО 2003г-1_БП ЛСЗНП 2кв план1 (28$) на соглас" xfId="278"/>
    <cellStyle name="_форма 21 18К1 для доч пп Пермнефть_форма 21-НГДО 2003г-1_БП ЛУНП 2кв план1 (28$)" xfId="279"/>
    <cellStyle name="_форма 21 18К1 для доч пп Пермнефть_форма 21-НГДО 2003г-1_БП ПРП с наценками" xfId="280"/>
    <cellStyle name="_форма 21 18К1 для доч пп Пермнефть_форма 21-НГДО 2003г-мой1" xfId="281"/>
    <cellStyle name="_форма 21 18К1 для доч пп Пермнефть_форма 21-НГДО 2003г-мой1_БП ЛСЗНП 2кв план1 (28$) на соглас" xfId="282"/>
    <cellStyle name="_форма 21 18К1 для доч пп Пермнефть_форма 21-НГДО 2003г-мой1_БП ЛУНП 2кв план1 (28$)" xfId="283"/>
    <cellStyle name="_форма 21 18К1 для доч пп Пермнефть_форма 21-НГДО 2003г-мой1_БП ПРП с наценками" xfId="284"/>
    <cellStyle name="_форма 21 18К1 для доч пп Пермнефть_форма 31- 2003г" xfId="285"/>
    <cellStyle name="_форма 21 18К1 для доч пп Пермнефть_форма 31- 2003г_БП ЛСЗНП 2кв план1 (28$) на соглас" xfId="286"/>
    <cellStyle name="_форма 21 18К1 для доч пп Пермнефть_форма 31- 2003г_БП ЛУНП 2кв план1 (28$)" xfId="287"/>
    <cellStyle name="_форма 21 18К1 для доч пп Пермнефть_форма 31- 2003г_БП ПРП с наценками" xfId="288"/>
    <cellStyle name="_форма 21 18К1 для доч пп Пермнефть_форма 51_Люба" xfId="289"/>
    <cellStyle name="_форма 21 18К1 для доч пп Пермнефть_форма 51_Люба_БП ЛСЗНП 2кв план1 (28$) на соглас" xfId="290"/>
    <cellStyle name="_форма 21 18К1 для доч пп Пермнефть_форма 51_Люба_БП ЛУНП 2кв план1 (28$)" xfId="291"/>
    <cellStyle name="_форма 21 18К1 для доч пп Пермнефть_форма 51_Люба_БП ПРП с наценками" xfId="292"/>
    <cellStyle name="_форма 21 18К1 для доч пп Пермнефть_ФОРМЫ ГУКБЭПИ" xfId="293"/>
    <cellStyle name="_форма 21 18К1 для доч пп Пермнефть_ФОРМЫ ГУКБЭПИ_1" xfId="294"/>
    <cellStyle name="_форма 21 18К1 для доч пп Пермнефть_ФОРМЫ ГУКБЭПИ_БП ПРП с наценками" xfId="295"/>
    <cellStyle name="_форма 21 18К1 для доч пп Пермнефть_ФОРМЫ ГУКБЭПИ-04.07.03" xfId="296"/>
    <cellStyle name="_форма 21 18К1 для доч пп Пермнефть_ФОРМЫ ГУКБЭПИ-04.07.03_1" xfId="297"/>
    <cellStyle name="_форма 21 18К1 для доч пп Пермнефть_ФОРМЫ ГУКБЭПИ-04.07.03_БП ПРП с наценками" xfId="298"/>
    <cellStyle name="_форма 21 18К1 для доч пп Пермнефть_Формы для БК" xfId="299"/>
    <cellStyle name="_форма 21 18К1 для доч пп Пермнефть_Формы для БК_БП ЛСЗНП 2кв план1 (28$) на соглас" xfId="300"/>
    <cellStyle name="_форма 21 18К1 для доч пп Пермнефть_Формы для БК_БП ЛУНП 2кв план1 (28$)" xfId="301"/>
    <cellStyle name="_форма 21 18К1 для доч пп Пермнефть_Формы для БК_БП ПРП с наценками" xfId="302"/>
    <cellStyle name="_форма 21 18К1 для доч пп Пермнефть_Формы для Вик. Андр" xfId="303"/>
    <cellStyle name="_форма 21 18К1 для доч пп Пермнефть_Формы для Вик. Андр_БП ЛСЗНП 2кв план1 (28$) на соглас" xfId="304"/>
    <cellStyle name="_форма 21 18К1 для доч пп Пермнефть_Формы для Вик. Андр_БП ЛУНП 2кв план1 (28$)" xfId="305"/>
    <cellStyle name="_форма 21 18К1 для доч пп Пермнефть_Формы для Вик. Андр_БП ПРП с наценками" xfId="306"/>
    <cellStyle name="_форма 21 18К1 для доч пп Пермнефть_ФОРМЫ_2003_ЗАО" xfId="307"/>
    <cellStyle name="_форма 21 18К1 для доч пп Пермнефть_ФОРМЫ_2003_ЗАО_БП ЛСЗНП 2кв план1 (28$) на соглас" xfId="308"/>
    <cellStyle name="_форма 21 18К1 для доч пп Пермнефть_ФОРМЫ_2003_ЗАО_БП ЛУНП 2кв план1 (28$)" xfId="309"/>
    <cellStyle name="_форма 21 18К1 для доч пп Пермнефть_ФОРМЫ_2003_ЗАО_БП ПРП с наценками" xfId="310"/>
    <cellStyle name="_форма 21 18К1 для доч пп Пермнефть_ФОРМЫ2003годНГДО" xfId="311"/>
    <cellStyle name="_форма 21 18К1 для доч пп Пермнефть_ФОРМЫ2003годНГДО_БП ЛСЗНП 2кв план1 (28$) на соглас" xfId="312"/>
    <cellStyle name="_форма 21 18К1 для доч пп Пермнефть_ФОРМЫ2003годНГДО_БП ЛУНП 2кв план1 (28$)" xfId="313"/>
    <cellStyle name="_форма 21 18К1 для доч пп Пермнефть_ФОРМЫ2003годНГДО_БП ПРП с наценками" xfId="314"/>
    <cellStyle name="_форма 21 18К1 для доч пп Пермнефть_ФОРМЫ2003годНК эконом8663" xfId="315"/>
    <cellStyle name="_форма 21 18К1 для доч пп Пермнефть_ФОРМЫ2003годНК эконом8663 ( 170)" xfId="316"/>
    <cellStyle name="_форма 21 18К1 для доч пп Пермнефть_ФОРМЫ2003годНК эконом8663 ( 170)_БП ЛСЗНП 2кв план1 (28$) на соглас" xfId="317"/>
    <cellStyle name="_форма 21 18К1 для доч пп Пермнефть_ФОРМЫ2003годНК эконом8663 ( 170)_БП ЛУНП 2кв план1 (28$)" xfId="318"/>
    <cellStyle name="_форма 21 18К1 для доч пп Пермнефть_ФОРМЫ2003годНК эконом8663 ( 170)_БП ПРП с наценками" xfId="319"/>
    <cellStyle name="_форма 21 18К1 для доч пп Пермнефть_ФОРМЫ2003годНК эконом8663_БП ЛСЗНП 2кв план1 (28$) на соглас" xfId="320"/>
    <cellStyle name="_форма 21 18К1 для доч пп Пермнефть_ФОРМЫ2003годНК эконом8663_БП ЛУНП 2кв план1 (28$)" xfId="321"/>
    <cellStyle name="_форма 21 18К1 для доч пп Пермнефть_ФОРМЫ2003годНК эконом8663_БП ПРП с наценками" xfId="322"/>
    <cellStyle name="_форма 21 С- 2003г" xfId="323"/>
    <cellStyle name="_форма 21 С- 2003г_БП ЛСЗНП 2кв план1 (28$) на соглас" xfId="324"/>
    <cellStyle name="_форма 21 С- 2003г_БП ЛУНП 2кв план1 (28$)" xfId="325"/>
    <cellStyle name="_форма 21 С- 2003г_БП ПРП с наценками" xfId="326"/>
    <cellStyle name="_Форма 21.1" xfId="327"/>
    <cellStyle name="_Форма 21.1_21-НГДО- год" xfId="328"/>
    <cellStyle name="_Форма 21.1_21-НГДО- год_БП ЛСЗНП 2кв план1 (28$) на соглас" xfId="329"/>
    <cellStyle name="_Форма 21.1_21-НГДО- год_БП ЛУНП 2кв план1 (28$)" xfId="330"/>
    <cellStyle name="_Форма 21.1_21-НГДО- год_БП ПРП с наценками" xfId="331"/>
    <cellStyle name="_Форма 21.1_БП ЛСЗНП 2кв план1 (28$) на соглас" xfId="332"/>
    <cellStyle name="_Форма 21.1_БП ЛУНП 2кв план1 (28$)" xfId="333"/>
    <cellStyle name="_Форма 21.1_БП ПРП с наценками" xfId="334"/>
    <cellStyle name="_Форма 21.1_ФОРМЫ ГУКБЭПИ" xfId="335"/>
    <cellStyle name="_Форма 21.1_ФОРМЫ ГУКБЭПИ_1" xfId="336"/>
    <cellStyle name="_Форма 21.1_ФОРМЫ ГУКБЭПИ_БП ПРП с наценками" xfId="337"/>
    <cellStyle name="_Форма 21.1_Формы для БК" xfId="338"/>
    <cellStyle name="_Форма 21.1_Формы для БК_БП ЛСЗНП 2кв план1 (28$) на соглас" xfId="339"/>
    <cellStyle name="_Форма 21.1_Формы для БК_БП ЛУНП 2кв план1 (28$)" xfId="340"/>
    <cellStyle name="_Форма 21.1_Формы для БК_БП ПРП с наценками" xfId="341"/>
    <cellStyle name="_форма 21-НГДО 2003г" xfId="342"/>
    <cellStyle name="_форма 21-НГДО 2003г_БП ЛСЗНП 2кв план1 (28$) на соглас" xfId="343"/>
    <cellStyle name="_форма 21-НГДО 2003г_БП ЛУНП 2кв план1 (28$)" xfId="344"/>
    <cellStyle name="_форма 21-НГДО 2003г_БП ПРП с наценками" xfId="345"/>
    <cellStyle name="_форма 31- 2003г" xfId="346"/>
    <cellStyle name="_форма 31- 2003г_БП ЛСЗНП 2кв план1 (28$) на соглас" xfId="347"/>
    <cellStyle name="_форма 31- 2003г_БП ЛУНП 2кв план1 (28$)" xfId="348"/>
    <cellStyle name="_форма 31- 2003г_БП ПРП с наценками" xfId="349"/>
    <cellStyle name="_Форма ПК-июль" xfId="350"/>
    <cellStyle name="_Форма по капвложениям вычеты_290604" xfId="351"/>
    <cellStyle name="_Форма по КВ_2006_020306_после упрощения" xfId="352"/>
    <cellStyle name="_форма ЭП-НГДО к Реглам" xfId="353"/>
    <cellStyle name="_форма ЭП-НГДО к Реглам_БП ЛСЗНП 2кв план1 (28$) на соглас" xfId="354"/>
    <cellStyle name="_форма ЭП-НГДО к Реглам_БП ЛУНП 2кв план1 (28$)" xfId="355"/>
    <cellStyle name="_форма ЭП-НГДО к Реглам_БП ПРП с наценками" xfId="356"/>
    <cellStyle name="_ФОРМА_2002 ЗАО Пермь прогноз" xfId="357"/>
    <cellStyle name="_ФОРМА_2002 ЗАО Пермь прогноз_Downstream-LNB-II 2003" xfId="358"/>
    <cellStyle name="_ФОРМА_2002 ЗАО Пермь прогноз_БП ЛСЗНП 2кв план1 (28$) на соглас" xfId="359"/>
    <cellStyle name="_ФОРМА_2002 ЗАО Пермь прогноз_БП ЛУНП 2кв план1 (28$)" xfId="360"/>
    <cellStyle name="_ФОРМА_2002 ЗАО Пермь прогноз_БП ПРП с наценками" xfId="361"/>
    <cellStyle name="_ФОРМА_2003 2 кв  Хазар" xfId="362"/>
    <cellStyle name="_ФОРМА_2003 2 кв  Хазар_БП ЛСЗНП 2кв план1 (28$) на соглас" xfId="363"/>
    <cellStyle name="_ФОРМА_2003 2 кв  Хазар_БП ЛУНП 2кв план1 (28$)" xfId="364"/>
    <cellStyle name="_ФОРМА_2003 2 кв  Хазар_БП ПРП с наценками" xfId="365"/>
    <cellStyle name="_Форма_230604" xfId="366"/>
    <cellStyle name="_ФОРМА_5 Формы документов по Врем.рег" xfId="367"/>
    <cellStyle name="_ФОРМА_5 Формы документов по Врем.рег_БП ЛСЗНП 2кв план1 (28$) на соглас" xfId="368"/>
    <cellStyle name="_ФОРМА_5 Формы документов по Врем.рег_БП ЛУНП 2кв план1 (28$)" xfId="369"/>
    <cellStyle name="_ФОРМА_5 Формы документов по Врем.рег_БП ПРП с наценками" xfId="370"/>
    <cellStyle name="_ФОРМА_BUDGET_ ZAO 03_01.12.02испр_упр" xfId="371"/>
    <cellStyle name="_ФОРМА_BUDGET_ ZAO 03_01.12.02испр_упр_БП ЛСЗНП 2кв план1 (28$) на соглас" xfId="372"/>
    <cellStyle name="_ФОРМА_BUDGET_ ZAO 03_01.12.02испр_упр_БП ЛУНП 2кв план1 (28$)" xfId="373"/>
    <cellStyle name="_ФОРМА_BUDGET_ ZAO 03_01.12.02испр_упр_БП ПРП с наценками" xfId="374"/>
    <cellStyle name="_ФОРМА_BUDGET_ ZAO 03_03.12.02испр_упр" xfId="375"/>
    <cellStyle name="_ФОРМА_BUDGET_ ZAO 03_03.12.02испр_упр_БП ЛСЗНП 2кв план1 (28$) на соглас" xfId="376"/>
    <cellStyle name="_ФОРМА_BUDGET_ ZAO 03_03.12.02испр_упр_БП ЛУНП 2кв план1 (28$)" xfId="377"/>
    <cellStyle name="_ФОРМА_BUDGET_ ZAO 03_03.12.02испр_упр_БП ПРП с наценками" xfId="378"/>
    <cellStyle name="_ФОРМА_BUDGET_ ZAO 03_14.11.02_Вариант" xfId="379"/>
    <cellStyle name="_ФОРМА_BUDGET_ ZAO 03_14.11.02_Вариант_БП ЛСЗНП 2кв план1 (28$) на соглас" xfId="380"/>
    <cellStyle name="_ФОРМА_BUDGET_ ZAO 03_14.11.02_Вариант_БП ЛУНП 2кв план1 (28$)" xfId="381"/>
    <cellStyle name="_ФОРМА_BUDGET_ ZAO 03_14.11.02_Вариант_БП ПРП с наценками" xfId="382"/>
    <cellStyle name="_ФОРМА_BUDGET_ ZAO 03_18.10.02_Вариант" xfId="383"/>
    <cellStyle name="_ФОРМА_BUDGET_ ZAO 03_18.10.02_Вариант_БП ЛСЗНП 2кв план1 (28$) на соглас" xfId="384"/>
    <cellStyle name="_ФОРМА_BUDGET_ ZAO 03_18.10.02_Вариант_БП ЛУНП 2кв план1 (28$)" xfId="385"/>
    <cellStyle name="_ФОРМА_BUDGET_ ZAO 03_18.10.02_Вариант_БП ПРП с наценками" xfId="386"/>
    <cellStyle name="_ФОРМА_BUDGET_ ZAO 03_19.11.02" xfId="387"/>
    <cellStyle name="_ФОРМА_BUDGET_ ZAO 03_19.11.02_БП ЛСЗНП 2кв план1 (28$) на соглас" xfId="388"/>
    <cellStyle name="_ФОРМА_BUDGET_ ZAO 03_19.11.02_БП ЛУНП 2кв план1 (28$)" xfId="389"/>
    <cellStyle name="_ФОРМА_BUDGET_ ZAO 03_19.11.02_БП ПРП с наценками" xfId="390"/>
    <cellStyle name="_ФОРМА_BUDGET_ ZAO 03_21.11.02" xfId="391"/>
    <cellStyle name="_ФОРМА_BUDGET_ ZAO 03_21.11.02_БП ЛСЗНП 2кв план1 (28$) на соглас" xfId="392"/>
    <cellStyle name="_ФОРМА_BUDGET_ ZAO 03_21.11.02_БП ЛУНП 2кв план1 (28$)" xfId="393"/>
    <cellStyle name="_ФОРМА_BUDGET_ ZAO 03_21.11.02_БП ПРП с наценками" xfId="394"/>
    <cellStyle name="_ФОРМА_BUDGET_ ZAO 03_22.10.02_Вариант" xfId="395"/>
    <cellStyle name="_ФОРМА_BUDGET_ ZAO 03_22.10.02_Вариант_БП ЛСЗНП 2кв план1 (28$) на соглас" xfId="396"/>
    <cellStyle name="_ФОРМА_BUDGET_ ZAO 03_22.10.02_Вариант_БП ЛУНП 2кв план1 (28$)" xfId="397"/>
    <cellStyle name="_ФОРМА_BUDGET_ ZAO 03_22.10.02_Вариант_БП ПРП с наценками" xfId="398"/>
    <cellStyle name="_ФОРМА_BUDGET_ ZAO 03_25.10.02_Вариант" xfId="399"/>
    <cellStyle name="_ФОРМА_BUDGET_ ZAO 03_25.10.02_Вариант_БП ЛСЗНП 2кв план1 (28$) на соглас" xfId="400"/>
    <cellStyle name="_ФОРМА_BUDGET_ ZAO 03_25.10.02_Вариант_БП ЛУНП 2кв план1 (28$)" xfId="401"/>
    <cellStyle name="_ФОРМА_BUDGET_ ZAO 03_25.10.02_Вариант_БП ПРП с наценками" xfId="402"/>
    <cellStyle name="_ФОРМА_BUDGET_FIN_IIkv_ 2002_Dtd=17,5(затарты 20% равномерно)" xfId="403"/>
    <cellStyle name="_ФОРМА_BUDGET_FIN_IIkv_ 2002_Dtd=17,5(затарты 20% равномерно)_1" xfId="404"/>
    <cellStyle name="_ФОРМА_BUDGET_FIN_IIkv_ 2002_Dtd=17,5(затарты 20% равномерно)_БП ПРП с наценками" xfId="405"/>
    <cellStyle name="_ФОРМА_BUDGET_FIN_IIkv_ 2002_Dtd=17,5(затарты 20% равномерно)_показатели 1полугод_Кристине" xfId="406"/>
    <cellStyle name="_ФОРМА_BUDGET_FIN_IIkv_ 2002_Dtd=17,5(затарты 20% равномерно)_показатели 1полугод_Кристине_БП ЛСЗНП 2кв план1 (28$) на соглас" xfId="407"/>
    <cellStyle name="_ФОРМА_BUDGET_FIN_IIkv_ 2002_Dtd=17,5(затарты 20% равномерно)_показатели 1полугод_Кристине_БП ЛУНП 2кв план1 (28$)" xfId="408"/>
    <cellStyle name="_ФОРМА_BUDGET_FIN_IIkv_ 2002_Dtd=17,5(затарты 20% равномерно)_показатели 1полугод_Кристине_БП ПРП с наценками" xfId="409"/>
    <cellStyle name="_ФОРМА_BUDGET_IIkv_ 2002_Dtd=17,5(с предл ПН)" xfId="410"/>
    <cellStyle name="_ФОРМА_BUDGET_IIkv_ 2002_Dtd=17,5(с предл ПН)_1" xfId="411"/>
    <cellStyle name="_ФОРМА_BUDGET_IIkv_ 2002_Dtd=17,5(с предл ПН)_БП ПРП с наценками" xfId="412"/>
    <cellStyle name="_ФОРМА_BUDGET_IIkv_ 2002_Dtd=17,5(с предл ПН)_показатели 1полугод_Кристине" xfId="413"/>
    <cellStyle name="_ФОРМА_BUDGET_IIkv_ 2002_Dtd=17,5(с предл ПН)_показатели 1полугод_Кристине_БП ЛСЗНП 2кв план1 (28$) на соглас" xfId="414"/>
    <cellStyle name="_ФОРМА_BUDGET_IIkv_ 2002_Dtd=17,5(с предл ПН)_показатели 1полугод_Кристине_БП ЛУНП 2кв план1 (28$)" xfId="415"/>
    <cellStyle name="_ФОРМА_BUDGET_IIkv_ 2002_Dtd=17,5(с предл ПН)_показатели 1полугод_Кристине_БП ПРП с наценками" xfId="416"/>
    <cellStyle name="_ФОРМА_BUDGET_Ikv_ 2002_Dtd=19" xfId="417"/>
    <cellStyle name="_ФОРМА_BUDGET_Ikv_ 2002_Dtd=19_1" xfId="418"/>
    <cellStyle name="_ФОРМА_BUDGET_Ikv_ 2002_Dtd=19_БП ПРП с наценками" xfId="419"/>
    <cellStyle name="_ФОРМА_BUDGET_Ikv_ 2002_Dtd=19_показатели 1полугод_Кристине" xfId="420"/>
    <cellStyle name="_ФОРМА_BUDGET_Ikv_ 2002_Dtd=19_показатели 1полугод_Кристине_БП ЛСЗНП 2кв план1 (28$) на соглас" xfId="421"/>
    <cellStyle name="_ФОРМА_BUDGET_Ikv_ 2002_Dtd=19_показатели 1полугод_Кристине_БП ЛУНП 2кв план1 (28$)" xfId="422"/>
    <cellStyle name="_ФОРМА_BUDGET_Ikv_ 2002_Dtd=19_показатели 1полугод_Кристине_БП ПРП с наценками" xfId="423"/>
    <cellStyle name="_ФОРМА_BUDGET_ZAO2002" xfId="424"/>
    <cellStyle name="_ФОРМА_BUDGET_ZAO2002(I кв)" xfId="425"/>
    <cellStyle name="_ФОРМА_BUDGET_ZAO2002(I кв)_БП ЛСЗНП 2кв план1 (28$) на соглас" xfId="426"/>
    <cellStyle name="_ФОРМА_BUDGET_ZAO2002(I кв)_БП ЛУНП 2кв план1 (28$)" xfId="427"/>
    <cellStyle name="_ФОРМА_BUDGET_ZAO2002(I кв)_БП ПРП с наценками" xfId="428"/>
    <cellStyle name="_ФОРМА_BUDGET_ZAO2002_БП ЛСЗНП 2кв план1 (28$) на соглас" xfId="429"/>
    <cellStyle name="_ФОРМА_BUDGET_ZAO2002_БП ЛУНП 2кв план1 (28$)" xfId="430"/>
    <cellStyle name="_ФОРМА_BUDGET_ZAO2002_БП ПРП с наценками" xfId="431"/>
    <cellStyle name="_ФОРМА_BUDGET_ПН2002(2)" xfId="432"/>
    <cellStyle name="_ФОРМА_BUDGET_ПН2002(2)_1" xfId="433"/>
    <cellStyle name="_ФОРМА_BUDGET_ПН2002(2)_БП ПРП с наценками" xfId="434"/>
    <cellStyle name="_ФОРМА_BUDGET_ПН2002(2)_показатели 1полугод_Кристине" xfId="435"/>
    <cellStyle name="_ФОРМА_BUDGET_ПН2002(2)_показатели 1полугод_Кристине_БП ЛСЗНП 2кв план1 (28$) на соглас" xfId="436"/>
    <cellStyle name="_ФОРМА_BUDGET_ПН2002(2)_показатели 1полугод_Кристине_БП ЛУНП 2кв план1 (28$)" xfId="437"/>
    <cellStyle name="_ФОРМА_BUDGET_ПН2002(2)_показатели 1полугод_Кристине_БП ПРП с наценками" xfId="438"/>
    <cellStyle name="_ФОРМА_BUDGET_ъбп2002" xfId="439"/>
    <cellStyle name="_ФОРМА_BUDGET_ъбп2002_БП ЛСЗНП 2кв план1 (28$) на соглас" xfId="440"/>
    <cellStyle name="_ФОРМА_BUDGET_ъбп2002_БП ЛУНП 2кв план1 (28$)" xfId="441"/>
    <cellStyle name="_ФОРМА_BUDGET_ъбп2002_БП ПРП с наценками" xfId="442"/>
    <cellStyle name="_ФОРМА_Downstream-LNB-II 2003" xfId="443"/>
    <cellStyle name="_ФОРМА_LUKOIL forms 2003 LOHL consolidated v5 16 oct 2002" xfId="444"/>
    <cellStyle name="_ФОРМА_LUKOIL forms 2003 LOHL consolidated v5 16 oct 2002_БП ЛСЗНП 2кв план1 (28$) на соглас" xfId="445"/>
    <cellStyle name="_ФОРМА_LUKOIL forms 2003 LOHL consolidated v5 16 oct 2002_БП ЛУНП 2кв план1 (28$)" xfId="446"/>
    <cellStyle name="_ФОРМА_LUKOIL forms 2003 LOHL consolidated v5 16 oct 2002_БП ПРП с наценками" xfId="447"/>
    <cellStyle name="_ФОРМА_АГДгод03" xfId="448"/>
    <cellStyle name="_ФОРМА_АГДгод03_1" xfId="449"/>
    <cellStyle name="_ФОРМА_АГДгод03_БП ПРП с наценками" xfId="450"/>
    <cellStyle name="_ФОРМА_БП ЛСЗНП 2кв план1 (28$) на соглас" xfId="451"/>
    <cellStyle name="_ФОРМА_БП ЛУНП 2кв план1 (28$)" xfId="452"/>
    <cellStyle name="_ФОРМА_Бюд.2002г энон.план(ожид)" xfId="453"/>
    <cellStyle name="_ФОРМА_Бюд.2002г энон.план(ожид)_БП ЛСЗНП 2кв план1 (28$) на соглас" xfId="454"/>
    <cellStyle name="_ФОРМА_Бюд.2002г энон.план(ожид)_БП ЛУНП 2кв план1 (28$)" xfId="455"/>
    <cellStyle name="_ФОРМА_Бюд.2002г энон.план(ожид)_БП ПРП с наценками" xfId="456"/>
    <cellStyle name="_ФОРМА_Бюд.2003г энон.план." xfId="457"/>
    <cellStyle name="_ФОРМА_Бюд.2003г энон.план.(инвест.3925,2)" xfId="458"/>
    <cellStyle name="_ФОРМА_Бюд.2003г энон.план.(инвест.3925,2)_БП ЛСЗНП 2кв план1 (28$) на соглас" xfId="459"/>
    <cellStyle name="_ФОРМА_Бюд.2003г энон.план.(инвест.3925,2)_БП ЛУНП 2кв план1 (28$)" xfId="460"/>
    <cellStyle name="_ФОРМА_Бюд.2003г энон.план.(инвест.3925,2)_БП ПРП с наценками" xfId="461"/>
    <cellStyle name="_ФОРМА_Бюд.2003г энон.план._БП ЛСЗНП 2кв план1 (28$) на соглас" xfId="462"/>
    <cellStyle name="_ФОРМА_Бюд.2003г энон.план._БП ЛУНП 2кв план1 (28$)" xfId="463"/>
    <cellStyle name="_ФОРМА_Бюд.2003г энон.план._БП ПРП с наценками" xfId="464"/>
    <cellStyle name="_ФОРМА_БЮДЖЕТ на ноябрь" xfId="465"/>
    <cellStyle name="_ФОРМА_БЮДЖЕТ на ноябрь_БП ЛСЗНП 2кв план1 (28$) на соглас" xfId="466"/>
    <cellStyle name="_ФОРМА_БЮДЖЕТ на ноябрь_БП ЛУНП 2кв план1 (28$)" xfId="467"/>
    <cellStyle name="_ФОРМА_БЮДЖЕТ на ноябрь_БП ПРП с наценками" xfId="468"/>
    <cellStyle name="_ФОРМА_БЮДЖЕТ-ЗС-2003год-44680Лена" xfId="469"/>
    <cellStyle name="_ФОРМА_БЮДЖЕТ-ЗС-2003год-44680Лена_БП ЛСЗНП 2кв план1 (28$) на соглас" xfId="470"/>
    <cellStyle name="_ФОРМА_БЮДЖЕТ-ЗС-2003год-44680Лена_БП ЛУНП 2кв план1 (28$)" xfId="471"/>
    <cellStyle name="_ФОРМА_БЮДЖЕТ-ЗС-2003год-44680Лена_БП ПРП с наценками" xfId="472"/>
    <cellStyle name="_ФОРМА_БюдЗС-2002год-4кв" xfId="473"/>
    <cellStyle name="_ФОРМА_БюдЗС-2002год-4кв_БП ЛСЗНП 2кв план1 (28$) на соглас" xfId="474"/>
    <cellStyle name="_ФОРМА_БюдЗС-2002год-4кв_БП ЛУНП 2кв план1 (28$)" xfId="475"/>
    <cellStyle name="_ФОРМА_БюдЗС-2002год-4кв_БП ПРП с наценками" xfId="476"/>
    <cellStyle name="_ФОРМА_жптнщ(ыeтбк)2002-29.10.2001З" xfId="477"/>
    <cellStyle name="_ФОРМА_жптнщ(ыeтбк)2002-29.10.2001З_БП ЛСЗНП 2кв план1 (28$) на соглас" xfId="478"/>
    <cellStyle name="_ФОРМА_жптнщ(ыeтбк)2002-29.10.2001З_БП ЛУНП 2кв план1 (28$)" xfId="479"/>
    <cellStyle name="_ФОРМА_жптнщ(ыeтбк)2002-29.10.2001З_БП ПРП с наценками" xfId="480"/>
    <cellStyle name="_ФОРМА_Источники-2002(1кв)" xfId="481"/>
    <cellStyle name="_ФОРМА_Источники-2002(1кв)_Downstream-LNB-II 2003" xfId="482"/>
    <cellStyle name="_ФОРМА_Источники-2002(1кв)_БП ЛСЗНП 2кв план1 (28$) на соглас" xfId="483"/>
    <cellStyle name="_ФОРМА_Источники-2002(1кв)_БП ЛУНП 2кв план1 (28$)" xfId="484"/>
    <cellStyle name="_ФОРМА_Источники-2002(1кв)_БП ПРП с наценками" xfId="485"/>
    <cellStyle name="_ФОРМА_Итоги 2002г-(ожид.) 30.01.03г." xfId="486"/>
    <cellStyle name="_ФОРМА_Итоги 2002г-(ожид.) 30.01.03г._БП ЛСЗНП 2кв план1 (28$) на соглас" xfId="487"/>
    <cellStyle name="_ФОРМА_Итоги 2002г-(ожид.) 30.01.03г._БП ЛУНП 2кв план1 (28$)" xfId="488"/>
    <cellStyle name="_ФОРМА_Итоги 2002г-(ожид.) 30.01.03г._БП ПРП с наценками" xfId="489"/>
    <cellStyle name="_ФОРМА_Книга1" xfId="490"/>
    <cellStyle name="_ФОРМА_Книга1_БП ЛСЗНП 2кв план1 (28$) на соглас" xfId="491"/>
    <cellStyle name="_ФОРМА_Книга1_БП ЛУНП 2кв план1 (28$)" xfId="492"/>
    <cellStyle name="_ФОРМА_Книга1_БП ПРП с наценками" xfId="493"/>
    <cellStyle name="_ФОРМА_Книга2" xfId="494"/>
    <cellStyle name="_ФОРМА_Книга2_БП ЛСЗНП 2кв план1 (28$) на соглас" xfId="495"/>
    <cellStyle name="_ФОРМА_Книга2_БП ЛУНП 2кв план1 (28$)" xfId="496"/>
    <cellStyle name="_ФОРМА_Книга2_БП ПРП с наценками" xfId="497"/>
    <cellStyle name="_ФОРМА_Книга23" xfId="498"/>
    <cellStyle name="_ФОРМА_Книга23_БП ЛСЗНП 2кв план1 (28$) на соглас" xfId="499"/>
    <cellStyle name="_ФОРМА_Книга23_БП ЛУНП 2кв план1 (28$)" xfId="500"/>
    <cellStyle name="_ФОРМА_Книга23_БП ПРП с наценками" xfId="501"/>
    <cellStyle name="_ФОРМА_Книга3" xfId="502"/>
    <cellStyle name="_ФОРМА_Книга3_БП ЛСЗНП 2кв план1 (28$) на соглас" xfId="503"/>
    <cellStyle name="_ФОРМА_Книга3_БП ЛУНП 2кв план1 (28$)" xfId="504"/>
    <cellStyle name="_ФОРМА_Книга3_БП ПРП с наценками" xfId="505"/>
    <cellStyle name="_ФОРМА_ЛУКОЙЛ_Бюджет-2003_3008" xfId="506"/>
    <cellStyle name="_ФОРМА_ЛУКОЙЛ_Бюджет-2003_3008_БП ЛСЗНП 2кв план1 (28$) на соглас" xfId="507"/>
    <cellStyle name="_ФОРМА_ЛУКОЙЛ_Бюджет-2003_3008_БП ЛУНП 2кв план1 (28$)" xfId="508"/>
    <cellStyle name="_ФОРМА_ЛУКОЙЛ_Бюджет-2003_3008_БП ПРП с наценками" xfId="509"/>
    <cellStyle name="_ФОРМА_НВгод03" xfId="510"/>
    <cellStyle name="_ФОРМА_НВгод03_1" xfId="511"/>
    <cellStyle name="_ФОРМА_НВгод03_БП ПРП с наценками" xfId="512"/>
    <cellStyle name="_ФОРМА_НГДО-2002-2кв 1" xfId="513"/>
    <cellStyle name="_ФОРМА_НГДО-2002-2кв 1_БП ЛСЗНП 2кв план1 (28$) на соглас" xfId="514"/>
    <cellStyle name="_ФОРМА_НГДО-2002-2кв 1_БП ЛУНП 2кв план1 (28$)" xfId="515"/>
    <cellStyle name="_ФОРМА_НГДО-2002-2кв 1_БП ПРП с наценками" xfId="516"/>
    <cellStyle name="_ФОРМА_НГДО-2002-2кв 1кристина" xfId="517"/>
    <cellStyle name="_ФОРМА_НГДО-2002-2кв 1кристина_Downstream-LNB-II 2003" xfId="518"/>
    <cellStyle name="_ФОРМА_НГДО-2002-2кв 1кристина_БП ЛСЗНП 2кв план1 (28$) на соглас" xfId="519"/>
    <cellStyle name="_ФОРМА_НГДО-2002-2кв 1кристина_БП ЛУНП 2кв план1 (28$)" xfId="520"/>
    <cellStyle name="_ФОРМА_НГДО-2002-2кв 1кристина_БП ПРП с наценками" xfId="521"/>
    <cellStyle name="_ФОРМА_НГДО-2002-2кв-11" xfId="522"/>
    <cellStyle name="_ФОРМА_НГДО-2002-2кв-11_БП ЛСЗНП 2кв план1 (28$) на соглас" xfId="523"/>
    <cellStyle name="_ФОРМА_НГДО-2002-2кв-11_БП ЛУНП 2кв план1 (28$)" xfId="524"/>
    <cellStyle name="_ФОРМА_НГДО-2002-2кв-11_БП ПРП с наценками" xfId="525"/>
    <cellStyle name="_ФОРМА_НГДО-2002-2кв2" xfId="526"/>
    <cellStyle name="_ФОРМА_НГДО-2002-2кв2_Downstream-LNB-II 2003" xfId="527"/>
    <cellStyle name="_ФОРМА_НГДО-2002-2кв2_БП ЛСЗНП 2кв план1 (28$) на соглас" xfId="528"/>
    <cellStyle name="_ФОРМА_НГДО-2002-2кв2_БП ЛУНП 2кв план1 (28$)" xfId="529"/>
    <cellStyle name="_ФОРМА_НГДО-2002-2кв2_БП ПРП с наценками" xfId="530"/>
    <cellStyle name="_ФОРМА_НГДО-2002-3кв" xfId="531"/>
    <cellStyle name="_ФОРМА_НГДО-2002-3кв(нов)-4" xfId="532"/>
    <cellStyle name="_ФОРМА_НГДО-2002-3кв(нов)-4_Downstream-LNB-II 2003" xfId="533"/>
    <cellStyle name="_ФОРМА_НГДО-2002-3кв(нов)-4_БП ЛСЗНП 2кв план1 (28$) на соглас" xfId="534"/>
    <cellStyle name="_ФОРМА_НГДО-2002-3кв(нов)-4_БП ЛУНП 2кв план1 (28$)" xfId="535"/>
    <cellStyle name="_ФОРМА_НГДО-2002-3кв(нов)-4_БП ПРП с наценками" xfId="536"/>
    <cellStyle name="_ФОРМА_НГДО-2002-3кв_БП ЛСЗНП 2кв план1 (28$) на соглас" xfId="537"/>
    <cellStyle name="_ФОРМА_НГДО-2002-3кв_БП ЛУНП 2кв план1 (28$)" xfId="538"/>
    <cellStyle name="_ФОРМА_НГДО-2002-3кв_БП ПРП с наценками" xfId="539"/>
    <cellStyle name="_ФОРМА_НГДО-2002-4кв" xfId="540"/>
    <cellStyle name="_ФОРМА_НГДО-2002-4кв_БП ЛСЗНП 2кв план1 (28$) на соглас" xfId="541"/>
    <cellStyle name="_ФОРМА_НГДО-2002-4кв_БП ЛУНП 2кв план1 (28$)" xfId="542"/>
    <cellStyle name="_ФОРМА_НГДО-2002-4кв_БП ПРП с наценками" xfId="543"/>
    <cellStyle name="_ФОРМА_НГДО-2002-расчет2002-СнижДобычи" xfId="544"/>
    <cellStyle name="_ФОРМА_НГДО-2002-расчет2002-СнижДобычи_БП ЛСЗНП 2кв план1 (28$) на соглас" xfId="545"/>
    <cellStyle name="_ФОРМА_НГДО-2002-расчет2002-СнижДобычи_БП ЛУНП 2кв план1 (28$)" xfId="546"/>
    <cellStyle name="_ФОРМА_НГДО-2002-расчет2002-СнижДобычи_БП ПРП с наценками" xfId="547"/>
    <cellStyle name="_ФОРМА_новая форма 14- 2003г" xfId="548"/>
    <cellStyle name="_ФОРМА_новая форма 14- 2003г_БП ЛСЗНП 2кв план1 (28$) на соглас" xfId="549"/>
    <cellStyle name="_ФОРМА_новая форма 14- 2003г_БП ЛУНП 2кв план1 (28$)" xfId="550"/>
    <cellStyle name="_ФОРМА_новая форма 14- 2003г_БП ПРП с наценками" xfId="551"/>
    <cellStyle name="_ФОРМА_новая форма 21 С- 2003г" xfId="552"/>
    <cellStyle name="_ФОРМА_новая форма 21 С- 2003г_БП ЛСЗНП 2кв план1 (28$) на соглас" xfId="553"/>
    <cellStyle name="_ФОРМА_новая форма 21 С- 2003г_БП ЛУНП 2кв план1 (28$)" xfId="554"/>
    <cellStyle name="_ФОРМА_новая форма 21 С- 2003г_БП ПРП с наценками" xfId="555"/>
    <cellStyle name="_ФОРМА_новая форма 21-НГДО" xfId="556"/>
    <cellStyle name="_ФОРМА_новая форма 21-НГДО_БП ЛСЗНП 2кв план1 (28$) на соглас" xfId="557"/>
    <cellStyle name="_ФОРМА_новая форма 21-НГДО_БП ЛУНП 2кв план1 (28$)" xfId="558"/>
    <cellStyle name="_ФОРМА_новая форма 21-НГДО_БП ПРП с наценками" xfId="559"/>
    <cellStyle name="_ФОРМА_новая форма по НГДО" xfId="560"/>
    <cellStyle name="_ФОРМА_новая форма по НГДО_БП ЛСЗНП 2кв план1 (28$) на соглас" xfId="561"/>
    <cellStyle name="_ФОРМА_новая форма по НГДО_БП ЛУНП 2кв план1 (28$)" xfId="562"/>
    <cellStyle name="_ФОРМА_новая форма по НГДО_БП ПРП с наценками" xfId="563"/>
    <cellStyle name="_ФОРМА_показатели 1полугод_Кристине" xfId="564"/>
    <cellStyle name="_ФОРМА_показатели 1полугод_Кристине_БП ЛСЗНП 2кв план1 (28$) на соглас" xfId="565"/>
    <cellStyle name="_ФОРМА_показатели 1полугод_Кристине_БП ЛУНП 2кв план1 (28$)" xfId="566"/>
    <cellStyle name="_ФОРМА_показатели 1полугод_Кристине_БП ПРП с наценками" xfId="567"/>
    <cellStyle name="_ФОРМА_показатели к 3 кв ЗАО" xfId="568"/>
    <cellStyle name="_ФОРМА_показатели к 3 кв ЗАО_1" xfId="569"/>
    <cellStyle name="_ФОРМА_показатели к 3 кв ЗАО_БП ПРП с наценками" xfId="570"/>
    <cellStyle name="_ФОРМА_показатели к 3 кв ЗАО_показатели 1полугод_Кристине" xfId="571"/>
    <cellStyle name="_ФОРМА_показатели к 3 кв ЗАО_показатели 1полугод_Кристине_БП ЛСЗНП 2кв план1 (28$) на соглас" xfId="572"/>
    <cellStyle name="_ФОРМА_показатели к 3 кв ЗАО_показатели 1полугод_Кристине_БП ЛУНП 2кв план1 (28$)" xfId="573"/>
    <cellStyle name="_ФОРМА_показатели к 3 кв ЗАО_показатели 1полугод_Кристине_БП ПРП с наценками" xfId="574"/>
    <cellStyle name="_ФОРМА_ПредложенияЗСна2003год" xfId="575"/>
    <cellStyle name="_ФОРМА_ПредложенияЗСна2003год_БП ЛСЗНП 2кв план1 (28$) на соглас" xfId="576"/>
    <cellStyle name="_ФОРМА_ПредложенияЗСна2003год_БП ЛУНП 2кв план1 (28$)" xfId="577"/>
    <cellStyle name="_ФОРМА_ПредложенияЗСна2003год_БП ПРП с наценками" xfId="578"/>
    <cellStyle name="_ФОРМА_ПроектЗС-2003г(дляЗС)18.10.2002г" xfId="579"/>
    <cellStyle name="_ФОРМА_ПроектЗС-2003г(дляЗС)18.10.2002г_БП ЛСЗНП 2кв план1 (28$) на соглас" xfId="580"/>
    <cellStyle name="_ФОРМА_ПроектЗС-2003г(дляЗС)18.10.2002г_БП ЛУНП 2кв план1 (28$)" xfId="581"/>
    <cellStyle name="_ФОРМА_ПроектЗС-2003г(дляЗС)18.10.2002г_БП ПРП с наценками" xfId="582"/>
    <cellStyle name="_ФОРМА_Сентябрь-Люба" xfId="583"/>
    <cellStyle name="_ФОРМА_Сентябрь-Люба_БП ЛСЗНП 2кв план1 (28$) на соглас" xfId="584"/>
    <cellStyle name="_ФОРМА_Сентябрь-Люба_БП ЛУНП 2кв план1 (28$)" xfId="585"/>
    <cellStyle name="_ФОРМА_Сентябрь-Люба_БП ПРП с наценками" xfId="586"/>
    <cellStyle name="_ФОРМА_Ф 51" xfId="587"/>
    <cellStyle name="_ФОРМА_Ф 51 (по регламенту)" xfId="588"/>
    <cellStyle name="_ФОРМА_Ф 51 (по регламенту)_БП ЛСЗНП 2кв план1 (28$) на соглас" xfId="589"/>
    <cellStyle name="_ФОРМА_Ф 51 (по регламенту)_БП ЛУНП 2кв план1 (28$)" xfId="590"/>
    <cellStyle name="_ФОРМА_Ф 51 (по регламенту)_БП ПРП с наценками" xfId="591"/>
    <cellStyle name="_ФОРМА_Ф 51_БП ЛСЗНП 2кв план1 (28$) на соглас" xfId="592"/>
    <cellStyle name="_ФОРМА_Ф 51_БП ЛУНП 2кв план1 (28$)" xfId="593"/>
    <cellStyle name="_ФОРМА_Ф 51_БП ПРП с наценками" xfId="594"/>
    <cellStyle name="_ФОРМА_Ф 511" xfId="595"/>
    <cellStyle name="_ФОРМА_Ф 511_БП ЛСЗНП 2кв план1 (28$) на соглас" xfId="596"/>
    <cellStyle name="_ФОРМА_Ф 511_БП ЛУНП 2кв план1 (28$)" xfId="597"/>
    <cellStyle name="_ФОРМА_Ф 511_БП ПРП с наценками" xfId="598"/>
    <cellStyle name="_ФОРМА_ф.51 ноябрь 2002 г." xfId="599"/>
    <cellStyle name="_ФОРМА_ф.51 ноябрь 2002 г._1" xfId="600"/>
    <cellStyle name="_ФОРМА_ф.51 ноябрь 2002 г._БП ПРП с наценками" xfId="601"/>
    <cellStyle name="_ФОРМА_Ф_14-_2003_Л" xfId="602"/>
    <cellStyle name="_ФОРМА_Ф_14-_2003_Л_БП ЛСЗНП 2кв план1 (28$) на соглас" xfId="603"/>
    <cellStyle name="_ФОРМА_Ф_14-_2003_Л_БП ЛУНП 2кв план1 (28$)" xfId="604"/>
    <cellStyle name="_ФОРМА_Ф_14-_2003_Л_БП ПРП с наценками" xfId="605"/>
    <cellStyle name="_ФОРМА_Ф_18_2003_Л" xfId="606"/>
    <cellStyle name="_ФОРМА_Ф_18_2003_Л_БП ЛСЗНП 2кв план1 (28$) на соглас" xfId="607"/>
    <cellStyle name="_ФОРМА_Ф_18_2003_Л_БП ЛУНП 2кв план1 (28$)" xfId="608"/>
    <cellStyle name="_ФОРМА_Ф_18_2003_Л_БП ПРП с наценками" xfId="609"/>
    <cellStyle name="_ФОРМА_Ф_20-_2003_Л" xfId="610"/>
    <cellStyle name="_ФОРМА_Ф_20-_2003_Л_БП ЛСЗНП 2кв план1 (28$) на соглас" xfId="611"/>
    <cellStyle name="_ФОРМА_Ф_20-_2003_Л_БП ЛУНП 2кв план1 (28$)" xfId="612"/>
    <cellStyle name="_ФОРМА_Ф_20-_2003_Л_БП ПРП с наценками" xfId="613"/>
    <cellStyle name="_ФОРМА_Ф_21 НГДО 2003_Л" xfId="614"/>
    <cellStyle name="_ФОРМА_Ф_21 НГДО 2003_Л_БП ЛСЗНП 2кв план1 (28$) на соглас" xfId="615"/>
    <cellStyle name="_ФОРМА_Ф_21 НГДО 2003_Л_БП ЛУНП 2кв план1 (28$)" xfId="616"/>
    <cellStyle name="_ФОРМА_Ф_21 НГДО 2003_Л_БП ПРП с наценками" xfId="617"/>
    <cellStyle name="_ФОРМА_Ф_21 С_ 2003_Л" xfId="618"/>
    <cellStyle name="_ФОРМА_Ф_21 С_ 2003_Л_БП ЛСЗНП 2кв план1 (28$) на соглас" xfId="619"/>
    <cellStyle name="_ФОРМА_Ф_21 С_ 2003_Л_БП ЛУНП 2кв план1 (28$)" xfId="620"/>
    <cellStyle name="_ФОРМА_Ф_21 С_ 2003_Л_БП ПРП с наценками" xfId="621"/>
    <cellStyle name="_ФОРМА_Ф_31_2003_Л" xfId="622"/>
    <cellStyle name="_ФОРМА_Ф_31_2003_Л_БП ЛСЗНП 2кв план1 (28$) на соглас" xfId="623"/>
    <cellStyle name="_ФОРМА_Ф_31_2003_Л_БП ЛУНП 2кв план1 (28$)" xfId="624"/>
    <cellStyle name="_ФОРМА_Ф_31_2003_Л_БП ПРП с наценками" xfId="625"/>
    <cellStyle name="_ФОРМА_форма 14- 2003г" xfId="626"/>
    <cellStyle name="_ФОРМА_форма 14- 2003г (после СД)." xfId="627"/>
    <cellStyle name="_ФОРМА_форма 14- 2003г (после СД)._БП ЛСЗНП 2кв план1 (28$) на соглас" xfId="628"/>
    <cellStyle name="_ФОРМА_форма 14- 2003г (после СД)._БП ЛУНП 2кв план1 (28$)" xfId="629"/>
    <cellStyle name="_ФОРМА_форма 14- 2003г (после СД)._БП ПРП с наценками" xfId="630"/>
    <cellStyle name="_ФОРМА_форма 14- 2003г_БП ЛСЗНП 2кв план1 (28$) на соглас" xfId="631"/>
    <cellStyle name="_ФОРМА_форма 14- 2003г_БП ЛУНП 2кв план1 (28$)" xfId="632"/>
    <cellStyle name="_ФОРМА_форма 14- 2003г_БП ПРП с наценками" xfId="633"/>
    <cellStyle name="_ФОРМА_Форма 14- для ГУКБЭПИ" xfId="634"/>
    <cellStyle name="_ФОРМА_Форма 14- для ГУКБЭПИ_БП ЛСЗНП 2кв план1 (28$) на соглас" xfId="635"/>
    <cellStyle name="_ФОРМА_Форма 14- для ГУКБЭПИ_БП ЛУНП 2кв план1 (28$)" xfId="636"/>
    <cellStyle name="_ФОРМА_Форма 14- для ГУКБЭПИ_БП ПРП с наценками" xfId="637"/>
    <cellStyle name="_ФОРМА_форма 14,1- 2003г" xfId="638"/>
    <cellStyle name="_ФОРМА_форма 14,1- 2003г_БП ЛСЗНП 2кв план1 (28$) на соглас" xfId="639"/>
    <cellStyle name="_ФОРМА_форма 14,1- 2003г_БП ЛУНП 2кв план1 (28$)" xfId="640"/>
    <cellStyle name="_ФОРМА_форма 14,1- 2003г_БП ПРП с наценками" xfId="641"/>
    <cellStyle name="_ФОРМА_форма 20- 2003г" xfId="642"/>
    <cellStyle name="_ФОРМА_форма 20- 2003г_БП ЛСЗНП 2кв план1 (28$) на соглас" xfId="643"/>
    <cellStyle name="_ФОРМА_форма 20- 2003г_БП ЛУНП 2кв план1 (28$)" xfId="644"/>
    <cellStyle name="_ФОРМА_форма 20- 2003г_БП ПРП с наценками" xfId="645"/>
    <cellStyle name="_ФОРМА_форма 21 С- 2003г" xfId="646"/>
    <cellStyle name="_ФОРМА_форма 21 С- 2003г(после СД)" xfId="647"/>
    <cellStyle name="_ФОРМА_форма 21 С- 2003г(после СД)_БП ЛСЗНП 2кв план1 (28$) на соглас" xfId="648"/>
    <cellStyle name="_ФОРМА_форма 21 С- 2003г(после СД)_БП ЛУНП 2кв план1 (28$)" xfId="649"/>
    <cellStyle name="_ФОРМА_форма 21 С- 2003г(после СД)_БП ПРП с наценками" xfId="650"/>
    <cellStyle name="_ФОРМА_форма 21 С- 2003г_БП ЛСЗНП 2кв план1 (28$) на соглас" xfId="651"/>
    <cellStyle name="_ФОРМА_форма 21 С- 2003г_БП ЛУНП 2кв план1 (28$)" xfId="652"/>
    <cellStyle name="_ФОРМА_форма 21 С- 2003г_БП ПРП с наценками" xfId="653"/>
    <cellStyle name="_ФОРМА_форма 21-НГДО 2003г" xfId="654"/>
    <cellStyle name="_ФОРМА_форма 21-НГДО 2003г_БП ЛСЗНП 2кв план1 (28$) на соглас" xfId="655"/>
    <cellStyle name="_ФОРМА_форма 21-НГДО 2003г_БП ЛУНП 2кв план1 (28$)" xfId="656"/>
    <cellStyle name="_ФОРМА_форма 21-НГДО 2003г_БП ПРП с наценками" xfId="657"/>
    <cellStyle name="_ФОРМА_форма 21-НГДО 2003г-1" xfId="658"/>
    <cellStyle name="_ФОРМА_форма 21-НГДО 2003г-1_БП ЛСЗНП 2кв план1 (28$) на соглас" xfId="659"/>
    <cellStyle name="_ФОРМА_форма 21-НГДО 2003г-1_БП ЛУНП 2кв план1 (28$)" xfId="660"/>
    <cellStyle name="_ФОРМА_форма 21-НГДО 2003г-1_БП ПРП с наценками" xfId="661"/>
    <cellStyle name="_ФОРМА_форма 21-НГДО 2003г-мой1" xfId="662"/>
    <cellStyle name="_ФОРМА_форма 21-НГДО 2003г-мой1_БП ЛСЗНП 2кв план1 (28$) на соглас" xfId="663"/>
    <cellStyle name="_ФОРМА_форма 21-НГДО 2003г-мой1_БП ЛУНП 2кв план1 (28$)" xfId="664"/>
    <cellStyle name="_ФОРМА_форма 21-НГДО 2003г-мой1_БП ПРП с наценками" xfId="665"/>
    <cellStyle name="_ФОРМА_форма 31- 2003г" xfId="666"/>
    <cellStyle name="_ФОРМА_форма 31- 2003г_БП ЛСЗНП 2кв план1 (28$) на соглас" xfId="667"/>
    <cellStyle name="_ФОРМА_форма 31- 2003г_БП ЛУНП 2кв план1 (28$)" xfId="668"/>
    <cellStyle name="_ФОРМА_форма 31- 2003г_БП ПРП с наценками" xfId="669"/>
    <cellStyle name="_ФОРМА_форма 51_Люба" xfId="670"/>
    <cellStyle name="_ФОРМА_форма 51_Люба_БП ЛСЗНП 2кв план1 (28$) на соглас" xfId="671"/>
    <cellStyle name="_ФОРМА_форма 51_Люба_БП ЛУНП 2кв план1 (28$)" xfId="672"/>
    <cellStyle name="_ФОРМА_форма 51_Люба_БП ПРП с наценками" xfId="673"/>
    <cellStyle name="_ФОРМА_ФОРМЫ ГУКБЭПИ" xfId="674"/>
    <cellStyle name="_ФОРМА_ФОРМЫ ГУКБЭПИ_1" xfId="675"/>
    <cellStyle name="_ФОРМА_ФОРМЫ ГУКБЭПИ_БП ПРП с наценками" xfId="676"/>
    <cellStyle name="_ФОРМА_ФОРМЫ ГУКБЭПИ-04.07.03" xfId="677"/>
    <cellStyle name="_ФОРМА_ФОРМЫ ГУКБЭПИ-04.07.03_1" xfId="678"/>
    <cellStyle name="_ФОРМА_ФОРМЫ ГУКБЭПИ-04.07.03_БП ПРП с наценками" xfId="679"/>
    <cellStyle name="_ФОРМА_Формы для БК" xfId="680"/>
    <cellStyle name="_ФОРМА_Формы для БК_БП ЛСЗНП 2кв план1 (28$) на соглас" xfId="681"/>
    <cellStyle name="_ФОРМА_Формы для БК_БП ЛУНП 2кв план1 (28$)" xfId="682"/>
    <cellStyle name="_ФОРМА_Формы для БК_БП ПРП с наценками" xfId="683"/>
    <cellStyle name="_ФОРМА_Формы для Вик. Андр" xfId="684"/>
    <cellStyle name="_ФОРМА_Формы для Вик. Андр_БП ЛСЗНП 2кв план1 (28$) на соглас" xfId="685"/>
    <cellStyle name="_ФОРМА_Формы для Вик. Андр_БП ЛУНП 2кв план1 (28$)" xfId="686"/>
    <cellStyle name="_ФОРМА_Формы для Вик. Андр_БП ПРП с наценками" xfId="687"/>
    <cellStyle name="_ФОРМА_ФОРМЫ_2003_ЗАО" xfId="688"/>
    <cellStyle name="_ФОРМА_ФОРМЫ_2003_ЗАО_БП ЛСЗНП 2кв план1 (28$) на соглас" xfId="689"/>
    <cellStyle name="_ФОРМА_ФОРМЫ_2003_ЗАО_БП ЛУНП 2кв план1 (28$)" xfId="690"/>
    <cellStyle name="_ФОРМА_ФОРМЫ_2003_ЗАО_БП ПРП с наценками" xfId="691"/>
    <cellStyle name="_ФОРМА_ФОРМЫ2003годНГДО" xfId="692"/>
    <cellStyle name="_ФОРМА_ФОРМЫ2003годНГДО_БП ЛСЗНП 2кв план1 (28$) на соглас" xfId="693"/>
    <cellStyle name="_ФОРМА_ФОРМЫ2003годНГДО_БП ЛУНП 2кв план1 (28$)" xfId="694"/>
    <cellStyle name="_ФОРМА_ФОРМЫ2003годНГДО_БП ПРП с наценками" xfId="695"/>
    <cellStyle name="_ФОРМА_ФОРМЫ2003годНК эконом8663" xfId="696"/>
    <cellStyle name="_ФОРМА_ФОРМЫ2003годНК эконом8663 ( 170)" xfId="697"/>
    <cellStyle name="_ФОРМА_ФОРМЫ2003годНК эконом8663 ( 170)_БП ЛСЗНП 2кв план1 (28$) на соглас" xfId="698"/>
    <cellStyle name="_ФОРМА_ФОРМЫ2003годНК эконом8663 ( 170)_БП ЛУНП 2кв план1 (28$)" xfId="699"/>
    <cellStyle name="_ФОРМА_ФОРМЫ2003годНК эконом8663 ( 170)_БП ПРП с наценками" xfId="700"/>
    <cellStyle name="_ФОРМА_ФОРМЫ2003годНК эконом8663_БП ЛСЗНП 2кв план1 (28$) на соглас" xfId="701"/>
    <cellStyle name="_ФОРМА_ФОРМЫ2003годНК эконом8663_БП ЛУНП 2кв план1 (28$)" xfId="702"/>
    <cellStyle name="_ФОРМА_ФОРМЫ2003годНК эконом8663_БП ПРП с наценками" xfId="703"/>
    <cellStyle name="_ФОРМЫ ГУКБЭПИ" xfId="704"/>
    <cellStyle name="_ФОРМЫ ГУКБЭПИ_БП ЛСЗНП 2кв план1 (28$) на соглас" xfId="705"/>
    <cellStyle name="_ФОРМЫ ГУКБЭПИ_БП ЛУНП 2кв план1 (28$)" xfId="706"/>
    <cellStyle name="_ФОРМЫ ГУКБЭПИ_БП ПРП с наценками" xfId="707"/>
    <cellStyle name="_Формы для БК" xfId="708"/>
    <cellStyle name="_Формы для БК_1" xfId="709"/>
    <cellStyle name="_Формы для БК_БП ПРП с наценками" xfId="710"/>
    <cellStyle name="_формы ЭП-НГДО(ГПЗ) к РЕГЛАМЕНТУ" xfId="711"/>
    <cellStyle name="_формы ЭП-НГДО(ГПЗ) к РЕГЛАМЕНТУ_БП ЛСЗНП 2кв план1 (28$) на соглас" xfId="712"/>
    <cellStyle name="_формы ЭП-НГДО(ГПЗ) к РЕГЛАМЕНТУ_БП ЛУНП 2кв план1 (28$)" xfId="713"/>
    <cellStyle name="_формы ЭП-НГДО(ГПЗ) к РЕГЛАМЕНТУ_БП ПРП с наценками" xfId="714"/>
    <cellStyle name="_ФОРМЫ_2003_ЗАО" xfId="715"/>
    <cellStyle name="_ФОРМЫ_2003_ЗАО_1" xfId="716"/>
    <cellStyle name="_ФОРМЫ_2003_ЗАО_БП ПРП с наценками" xfId="717"/>
    <cellStyle name="_ФОРМЫ2003год_для ЗАО" xfId="718"/>
    <cellStyle name="_ФОРМЫ2003год_для ЗАО_1" xfId="719"/>
    <cellStyle name="_ФОРМЫ2003год_для ЗАО_БП ПРП с наценками" xfId="720"/>
    <cellStyle name="_ФОРМЫ2003годНГДО" xfId="721"/>
    <cellStyle name="_ФОРМЫ2003годНГДО_БП ЛСЗНП 2кв план1 (28$) на соглас" xfId="722"/>
    <cellStyle name="_ФОРМЫ2003годНГДО_БП ЛУНП 2кв план1 (28$)" xfId="723"/>
    <cellStyle name="_ФОРМЫ2003годНГДО_БП ПРП с наценками" xfId="724"/>
    <cellStyle name="_ФОРМЫ2003годНК эконом8646_300902_ИСПР" xfId="725"/>
    <cellStyle name="_ФОРМЫ2003годНК эконом8646_300902_ИСПР_1" xfId="726"/>
    <cellStyle name="_ФОРМЫ2003годНК эконом8646_300902_ИСПР_БП ПРП с наценками" xfId="727"/>
    <cellStyle name="_ФОРМЫ2003годНК эконом8663" xfId="728"/>
    <cellStyle name="_ФОРМЫ2003годНК эконом8663 ( 170)" xfId="729"/>
    <cellStyle name="_ФОРМЫ2003годНК эконом8663 ( 170)_1" xfId="730"/>
    <cellStyle name="_ФОРМЫ2003годНК эконом8663 ( 170)_БП ПРП с наценками" xfId="731"/>
    <cellStyle name="_ФОРМЫ2003годНК эконом8663_1" xfId="732"/>
    <cellStyle name="_ФОРМЫ2003годНК эконом8663_БП ПРП с наценками" xfId="733"/>
    <cellStyle name="_ФФОРМА 51" xfId="734"/>
    <cellStyle name="_ФФОРМА 51_БП ЛСЗНП 2кв план1 (28$) на соглас" xfId="735"/>
    <cellStyle name="_ФФОРМА 51_БП ЛУНП 2кв план1 (28$)" xfId="736"/>
    <cellStyle name="_ФФОРМА 51_БП ПРП с наценками" xfId="737"/>
    <cellStyle name="_ЦДУ1полугодие2002г" xfId="738"/>
    <cellStyle name="_ЦДУ1полугодие2002г_БП ЛСЗНП 2кв план1 (28$) на соглас" xfId="739"/>
    <cellStyle name="_ЦДУ1полугодие2002г_БП ЛУНП 2кв план1 (28$)" xfId="740"/>
    <cellStyle name="_ЦДУ1полугодие2002г_БП ПРП с наценками" xfId="741"/>
    <cellStyle name="_ЦДУ1полугодие2002г_БЮДЖЕТ-ЗС-2003год-44680Лена" xfId="742"/>
    <cellStyle name="_ЦДУ1полугодие2002г_БЮДЖЕТ-ЗС-2003год-44680Лена_БП ЛСЗНП 2кв план1 (28$) на соглас" xfId="743"/>
    <cellStyle name="_ЦДУ1полугодие2002г_БЮДЖЕТ-ЗС-2003год-44680Лена_БП ЛУНП 2кв план1 (28$)" xfId="744"/>
    <cellStyle name="_ЦДУ1полугодие2002г_БЮДЖЕТ-ЗС-2003год-44680Лена_БП ПРП с наценками" xfId="745"/>
    <cellStyle name="_ЦДУ1полугодие2002г_ПроектЗС-2003г(дляЗС)18.10.2002г" xfId="746"/>
    <cellStyle name="_ЦДУ1полугодие2002г_ПроектЗС-2003г(дляЗС)18.10.2002г_БП ЛСЗНП 2кв план1 (28$) на соглас" xfId="747"/>
    <cellStyle name="_ЦДУ1полугодие2002г_ПроектЗС-2003г(дляЗС)18.10.2002г_БП ЛУНП 2кв план1 (28$)" xfId="748"/>
    <cellStyle name="_ЦДУ1полугодие2002г_ПроектЗС-2003г(дляЗС)18.10.2002г_БП ПРП с наценками" xfId="749"/>
    <cellStyle name="_ЦДУ1полугодие2002г_ф.51 ноябрь 2002 г." xfId="750"/>
    <cellStyle name="_ЦДУ1полугодие2002г_ф.51 ноябрь 2002 г._БП ЛСЗНП 2кв план1 (28$) на соглас" xfId="751"/>
    <cellStyle name="_ЦДУ1полугодие2002г_ф.51 ноябрь 2002 г._БП ЛУНП 2кв план1 (28$)" xfId="752"/>
    <cellStyle name="_ЦДУ1полугодие2002г_ф.51 ноябрь 2002 г._БП ПРП с наценками" xfId="753"/>
    <cellStyle name="_ЦДУ1полугодие2002г_форма 21 С- 2003г" xfId="754"/>
    <cellStyle name="_ЦДУ1полугодие2002г_форма 21 С- 2003г(после СД)" xfId="755"/>
    <cellStyle name="_ЦДУ1полугодие2002г_форма 21 С- 2003г(после СД)_БП ЛСЗНП 2кв план1 (28$) на соглас" xfId="756"/>
    <cellStyle name="_ЦДУ1полугодие2002г_форма 21 С- 2003г(после СД)_БП ЛУНП 2кв план1 (28$)" xfId="757"/>
    <cellStyle name="_ЦДУ1полугодие2002г_форма 21 С- 2003г(после СД)_БП ПРП с наценками" xfId="758"/>
    <cellStyle name="_ЦДУ1полугодие2002г_форма 21 С- 2003г_БП ЛСЗНП 2кв план1 (28$) на соглас" xfId="759"/>
    <cellStyle name="_ЦДУ1полугодие2002г_форма 21 С- 2003г_БП ЛУНП 2кв план1 (28$)" xfId="760"/>
    <cellStyle name="_ЦДУ1полугодие2002г_форма 21 С- 2003г_БП ПРП с наценками" xfId="761"/>
    <cellStyle name="_ЦентрНП_план_250504" xfId="762"/>
    <cellStyle name="_Экономические формы1" xfId="763"/>
    <cellStyle name="_Экономические формы1_1" xfId="764"/>
    <cellStyle name="_Экономические формы1_БП ПРП с наценками" xfId="765"/>
    <cellStyle name="_январь" xfId="766"/>
    <cellStyle name="_Январь 02" xfId="767"/>
    <cellStyle name="_ЯНВАРЬ КТ" xfId="768"/>
    <cellStyle name="_ЯНВАРЬ ЛК" xfId="769"/>
    <cellStyle name="_ЯНВАРЬ НО " xfId="770"/>
    <cellStyle name="_ЯНВАРЬ Харьяганефть" xfId="771"/>
    <cellStyle name="0,00;0;" xfId="772"/>
    <cellStyle name="6Code" xfId="773"/>
    <cellStyle name="8pt" xfId="774"/>
    <cellStyle name="AutoFormat Options" xfId="775"/>
    <cellStyle name="Availability" xfId="776"/>
    <cellStyle name="Code" xfId="777"/>
    <cellStyle name="Comma [0]_0g830m4zytAwDaPTcNxjaUm2G" xfId="778"/>
    <cellStyle name="Comma_~ME3350" xfId="779"/>
    <cellStyle name="Currency [0]_0f83zm4yytAvDZPSbNxjaUl2F" xfId="780"/>
    <cellStyle name="Currency EN" xfId="781"/>
    <cellStyle name="Currency RU" xfId="782"/>
    <cellStyle name="Currency RU calc" xfId="783"/>
    <cellStyle name="Currency RU_CP-P (2)" xfId="784"/>
    <cellStyle name="Currency_~ME3350" xfId="785"/>
    <cellStyle name="Date EN" xfId="786"/>
    <cellStyle name="Date RU" xfId="787"/>
    <cellStyle name="DBS" xfId="788"/>
    <cellStyle name="Euro" xfId="789"/>
    <cellStyle name="Excel Built-in Comma" xfId="790"/>
    <cellStyle name="Followed Hyperlink" xfId="791"/>
    <cellStyle name="Header1" xfId="792"/>
    <cellStyle name="Header2" xfId="793"/>
    <cellStyle name="Hyperlink" xfId="794"/>
    <cellStyle name="Normal - Style1" xfId="795"/>
    <cellStyle name="Normal_%Формы" xfId="796"/>
    <cellStyle name="normбlnм_laroux" xfId="797"/>
    <cellStyle name="№йєРАІ_±вЕё" xfId="798"/>
    <cellStyle name="Organization" xfId="799"/>
    <cellStyle name="PillarData" xfId="800"/>
    <cellStyle name="PropBorderData" xfId="801"/>
    <cellStyle name="SAPBEXaggData" xfId="802"/>
    <cellStyle name="SAPBEXaggDataEmph" xfId="803"/>
    <cellStyle name="SAPBEXaggItem" xfId="804"/>
    <cellStyle name="SAPBEXaggItemX" xfId="805"/>
    <cellStyle name="SAPBEXchaText" xfId="806"/>
    <cellStyle name="SAPBEXexcBad7" xfId="807"/>
    <cellStyle name="SAPBEXexcBad8" xfId="808"/>
    <cellStyle name="SAPBEXexcBad9" xfId="809"/>
    <cellStyle name="SAPBEXexcCritical4" xfId="810"/>
    <cellStyle name="SAPBEXexcCritical5" xfId="811"/>
    <cellStyle name="SAPBEXexcCritical6" xfId="812"/>
    <cellStyle name="SAPBEXexcGood1" xfId="813"/>
    <cellStyle name="SAPBEXexcGood2" xfId="814"/>
    <cellStyle name="SAPBEXexcGood3" xfId="815"/>
    <cellStyle name="SAPBEXfilterDrill" xfId="816"/>
    <cellStyle name="SAPBEXfilterItem" xfId="817"/>
    <cellStyle name="SAPBEXfilterText" xfId="818"/>
    <cellStyle name="SAPBEXformats" xfId="819"/>
    <cellStyle name="SAPBEXheaderItem" xfId="820"/>
    <cellStyle name="SAPBEXheaderText" xfId="821"/>
    <cellStyle name="SAPBEXHLevel0" xfId="822"/>
    <cellStyle name="SAPBEXHLevel0X" xfId="823"/>
    <cellStyle name="SAPBEXHLevel1" xfId="824"/>
    <cellStyle name="SAPBEXHLevel1X" xfId="825"/>
    <cellStyle name="SAPBEXHLevel2" xfId="826"/>
    <cellStyle name="SAPBEXHLevel2X" xfId="827"/>
    <cellStyle name="SAPBEXHLevel3" xfId="828"/>
    <cellStyle name="SAPBEXHLevel3X" xfId="829"/>
    <cellStyle name="SAPBEXresData" xfId="830"/>
    <cellStyle name="SAPBEXresDataEmph" xfId="831"/>
    <cellStyle name="SAPBEXresItem" xfId="832"/>
    <cellStyle name="SAPBEXresItemX" xfId="833"/>
    <cellStyle name="SAPBEXstdData" xfId="834"/>
    <cellStyle name="SAPBEXstdDataEmph" xfId="835"/>
    <cellStyle name="SAPBEXstdItem" xfId="836"/>
    <cellStyle name="SAPBEXstdItemX" xfId="837"/>
    <cellStyle name="SAPBEXtitle" xfId="838"/>
    <cellStyle name="SAPBEXundefined" xfId="839"/>
    <cellStyle name="SEM-BPS-data" xfId="840"/>
    <cellStyle name="SEM-BPS-head" xfId="841"/>
    <cellStyle name="SEM-BPS-headdata" xfId="842"/>
    <cellStyle name="SEM-BPS-headkey" xfId="843"/>
    <cellStyle name="SEM-BPS-input-on" xfId="844"/>
    <cellStyle name="SEM-BPS-key" xfId="845"/>
    <cellStyle name="SEM-BPS-sub1" xfId="846"/>
    <cellStyle name="SEM-BPS-sub2" xfId="847"/>
    <cellStyle name="SEM-BPS-total" xfId="848"/>
    <cellStyle name="small" xfId="849"/>
    <cellStyle name="Standard_laroux" xfId="850"/>
    <cellStyle name="Wдhrung [0]_laroux" xfId="851"/>
    <cellStyle name="Wдhrung_laroux" xfId="852"/>
    <cellStyle name="Year EN" xfId="853"/>
    <cellStyle name="Year RU" xfId="854"/>
    <cellStyle name="Денежный (0)" xfId="855"/>
    <cellStyle name="Денежный 2" xfId="856"/>
    <cellStyle name="Денежный 3" xfId="857"/>
    <cellStyle name="Денежный 4" xfId="858"/>
    <cellStyle name="ДЮё¶ [0]_±вЕё" xfId="859"/>
    <cellStyle name="ДЮё¶_±вЕё" xfId="860"/>
    <cellStyle name="ЕлИ­ [0]_±вЕё" xfId="861"/>
    <cellStyle name="ЕлИ­_±вЕё" xfId="862"/>
    <cellStyle name="З1" xfId="863"/>
    <cellStyle name="З2" xfId="864"/>
    <cellStyle name="Заг" xfId="865"/>
    <cellStyle name="Заголовок" xfId="866"/>
    <cellStyle name="Заголовок таблицы" xfId="867"/>
    <cellStyle name="Заголовок1" xfId="868"/>
    <cellStyle name="Заголовок2" xfId="869"/>
    <cellStyle name="ЗҐБШ_±ё№МВчАМ" xfId="870"/>
    <cellStyle name="Код строки" xfId="871"/>
    <cellStyle name="Контрагенты 4" xfId="872"/>
    <cellStyle name="Обычный" xfId="0" builtinId="0"/>
    <cellStyle name="Обычный 2" xfId="2"/>
    <cellStyle name="Обычный 3" xfId="873"/>
    <cellStyle name="Обычный 3 2" xfId="874"/>
    <cellStyle name="Обычный 3 3" xfId="875"/>
    <cellStyle name="Обычный 4" xfId="876"/>
    <cellStyle name="Обычный 4 2" xfId="877"/>
    <cellStyle name="Обычный 5" xfId="878"/>
    <cellStyle name="Проверка" xfId="879"/>
    <cellStyle name="Процентный 2" xfId="880"/>
    <cellStyle name="Процентный 2 2" xfId="881"/>
    <cellStyle name="Процентный 3" xfId="882"/>
    <cellStyle name="Процентный 3 2" xfId="883"/>
    <cellStyle name="Процентный 3 3" xfId="884"/>
    <cellStyle name="Процентный 3 4" xfId="885"/>
    <cellStyle name="Сводная" xfId="886"/>
    <cellStyle name="Стиль 1" xfId="3"/>
    <cellStyle name="ТЕКСТ" xfId="887"/>
    <cellStyle name="ТысРуб" xfId="888"/>
    <cellStyle name="Тысячи" xfId="889"/>
    <cellStyle name="Тысячи (0)" xfId="890"/>
    <cellStyle name="тысячи (000)" xfId="891"/>
    <cellStyle name="Тысячи [0.0]" xfId="892"/>
    <cellStyle name="Тысячи [0]_1 кв" xfId="893"/>
    <cellStyle name="Тысячи_ прибыль" xfId="894"/>
    <cellStyle name="Финансовый" xfId="1" builtinId="3"/>
    <cellStyle name="Финансовый 10" xfId="895"/>
    <cellStyle name="Финансовый 11" xfId="896"/>
    <cellStyle name="Финансовый 12" xfId="897"/>
    <cellStyle name="Финансовый 13" xfId="898"/>
    <cellStyle name="Финансовый 14" xfId="899"/>
    <cellStyle name="Финансовый 15" xfId="900"/>
    <cellStyle name="Финансовый 16" xfId="901"/>
    <cellStyle name="Финансовый 17" xfId="902"/>
    <cellStyle name="Финансовый 18" xfId="903"/>
    <cellStyle name="Финансовый 19" xfId="904"/>
    <cellStyle name="Финансовый 2" xfId="4"/>
    <cellStyle name="Финансовый 2 2" xfId="905"/>
    <cellStyle name="Финансовый 2 2 2" xfId="906"/>
    <cellStyle name="Финансовый 2 2 3" xfId="907"/>
    <cellStyle name="Финансовый 2 3" xfId="908"/>
    <cellStyle name="Финансовый 20" xfId="909"/>
    <cellStyle name="Финансовый 21" xfId="910"/>
    <cellStyle name="Финансовый 22" xfId="911"/>
    <cellStyle name="Финансовый 23" xfId="912"/>
    <cellStyle name="Финансовый 24" xfId="913"/>
    <cellStyle name="Финансовый 25" xfId="914"/>
    <cellStyle name="Финансовый 26" xfId="915"/>
    <cellStyle name="Финансовый 27" xfId="916"/>
    <cellStyle name="Финансовый 28" xfId="917"/>
    <cellStyle name="Финансовый 29" xfId="918"/>
    <cellStyle name="Финансовый 3" xfId="919"/>
    <cellStyle name="Финансовый 30" xfId="920"/>
    <cellStyle name="Финансовый 31" xfId="921"/>
    <cellStyle name="Финансовый 32" xfId="922"/>
    <cellStyle name="Финансовый 33" xfId="923"/>
    <cellStyle name="Финансовый 34" xfId="924"/>
    <cellStyle name="Финансовый 35" xfId="925"/>
    <cellStyle name="Финансовый 36" xfId="926"/>
    <cellStyle name="Финансовый 37" xfId="927"/>
    <cellStyle name="Финансовый 38" xfId="928"/>
    <cellStyle name="Финансовый 39" xfId="929"/>
    <cellStyle name="Финансовый 4" xfId="930"/>
    <cellStyle name="Финансовый 4 2" xfId="931"/>
    <cellStyle name="Финансовый 4 3" xfId="932"/>
    <cellStyle name="Финансовый 40" xfId="933"/>
    <cellStyle name="Финансовый 41" xfId="934"/>
    <cellStyle name="Финансовый 42" xfId="935"/>
    <cellStyle name="Финансовый 43" xfId="936"/>
    <cellStyle name="Финансовый 44" xfId="937"/>
    <cellStyle name="Финансовый 45" xfId="938"/>
    <cellStyle name="Финансовый 46" xfId="939"/>
    <cellStyle name="Финансовый 47" xfId="940"/>
    <cellStyle name="Финансовый 48" xfId="941"/>
    <cellStyle name="Финансовый 49" xfId="942"/>
    <cellStyle name="Финансовый 5" xfId="943"/>
    <cellStyle name="Финансовый 5 2" xfId="944"/>
    <cellStyle name="Финансовый 5 3" xfId="945"/>
    <cellStyle name="Финансовый 50" xfId="946"/>
    <cellStyle name="Финансовый 51" xfId="947"/>
    <cellStyle name="Финансовый 52" xfId="948"/>
    <cellStyle name="Финансовый 53" xfId="949"/>
    <cellStyle name="Финансовый 54" xfId="950"/>
    <cellStyle name="Финансовый 55" xfId="951"/>
    <cellStyle name="Финансовый 56" xfId="952"/>
    <cellStyle name="Финансовый 57" xfId="953"/>
    <cellStyle name="Финансовый 58" xfId="954"/>
    <cellStyle name="Финансовый 59" xfId="955"/>
    <cellStyle name="Финансовый 6" xfId="956"/>
    <cellStyle name="Финансовый 6 2" xfId="957"/>
    <cellStyle name="Финансовый 6 3" xfId="958"/>
    <cellStyle name="Финансовый 60" xfId="959"/>
    <cellStyle name="Финансовый 61" xfId="960"/>
    <cellStyle name="Финансовый 62" xfId="961"/>
    <cellStyle name="Финансовый 63" xfId="962"/>
    <cellStyle name="Финансовый 64" xfId="963"/>
    <cellStyle name="Финансовый 65" xfId="964"/>
    <cellStyle name="Финансовый 66" xfId="965"/>
    <cellStyle name="Финансовый 67" xfId="966"/>
    <cellStyle name="Финансовый 68" xfId="967"/>
    <cellStyle name="Финансовый 69" xfId="968"/>
    <cellStyle name="Финансовый 7" xfId="969"/>
    <cellStyle name="Финансовый 7 2" xfId="970"/>
    <cellStyle name="Финансовый 70" xfId="971"/>
    <cellStyle name="Финансовый 71" xfId="972"/>
    <cellStyle name="Финансовый 72" xfId="973"/>
    <cellStyle name="Финансовый 73" xfId="974"/>
    <cellStyle name="Финансовый 74" xfId="975"/>
    <cellStyle name="Финансовый 75" xfId="976"/>
    <cellStyle name="Финансовый 76" xfId="977"/>
    <cellStyle name="Финансовый 77" xfId="978"/>
    <cellStyle name="Финансовый 78" xfId="979"/>
    <cellStyle name="Финансовый 79" xfId="980"/>
    <cellStyle name="Финансовый 8" xfId="981"/>
    <cellStyle name="Финансовый 80" xfId="982"/>
    <cellStyle name="Финансовый 81" xfId="983"/>
    <cellStyle name="Финансовый 82" xfId="984"/>
    <cellStyle name="Финансовый 83" xfId="985"/>
    <cellStyle name="Финансовый 84" xfId="986"/>
    <cellStyle name="Финансовый 85" xfId="987"/>
    <cellStyle name="Финансовый 86" xfId="988"/>
    <cellStyle name="Финансовый 87" xfId="989"/>
    <cellStyle name="Финансовый 88" xfId="990"/>
    <cellStyle name="Финансовый 89" xfId="991"/>
    <cellStyle name="Финансовый 9" xfId="992"/>
    <cellStyle name="Финансовый 90" xfId="993"/>
    <cellStyle name="Финансовый 91" xfId="994"/>
    <cellStyle name="Финансовый 92" xfId="995"/>
    <cellStyle name="Шапка таблицы" xfId="9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3\&#1074;&#1087;&#1087;\Documents%20and%20Settings\sp.peo\Local%20Settings\Temporary%20Internet%20Files\OLKA8\!In%20work\&#1060;&#1086;&#1088;&#1084;&#1072;&#1090;%20&#1044;&#1054;%20&#1080;%20&#1044;&#1044;&#1057;%20&#1050;&#1042;&#1040;&#1056;&#1058;&#1040;&#1051;%20v2.0_&#1087;&#1072;&#1088;&#1086;&#1083;&#1100;%205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СТ"/>
      <sheetName val="ГРУППА"/>
      <sheetName val="1МЕСЯЦ"/>
      <sheetName val="2МЕСЯЦ"/>
      <sheetName val="3МЕСЯЦ"/>
      <sheetName val="КВАРТАЛ"/>
      <sheetName val="ДДС"/>
      <sheetName val="ПРИМЕЧАНИЯ"/>
    </sheetNames>
    <sheetDataSet>
      <sheetData sheetId="0" refreshError="1"/>
      <sheetData sheetId="1" refreshError="1">
        <row r="28">
          <cell r="G28" t="e">
            <v>#N/A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T39"/>
  <sheetViews>
    <sheetView zoomScale="90" zoomScaleNormal="90" workbookViewId="0">
      <pane xSplit="4" ySplit="6" topLeftCell="E19" activePane="bottomRight" state="frozen"/>
      <selection pane="topRight" activeCell="D1" sqref="D1"/>
      <selection pane="bottomLeft" activeCell="A7" sqref="A7"/>
      <selection pane="bottomRight" activeCell="B40" sqref="B40"/>
    </sheetView>
  </sheetViews>
  <sheetFormatPr defaultRowHeight="12.75"/>
  <cols>
    <col min="1" max="1" width="3.28515625" style="8" customWidth="1"/>
    <col min="2" max="2" width="11.28515625" style="8" customWidth="1"/>
    <col min="3" max="3" width="16.85546875" style="8" customWidth="1"/>
    <col min="4" max="4" width="23.140625" style="8" customWidth="1"/>
    <col min="5" max="9" width="9.140625" style="8"/>
    <col min="10" max="10" width="11.28515625" style="8" customWidth="1"/>
    <col min="11" max="11" width="9.140625" style="8" customWidth="1"/>
    <col min="12" max="16384" width="9.140625" style="8"/>
  </cols>
  <sheetData>
    <row r="3" spans="2:20" ht="15" customHeight="1">
      <c r="B3" s="11" t="s">
        <v>1</v>
      </c>
      <c r="C3" s="11" t="s">
        <v>2</v>
      </c>
      <c r="D3" s="11" t="s">
        <v>3</v>
      </c>
      <c r="E3" s="14" t="s">
        <v>4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2:20">
      <c r="B4" s="12"/>
      <c r="C4" s="12"/>
      <c r="D4" s="12"/>
      <c r="E4" s="11" t="s">
        <v>5</v>
      </c>
      <c r="F4" s="14" t="s">
        <v>80</v>
      </c>
      <c r="G4" s="15"/>
      <c r="H4" s="16"/>
      <c r="I4" s="11" t="s">
        <v>77</v>
      </c>
      <c r="J4" s="14" t="s">
        <v>6</v>
      </c>
      <c r="K4" s="15"/>
      <c r="L4" s="16"/>
      <c r="M4" s="11" t="s">
        <v>78</v>
      </c>
      <c r="N4" s="14" t="s">
        <v>6</v>
      </c>
      <c r="O4" s="15"/>
      <c r="P4" s="16"/>
      <c r="Q4" s="11" t="s">
        <v>79</v>
      </c>
      <c r="R4" s="14" t="s">
        <v>6</v>
      </c>
      <c r="S4" s="15"/>
      <c r="T4" s="16"/>
    </row>
    <row r="5" spans="2:20" ht="51">
      <c r="B5" s="13"/>
      <c r="C5" s="13"/>
      <c r="D5" s="13"/>
      <c r="E5" s="13"/>
      <c r="F5" s="2" t="s">
        <v>7</v>
      </c>
      <c r="G5" s="2" t="s">
        <v>8</v>
      </c>
      <c r="H5" s="2" t="s">
        <v>9</v>
      </c>
      <c r="I5" s="13"/>
      <c r="J5" s="2" t="s">
        <v>7</v>
      </c>
      <c r="K5" s="2" t="s">
        <v>8</v>
      </c>
      <c r="L5" s="2" t="s">
        <v>9</v>
      </c>
      <c r="M5" s="13"/>
      <c r="N5" s="2" t="s">
        <v>7</v>
      </c>
      <c r="O5" s="2" t="s">
        <v>8</v>
      </c>
      <c r="P5" s="2" t="s">
        <v>9</v>
      </c>
      <c r="Q5" s="13"/>
      <c r="R5" s="2" t="s">
        <v>7</v>
      </c>
      <c r="S5" s="2" t="s">
        <v>8</v>
      </c>
      <c r="T5" s="2" t="s">
        <v>9</v>
      </c>
    </row>
    <row r="6" spans="2:20">
      <c r="B6" s="2">
        <v>1</v>
      </c>
      <c r="C6" s="2">
        <f>B6+1</f>
        <v>2</v>
      </c>
      <c r="D6" s="2">
        <f>C6+1</f>
        <v>3</v>
      </c>
      <c r="E6" s="2">
        <f t="shared" ref="E6:T6" si="0">D6+1</f>
        <v>4</v>
      </c>
      <c r="F6" s="2">
        <f t="shared" si="0"/>
        <v>5</v>
      </c>
      <c r="G6" s="2">
        <f t="shared" si="0"/>
        <v>6</v>
      </c>
      <c r="H6" s="2">
        <f t="shared" si="0"/>
        <v>7</v>
      </c>
      <c r="I6" s="2">
        <f t="shared" si="0"/>
        <v>8</v>
      </c>
      <c r="J6" s="2">
        <f t="shared" si="0"/>
        <v>9</v>
      </c>
      <c r="K6" s="2">
        <f t="shared" si="0"/>
        <v>10</v>
      </c>
      <c r="L6" s="2">
        <f t="shared" si="0"/>
        <v>11</v>
      </c>
      <c r="M6" s="2">
        <f t="shared" si="0"/>
        <v>12</v>
      </c>
      <c r="N6" s="2">
        <f t="shared" si="0"/>
        <v>13</v>
      </c>
      <c r="O6" s="2">
        <f t="shared" si="0"/>
        <v>14</v>
      </c>
      <c r="P6" s="2">
        <f t="shared" si="0"/>
        <v>15</v>
      </c>
      <c r="Q6" s="2">
        <f t="shared" si="0"/>
        <v>16</v>
      </c>
      <c r="R6" s="2">
        <f t="shared" si="0"/>
        <v>17</v>
      </c>
      <c r="S6" s="2">
        <f t="shared" si="0"/>
        <v>18</v>
      </c>
      <c r="T6" s="2">
        <f t="shared" si="0"/>
        <v>19</v>
      </c>
    </row>
    <row r="7" spans="2:20" ht="38.25">
      <c r="B7" s="2" t="s">
        <v>10</v>
      </c>
      <c r="C7" s="2" t="s">
        <v>81</v>
      </c>
      <c r="D7" s="2" t="s">
        <v>11</v>
      </c>
      <c r="E7" s="3">
        <f>SUM(F7:H7)</f>
        <v>0</v>
      </c>
      <c r="F7" s="3">
        <f t="shared" ref="F7:H9" si="1">J7+N7+R7</f>
        <v>0</v>
      </c>
      <c r="G7" s="3">
        <f t="shared" si="1"/>
        <v>0</v>
      </c>
      <c r="H7" s="3">
        <f t="shared" si="1"/>
        <v>0</v>
      </c>
      <c r="I7" s="3">
        <f t="shared" ref="I7:T7" si="2">I8+I9</f>
        <v>0</v>
      </c>
      <c r="J7" s="3">
        <f t="shared" si="2"/>
        <v>0</v>
      </c>
      <c r="K7" s="3">
        <f t="shared" si="2"/>
        <v>0</v>
      </c>
      <c r="L7" s="3">
        <f t="shared" si="2"/>
        <v>0</v>
      </c>
      <c r="M7" s="3">
        <f t="shared" si="2"/>
        <v>0</v>
      </c>
      <c r="N7" s="3">
        <f t="shared" si="2"/>
        <v>0</v>
      </c>
      <c r="O7" s="3">
        <f t="shared" si="2"/>
        <v>0</v>
      </c>
      <c r="P7" s="3">
        <f t="shared" si="2"/>
        <v>0</v>
      </c>
      <c r="Q7" s="3">
        <f t="shared" si="2"/>
        <v>0</v>
      </c>
      <c r="R7" s="3">
        <f t="shared" si="2"/>
        <v>0</v>
      </c>
      <c r="S7" s="3">
        <f t="shared" si="2"/>
        <v>0</v>
      </c>
      <c r="T7" s="3">
        <f t="shared" si="2"/>
        <v>0</v>
      </c>
    </row>
    <row r="8" spans="2:20" ht="25.5">
      <c r="B8" s="2" t="s">
        <v>12</v>
      </c>
      <c r="C8" s="2"/>
      <c r="D8" s="2" t="s">
        <v>13</v>
      </c>
      <c r="E8" s="3">
        <f>SUM(F8:H8)</f>
        <v>0</v>
      </c>
      <c r="F8" s="3">
        <f t="shared" si="1"/>
        <v>0</v>
      </c>
      <c r="G8" s="3">
        <f t="shared" si="1"/>
        <v>0</v>
      </c>
      <c r="H8" s="3">
        <f t="shared" si="1"/>
        <v>0</v>
      </c>
      <c r="I8" s="3">
        <f>SUM(J8:L8)</f>
        <v>0</v>
      </c>
      <c r="J8" s="3"/>
      <c r="K8" s="3"/>
      <c r="L8" s="3"/>
      <c r="M8" s="3">
        <f>SUM(N8:P8)</f>
        <v>0</v>
      </c>
      <c r="N8" s="3"/>
      <c r="O8" s="3"/>
      <c r="P8" s="3"/>
      <c r="Q8" s="3">
        <f>SUM(R8:T8)</f>
        <v>0</v>
      </c>
      <c r="R8" s="3"/>
      <c r="S8" s="3"/>
      <c r="T8" s="3"/>
    </row>
    <row r="9" spans="2:20" ht="38.25">
      <c r="B9" s="2" t="s">
        <v>15</v>
      </c>
      <c r="C9" s="2"/>
      <c r="D9" s="2" t="s">
        <v>16</v>
      </c>
      <c r="E9" s="3">
        <f>SUM(F9:H9)</f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>SUM(J9:L9)</f>
        <v>0</v>
      </c>
      <c r="J9" s="3"/>
      <c r="K9" s="3"/>
      <c r="L9" s="3"/>
      <c r="M9" s="3">
        <f>SUM(N9:P9)</f>
        <v>0</v>
      </c>
      <c r="N9" s="3"/>
      <c r="O9" s="3"/>
      <c r="P9" s="3"/>
      <c r="Q9" s="3">
        <f>SUM(R9:T9)</f>
        <v>0</v>
      </c>
      <c r="R9" s="3"/>
      <c r="S9" s="3"/>
      <c r="T9" s="3"/>
    </row>
    <row r="10" spans="2:20">
      <c r="B10" s="2"/>
      <c r="C10" s="2"/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2:20" ht="38.25">
      <c r="B11" s="2" t="s">
        <v>17</v>
      </c>
      <c r="C11" s="2" t="s">
        <v>18</v>
      </c>
      <c r="D11" s="2" t="s">
        <v>19</v>
      </c>
      <c r="E11" s="3">
        <f>SUM(F11:H11)</f>
        <v>88.011880300000001</v>
      </c>
      <c r="F11" s="3">
        <f t="shared" ref="F11:H13" si="3">J11+N11+R11</f>
        <v>58.3907065</v>
      </c>
      <c r="G11" s="3">
        <f t="shared" si="3"/>
        <v>0</v>
      </c>
      <c r="H11" s="3">
        <f t="shared" si="3"/>
        <v>29.621173800000005</v>
      </c>
      <c r="I11" s="3">
        <f t="shared" ref="I11:T11" si="4">I12+I13</f>
        <v>32.810709500000002</v>
      </c>
      <c r="J11" s="3">
        <f t="shared" si="4"/>
        <v>22.488063499999999</v>
      </c>
      <c r="K11" s="3">
        <f t="shared" si="4"/>
        <v>0</v>
      </c>
      <c r="L11" s="3">
        <f t="shared" si="4"/>
        <v>10.322646000000001</v>
      </c>
      <c r="M11" s="3">
        <f t="shared" si="4"/>
        <v>26.930214200000002</v>
      </c>
      <c r="N11" s="3">
        <f t="shared" si="4"/>
        <v>17.5052354</v>
      </c>
      <c r="O11" s="3">
        <f t="shared" si="4"/>
        <v>0</v>
      </c>
      <c r="P11" s="3">
        <f t="shared" si="4"/>
        <v>9.4249788000000017</v>
      </c>
      <c r="Q11" s="3">
        <f t="shared" si="4"/>
        <v>28.270956600000002</v>
      </c>
      <c r="R11" s="3">
        <f t="shared" si="4"/>
        <v>18.397407600000001</v>
      </c>
      <c r="S11" s="3">
        <f t="shared" si="4"/>
        <v>0</v>
      </c>
      <c r="T11" s="3">
        <f t="shared" si="4"/>
        <v>9.8735490000000006</v>
      </c>
    </row>
    <row r="12" spans="2:20">
      <c r="B12" s="2" t="s">
        <v>20</v>
      </c>
      <c r="C12" s="2" t="s">
        <v>21</v>
      </c>
      <c r="D12" s="2"/>
      <c r="E12" s="3">
        <f>SUM(F12:H12)</f>
        <v>49.322603800000003</v>
      </c>
      <c r="F12" s="3">
        <f t="shared" si="3"/>
        <v>36.311328899999999</v>
      </c>
      <c r="G12" s="3">
        <f t="shared" si="3"/>
        <v>0</v>
      </c>
      <c r="H12" s="3">
        <f t="shared" si="3"/>
        <v>13.011274900000002</v>
      </c>
      <c r="I12" s="3">
        <f>SUM(J12:L12)</f>
        <v>19.2966026</v>
      </c>
      <c r="J12" s="3">
        <f>(0.52307+0.47641)*14.77</f>
        <v>14.7623196</v>
      </c>
      <c r="K12" s="3"/>
      <c r="L12" s="3">
        <f>(0.20762+0.18428)*11.57</f>
        <v>4.5342830000000003</v>
      </c>
      <c r="M12" s="3">
        <f>SUM(N12:P12)</f>
        <v>14.651322400000002</v>
      </c>
      <c r="N12" s="3">
        <f>(0.47352+0.43498)*11.57</f>
        <v>10.511345</v>
      </c>
      <c r="O12" s="3"/>
      <c r="P12" s="3">
        <f>(0.18957+0.16825)*11.57</f>
        <v>4.1399774000000003</v>
      </c>
      <c r="Q12" s="3">
        <f>SUM(R12:T12)</f>
        <v>15.374678800000002</v>
      </c>
      <c r="R12" s="3">
        <f>(0.49829+0.4557)*11.57</f>
        <v>11.037664300000001</v>
      </c>
      <c r="S12" s="3"/>
      <c r="T12" s="3">
        <f>(0.19859+0.17626)*11.57</f>
        <v>4.3370145000000004</v>
      </c>
    </row>
    <row r="13" spans="2:20">
      <c r="B13" s="2" t="s">
        <v>22</v>
      </c>
      <c r="C13" s="2" t="s">
        <v>23</v>
      </c>
      <c r="D13" s="2"/>
      <c r="E13" s="3">
        <f>SUM(F13:H13)</f>
        <v>38.689276500000005</v>
      </c>
      <c r="F13" s="3">
        <f t="shared" si="3"/>
        <v>22.079377600000001</v>
      </c>
      <c r="G13" s="3">
        <f t="shared" si="3"/>
        <v>0</v>
      </c>
      <c r="H13" s="3">
        <f t="shared" si="3"/>
        <v>16.609898900000001</v>
      </c>
      <c r="I13" s="3">
        <f>SUM(J13:L13)</f>
        <v>13.514106900000002</v>
      </c>
      <c r="J13" s="3">
        <f>0.52307*14.77</f>
        <v>7.7257439000000003</v>
      </c>
      <c r="K13" s="3"/>
      <c r="L13" s="3">
        <f>(0.20762+0.18428)*14.77</f>
        <v>5.7883630000000004</v>
      </c>
      <c r="M13" s="3">
        <f>SUM(N13:P13)</f>
        <v>12.2788918</v>
      </c>
      <c r="N13" s="3">
        <f>0.47352*14.77</f>
        <v>6.9938903999999997</v>
      </c>
      <c r="O13" s="3"/>
      <c r="P13" s="3">
        <f>(0.18957+0.16825)*14.77</f>
        <v>5.2850014000000005</v>
      </c>
      <c r="Q13" s="3">
        <f>SUM(R13:T13)</f>
        <v>12.8962778</v>
      </c>
      <c r="R13" s="3">
        <f>0.49829*14.77</f>
        <v>7.3597432999999999</v>
      </c>
      <c r="S13" s="3"/>
      <c r="T13" s="3">
        <f>(0.19859+0.17626)*14.77</f>
        <v>5.5365345000000001</v>
      </c>
    </row>
    <row r="14" spans="2:20">
      <c r="B14" s="2"/>
      <c r="C14" s="2"/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2:20" ht="38.25">
      <c r="B15" s="2" t="s">
        <v>27</v>
      </c>
      <c r="C15" s="2" t="s">
        <v>28</v>
      </c>
      <c r="D15" s="2" t="s">
        <v>28</v>
      </c>
      <c r="E15" s="3">
        <f>SUM(F15:H15)</f>
        <v>420.05097000000001</v>
      </c>
      <c r="F15" s="3">
        <f t="shared" ref="F15:H17" si="5">J15+N15+R15</f>
        <v>203.29665</v>
      </c>
      <c r="G15" s="3">
        <f t="shared" si="5"/>
        <v>0</v>
      </c>
      <c r="H15" s="3">
        <f t="shared" si="5"/>
        <v>216.75432000000001</v>
      </c>
      <c r="I15" s="3">
        <f>SUM(I16:I17)</f>
        <v>146.02581000000001</v>
      </c>
      <c r="J15" s="3">
        <f>SUM(J16:J17)</f>
        <v>70.616190000000003</v>
      </c>
      <c r="K15" s="3">
        <f t="shared" ref="K15:T15" si="6">SUM(K16:K17)</f>
        <v>0</v>
      </c>
      <c r="L15" s="3">
        <f t="shared" si="6"/>
        <v>75.409620000000004</v>
      </c>
      <c r="M15" s="3">
        <f t="shared" si="6"/>
        <v>134.3159</v>
      </c>
      <c r="N15" s="3">
        <f t="shared" si="6"/>
        <v>65.146469999999994</v>
      </c>
      <c r="O15" s="3">
        <f t="shared" si="6"/>
        <v>0</v>
      </c>
      <c r="P15" s="3">
        <f t="shared" si="6"/>
        <v>69.169430000000006</v>
      </c>
      <c r="Q15" s="3">
        <f t="shared" si="6"/>
        <v>139.70926</v>
      </c>
      <c r="R15" s="3">
        <f t="shared" si="6"/>
        <v>67.533990000000003</v>
      </c>
      <c r="S15" s="3">
        <f t="shared" si="6"/>
        <v>0</v>
      </c>
      <c r="T15" s="3">
        <f t="shared" si="6"/>
        <v>72.175269999999998</v>
      </c>
    </row>
    <row r="16" spans="2:20" ht="127.5">
      <c r="B16" s="2" t="s">
        <v>85</v>
      </c>
      <c r="C16" s="2"/>
      <c r="D16" s="2" t="s">
        <v>29</v>
      </c>
      <c r="E16" s="3">
        <f>SUM(F16:H16)</f>
        <v>389.63296000000003</v>
      </c>
      <c r="F16" s="3">
        <f t="shared" si="5"/>
        <v>203.29665</v>
      </c>
      <c r="G16" s="3">
        <f t="shared" si="5"/>
        <v>0</v>
      </c>
      <c r="H16" s="3">
        <f t="shared" si="5"/>
        <v>186.33631</v>
      </c>
      <c r="I16" s="3">
        <f>SUM(J16:L16)</f>
        <v>135.50673</v>
      </c>
      <c r="J16" s="3">
        <v>70.616190000000003</v>
      </c>
      <c r="K16" s="3"/>
      <c r="L16" s="3">
        <v>64.890540000000001</v>
      </c>
      <c r="M16" s="3">
        <f>SUM(N16:P16)</f>
        <v>124.55629999999999</v>
      </c>
      <c r="N16" s="3">
        <v>65.146469999999994</v>
      </c>
      <c r="O16" s="3"/>
      <c r="P16" s="3">
        <v>59.409829999999999</v>
      </c>
      <c r="Q16" s="3">
        <f>SUM(R16:T16)</f>
        <v>129.56993</v>
      </c>
      <c r="R16" s="3">
        <v>67.533990000000003</v>
      </c>
      <c r="S16" s="3"/>
      <c r="T16" s="3">
        <v>62.035939999999997</v>
      </c>
    </row>
    <row r="17" spans="2:20" ht="25.5">
      <c r="B17" s="2" t="s">
        <v>86</v>
      </c>
      <c r="C17" s="2"/>
      <c r="D17" s="2" t="s">
        <v>30</v>
      </c>
      <c r="E17" s="3">
        <f>SUM(F17:H17)</f>
        <v>30.418010000000002</v>
      </c>
      <c r="F17" s="3">
        <f t="shared" si="5"/>
        <v>0</v>
      </c>
      <c r="G17" s="3">
        <f t="shared" si="5"/>
        <v>0</v>
      </c>
      <c r="H17" s="3">
        <f t="shared" si="5"/>
        <v>30.418010000000002</v>
      </c>
      <c r="I17" s="3">
        <f>SUM(J17:L17)</f>
        <v>10.519080000000001</v>
      </c>
      <c r="J17" s="3"/>
      <c r="K17" s="3"/>
      <c r="L17" s="3">
        <v>10.519080000000001</v>
      </c>
      <c r="M17" s="3">
        <f>SUM(N17:P17)</f>
        <v>9.7596000000000007</v>
      </c>
      <c r="N17" s="3"/>
      <c r="O17" s="3"/>
      <c r="P17" s="3">
        <v>9.7596000000000007</v>
      </c>
      <c r="Q17" s="3">
        <f>SUM(R17:T17)</f>
        <v>10.139329999999999</v>
      </c>
      <c r="R17" s="3"/>
      <c r="S17" s="3"/>
      <c r="T17" s="3">
        <v>10.139329999999999</v>
      </c>
    </row>
    <row r="18" spans="2:20">
      <c r="B18" s="2"/>
      <c r="C18" s="2"/>
      <c r="D18" s="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2:20" ht="38.25">
      <c r="B19" s="2" t="s">
        <v>36</v>
      </c>
      <c r="C19" s="2" t="s">
        <v>82</v>
      </c>
      <c r="D19" s="2" t="s">
        <v>37</v>
      </c>
      <c r="E19" s="3">
        <f>SUM(F19:H19)</f>
        <v>65.900000000000006</v>
      </c>
      <c r="F19" s="3">
        <f>J19+N19+R19</f>
        <v>35</v>
      </c>
      <c r="G19" s="3">
        <f>K19+O19+S19</f>
        <v>0</v>
      </c>
      <c r="H19" s="3">
        <f>L19+P19+T19</f>
        <v>30.9</v>
      </c>
      <c r="I19" s="3">
        <f>SUM(J19:L19)</f>
        <v>0</v>
      </c>
      <c r="J19" s="3"/>
      <c r="K19" s="3"/>
      <c r="L19" s="3"/>
      <c r="M19" s="3">
        <f>SUM(N19:P19)</f>
        <v>0</v>
      </c>
      <c r="N19" s="3"/>
      <c r="O19" s="3"/>
      <c r="P19" s="3"/>
      <c r="Q19" s="3">
        <f>SUM(R19:T19)</f>
        <v>65.900000000000006</v>
      </c>
      <c r="R19" s="3">
        <v>35</v>
      </c>
      <c r="S19" s="3"/>
      <c r="T19" s="3">
        <v>30.9</v>
      </c>
    </row>
    <row r="20" spans="2:20">
      <c r="B20" s="2"/>
      <c r="C20" s="2"/>
      <c r="D20" s="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2:20">
      <c r="B21" s="2"/>
      <c r="C21" s="2"/>
      <c r="D21" s="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2:20">
      <c r="B22" s="2"/>
      <c r="C22" s="2"/>
      <c r="D22" s="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2:20" ht="38.25">
      <c r="B23" s="2" t="s">
        <v>38</v>
      </c>
      <c r="C23" s="2" t="s">
        <v>39</v>
      </c>
      <c r="D23" s="2" t="s">
        <v>39</v>
      </c>
      <c r="E23" s="3">
        <f>SUM(F23:H23)</f>
        <v>22.27749</v>
      </c>
      <c r="F23" s="3">
        <f t="shared" ref="F23:H26" si="7">J23+N23+R23</f>
        <v>17.47749</v>
      </c>
      <c r="G23" s="3">
        <f t="shared" si="7"/>
        <v>0</v>
      </c>
      <c r="H23" s="3">
        <f t="shared" si="7"/>
        <v>4.8000000000000007</v>
      </c>
      <c r="I23" s="3">
        <f t="shared" ref="I23:T23" si="8">I24+I25+I26</f>
        <v>7.4258300000000004</v>
      </c>
      <c r="J23" s="3">
        <f t="shared" si="8"/>
        <v>5.8258299999999998</v>
      </c>
      <c r="K23" s="3">
        <f t="shared" si="8"/>
        <v>0</v>
      </c>
      <c r="L23" s="3">
        <f t="shared" si="8"/>
        <v>1.6</v>
      </c>
      <c r="M23" s="3">
        <f t="shared" si="8"/>
        <v>7.4258300000000004</v>
      </c>
      <c r="N23" s="3">
        <f t="shared" si="8"/>
        <v>5.8258299999999998</v>
      </c>
      <c r="O23" s="3">
        <f t="shared" si="8"/>
        <v>0</v>
      </c>
      <c r="P23" s="3">
        <f t="shared" si="8"/>
        <v>1.6</v>
      </c>
      <c r="Q23" s="3">
        <f t="shared" si="8"/>
        <v>7.4258300000000004</v>
      </c>
      <c r="R23" s="3">
        <f t="shared" si="8"/>
        <v>5.8258299999999998</v>
      </c>
      <c r="S23" s="3">
        <f t="shared" si="8"/>
        <v>0</v>
      </c>
      <c r="T23" s="3">
        <f t="shared" si="8"/>
        <v>1.6</v>
      </c>
    </row>
    <row r="24" spans="2:20" ht="25.5">
      <c r="B24" s="2" t="s">
        <v>87</v>
      </c>
      <c r="C24" s="2"/>
      <c r="D24" s="2" t="s">
        <v>40</v>
      </c>
      <c r="E24" s="3">
        <f>SUM(F24:H24)</f>
        <v>7.2</v>
      </c>
      <c r="F24" s="3">
        <f t="shared" si="7"/>
        <v>3</v>
      </c>
      <c r="G24" s="3">
        <f t="shared" si="7"/>
        <v>0</v>
      </c>
      <c r="H24" s="3">
        <f t="shared" si="7"/>
        <v>4.2</v>
      </c>
      <c r="I24" s="3">
        <f>SUM(J24:L24)</f>
        <v>2.4000000000000004</v>
      </c>
      <c r="J24" s="3">
        <v>1</v>
      </c>
      <c r="K24" s="3"/>
      <c r="L24" s="3">
        <f>(8+6)*0.1</f>
        <v>1.4000000000000001</v>
      </c>
      <c r="M24" s="3">
        <f>SUM(N24:P24)</f>
        <v>2.4000000000000004</v>
      </c>
      <c r="N24" s="3">
        <v>1</v>
      </c>
      <c r="O24" s="3"/>
      <c r="P24" s="3">
        <f>(8+6)*0.1</f>
        <v>1.4000000000000001</v>
      </c>
      <c r="Q24" s="3">
        <f>SUM(R24:T24)</f>
        <v>2.4000000000000004</v>
      </c>
      <c r="R24" s="3">
        <v>1</v>
      </c>
      <c r="S24" s="3"/>
      <c r="T24" s="3">
        <f>(8+6)*0.1</f>
        <v>1.4000000000000001</v>
      </c>
    </row>
    <row r="25" spans="2:20">
      <c r="B25" s="2" t="s">
        <v>88</v>
      </c>
      <c r="C25" s="2"/>
      <c r="D25" s="2" t="s">
        <v>83</v>
      </c>
      <c r="E25" s="3">
        <f>SUM(F25:H25)</f>
        <v>0.90000000000000013</v>
      </c>
      <c r="F25" s="3">
        <f t="shared" si="7"/>
        <v>0.30000000000000004</v>
      </c>
      <c r="G25" s="3">
        <f t="shared" si="7"/>
        <v>0</v>
      </c>
      <c r="H25" s="3">
        <f t="shared" si="7"/>
        <v>0.60000000000000009</v>
      </c>
      <c r="I25" s="3">
        <f>SUM(J25:L25)</f>
        <v>0.30000000000000004</v>
      </c>
      <c r="J25" s="3">
        <f>1*0.1</f>
        <v>0.1</v>
      </c>
      <c r="K25" s="3"/>
      <c r="L25" s="3">
        <f>2*0.1</f>
        <v>0.2</v>
      </c>
      <c r="M25" s="3">
        <f>SUM(N25:P25)</f>
        <v>0.30000000000000004</v>
      </c>
      <c r="N25" s="3">
        <f>1*0.1</f>
        <v>0.1</v>
      </c>
      <c r="O25" s="3"/>
      <c r="P25" s="3">
        <f>2*0.1</f>
        <v>0.2</v>
      </c>
      <c r="Q25" s="3">
        <f>SUM(R25:T25)</f>
        <v>0.30000000000000004</v>
      </c>
      <c r="R25" s="3">
        <f>1*0.1</f>
        <v>0.1</v>
      </c>
      <c r="S25" s="3"/>
      <c r="T25" s="3">
        <f>2*0.1</f>
        <v>0.2</v>
      </c>
    </row>
    <row r="26" spans="2:20">
      <c r="B26" s="2" t="s">
        <v>89</v>
      </c>
      <c r="C26" s="2"/>
      <c r="D26" s="2" t="s">
        <v>42</v>
      </c>
      <c r="E26" s="3">
        <f>SUM(F26:H26)</f>
        <v>14.177490000000001</v>
      </c>
      <c r="F26" s="3">
        <f t="shared" si="7"/>
        <v>14.177490000000001</v>
      </c>
      <c r="G26" s="3">
        <f t="shared" si="7"/>
        <v>0</v>
      </c>
      <c r="H26" s="3">
        <f t="shared" si="7"/>
        <v>0</v>
      </c>
      <c r="I26" s="3">
        <f>SUM(J26:L26)</f>
        <v>4.7258300000000002</v>
      </c>
      <c r="J26" s="3">
        <v>4.7258300000000002</v>
      </c>
      <c r="K26" s="3"/>
      <c r="L26" s="3"/>
      <c r="M26" s="3">
        <f>SUM(N26:P26)</f>
        <v>4.7258300000000002</v>
      </c>
      <c r="N26" s="3">
        <v>4.7258300000000002</v>
      </c>
      <c r="O26" s="3"/>
      <c r="P26" s="3"/>
      <c r="Q26" s="3">
        <f>SUM(R26:T26)</f>
        <v>4.7258300000000002</v>
      </c>
      <c r="R26" s="3">
        <v>4.7258300000000002</v>
      </c>
      <c r="S26" s="3"/>
      <c r="T26" s="3"/>
    </row>
    <row r="27" spans="2:20">
      <c r="B27" s="2"/>
      <c r="C27" s="2"/>
      <c r="D27" s="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2:20" ht="63.75">
      <c r="B28" s="2" t="s">
        <v>55</v>
      </c>
      <c r="C28" s="2" t="s">
        <v>56</v>
      </c>
      <c r="D28" s="2" t="s">
        <v>57</v>
      </c>
      <c r="E28" s="3">
        <f>SUM(F28:H28)</f>
        <v>775</v>
      </c>
      <c r="F28" s="3">
        <f t="shared" ref="F28:H30" si="9">J28+N28+R28</f>
        <v>525</v>
      </c>
      <c r="G28" s="3">
        <f t="shared" si="9"/>
        <v>0</v>
      </c>
      <c r="H28" s="3">
        <f t="shared" si="9"/>
        <v>250</v>
      </c>
      <c r="I28" s="3">
        <f t="shared" ref="I28:T28" si="10">I29+I30</f>
        <v>310</v>
      </c>
      <c r="J28" s="3">
        <f t="shared" si="10"/>
        <v>200</v>
      </c>
      <c r="K28" s="3">
        <f t="shared" si="10"/>
        <v>0</v>
      </c>
      <c r="L28" s="3">
        <f t="shared" si="10"/>
        <v>110</v>
      </c>
      <c r="M28" s="3">
        <f t="shared" si="10"/>
        <v>275</v>
      </c>
      <c r="N28" s="3">
        <f t="shared" si="10"/>
        <v>200</v>
      </c>
      <c r="O28" s="3">
        <f t="shared" si="10"/>
        <v>0</v>
      </c>
      <c r="P28" s="3">
        <f t="shared" si="10"/>
        <v>75</v>
      </c>
      <c r="Q28" s="3">
        <f t="shared" si="10"/>
        <v>190</v>
      </c>
      <c r="R28" s="3">
        <f t="shared" si="10"/>
        <v>125</v>
      </c>
      <c r="S28" s="3">
        <f t="shared" si="10"/>
        <v>0</v>
      </c>
      <c r="T28" s="3">
        <f t="shared" si="10"/>
        <v>65</v>
      </c>
    </row>
    <row r="29" spans="2:20">
      <c r="B29" s="2" t="s">
        <v>90</v>
      </c>
      <c r="C29" s="2"/>
      <c r="D29" s="2" t="s">
        <v>58</v>
      </c>
      <c r="E29" s="3">
        <f>SUM(F29:H29)</f>
        <v>490</v>
      </c>
      <c r="F29" s="3">
        <f t="shared" si="9"/>
        <v>400</v>
      </c>
      <c r="G29" s="3">
        <f t="shared" si="9"/>
        <v>0</v>
      </c>
      <c r="H29" s="3">
        <f t="shared" si="9"/>
        <v>90</v>
      </c>
      <c r="I29" s="3">
        <f>SUM(J29:L29)</f>
        <v>200</v>
      </c>
      <c r="J29" s="3">
        <v>150</v>
      </c>
      <c r="K29" s="3"/>
      <c r="L29" s="3">
        <v>50</v>
      </c>
      <c r="M29" s="3">
        <f>SUM(N29:P29)</f>
        <v>175</v>
      </c>
      <c r="N29" s="3">
        <v>150</v>
      </c>
      <c r="O29" s="3"/>
      <c r="P29" s="3">
        <v>25</v>
      </c>
      <c r="Q29" s="3">
        <f>SUM(R29:T29)</f>
        <v>115</v>
      </c>
      <c r="R29" s="3">
        <v>100</v>
      </c>
      <c r="S29" s="3"/>
      <c r="T29" s="3">
        <v>15</v>
      </c>
    </row>
    <row r="30" spans="2:20" ht="25.5">
      <c r="B30" s="2" t="s">
        <v>91</v>
      </c>
      <c r="C30" s="2"/>
      <c r="D30" s="2" t="s">
        <v>84</v>
      </c>
      <c r="E30" s="3">
        <f>SUM(F30:H30)</f>
        <v>285</v>
      </c>
      <c r="F30" s="3">
        <f t="shared" si="9"/>
        <v>125</v>
      </c>
      <c r="G30" s="3">
        <f t="shared" si="9"/>
        <v>0</v>
      </c>
      <c r="H30" s="3">
        <f t="shared" si="9"/>
        <v>160</v>
      </c>
      <c r="I30" s="3">
        <f>SUM(J30:L30)</f>
        <v>110</v>
      </c>
      <c r="J30" s="3">
        <v>50</v>
      </c>
      <c r="K30" s="3"/>
      <c r="L30" s="3">
        <v>60</v>
      </c>
      <c r="M30" s="3">
        <f>SUM(N30:P30)</f>
        <v>100</v>
      </c>
      <c r="N30" s="3">
        <v>50</v>
      </c>
      <c r="O30" s="3"/>
      <c r="P30" s="3">
        <v>50</v>
      </c>
      <c r="Q30" s="3">
        <f>SUM(R30:T30)</f>
        <v>75</v>
      </c>
      <c r="R30" s="3">
        <v>25</v>
      </c>
      <c r="S30" s="3"/>
      <c r="T30" s="3">
        <v>50</v>
      </c>
    </row>
    <row r="31" spans="2:20">
      <c r="B31" s="2"/>
      <c r="C31" s="2"/>
      <c r="D31" s="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2:20" ht="25.5">
      <c r="B32" s="2" t="s">
        <v>60</v>
      </c>
      <c r="C32" s="2" t="s">
        <v>61</v>
      </c>
      <c r="D32" s="2" t="s">
        <v>62</v>
      </c>
      <c r="E32" s="3">
        <f>SUM(F32:H32)</f>
        <v>29</v>
      </c>
      <c r="F32" s="3">
        <f>J32+N32+R32</f>
        <v>29</v>
      </c>
      <c r="G32" s="3">
        <f>K32+O32+S32</f>
        <v>0</v>
      </c>
      <c r="H32" s="3">
        <f>L32+P32+T32</f>
        <v>0</v>
      </c>
      <c r="I32" s="3">
        <f>SUM(J32:L32)</f>
        <v>12</v>
      </c>
      <c r="J32" s="3">
        <v>12</v>
      </c>
      <c r="K32" s="3"/>
      <c r="L32" s="3"/>
      <c r="M32" s="3">
        <f>SUM(N32:P32)</f>
        <v>8.5</v>
      </c>
      <c r="N32" s="3">
        <v>8.5</v>
      </c>
      <c r="O32" s="3"/>
      <c r="P32" s="3"/>
      <c r="Q32" s="3">
        <f>SUM(R32:T32)</f>
        <v>8.5</v>
      </c>
      <c r="R32" s="3">
        <v>8.5</v>
      </c>
      <c r="S32" s="3"/>
      <c r="T32" s="3"/>
    </row>
    <row r="33" spans="2:20">
      <c r="B33" s="2"/>
      <c r="C33" s="2"/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2:20" ht="25.5">
      <c r="B34" s="2" t="s">
        <v>63</v>
      </c>
      <c r="C34" s="2" t="s">
        <v>64</v>
      </c>
      <c r="D34" s="2" t="s">
        <v>64</v>
      </c>
      <c r="E34" s="3">
        <f>SUM(F34:H34)</f>
        <v>34.012</v>
      </c>
      <c r="F34" s="3">
        <f t="shared" ref="F34:H37" si="11">J34+N34+R34</f>
        <v>34.012</v>
      </c>
      <c r="G34" s="3">
        <f t="shared" si="11"/>
        <v>0</v>
      </c>
      <c r="H34" s="3">
        <f t="shared" si="11"/>
        <v>0</v>
      </c>
      <c r="I34" s="3">
        <f>I35+I36+I37</f>
        <v>13.604000000000001</v>
      </c>
      <c r="J34" s="3">
        <f t="shared" ref="J34:T34" si="12">J35+J36+J37</f>
        <v>13.604000000000001</v>
      </c>
      <c r="K34" s="3">
        <f t="shared" si="12"/>
        <v>0</v>
      </c>
      <c r="L34" s="3">
        <f t="shared" si="12"/>
        <v>0</v>
      </c>
      <c r="M34" s="3">
        <f t="shared" si="12"/>
        <v>10.204000000000001</v>
      </c>
      <c r="N34" s="3">
        <f t="shared" si="12"/>
        <v>10.204000000000001</v>
      </c>
      <c r="O34" s="3">
        <f t="shared" si="12"/>
        <v>0</v>
      </c>
      <c r="P34" s="3">
        <f t="shared" si="12"/>
        <v>0</v>
      </c>
      <c r="Q34" s="3">
        <f t="shared" si="12"/>
        <v>10.204000000000001</v>
      </c>
      <c r="R34" s="3">
        <f t="shared" si="12"/>
        <v>10.204000000000001</v>
      </c>
      <c r="S34" s="3">
        <f t="shared" si="12"/>
        <v>0</v>
      </c>
      <c r="T34" s="3">
        <f t="shared" si="12"/>
        <v>0</v>
      </c>
    </row>
    <row r="35" spans="2:20" ht="38.25">
      <c r="B35" s="2" t="s">
        <v>92</v>
      </c>
      <c r="C35" s="2"/>
      <c r="D35" s="2" t="s">
        <v>65</v>
      </c>
      <c r="E35" s="3">
        <f>SUM(F35:H35)</f>
        <v>30.612000000000002</v>
      </c>
      <c r="F35" s="3">
        <f t="shared" si="11"/>
        <v>30.612000000000002</v>
      </c>
      <c r="G35" s="3">
        <f t="shared" si="11"/>
        <v>0</v>
      </c>
      <c r="H35" s="3">
        <f t="shared" si="11"/>
        <v>0</v>
      </c>
      <c r="I35" s="3">
        <f>SUM(J35:L35)</f>
        <v>10.204000000000001</v>
      </c>
      <c r="J35" s="3">
        <v>10.204000000000001</v>
      </c>
      <c r="K35" s="3"/>
      <c r="L35" s="3">
        <f>L36+L37</f>
        <v>0</v>
      </c>
      <c r="M35" s="3">
        <f>SUM(N35:P35)</f>
        <v>10.204000000000001</v>
      </c>
      <c r="N35" s="3">
        <v>10.204000000000001</v>
      </c>
      <c r="O35" s="3"/>
      <c r="P35" s="3"/>
      <c r="Q35" s="3">
        <f>SUM(R35:T35)</f>
        <v>10.204000000000001</v>
      </c>
      <c r="R35" s="3">
        <v>10.204000000000001</v>
      </c>
      <c r="S35" s="3"/>
      <c r="T35" s="3"/>
    </row>
    <row r="36" spans="2:20" ht="25.5">
      <c r="B36" s="2" t="s">
        <v>93</v>
      </c>
      <c r="C36" s="2"/>
      <c r="D36" s="2" t="s">
        <v>66</v>
      </c>
      <c r="E36" s="3">
        <f>SUM(F36:H36)</f>
        <v>0</v>
      </c>
      <c r="F36" s="3">
        <f t="shared" si="11"/>
        <v>0</v>
      </c>
      <c r="G36" s="3">
        <f t="shared" si="11"/>
        <v>0</v>
      </c>
      <c r="H36" s="3">
        <f t="shared" si="11"/>
        <v>0</v>
      </c>
      <c r="I36" s="3">
        <f>SUM(J36:L36)</f>
        <v>0</v>
      </c>
      <c r="J36" s="3"/>
      <c r="K36" s="3"/>
      <c r="L36" s="3"/>
      <c r="M36" s="3">
        <f>SUM(N36:P36)</f>
        <v>0</v>
      </c>
      <c r="N36" s="3"/>
      <c r="O36" s="3"/>
      <c r="P36" s="3"/>
      <c r="Q36" s="3">
        <f>SUM(R36:T36)</f>
        <v>0</v>
      </c>
      <c r="R36" s="3"/>
      <c r="S36" s="3"/>
      <c r="T36" s="3"/>
    </row>
    <row r="37" spans="2:20">
      <c r="B37" s="2" t="s">
        <v>94</v>
      </c>
      <c r="C37" s="2"/>
      <c r="D37" s="2" t="s">
        <v>67</v>
      </c>
      <c r="E37" s="3">
        <f>F37</f>
        <v>3.4</v>
      </c>
      <c r="F37" s="3">
        <f t="shared" si="11"/>
        <v>3.4</v>
      </c>
      <c r="G37" s="3">
        <f t="shared" si="11"/>
        <v>0</v>
      </c>
      <c r="H37" s="3">
        <f t="shared" si="11"/>
        <v>0</v>
      </c>
      <c r="I37" s="3">
        <f>SUM(J37:L37)</f>
        <v>3.4</v>
      </c>
      <c r="J37" s="3">
        <v>3.4</v>
      </c>
      <c r="K37" s="3"/>
      <c r="L37" s="3"/>
      <c r="M37" s="3">
        <f>SUM(N37:P37)</f>
        <v>0</v>
      </c>
      <c r="N37" s="3"/>
      <c r="O37" s="3"/>
      <c r="P37" s="3"/>
      <c r="Q37" s="3">
        <f>SUM(R37:T37)</f>
        <v>0</v>
      </c>
      <c r="R37" s="3"/>
      <c r="S37" s="3"/>
      <c r="T37" s="3"/>
    </row>
    <row r="38" spans="2:20">
      <c r="B38" s="2"/>
      <c r="C38" s="2"/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2:20" ht="25.5">
      <c r="B39" s="2" t="s">
        <v>95</v>
      </c>
      <c r="C39" s="2" t="s">
        <v>68</v>
      </c>
      <c r="D39" s="2" t="s">
        <v>68</v>
      </c>
      <c r="E39" s="3">
        <f>SUM(F39:H39)</f>
        <v>110</v>
      </c>
      <c r="F39" s="3">
        <f>J39+N39+R39</f>
        <v>60</v>
      </c>
      <c r="G39" s="3">
        <f>K39+O39+S39</f>
        <v>0</v>
      </c>
      <c r="H39" s="3">
        <f>L39+P39+T39</f>
        <v>50</v>
      </c>
      <c r="I39" s="3">
        <f>SUM(J39:L39)</f>
        <v>110</v>
      </c>
      <c r="J39" s="3">
        <v>60</v>
      </c>
      <c r="K39" s="3"/>
      <c r="L39" s="3">
        <v>50</v>
      </c>
      <c r="M39" s="3">
        <f>SUM(N39:P39)</f>
        <v>0</v>
      </c>
      <c r="N39" s="3"/>
      <c r="O39" s="3"/>
      <c r="P39" s="3"/>
      <c r="Q39" s="3">
        <f>SUM(R39:T39)</f>
        <v>0</v>
      </c>
      <c r="R39" s="3"/>
      <c r="S39" s="3"/>
      <c r="T39" s="3"/>
    </row>
  </sheetData>
  <mergeCells count="12">
    <mergeCell ref="B3:B5"/>
    <mergeCell ref="C3:C5"/>
    <mergeCell ref="D3:D5"/>
    <mergeCell ref="I4:I5"/>
    <mergeCell ref="J4:L4"/>
    <mergeCell ref="E3:T3"/>
    <mergeCell ref="N4:P4"/>
    <mergeCell ref="Q4:Q5"/>
    <mergeCell ref="R4:T4"/>
    <mergeCell ref="E4:E5"/>
    <mergeCell ref="F4:H4"/>
    <mergeCell ref="M4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1"/>
  <sheetViews>
    <sheetView zoomScale="90" zoomScaleNormal="9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J21" sqref="J21"/>
    </sheetView>
  </sheetViews>
  <sheetFormatPr defaultRowHeight="15"/>
  <cols>
    <col min="1" max="2" width="9.140625" style="5"/>
    <col min="3" max="3" width="22.42578125" style="5" customWidth="1"/>
    <col min="4" max="6" width="9.140625" style="5"/>
    <col min="7" max="7" width="10.5703125" style="5" customWidth="1"/>
    <col min="8" max="8" width="10.42578125" style="5" customWidth="1"/>
    <col min="9" max="10" width="9.140625" style="5"/>
    <col min="11" max="11" width="11" style="5" customWidth="1"/>
    <col min="12" max="12" width="10.42578125" style="5" customWidth="1"/>
    <col min="13" max="14" width="9.140625" style="5"/>
    <col min="15" max="15" width="11" style="5" customWidth="1"/>
    <col min="16" max="16" width="11.140625" style="5" customWidth="1"/>
    <col min="17" max="18" width="9.140625" style="5"/>
    <col min="19" max="19" width="11.140625" style="5" customWidth="1"/>
    <col min="20" max="16384" width="9.140625" style="5"/>
  </cols>
  <sheetData>
    <row r="1" spans="2:21">
      <c r="B1" s="5" t="s">
        <v>0</v>
      </c>
    </row>
    <row r="3" spans="2:21" s="9" customFormat="1">
      <c r="B3" s="18" t="s">
        <v>97</v>
      </c>
      <c r="C3" s="18" t="s">
        <v>3</v>
      </c>
      <c r="D3" s="18" t="s">
        <v>3</v>
      </c>
      <c r="E3" s="18" t="s">
        <v>73</v>
      </c>
      <c r="F3" s="17" t="s">
        <v>4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2:21" s="9" customFormat="1">
      <c r="B4" s="20"/>
      <c r="C4" s="20"/>
      <c r="D4" s="20"/>
      <c r="E4" s="20"/>
      <c r="F4" s="17" t="s">
        <v>5</v>
      </c>
      <c r="G4" s="17" t="s">
        <v>6</v>
      </c>
      <c r="H4" s="17"/>
      <c r="I4" s="17"/>
      <c r="J4" s="17" t="s">
        <v>70</v>
      </c>
      <c r="K4" s="17" t="s">
        <v>6</v>
      </c>
      <c r="L4" s="17"/>
      <c r="M4" s="17"/>
      <c r="N4" s="17" t="s">
        <v>71</v>
      </c>
      <c r="O4" s="17" t="s">
        <v>6</v>
      </c>
      <c r="P4" s="17"/>
      <c r="Q4" s="17"/>
      <c r="R4" s="18" t="s">
        <v>72</v>
      </c>
      <c r="S4" s="17" t="s">
        <v>6</v>
      </c>
      <c r="T4" s="17"/>
      <c r="U4" s="17"/>
    </row>
    <row r="5" spans="2:21" s="9" customFormat="1" ht="75">
      <c r="B5" s="19"/>
      <c r="C5" s="19"/>
      <c r="D5" s="19"/>
      <c r="E5" s="19"/>
      <c r="F5" s="17"/>
      <c r="G5" s="6" t="s">
        <v>7</v>
      </c>
      <c r="H5" s="6" t="s">
        <v>8</v>
      </c>
      <c r="I5" s="6" t="s">
        <v>9</v>
      </c>
      <c r="J5" s="17"/>
      <c r="K5" s="6" t="s">
        <v>7</v>
      </c>
      <c r="L5" s="6" t="s">
        <v>8</v>
      </c>
      <c r="M5" s="6" t="s">
        <v>9</v>
      </c>
      <c r="N5" s="17"/>
      <c r="O5" s="6" t="s">
        <v>7</v>
      </c>
      <c r="P5" s="6" t="s">
        <v>8</v>
      </c>
      <c r="Q5" s="6" t="s">
        <v>9</v>
      </c>
      <c r="R5" s="19"/>
      <c r="S5" s="6" t="s">
        <v>7</v>
      </c>
      <c r="T5" s="6" t="s">
        <v>8</v>
      </c>
      <c r="U5" s="6" t="s">
        <v>9</v>
      </c>
    </row>
    <row r="6" spans="2:21" s="9" customFormat="1">
      <c r="B6" s="6">
        <v>1</v>
      </c>
      <c r="C6" s="6">
        <v>3</v>
      </c>
      <c r="D6" s="6">
        <v>3</v>
      </c>
      <c r="E6" s="6"/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8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</row>
    <row r="7" spans="2:21" s="9" customFormat="1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2:21" s="9" customFormat="1" ht="30">
      <c r="B8" s="6" t="s">
        <v>25</v>
      </c>
      <c r="C8" s="6" t="s">
        <v>26</v>
      </c>
      <c r="D8" s="6"/>
      <c r="E8" s="6" t="s">
        <v>76</v>
      </c>
      <c r="F8" s="10">
        <f t="shared" ref="F8:F11" si="0">SUM(G8:I8)</f>
        <v>0</v>
      </c>
      <c r="G8" s="10">
        <f t="shared" ref="G8:I11" si="1">K8+O8+S8</f>
        <v>0</v>
      </c>
      <c r="H8" s="10">
        <f t="shared" si="1"/>
        <v>0</v>
      </c>
      <c r="I8" s="10">
        <f t="shared" si="1"/>
        <v>0</v>
      </c>
      <c r="J8" s="10">
        <f t="shared" ref="J8:J11" si="2">SUM(K8:M8)</f>
        <v>0</v>
      </c>
      <c r="K8" s="10">
        <v>0</v>
      </c>
      <c r="L8" s="10">
        <v>0</v>
      </c>
      <c r="M8" s="10">
        <v>0</v>
      </c>
      <c r="N8" s="10">
        <f t="shared" ref="N8" si="3">SUM(O8:Q8)</f>
        <v>0</v>
      </c>
      <c r="O8" s="10">
        <v>0</v>
      </c>
      <c r="P8" s="10">
        <v>0</v>
      </c>
      <c r="Q8" s="10">
        <v>0</v>
      </c>
      <c r="R8" s="10">
        <f t="shared" ref="R8" si="4">SUM(S8:U8)</f>
        <v>0</v>
      </c>
      <c r="S8" s="10">
        <v>0</v>
      </c>
      <c r="T8" s="10">
        <v>0</v>
      </c>
      <c r="U8" s="10">
        <v>0</v>
      </c>
    </row>
    <row r="9" spans="2:21" s="9" customFormat="1">
      <c r="B9" s="6" t="s">
        <v>45</v>
      </c>
      <c r="C9" s="6" t="s">
        <v>46</v>
      </c>
      <c r="D9" s="6"/>
      <c r="E9" s="6" t="s">
        <v>76</v>
      </c>
      <c r="F9" s="10">
        <f t="shared" si="0"/>
        <v>0</v>
      </c>
      <c r="G9" s="10">
        <f t="shared" si="1"/>
        <v>0</v>
      </c>
      <c r="H9" s="10">
        <f t="shared" si="1"/>
        <v>0</v>
      </c>
      <c r="I9" s="10">
        <f t="shared" si="1"/>
        <v>0</v>
      </c>
      <c r="J9" s="10">
        <f t="shared" si="2"/>
        <v>0</v>
      </c>
      <c r="K9" s="10">
        <v>0</v>
      </c>
      <c r="L9" s="10">
        <v>0</v>
      </c>
      <c r="M9" s="10">
        <v>0</v>
      </c>
      <c r="N9" s="10">
        <f t="shared" ref="N9:N11" si="5">SUM(O9:Q9)</f>
        <v>0</v>
      </c>
      <c r="O9" s="10">
        <v>0</v>
      </c>
      <c r="P9" s="10">
        <v>0</v>
      </c>
      <c r="Q9" s="10">
        <v>0</v>
      </c>
      <c r="R9" s="10">
        <f t="shared" ref="R9:R11" si="6">SUM(S9:U9)</f>
        <v>0</v>
      </c>
      <c r="S9" s="10">
        <v>0</v>
      </c>
      <c r="T9" s="10">
        <v>0</v>
      </c>
      <c r="U9" s="10">
        <v>0</v>
      </c>
    </row>
    <row r="10" spans="2:21" s="9" customFormat="1">
      <c r="B10" s="6" t="s">
        <v>47</v>
      </c>
      <c r="C10" s="6" t="s">
        <v>48</v>
      </c>
      <c r="D10" s="6"/>
      <c r="E10" s="6" t="s">
        <v>76</v>
      </c>
      <c r="F10" s="10">
        <f t="shared" si="0"/>
        <v>0</v>
      </c>
      <c r="G10" s="10">
        <f t="shared" si="1"/>
        <v>0</v>
      </c>
      <c r="H10" s="10">
        <f t="shared" si="1"/>
        <v>0</v>
      </c>
      <c r="I10" s="10">
        <f t="shared" si="1"/>
        <v>0</v>
      </c>
      <c r="J10" s="10">
        <f t="shared" si="2"/>
        <v>0</v>
      </c>
      <c r="K10" s="10">
        <v>0</v>
      </c>
      <c r="L10" s="10">
        <v>0</v>
      </c>
      <c r="M10" s="10">
        <v>0</v>
      </c>
      <c r="N10" s="10">
        <f t="shared" si="5"/>
        <v>0</v>
      </c>
      <c r="O10" s="10">
        <v>0</v>
      </c>
      <c r="P10" s="10">
        <v>0</v>
      </c>
      <c r="Q10" s="10">
        <v>0</v>
      </c>
      <c r="R10" s="10">
        <f t="shared" si="6"/>
        <v>0</v>
      </c>
      <c r="S10" s="10">
        <v>0</v>
      </c>
      <c r="T10" s="10">
        <v>0</v>
      </c>
      <c r="U10" s="10">
        <v>0</v>
      </c>
    </row>
    <row r="11" spans="2:21" s="9" customFormat="1">
      <c r="B11" s="6" t="s">
        <v>49</v>
      </c>
      <c r="C11" s="6" t="s">
        <v>50</v>
      </c>
      <c r="D11" s="6"/>
      <c r="E11" s="6" t="s">
        <v>76</v>
      </c>
      <c r="F11" s="10">
        <f t="shared" si="0"/>
        <v>0</v>
      </c>
      <c r="G11" s="10">
        <f t="shared" si="1"/>
        <v>0</v>
      </c>
      <c r="H11" s="10">
        <f t="shared" si="1"/>
        <v>0</v>
      </c>
      <c r="I11" s="10">
        <f t="shared" si="1"/>
        <v>0</v>
      </c>
      <c r="J11" s="10">
        <f t="shared" si="2"/>
        <v>0</v>
      </c>
      <c r="K11" s="10">
        <v>0</v>
      </c>
      <c r="L11" s="10">
        <v>0</v>
      </c>
      <c r="M11" s="10">
        <v>0</v>
      </c>
      <c r="N11" s="10">
        <f t="shared" si="5"/>
        <v>0</v>
      </c>
      <c r="O11" s="10">
        <v>0</v>
      </c>
      <c r="P11" s="10">
        <v>0</v>
      </c>
      <c r="Q11" s="10">
        <v>0</v>
      </c>
      <c r="R11" s="10">
        <f t="shared" si="6"/>
        <v>0</v>
      </c>
      <c r="S11" s="10">
        <v>0</v>
      </c>
      <c r="T11" s="10">
        <v>0</v>
      </c>
      <c r="U11" s="10">
        <v>0</v>
      </c>
    </row>
  </sheetData>
  <mergeCells count="13">
    <mergeCell ref="N4:N5"/>
    <mergeCell ref="J4:J5"/>
    <mergeCell ref="R4:R5"/>
    <mergeCell ref="B3:B5"/>
    <mergeCell ref="C3:C5"/>
    <mergeCell ref="D3:D5"/>
    <mergeCell ref="E3:E5"/>
    <mergeCell ref="F3:U3"/>
    <mergeCell ref="F4:F5"/>
    <mergeCell ref="G4:I4"/>
    <mergeCell ref="K4:M4"/>
    <mergeCell ref="O4:Q4"/>
    <mergeCell ref="S4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6"/>
  <sheetViews>
    <sheetView workbookViewId="0">
      <pane xSplit="5" ySplit="7" topLeftCell="L8" activePane="bottomRight" state="frozen"/>
      <selection pane="topRight" activeCell="F1" sqref="F1"/>
      <selection pane="bottomLeft" activeCell="A8" sqref="A8"/>
      <selection pane="bottomRight" activeCell="B8" sqref="B8:B16"/>
    </sheetView>
  </sheetViews>
  <sheetFormatPr defaultRowHeight="15"/>
  <cols>
    <col min="1" max="2" width="9.140625" style="5"/>
    <col min="3" max="3" width="20.42578125" style="5" customWidth="1"/>
    <col min="4" max="4" width="24.42578125" style="5" customWidth="1"/>
    <col min="5" max="6" width="9.140625" style="5"/>
    <col min="7" max="7" width="10.42578125" style="5" customWidth="1"/>
    <col min="8" max="8" width="11.7109375" style="5" customWidth="1"/>
    <col min="9" max="16384" width="9.140625" style="5"/>
  </cols>
  <sheetData>
    <row r="1" spans="2:21">
      <c r="B1" s="5" t="s">
        <v>0</v>
      </c>
    </row>
    <row r="3" spans="2:21">
      <c r="B3" s="18" t="s">
        <v>1</v>
      </c>
      <c r="C3" s="18" t="s">
        <v>3</v>
      </c>
      <c r="D3" s="18" t="s">
        <v>3</v>
      </c>
      <c r="E3" s="18" t="s">
        <v>73</v>
      </c>
      <c r="F3" s="21" t="s">
        <v>4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3"/>
    </row>
    <row r="4" spans="2:21">
      <c r="B4" s="20"/>
      <c r="C4" s="20"/>
      <c r="D4" s="20"/>
      <c r="E4" s="20"/>
      <c r="F4" s="18" t="s">
        <v>5</v>
      </c>
      <c r="G4" s="21" t="s">
        <v>6</v>
      </c>
      <c r="H4" s="22"/>
      <c r="I4" s="23"/>
      <c r="J4" s="18" t="s">
        <v>70</v>
      </c>
      <c r="K4" s="21" t="s">
        <v>6</v>
      </c>
      <c r="L4" s="22"/>
      <c r="M4" s="23"/>
      <c r="N4" s="18" t="s">
        <v>71</v>
      </c>
      <c r="O4" s="21" t="s">
        <v>6</v>
      </c>
      <c r="P4" s="22"/>
      <c r="Q4" s="23"/>
      <c r="R4" s="18" t="s">
        <v>72</v>
      </c>
      <c r="S4" s="21" t="s">
        <v>6</v>
      </c>
      <c r="T4" s="22"/>
      <c r="U4" s="23"/>
    </row>
    <row r="5" spans="2:21" ht="75">
      <c r="B5" s="19"/>
      <c r="C5" s="19"/>
      <c r="D5" s="19"/>
      <c r="E5" s="19"/>
      <c r="F5" s="19"/>
      <c r="G5" s="7" t="s">
        <v>7</v>
      </c>
      <c r="H5" s="7" t="s">
        <v>8</v>
      </c>
      <c r="I5" s="7" t="s">
        <v>9</v>
      </c>
      <c r="J5" s="19"/>
      <c r="K5" s="7" t="s">
        <v>7</v>
      </c>
      <c r="L5" s="7" t="s">
        <v>8</v>
      </c>
      <c r="M5" s="7" t="s">
        <v>9</v>
      </c>
      <c r="N5" s="19"/>
      <c r="O5" s="7" t="s">
        <v>7</v>
      </c>
      <c r="P5" s="7" t="s">
        <v>8</v>
      </c>
      <c r="Q5" s="7" t="s">
        <v>9</v>
      </c>
      <c r="R5" s="19"/>
      <c r="S5" s="7" t="s">
        <v>7</v>
      </c>
      <c r="T5" s="7" t="s">
        <v>8</v>
      </c>
      <c r="U5" s="7" t="s">
        <v>9</v>
      </c>
    </row>
    <row r="6" spans="2:21">
      <c r="B6" s="7">
        <v>1</v>
      </c>
      <c r="C6" s="7">
        <v>3</v>
      </c>
      <c r="D6" s="7">
        <v>3</v>
      </c>
      <c r="E6" s="7"/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  <c r="N6" s="7">
        <v>12</v>
      </c>
      <c r="O6" s="7">
        <v>13</v>
      </c>
      <c r="P6" s="7">
        <v>14</v>
      </c>
      <c r="Q6" s="7">
        <v>15</v>
      </c>
      <c r="R6" s="7">
        <v>16</v>
      </c>
      <c r="S6" s="7">
        <v>17</v>
      </c>
      <c r="T6" s="7">
        <v>18</v>
      </c>
      <c r="U6" s="7">
        <v>19</v>
      </c>
    </row>
    <row r="7" spans="2:2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2:21" ht="30">
      <c r="B8" s="7">
        <v>3</v>
      </c>
      <c r="C8" s="7" t="s">
        <v>24</v>
      </c>
      <c r="D8" s="7"/>
      <c r="E8" s="7" t="s">
        <v>75</v>
      </c>
      <c r="F8" s="10">
        <f t="shared" ref="F8:F16" si="0">SUM(G8:I8)</f>
        <v>0</v>
      </c>
      <c r="G8" s="10">
        <f t="shared" ref="G8:I16" si="1">K8+O8+S8</f>
        <v>0</v>
      </c>
      <c r="H8" s="10">
        <f t="shared" si="1"/>
        <v>0</v>
      </c>
      <c r="I8" s="10">
        <f t="shared" si="1"/>
        <v>0</v>
      </c>
      <c r="J8" s="10">
        <f t="shared" ref="J8:J16" si="2">SUM(K8:M8)</f>
        <v>0</v>
      </c>
      <c r="K8" s="10">
        <v>0</v>
      </c>
      <c r="L8" s="10">
        <v>0</v>
      </c>
      <c r="M8" s="10">
        <v>0</v>
      </c>
      <c r="N8" s="10">
        <f t="shared" ref="N8:N13" si="3">SUM(O8:Q8)</f>
        <v>0</v>
      </c>
      <c r="O8" s="10">
        <v>0</v>
      </c>
      <c r="P8" s="10">
        <v>0</v>
      </c>
      <c r="Q8" s="10">
        <v>0</v>
      </c>
      <c r="R8" s="10">
        <f t="shared" ref="R8:R13" si="4">SUM(S8:U8)</f>
        <v>0</v>
      </c>
      <c r="S8" s="10">
        <v>0</v>
      </c>
      <c r="T8" s="10">
        <v>0</v>
      </c>
      <c r="U8" s="10">
        <v>0</v>
      </c>
    </row>
    <row r="9" spans="2:21" ht="30">
      <c r="B9" s="7" t="s">
        <v>98</v>
      </c>
      <c r="C9" s="7"/>
      <c r="D9" s="7" t="s">
        <v>31</v>
      </c>
      <c r="E9" s="7" t="s">
        <v>75</v>
      </c>
      <c r="F9" s="10">
        <f t="shared" si="0"/>
        <v>0</v>
      </c>
      <c r="G9" s="10">
        <f t="shared" si="1"/>
        <v>0</v>
      </c>
      <c r="H9" s="10">
        <f t="shared" si="1"/>
        <v>0</v>
      </c>
      <c r="I9" s="10">
        <f t="shared" si="1"/>
        <v>0</v>
      </c>
      <c r="J9" s="10">
        <f t="shared" si="2"/>
        <v>0</v>
      </c>
      <c r="K9" s="10">
        <v>0</v>
      </c>
      <c r="L9" s="10">
        <v>0</v>
      </c>
      <c r="M9" s="10">
        <v>0</v>
      </c>
      <c r="N9" s="10">
        <f t="shared" si="3"/>
        <v>0</v>
      </c>
      <c r="O9" s="10">
        <v>0</v>
      </c>
      <c r="P9" s="10">
        <v>0</v>
      </c>
      <c r="Q9" s="10">
        <v>0</v>
      </c>
      <c r="R9" s="10">
        <f t="shared" si="4"/>
        <v>0</v>
      </c>
      <c r="S9" s="10">
        <v>0</v>
      </c>
      <c r="T9" s="10">
        <v>0</v>
      </c>
      <c r="U9" s="10">
        <v>0</v>
      </c>
    </row>
    <row r="10" spans="2:21" ht="45">
      <c r="B10" s="7" t="s">
        <v>99</v>
      </c>
      <c r="C10" s="7"/>
      <c r="D10" s="7" t="s">
        <v>32</v>
      </c>
      <c r="E10" s="7" t="s">
        <v>75</v>
      </c>
      <c r="F10" s="10">
        <f t="shared" si="0"/>
        <v>0</v>
      </c>
      <c r="G10" s="10">
        <f t="shared" si="1"/>
        <v>0</v>
      </c>
      <c r="H10" s="10">
        <f t="shared" si="1"/>
        <v>0</v>
      </c>
      <c r="I10" s="10">
        <f t="shared" si="1"/>
        <v>0</v>
      </c>
      <c r="J10" s="10">
        <f t="shared" si="2"/>
        <v>0</v>
      </c>
      <c r="K10" s="10">
        <v>0</v>
      </c>
      <c r="L10" s="10">
        <v>0</v>
      </c>
      <c r="M10" s="10">
        <v>0</v>
      </c>
      <c r="N10" s="10">
        <f t="shared" si="3"/>
        <v>0</v>
      </c>
      <c r="O10" s="10">
        <v>0</v>
      </c>
      <c r="P10" s="10">
        <v>0</v>
      </c>
      <c r="Q10" s="10">
        <v>0</v>
      </c>
      <c r="R10" s="10">
        <f t="shared" si="4"/>
        <v>0</v>
      </c>
      <c r="S10" s="10">
        <v>0</v>
      </c>
      <c r="T10" s="10">
        <v>0</v>
      </c>
      <c r="U10" s="10">
        <v>0</v>
      </c>
    </row>
    <row r="11" spans="2:21" ht="30">
      <c r="B11" s="7" t="s">
        <v>100</v>
      </c>
      <c r="C11" s="7"/>
      <c r="D11" s="7" t="s">
        <v>33</v>
      </c>
      <c r="E11" s="7" t="s">
        <v>75</v>
      </c>
      <c r="F11" s="10">
        <f t="shared" si="0"/>
        <v>0</v>
      </c>
      <c r="G11" s="10">
        <f t="shared" si="1"/>
        <v>0</v>
      </c>
      <c r="H11" s="10">
        <f t="shared" si="1"/>
        <v>0</v>
      </c>
      <c r="I11" s="10">
        <f t="shared" si="1"/>
        <v>0</v>
      </c>
      <c r="J11" s="10">
        <f t="shared" si="2"/>
        <v>0</v>
      </c>
      <c r="K11" s="10">
        <v>0</v>
      </c>
      <c r="L11" s="10">
        <v>0</v>
      </c>
      <c r="M11" s="10">
        <v>0</v>
      </c>
      <c r="N11" s="10">
        <f t="shared" si="3"/>
        <v>0</v>
      </c>
      <c r="O11" s="10">
        <v>0</v>
      </c>
      <c r="P11" s="10">
        <v>0</v>
      </c>
      <c r="Q11" s="10">
        <v>0</v>
      </c>
      <c r="R11" s="10">
        <f t="shared" si="4"/>
        <v>0</v>
      </c>
      <c r="S11" s="10">
        <v>0</v>
      </c>
      <c r="T11" s="10">
        <v>0</v>
      </c>
      <c r="U11" s="10">
        <v>0</v>
      </c>
    </row>
    <row r="12" spans="2:21">
      <c r="B12" s="7" t="s">
        <v>101</v>
      </c>
      <c r="C12" s="7"/>
      <c r="D12" s="7" t="s">
        <v>34</v>
      </c>
      <c r="E12" s="7" t="s">
        <v>75</v>
      </c>
      <c r="F12" s="10">
        <f t="shared" si="0"/>
        <v>0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2"/>
        <v>0</v>
      </c>
      <c r="K12" s="10">
        <v>0</v>
      </c>
      <c r="L12" s="10">
        <v>0</v>
      </c>
      <c r="M12" s="10">
        <v>0</v>
      </c>
      <c r="N12" s="10">
        <f t="shared" si="3"/>
        <v>0</v>
      </c>
      <c r="O12" s="10">
        <v>0</v>
      </c>
      <c r="P12" s="10">
        <v>0</v>
      </c>
      <c r="Q12" s="10">
        <v>0</v>
      </c>
      <c r="R12" s="10">
        <f t="shared" si="4"/>
        <v>0</v>
      </c>
      <c r="S12" s="10">
        <v>0</v>
      </c>
      <c r="T12" s="10">
        <v>0</v>
      </c>
      <c r="U12" s="10">
        <v>0</v>
      </c>
    </row>
    <row r="13" spans="2:21" ht="45">
      <c r="B13" s="7" t="s">
        <v>102</v>
      </c>
      <c r="C13" s="7"/>
      <c r="D13" s="7" t="s">
        <v>35</v>
      </c>
      <c r="E13" s="7" t="s">
        <v>75</v>
      </c>
      <c r="F13" s="10">
        <f t="shared" si="0"/>
        <v>0</v>
      </c>
      <c r="G13" s="10">
        <f t="shared" si="1"/>
        <v>0</v>
      </c>
      <c r="H13" s="10">
        <f t="shared" si="1"/>
        <v>0</v>
      </c>
      <c r="I13" s="10">
        <f t="shared" si="1"/>
        <v>0</v>
      </c>
      <c r="J13" s="10">
        <f t="shared" si="2"/>
        <v>0</v>
      </c>
      <c r="K13" s="10">
        <v>0</v>
      </c>
      <c r="L13" s="10">
        <v>0</v>
      </c>
      <c r="M13" s="10">
        <v>0</v>
      </c>
      <c r="N13" s="10">
        <f t="shared" si="3"/>
        <v>0</v>
      </c>
      <c r="O13" s="10">
        <v>0</v>
      </c>
      <c r="P13" s="10">
        <v>0</v>
      </c>
      <c r="Q13" s="10">
        <v>0</v>
      </c>
      <c r="R13" s="10">
        <f t="shared" si="4"/>
        <v>0</v>
      </c>
      <c r="S13" s="10">
        <v>0</v>
      </c>
      <c r="T13" s="10">
        <v>0</v>
      </c>
      <c r="U13" s="10">
        <v>0</v>
      </c>
    </row>
    <row r="14" spans="2:21">
      <c r="B14" s="7" t="s">
        <v>43</v>
      </c>
      <c r="C14" s="7" t="s">
        <v>44</v>
      </c>
      <c r="D14" s="7" t="s">
        <v>44</v>
      </c>
      <c r="E14" s="7" t="s">
        <v>75</v>
      </c>
      <c r="F14" s="10">
        <f t="shared" si="0"/>
        <v>0</v>
      </c>
      <c r="G14" s="10">
        <f t="shared" si="1"/>
        <v>0</v>
      </c>
      <c r="H14" s="10">
        <f t="shared" si="1"/>
        <v>0</v>
      </c>
      <c r="I14" s="10">
        <f t="shared" si="1"/>
        <v>0</v>
      </c>
      <c r="J14" s="10">
        <f t="shared" si="2"/>
        <v>0</v>
      </c>
      <c r="K14" s="10">
        <v>0</v>
      </c>
      <c r="L14" s="10">
        <v>0</v>
      </c>
      <c r="M14" s="10">
        <v>0</v>
      </c>
      <c r="N14" s="10">
        <f t="shared" ref="N14:N16" si="5">SUM(O14:Q14)</f>
        <v>0</v>
      </c>
      <c r="O14" s="10">
        <v>0</v>
      </c>
      <c r="P14" s="10">
        <v>0</v>
      </c>
      <c r="Q14" s="10">
        <v>0</v>
      </c>
      <c r="R14" s="10">
        <f t="shared" ref="R14:R16" si="6">SUM(S14:U14)</f>
        <v>0</v>
      </c>
      <c r="S14" s="10">
        <v>0</v>
      </c>
      <c r="T14" s="10">
        <v>0</v>
      </c>
      <c r="U14" s="10">
        <v>0</v>
      </c>
    </row>
    <row r="15" spans="2:21" ht="60">
      <c r="B15" s="7" t="s">
        <v>51</v>
      </c>
      <c r="C15" s="7" t="s">
        <v>52</v>
      </c>
      <c r="D15" s="7"/>
      <c r="E15" s="7" t="s">
        <v>75</v>
      </c>
      <c r="F15" s="10">
        <f t="shared" si="0"/>
        <v>0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2"/>
        <v>0</v>
      </c>
      <c r="K15" s="10">
        <v>0</v>
      </c>
      <c r="L15" s="10">
        <v>0</v>
      </c>
      <c r="M15" s="10">
        <v>0</v>
      </c>
      <c r="N15" s="10">
        <f t="shared" si="5"/>
        <v>0</v>
      </c>
      <c r="O15" s="10">
        <v>0</v>
      </c>
      <c r="P15" s="10">
        <v>0</v>
      </c>
      <c r="Q15" s="10">
        <v>0</v>
      </c>
      <c r="R15" s="10">
        <f t="shared" si="6"/>
        <v>0</v>
      </c>
      <c r="S15" s="10">
        <v>0</v>
      </c>
      <c r="T15" s="10">
        <v>0</v>
      </c>
      <c r="U15" s="10">
        <v>0</v>
      </c>
    </row>
    <row r="16" spans="2:21" ht="30">
      <c r="B16" s="7" t="s">
        <v>53</v>
      </c>
      <c r="C16" s="7" t="s">
        <v>54</v>
      </c>
      <c r="D16" s="7"/>
      <c r="E16" s="7" t="s">
        <v>75</v>
      </c>
      <c r="F16" s="10">
        <f t="shared" si="0"/>
        <v>0</v>
      </c>
      <c r="G16" s="10">
        <f t="shared" si="1"/>
        <v>0</v>
      </c>
      <c r="H16" s="10">
        <f t="shared" si="1"/>
        <v>0</v>
      </c>
      <c r="I16" s="10">
        <f t="shared" si="1"/>
        <v>0</v>
      </c>
      <c r="J16" s="10">
        <f t="shared" si="2"/>
        <v>0</v>
      </c>
      <c r="K16" s="10">
        <v>0</v>
      </c>
      <c r="L16" s="10">
        <v>0</v>
      </c>
      <c r="M16" s="10">
        <v>0</v>
      </c>
      <c r="N16" s="10">
        <f t="shared" si="5"/>
        <v>0</v>
      </c>
      <c r="O16" s="10">
        <v>0</v>
      </c>
      <c r="P16" s="10">
        <v>0</v>
      </c>
      <c r="Q16" s="10">
        <v>0</v>
      </c>
      <c r="R16" s="10">
        <f t="shared" si="6"/>
        <v>0</v>
      </c>
      <c r="S16" s="10">
        <v>0</v>
      </c>
      <c r="T16" s="10">
        <v>0</v>
      </c>
      <c r="U16" s="10">
        <v>0</v>
      </c>
    </row>
  </sheetData>
  <mergeCells count="13">
    <mergeCell ref="R4:R5"/>
    <mergeCell ref="N4:N5"/>
    <mergeCell ref="J4:J5"/>
    <mergeCell ref="B3:B5"/>
    <mergeCell ref="C3:C5"/>
    <mergeCell ref="D3:D5"/>
    <mergeCell ref="E3:E5"/>
    <mergeCell ref="F3:U3"/>
    <mergeCell ref="F4:F5"/>
    <mergeCell ref="G4:I4"/>
    <mergeCell ref="K4:M4"/>
    <mergeCell ref="O4:Q4"/>
    <mergeCell ref="S4:U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U40"/>
  <sheetViews>
    <sheetView tabSelected="1" zoomScale="90" zoomScaleNormal="90" workbookViewId="0">
      <pane xSplit="5" ySplit="7" topLeftCell="K8" activePane="bottomRight" state="frozen"/>
      <selection pane="topRight" activeCell="E1" sqref="E1"/>
      <selection pane="bottomLeft" activeCell="A8" sqref="A8"/>
      <selection pane="bottomRight" activeCell="D375" sqref="D375"/>
    </sheetView>
  </sheetViews>
  <sheetFormatPr defaultRowHeight="12.75"/>
  <cols>
    <col min="1" max="1" width="6" style="1" customWidth="1"/>
    <col min="2" max="2" width="9.28515625" style="1" bestFit="1" customWidth="1"/>
    <col min="3" max="3" width="29.5703125" style="1" customWidth="1"/>
    <col min="4" max="4" width="33.28515625" style="1" customWidth="1"/>
    <col min="5" max="5" width="13.140625" style="1" customWidth="1"/>
    <col min="6" max="6" width="14.28515625" style="1" customWidth="1"/>
    <col min="7" max="7" width="14.42578125" style="1" customWidth="1"/>
    <col min="8" max="8" width="15.5703125" style="1" customWidth="1"/>
    <col min="9" max="9" width="17" style="1" customWidth="1"/>
    <col min="10" max="10" width="11.5703125" style="1" bestFit="1" customWidth="1"/>
    <col min="11" max="11" width="15.7109375" style="1" customWidth="1"/>
    <col min="12" max="12" width="16.28515625" style="1" customWidth="1"/>
    <col min="13" max="13" width="12.42578125" style="1" customWidth="1"/>
    <col min="14" max="14" width="11.5703125" style="1" bestFit="1" customWidth="1"/>
    <col min="15" max="15" width="15.28515625" style="1" customWidth="1"/>
    <col min="16" max="16" width="12.85546875" style="1" customWidth="1"/>
    <col min="17" max="17" width="12.28515625" style="1" customWidth="1"/>
    <col min="18" max="18" width="10" style="1" bestFit="1" customWidth="1"/>
    <col min="19" max="19" width="13" style="1" customWidth="1"/>
    <col min="20" max="21" width="14.5703125" style="1" customWidth="1"/>
    <col min="22" max="16384" width="9.140625" style="1"/>
  </cols>
  <sheetData>
    <row r="1" spans="1:21">
      <c r="B1" s="1" t="s">
        <v>0</v>
      </c>
    </row>
    <row r="3" spans="1:21">
      <c r="B3" s="11" t="s">
        <v>1</v>
      </c>
      <c r="C3" s="11" t="s">
        <v>3</v>
      </c>
      <c r="D3" s="11" t="s">
        <v>3</v>
      </c>
      <c r="E3" s="11" t="s">
        <v>73</v>
      </c>
      <c r="F3" s="24" t="s">
        <v>4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6"/>
    </row>
    <row r="4" spans="1:21">
      <c r="B4" s="12"/>
      <c r="C4" s="12"/>
      <c r="D4" s="12"/>
      <c r="E4" s="12"/>
      <c r="F4" s="11" t="s">
        <v>5</v>
      </c>
      <c r="G4" s="14" t="s">
        <v>6</v>
      </c>
      <c r="H4" s="15"/>
      <c r="I4" s="16"/>
      <c r="J4" s="11" t="s">
        <v>70</v>
      </c>
      <c r="K4" s="14" t="s">
        <v>6</v>
      </c>
      <c r="L4" s="15"/>
      <c r="M4" s="16"/>
      <c r="N4" s="11" t="s">
        <v>71</v>
      </c>
      <c r="O4" s="14" t="s">
        <v>6</v>
      </c>
      <c r="P4" s="15"/>
      <c r="Q4" s="16"/>
      <c r="R4" s="11" t="s">
        <v>72</v>
      </c>
      <c r="S4" s="14" t="s">
        <v>6</v>
      </c>
      <c r="T4" s="15"/>
      <c r="U4" s="16"/>
    </row>
    <row r="5" spans="1:21" ht="38.25">
      <c r="B5" s="13"/>
      <c r="C5" s="13"/>
      <c r="D5" s="13"/>
      <c r="E5" s="13"/>
      <c r="F5" s="13"/>
      <c r="G5" s="2" t="s">
        <v>7</v>
      </c>
      <c r="H5" s="2" t="s">
        <v>8</v>
      </c>
      <c r="I5" s="2" t="s">
        <v>9</v>
      </c>
      <c r="J5" s="13"/>
      <c r="K5" s="2" t="s">
        <v>7</v>
      </c>
      <c r="L5" s="2" t="s">
        <v>8</v>
      </c>
      <c r="M5" s="2" t="s">
        <v>9</v>
      </c>
      <c r="N5" s="13"/>
      <c r="O5" s="2" t="s">
        <v>7</v>
      </c>
      <c r="P5" s="2" t="s">
        <v>8</v>
      </c>
      <c r="Q5" s="2" t="s">
        <v>9</v>
      </c>
      <c r="R5" s="13"/>
      <c r="S5" s="2" t="s">
        <v>7</v>
      </c>
      <c r="T5" s="2" t="s">
        <v>8</v>
      </c>
      <c r="U5" s="2" t="s">
        <v>9</v>
      </c>
    </row>
    <row r="6" spans="1:21">
      <c r="B6" s="2">
        <v>1</v>
      </c>
      <c r="C6" s="2">
        <v>3</v>
      </c>
      <c r="D6" s="2">
        <v>3</v>
      </c>
      <c r="E6" s="2"/>
      <c r="F6" s="2">
        <v>4</v>
      </c>
      <c r="G6" s="2">
        <v>5</v>
      </c>
      <c r="H6" s="2">
        <v>6</v>
      </c>
      <c r="I6" s="2">
        <v>7</v>
      </c>
      <c r="J6" s="2">
        <v>8</v>
      </c>
      <c r="K6" s="2">
        <v>9</v>
      </c>
      <c r="L6" s="2">
        <v>10</v>
      </c>
      <c r="M6" s="2">
        <v>11</v>
      </c>
      <c r="N6" s="2">
        <v>8</v>
      </c>
      <c r="O6" s="2">
        <v>13</v>
      </c>
      <c r="P6" s="2">
        <v>14</v>
      </c>
      <c r="Q6" s="2">
        <v>15</v>
      </c>
      <c r="R6" s="2">
        <v>16</v>
      </c>
      <c r="S6" s="2">
        <v>17</v>
      </c>
      <c r="T6" s="2">
        <v>18</v>
      </c>
      <c r="U6" s="2">
        <v>19</v>
      </c>
    </row>
    <row r="7" spans="1:2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>
      <c r="A8" s="27"/>
      <c r="B8" s="2" t="s">
        <v>12</v>
      </c>
      <c r="C8" s="2"/>
      <c r="D8" s="2" t="s">
        <v>13</v>
      </c>
      <c r="E8" s="2" t="s">
        <v>74</v>
      </c>
      <c r="F8" s="3">
        <f t="shared" ref="F8:F10" si="0">SUM(G8:I8)</f>
        <v>0</v>
      </c>
      <c r="G8" s="3">
        <f t="shared" ref="G8:G10" si="1">K8+O8+S8</f>
        <v>0</v>
      </c>
      <c r="H8" s="3">
        <f t="shared" ref="H8:H10" si="2">L8+P8+T8</f>
        <v>0</v>
      </c>
      <c r="I8" s="3">
        <f t="shared" ref="I8:I10" si="3">M8+Q8+U8</f>
        <v>0</v>
      </c>
      <c r="J8" s="3">
        <f t="shared" ref="J8:J10" si="4">SUM(K8:M8)</f>
        <v>0</v>
      </c>
      <c r="K8" s="4">
        <v>0</v>
      </c>
      <c r="L8" s="4">
        <v>0</v>
      </c>
      <c r="M8" s="4">
        <v>0</v>
      </c>
      <c r="N8" s="3">
        <f t="shared" ref="N8:N10" si="5">SUM(O8:Q8)</f>
        <v>0</v>
      </c>
      <c r="O8" s="4">
        <v>0</v>
      </c>
      <c r="P8" s="4">
        <v>0</v>
      </c>
      <c r="Q8" s="4">
        <v>0</v>
      </c>
      <c r="R8" s="3">
        <f t="shared" ref="R8:R10" si="6">SUM(S8:U8)</f>
        <v>0</v>
      </c>
      <c r="S8" s="4">
        <v>0</v>
      </c>
      <c r="T8" s="4">
        <v>0</v>
      </c>
      <c r="U8" s="4">
        <v>0</v>
      </c>
    </row>
    <row r="9" spans="1:21">
      <c r="A9" s="27"/>
      <c r="B9" s="2"/>
      <c r="C9" s="2"/>
      <c r="D9" s="2" t="s">
        <v>14</v>
      </c>
      <c r="E9" s="2" t="s">
        <v>74</v>
      </c>
      <c r="F9" s="3">
        <f t="shared" si="0"/>
        <v>0</v>
      </c>
      <c r="G9" s="3">
        <f t="shared" si="1"/>
        <v>0</v>
      </c>
      <c r="H9" s="3">
        <f t="shared" si="2"/>
        <v>0</v>
      </c>
      <c r="I9" s="3">
        <f t="shared" si="3"/>
        <v>0</v>
      </c>
      <c r="J9" s="3">
        <f t="shared" si="4"/>
        <v>0</v>
      </c>
      <c r="K9" s="4">
        <v>0</v>
      </c>
      <c r="L9" s="4">
        <v>0</v>
      </c>
      <c r="M9" s="4">
        <v>0</v>
      </c>
      <c r="N9" s="3">
        <f t="shared" si="5"/>
        <v>0</v>
      </c>
      <c r="O9" s="4">
        <v>0</v>
      </c>
      <c r="P9" s="4">
        <v>0</v>
      </c>
      <c r="Q9" s="4">
        <v>0</v>
      </c>
      <c r="R9" s="3">
        <f t="shared" si="6"/>
        <v>0</v>
      </c>
      <c r="S9" s="4">
        <v>0</v>
      </c>
      <c r="T9" s="4">
        <v>0</v>
      </c>
      <c r="U9" s="4">
        <v>0</v>
      </c>
    </row>
    <row r="10" spans="1:21" ht="25.5">
      <c r="A10" s="27"/>
      <c r="B10" s="2" t="s">
        <v>15</v>
      </c>
      <c r="C10" s="2"/>
      <c r="D10" s="2" t="s">
        <v>16</v>
      </c>
      <c r="E10" s="2" t="s">
        <v>74</v>
      </c>
      <c r="F10" s="3">
        <f t="shared" si="0"/>
        <v>0</v>
      </c>
      <c r="G10" s="3">
        <f t="shared" si="1"/>
        <v>0</v>
      </c>
      <c r="H10" s="3">
        <f t="shared" si="2"/>
        <v>0</v>
      </c>
      <c r="I10" s="3">
        <f t="shared" si="3"/>
        <v>0</v>
      </c>
      <c r="J10" s="3">
        <f t="shared" si="4"/>
        <v>0</v>
      </c>
      <c r="K10" s="4">
        <v>0</v>
      </c>
      <c r="L10" s="4">
        <v>0</v>
      </c>
      <c r="M10" s="4">
        <v>0</v>
      </c>
      <c r="N10" s="3">
        <f t="shared" si="5"/>
        <v>0</v>
      </c>
      <c r="O10" s="4">
        <v>0</v>
      </c>
      <c r="P10" s="4">
        <v>0</v>
      </c>
      <c r="Q10" s="4">
        <v>0</v>
      </c>
      <c r="R10" s="3">
        <f t="shared" si="6"/>
        <v>0</v>
      </c>
      <c r="S10" s="4">
        <v>0</v>
      </c>
      <c r="T10" s="4">
        <v>0</v>
      </c>
      <c r="U10" s="4">
        <v>0</v>
      </c>
    </row>
    <row r="11" spans="1:21">
      <c r="A11" s="27"/>
      <c r="B11" s="2" t="s">
        <v>20</v>
      </c>
      <c r="C11" s="2" t="s">
        <v>21</v>
      </c>
      <c r="D11" s="2"/>
      <c r="E11" s="2" t="s">
        <v>74</v>
      </c>
      <c r="F11" s="3">
        <f t="shared" ref="F11:F12" si="7">SUM(G11:I11)</f>
        <v>0</v>
      </c>
      <c r="G11" s="3">
        <f t="shared" ref="G11:G12" si="8">K11+O11+S11</f>
        <v>0</v>
      </c>
      <c r="H11" s="3">
        <f t="shared" ref="H11:H12" si="9">L11+P11+T11</f>
        <v>0</v>
      </c>
      <c r="I11" s="3">
        <f t="shared" ref="I11:I12" si="10">M11+Q11+U11</f>
        <v>0</v>
      </c>
      <c r="J11" s="3">
        <f t="shared" ref="J11:J12" si="11">SUM(K11:M11)</f>
        <v>0</v>
      </c>
      <c r="K11" s="4">
        <v>0</v>
      </c>
      <c r="L11" s="4">
        <v>0</v>
      </c>
      <c r="M11" s="4">
        <v>0</v>
      </c>
      <c r="N11" s="3">
        <f t="shared" ref="N11:N14" si="12">SUM(O11:Q11)</f>
        <v>0</v>
      </c>
      <c r="O11" s="4">
        <v>0</v>
      </c>
      <c r="P11" s="4">
        <v>0</v>
      </c>
      <c r="Q11" s="4">
        <v>0</v>
      </c>
      <c r="R11" s="3">
        <f t="shared" ref="R11:R14" si="13">SUM(S11:U11)</f>
        <v>0</v>
      </c>
      <c r="S11" s="4">
        <v>0</v>
      </c>
      <c r="T11" s="4">
        <v>0</v>
      </c>
      <c r="U11" s="4">
        <v>0</v>
      </c>
    </row>
    <row r="12" spans="1:21">
      <c r="A12" s="27"/>
      <c r="B12" s="2" t="s">
        <v>22</v>
      </c>
      <c r="C12" s="2" t="s">
        <v>23</v>
      </c>
      <c r="D12" s="2"/>
      <c r="E12" s="2" t="s">
        <v>74</v>
      </c>
      <c r="F12" s="3">
        <f t="shared" si="7"/>
        <v>0</v>
      </c>
      <c r="G12" s="3">
        <f t="shared" si="8"/>
        <v>0</v>
      </c>
      <c r="H12" s="3">
        <f t="shared" si="9"/>
        <v>0</v>
      </c>
      <c r="I12" s="3">
        <f t="shared" si="10"/>
        <v>0</v>
      </c>
      <c r="J12" s="3">
        <f t="shared" si="11"/>
        <v>0</v>
      </c>
      <c r="K12" s="4">
        <v>0</v>
      </c>
      <c r="L12" s="4">
        <v>0</v>
      </c>
      <c r="M12" s="4">
        <v>0</v>
      </c>
      <c r="N12" s="3">
        <f t="shared" si="12"/>
        <v>0</v>
      </c>
      <c r="O12" s="4">
        <v>0</v>
      </c>
      <c r="P12" s="4">
        <v>0</v>
      </c>
      <c r="Q12" s="4">
        <v>0</v>
      </c>
      <c r="R12" s="3">
        <f t="shared" si="13"/>
        <v>0</v>
      </c>
      <c r="S12" s="4">
        <v>0</v>
      </c>
      <c r="T12" s="4">
        <v>0</v>
      </c>
      <c r="U12" s="4">
        <v>0</v>
      </c>
    </row>
    <row r="13" spans="1:21">
      <c r="A13" s="27"/>
      <c r="B13" s="2">
        <v>3</v>
      </c>
      <c r="C13" s="2" t="s">
        <v>24</v>
      </c>
      <c r="D13" s="2"/>
      <c r="E13" s="2" t="s">
        <v>75</v>
      </c>
      <c r="F13" s="3">
        <f t="shared" ref="F13:F22" si="14">SUM(G13:I13)</f>
        <v>0</v>
      </c>
      <c r="G13" s="3">
        <f t="shared" ref="G13:G22" si="15">K13+O13+S13</f>
        <v>0</v>
      </c>
      <c r="H13" s="3">
        <f t="shared" ref="H13:H22" si="16">L13+P13+T13</f>
        <v>0</v>
      </c>
      <c r="I13" s="3">
        <f t="shared" ref="I13:I22" si="17">M13+Q13+U13</f>
        <v>0</v>
      </c>
      <c r="J13" s="3">
        <f t="shared" ref="J13:J22" si="18">SUM(K13:M13)</f>
        <v>0</v>
      </c>
      <c r="K13" s="4">
        <v>0</v>
      </c>
      <c r="L13" s="4">
        <v>0</v>
      </c>
      <c r="M13" s="4">
        <v>0</v>
      </c>
      <c r="N13" s="3">
        <f t="shared" si="12"/>
        <v>0</v>
      </c>
      <c r="O13" s="4">
        <v>0</v>
      </c>
      <c r="P13" s="4">
        <v>0</v>
      </c>
      <c r="Q13" s="4">
        <v>0</v>
      </c>
      <c r="R13" s="3">
        <f t="shared" si="13"/>
        <v>0</v>
      </c>
      <c r="S13" s="4">
        <v>0</v>
      </c>
      <c r="T13" s="4">
        <v>0</v>
      </c>
      <c r="U13" s="4">
        <v>0</v>
      </c>
    </row>
    <row r="14" spans="1:21">
      <c r="A14" s="27"/>
      <c r="B14" s="2" t="s">
        <v>25</v>
      </c>
      <c r="C14" s="2" t="s">
        <v>26</v>
      </c>
      <c r="D14" s="2"/>
      <c r="E14" s="2" t="s">
        <v>76</v>
      </c>
      <c r="F14" s="3">
        <f t="shared" si="14"/>
        <v>0</v>
      </c>
      <c r="G14" s="3">
        <f t="shared" si="15"/>
        <v>0</v>
      </c>
      <c r="H14" s="3">
        <f t="shared" si="16"/>
        <v>0</v>
      </c>
      <c r="I14" s="3">
        <f t="shared" si="17"/>
        <v>0</v>
      </c>
      <c r="J14" s="3">
        <f t="shared" si="18"/>
        <v>0</v>
      </c>
      <c r="K14" s="4">
        <v>0</v>
      </c>
      <c r="L14" s="4">
        <v>0</v>
      </c>
      <c r="M14" s="4">
        <v>0</v>
      </c>
      <c r="N14" s="3">
        <f t="shared" si="12"/>
        <v>0</v>
      </c>
      <c r="O14" s="4">
        <v>0</v>
      </c>
      <c r="P14" s="4">
        <v>0</v>
      </c>
      <c r="Q14" s="4">
        <v>0</v>
      </c>
      <c r="R14" s="3">
        <f t="shared" si="13"/>
        <v>0</v>
      </c>
      <c r="S14" s="4">
        <v>0</v>
      </c>
      <c r="T14" s="4">
        <v>0</v>
      </c>
      <c r="U14" s="4">
        <v>0</v>
      </c>
    </row>
    <row r="15" spans="1:21" ht="89.25">
      <c r="A15" s="27"/>
      <c r="B15" s="2" t="s">
        <v>85</v>
      </c>
      <c r="C15" s="2"/>
      <c r="D15" s="2" t="s">
        <v>29</v>
      </c>
      <c r="E15" s="2" t="s">
        <v>74</v>
      </c>
      <c r="F15" s="3">
        <f t="shared" si="14"/>
        <v>0</v>
      </c>
      <c r="G15" s="3">
        <f t="shared" si="15"/>
        <v>0</v>
      </c>
      <c r="H15" s="3">
        <f t="shared" si="16"/>
        <v>0</v>
      </c>
      <c r="I15" s="3">
        <f t="shared" si="17"/>
        <v>0</v>
      </c>
      <c r="J15" s="3">
        <f t="shared" si="18"/>
        <v>0</v>
      </c>
      <c r="K15" s="4">
        <v>0</v>
      </c>
      <c r="L15" s="4">
        <v>0</v>
      </c>
      <c r="M15" s="4">
        <v>0</v>
      </c>
      <c r="N15" s="3">
        <f t="shared" ref="N15:N22" si="19">SUM(O15:Q15)</f>
        <v>0</v>
      </c>
      <c r="O15" s="4">
        <v>0</v>
      </c>
      <c r="P15" s="4">
        <v>0</v>
      </c>
      <c r="Q15" s="4">
        <v>0</v>
      </c>
      <c r="R15" s="3">
        <f t="shared" ref="R15:R22" si="20">SUM(S15:U15)</f>
        <v>0</v>
      </c>
      <c r="S15" s="4">
        <v>0</v>
      </c>
      <c r="T15" s="4">
        <v>0</v>
      </c>
      <c r="U15" s="4">
        <v>0</v>
      </c>
    </row>
    <row r="16" spans="1:21">
      <c r="A16" s="27"/>
      <c r="B16" s="2"/>
      <c r="C16" s="2"/>
      <c r="D16" s="2"/>
      <c r="E16" s="2" t="s">
        <v>74</v>
      </c>
      <c r="F16" s="3">
        <f t="shared" si="14"/>
        <v>0</v>
      </c>
      <c r="G16" s="3">
        <f t="shared" si="15"/>
        <v>0</v>
      </c>
      <c r="H16" s="3">
        <f t="shared" si="16"/>
        <v>0</v>
      </c>
      <c r="I16" s="3">
        <f t="shared" si="17"/>
        <v>0</v>
      </c>
      <c r="J16" s="3">
        <f t="shared" si="18"/>
        <v>0</v>
      </c>
      <c r="K16" s="4">
        <v>0</v>
      </c>
      <c r="L16" s="4">
        <v>0</v>
      </c>
      <c r="M16" s="4">
        <v>0</v>
      </c>
      <c r="N16" s="3">
        <f t="shared" si="19"/>
        <v>0</v>
      </c>
      <c r="O16" s="4">
        <v>0</v>
      </c>
      <c r="P16" s="4">
        <v>0</v>
      </c>
      <c r="Q16" s="4">
        <v>0</v>
      </c>
      <c r="R16" s="3">
        <f t="shared" si="20"/>
        <v>0</v>
      </c>
      <c r="S16" s="4">
        <v>0</v>
      </c>
      <c r="T16" s="4">
        <v>0</v>
      </c>
      <c r="U16" s="4">
        <v>0</v>
      </c>
    </row>
    <row r="17" spans="1:21">
      <c r="A17" s="27"/>
      <c r="B17" s="2" t="s">
        <v>86</v>
      </c>
      <c r="C17" s="2"/>
      <c r="D17" s="2" t="s">
        <v>30</v>
      </c>
      <c r="E17" s="2" t="s">
        <v>74</v>
      </c>
      <c r="F17" s="3">
        <f t="shared" si="14"/>
        <v>0</v>
      </c>
      <c r="G17" s="3">
        <f t="shared" si="15"/>
        <v>0</v>
      </c>
      <c r="H17" s="3">
        <f t="shared" si="16"/>
        <v>0</v>
      </c>
      <c r="I17" s="3">
        <f t="shared" si="17"/>
        <v>0</v>
      </c>
      <c r="J17" s="3">
        <f t="shared" si="18"/>
        <v>0</v>
      </c>
      <c r="K17" s="4">
        <v>0</v>
      </c>
      <c r="L17" s="4">
        <v>0</v>
      </c>
      <c r="M17" s="4">
        <v>0</v>
      </c>
      <c r="N17" s="3">
        <f t="shared" si="19"/>
        <v>0</v>
      </c>
      <c r="O17" s="4">
        <v>0</v>
      </c>
      <c r="P17" s="4">
        <v>0</v>
      </c>
      <c r="Q17" s="4">
        <v>0</v>
      </c>
      <c r="R17" s="3">
        <f t="shared" si="20"/>
        <v>0</v>
      </c>
      <c r="S17" s="4">
        <v>0</v>
      </c>
      <c r="T17" s="4">
        <v>0</v>
      </c>
      <c r="U17" s="4">
        <v>0</v>
      </c>
    </row>
    <row r="18" spans="1:21">
      <c r="A18" s="27"/>
      <c r="B18" s="2" t="s">
        <v>98</v>
      </c>
      <c r="C18" s="2"/>
      <c r="D18" s="2" t="s">
        <v>31</v>
      </c>
      <c r="E18" s="2" t="s">
        <v>75</v>
      </c>
      <c r="F18" s="3">
        <f t="shared" si="14"/>
        <v>0</v>
      </c>
      <c r="G18" s="3">
        <f t="shared" si="15"/>
        <v>0</v>
      </c>
      <c r="H18" s="3">
        <f t="shared" si="16"/>
        <v>0</v>
      </c>
      <c r="I18" s="3">
        <f t="shared" si="17"/>
        <v>0</v>
      </c>
      <c r="J18" s="3">
        <f t="shared" si="18"/>
        <v>0</v>
      </c>
      <c r="K18" s="4">
        <v>0</v>
      </c>
      <c r="L18" s="4">
        <v>0</v>
      </c>
      <c r="M18" s="4">
        <v>0</v>
      </c>
      <c r="N18" s="3">
        <f t="shared" si="19"/>
        <v>0</v>
      </c>
      <c r="O18" s="4">
        <v>0</v>
      </c>
      <c r="P18" s="4">
        <v>0</v>
      </c>
      <c r="Q18" s="4">
        <v>0</v>
      </c>
      <c r="R18" s="3">
        <f t="shared" si="20"/>
        <v>0</v>
      </c>
      <c r="S18" s="4">
        <v>0</v>
      </c>
      <c r="T18" s="4">
        <v>0</v>
      </c>
      <c r="U18" s="4">
        <v>0</v>
      </c>
    </row>
    <row r="19" spans="1:21" ht="25.5">
      <c r="A19" s="27"/>
      <c r="B19" s="2" t="s">
        <v>99</v>
      </c>
      <c r="C19" s="2"/>
      <c r="D19" s="2" t="s">
        <v>32</v>
      </c>
      <c r="E19" s="2" t="s">
        <v>75</v>
      </c>
      <c r="F19" s="3">
        <f t="shared" si="14"/>
        <v>0</v>
      </c>
      <c r="G19" s="3">
        <f t="shared" si="15"/>
        <v>0</v>
      </c>
      <c r="H19" s="3">
        <f t="shared" si="16"/>
        <v>0</v>
      </c>
      <c r="I19" s="3">
        <f t="shared" si="17"/>
        <v>0</v>
      </c>
      <c r="J19" s="3">
        <f t="shared" si="18"/>
        <v>0</v>
      </c>
      <c r="K19" s="4">
        <v>0</v>
      </c>
      <c r="L19" s="4">
        <v>0</v>
      </c>
      <c r="M19" s="4">
        <v>0</v>
      </c>
      <c r="N19" s="3">
        <f t="shared" si="19"/>
        <v>0</v>
      </c>
      <c r="O19" s="4">
        <v>0</v>
      </c>
      <c r="P19" s="4">
        <v>0</v>
      </c>
      <c r="Q19" s="4">
        <v>0</v>
      </c>
      <c r="R19" s="3">
        <f t="shared" si="20"/>
        <v>0</v>
      </c>
      <c r="S19" s="4">
        <v>0</v>
      </c>
      <c r="T19" s="4">
        <v>0</v>
      </c>
      <c r="U19" s="4">
        <v>0</v>
      </c>
    </row>
    <row r="20" spans="1:21">
      <c r="A20" s="27"/>
      <c r="B20" s="2" t="s">
        <v>100</v>
      </c>
      <c r="C20" s="2"/>
      <c r="D20" s="2" t="s">
        <v>33</v>
      </c>
      <c r="E20" s="2" t="s">
        <v>75</v>
      </c>
      <c r="F20" s="3">
        <f t="shared" si="14"/>
        <v>0</v>
      </c>
      <c r="G20" s="3">
        <f t="shared" si="15"/>
        <v>0</v>
      </c>
      <c r="H20" s="3">
        <f t="shared" si="16"/>
        <v>0</v>
      </c>
      <c r="I20" s="3">
        <f t="shared" si="17"/>
        <v>0</v>
      </c>
      <c r="J20" s="3">
        <f t="shared" si="18"/>
        <v>0</v>
      </c>
      <c r="K20" s="4">
        <v>0</v>
      </c>
      <c r="L20" s="4">
        <v>0</v>
      </c>
      <c r="M20" s="4">
        <v>0</v>
      </c>
      <c r="N20" s="3">
        <f t="shared" si="19"/>
        <v>0</v>
      </c>
      <c r="O20" s="4">
        <v>0</v>
      </c>
      <c r="P20" s="4">
        <v>0</v>
      </c>
      <c r="Q20" s="4">
        <v>0</v>
      </c>
      <c r="R20" s="3">
        <f t="shared" si="20"/>
        <v>0</v>
      </c>
      <c r="S20" s="4">
        <v>0</v>
      </c>
      <c r="T20" s="4">
        <v>0</v>
      </c>
      <c r="U20" s="4">
        <v>0</v>
      </c>
    </row>
    <row r="21" spans="1:21">
      <c r="A21" s="27"/>
      <c r="B21" s="2" t="s">
        <v>101</v>
      </c>
      <c r="C21" s="2"/>
      <c r="D21" s="2" t="s">
        <v>34</v>
      </c>
      <c r="E21" s="2" t="s">
        <v>75</v>
      </c>
      <c r="F21" s="3">
        <f t="shared" si="14"/>
        <v>0</v>
      </c>
      <c r="G21" s="3">
        <f t="shared" si="15"/>
        <v>0</v>
      </c>
      <c r="H21" s="3">
        <f t="shared" si="16"/>
        <v>0</v>
      </c>
      <c r="I21" s="3">
        <f t="shared" si="17"/>
        <v>0</v>
      </c>
      <c r="J21" s="3">
        <f t="shared" si="18"/>
        <v>0</v>
      </c>
      <c r="K21" s="4">
        <v>0</v>
      </c>
      <c r="L21" s="4">
        <v>0</v>
      </c>
      <c r="M21" s="4">
        <v>0</v>
      </c>
      <c r="N21" s="3">
        <f t="shared" si="19"/>
        <v>0</v>
      </c>
      <c r="O21" s="4">
        <v>0</v>
      </c>
      <c r="P21" s="4">
        <v>0</v>
      </c>
      <c r="Q21" s="4">
        <v>0</v>
      </c>
      <c r="R21" s="3">
        <f t="shared" si="20"/>
        <v>0</v>
      </c>
      <c r="S21" s="4">
        <v>0</v>
      </c>
      <c r="T21" s="4">
        <v>0</v>
      </c>
      <c r="U21" s="4">
        <v>0</v>
      </c>
    </row>
    <row r="22" spans="1:21" ht="25.5">
      <c r="A22" s="27"/>
      <c r="B22" s="2" t="s">
        <v>102</v>
      </c>
      <c r="C22" s="2"/>
      <c r="D22" s="2" t="s">
        <v>35</v>
      </c>
      <c r="E22" s="2" t="s">
        <v>75</v>
      </c>
      <c r="F22" s="3">
        <f t="shared" si="14"/>
        <v>0</v>
      </c>
      <c r="G22" s="3">
        <f t="shared" si="15"/>
        <v>0</v>
      </c>
      <c r="H22" s="3">
        <f t="shared" si="16"/>
        <v>0</v>
      </c>
      <c r="I22" s="3">
        <f t="shared" si="17"/>
        <v>0</v>
      </c>
      <c r="J22" s="3">
        <f t="shared" si="18"/>
        <v>0</v>
      </c>
      <c r="K22" s="4">
        <v>0</v>
      </c>
      <c r="L22" s="4">
        <v>0</v>
      </c>
      <c r="M22" s="4">
        <v>0</v>
      </c>
      <c r="N22" s="3">
        <f t="shared" si="19"/>
        <v>0</v>
      </c>
      <c r="O22" s="4">
        <v>0</v>
      </c>
      <c r="P22" s="4">
        <v>0</v>
      </c>
      <c r="Q22" s="4">
        <v>0</v>
      </c>
      <c r="R22" s="3">
        <f t="shared" si="20"/>
        <v>0</v>
      </c>
      <c r="S22" s="4">
        <v>0</v>
      </c>
      <c r="T22" s="4">
        <v>0</v>
      </c>
      <c r="U22" s="4">
        <v>0</v>
      </c>
    </row>
    <row r="23" spans="1:21" ht="25.5">
      <c r="A23" s="27"/>
      <c r="B23" s="2" t="s">
        <v>36</v>
      </c>
      <c r="C23" s="2" t="s">
        <v>103</v>
      </c>
      <c r="D23" s="2" t="s">
        <v>37</v>
      </c>
      <c r="E23" s="2" t="s">
        <v>74</v>
      </c>
      <c r="F23" s="3">
        <f t="shared" ref="F23" si="21">SUM(G23:I23)</f>
        <v>0</v>
      </c>
      <c r="G23" s="3">
        <f t="shared" ref="G23" si="22">K23+O23+S23</f>
        <v>0</v>
      </c>
      <c r="H23" s="3">
        <f t="shared" ref="H23" si="23">L23+P23+T23</f>
        <v>0</v>
      </c>
      <c r="I23" s="3">
        <f t="shared" ref="I23" si="24">M23+Q23+U23</f>
        <v>0</v>
      </c>
      <c r="J23" s="3">
        <f t="shared" ref="J23" si="25">SUM(K23:M23)</f>
        <v>0</v>
      </c>
      <c r="K23" s="4">
        <v>0</v>
      </c>
      <c r="L23" s="4">
        <v>0</v>
      </c>
      <c r="M23" s="4">
        <v>0</v>
      </c>
      <c r="N23" s="3">
        <f t="shared" ref="N23:N26" si="26">SUM(O23:Q23)</f>
        <v>0</v>
      </c>
      <c r="O23" s="4">
        <v>0</v>
      </c>
      <c r="P23" s="4">
        <v>0</v>
      </c>
      <c r="Q23" s="4">
        <v>0</v>
      </c>
      <c r="R23" s="3">
        <f t="shared" ref="R23:R26" si="27">SUM(S23:U23)</f>
        <v>0</v>
      </c>
      <c r="S23" s="4">
        <v>0</v>
      </c>
      <c r="T23" s="4">
        <v>0</v>
      </c>
      <c r="U23" s="4">
        <v>0</v>
      </c>
    </row>
    <row r="24" spans="1:21">
      <c r="A24" s="27"/>
      <c r="B24" s="2" t="s">
        <v>87</v>
      </c>
      <c r="C24" s="2"/>
      <c r="D24" s="2" t="s">
        <v>40</v>
      </c>
      <c r="E24" s="2" t="s">
        <v>74</v>
      </c>
      <c r="F24" s="3">
        <f t="shared" ref="F24:F36" si="28">SUM(G24:I24)</f>
        <v>0</v>
      </c>
      <c r="G24" s="3">
        <f t="shared" ref="G24:G36" si="29">K24+O24+S24</f>
        <v>0</v>
      </c>
      <c r="H24" s="3">
        <f t="shared" ref="H24:H36" si="30">L24+P24+T24</f>
        <v>0</v>
      </c>
      <c r="I24" s="3">
        <f t="shared" ref="I24:I36" si="31">M24+Q24+U24</f>
        <v>0</v>
      </c>
      <c r="J24" s="3">
        <f t="shared" ref="J24:J36" si="32">SUM(K24:M24)</f>
        <v>0</v>
      </c>
      <c r="K24" s="4">
        <v>0</v>
      </c>
      <c r="L24" s="4">
        <v>0</v>
      </c>
      <c r="M24" s="4">
        <v>0</v>
      </c>
      <c r="N24" s="3">
        <f t="shared" si="26"/>
        <v>0</v>
      </c>
      <c r="O24" s="4">
        <v>0</v>
      </c>
      <c r="P24" s="4">
        <v>0</v>
      </c>
      <c r="Q24" s="4">
        <v>0</v>
      </c>
      <c r="R24" s="3">
        <f t="shared" si="27"/>
        <v>0</v>
      </c>
      <c r="S24" s="4">
        <v>0</v>
      </c>
      <c r="T24" s="4">
        <v>0</v>
      </c>
      <c r="U24" s="4">
        <v>0</v>
      </c>
    </row>
    <row r="25" spans="1:21" ht="25.5">
      <c r="A25" s="27"/>
      <c r="B25" s="2" t="s">
        <v>88</v>
      </c>
      <c r="C25" s="2"/>
      <c r="D25" s="2" t="s">
        <v>41</v>
      </c>
      <c r="E25" s="2" t="s">
        <v>74</v>
      </c>
      <c r="F25" s="3">
        <f t="shared" si="28"/>
        <v>0</v>
      </c>
      <c r="G25" s="3">
        <f t="shared" si="29"/>
        <v>0</v>
      </c>
      <c r="H25" s="3">
        <f t="shared" si="30"/>
        <v>0</v>
      </c>
      <c r="I25" s="3">
        <f t="shared" si="31"/>
        <v>0</v>
      </c>
      <c r="J25" s="3">
        <f t="shared" si="32"/>
        <v>0</v>
      </c>
      <c r="K25" s="4">
        <v>0</v>
      </c>
      <c r="L25" s="4">
        <v>0</v>
      </c>
      <c r="M25" s="4">
        <v>0</v>
      </c>
      <c r="N25" s="3">
        <f t="shared" si="26"/>
        <v>0</v>
      </c>
      <c r="O25" s="4">
        <v>0</v>
      </c>
      <c r="P25" s="4">
        <v>0</v>
      </c>
      <c r="Q25" s="4">
        <v>0</v>
      </c>
      <c r="R25" s="3">
        <f t="shared" si="27"/>
        <v>0</v>
      </c>
      <c r="S25" s="4">
        <v>0</v>
      </c>
      <c r="T25" s="4">
        <v>0</v>
      </c>
      <c r="U25" s="4">
        <v>0</v>
      </c>
    </row>
    <row r="26" spans="1:21">
      <c r="A26" s="27"/>
      <c r="B26" s="2" t="s">
        <v>89</v>
      </c>
      <c r="C26" s="2"/>
      <c r="D26" s="2" t="s">
        <v>42</v>
      </c>
      <c r="E26" s="2" t="s">
        <v>74</v>
      </c>
      <c r="F26" s="3">
        <f t="shared" si="28"/>
        <v>0</v>
      </c>
      <c r="G26" s="3">
        <f t="shared" si="29"/>
        <v>0</v>
      </c>
      <c r="H26" s="3">
        <f t="shared" si="30"/>
        <v>0</v>
      </c>
      <c r="I26" s="3">
        <f t="shared" si="31"/>
        <v>0</v>
      </c>
      <c r="J26" s="3">
        <f t="shared" si="32"/>
        <v>0</v>
      </c>
      <c r="K26" s="4">
        <v>0</v>
      </c>
      <c r="L26" s="4">
        <v>0</v>
      </c>
      <c r="M26" s="4">
        <v>0</v>
      </c>
      <c r="N26" s="3">
        <f t="shared" si="26"/>
        <v>0</v>
      </c>
      <c r="O26" s="4">
        <v>0</v>
      </c>
      <c r="P26" s="4">
        <v>0</v>
      </c>
      <c r="Q26" s="4">
        <v>0</v>
      </c>
      <c r="R26" s="3">
        <f t="shared" si="27"/>
        <v>0</v>
      </c>
      <c r="S26" s="4">
        <v>0</v>
      </c>
      <c r="T26" s="4">
        <v>0</v>
      </c>
      <c r="U26" s="4">
        <v>0</v>
      </c>
    </row>
    <row r="27" spans="1:21">
      <c r="A27" s="27"/>
      <c r="B27" s="2" t="s">
        <v>43</v>
      </c>
      <c r="C27" s="2" t="s">
        <v>44</v>
      </c>
      <c r="D27" s="2" t="s">
        <v>44</v>
      </c>
      <c r="E27" s="2" t="s">
        <v>75</v>
      </c>
      <c r="F27" s="3">
        <f t="shared" si="28"/>
        <v>0</v>
      </c>
      <c r="G27" s="3">
        <f t="shared" si="29"/>
        <v>0</v>
      </c>
      <c r="H27" s="3">
        <f t="shared" si="30"/>
        <v>0</v>
      </c>
      <c r="I27" s="3">
        <f t="shared" si="31"/>
        <v>0</v>
      </c>
      <c r="J27" s="3">
        <f t="shared" si="32"/>
        <v>0</v>
      </c>
      <c r="K27" s="4">
        <v>0</v>
      </c>
      <c r="L27" s="4">
        <v>0</v>
      </c>
      <c r="M27" s="4">
        <v>0</v>
      </c>
      <c r="N27" s="3">
        <f t="shared" ref="N27:N40" si="33">SUM(O27:Q27)</f>
        <v>0</v>
      </c>
      <c r="O27" s="4">
        <v>0</v>
      </c>
      <c r="P27" s="4">
        <v>0</v>
      </c>
      <c r="Q27" s="4">
        <v>0</v>
      </c>
      <c r="R27" s="3">
        <f t="shared" ref="R27:R40" si="34">SUM(S27:U27)</f>
        <v>0</v>
      </c>
      <c r="S27" s="4">
        <v>0</v>
      </c>
      <c r="T27" s="4">
        <v>0</v>
      </c>
      <c r="U27" s="4">
        <v>0</v>
      </c>
    </row>
    <row r="28" spans="1:21">
      <c r="A28" s="27"/>
      <c r="B28" s="2" t="s">
        <v>45</v>
      </c>
      <c r="C28" s="2" t="s">
        <v>46</v>
      </c>
      <c r="D28" s="2"/>
      <c r="E28" s="2" t="s">
        <v>76</v>
      </c>
      <c r="F28" s="3">
        <f t="shared" si="28"/>
        <v>0</v>
      </c>
      <c r="G28" s="3">
        <f t="shared" si="29"/>
        <v>0</v>
      </c>
      <c r="H28" s="3">
        <f t="shared" si="30"/>
        <v>0</v>
      </c>
      <c r="I28" s="3">
        <f t="shared" si="31"/>
        <v>0</v>
      </c>
      <c r="J28" s="3">
        <f t="shared" si="32"/>
        <v>0</v>
      </c>
      <c r="K28" s="4">
        <v>0</v>
      </c>
      <c r="L28" s="4">
        <v>0</v>
      </c>
      <c r="M28" s="4">
        <v>0</v>
      </c>
      <c r="N28" s="3">
        <f t="shared" si="33"/>
        <v>0</v>
      </c>
      <c r="O28" s="4">
        <v>0</v>
      </c>
      <c r="P28" s="4">
        <v>0</v>
      </c>
      <c r="Q28" s="4">
        <v>0</v>
      </c>
      <c r="R28" s="3">
        <f t="shared" si="34"/>
        <v>0</v>
      </c>
      <c r="S28" s="4">
        <v>0</v>
      </c>
      <c r="T28" s="4">
        <v>0</v>
      </c>
      <c r="U28" s="4">
        <v>0</v>
      </c>
    </row>
    <row r="29" spans="1:21">
      <c r="A29" s="27"/>
      <c r="B29" s="2" t="s">
        <v>47</v>
      </c>
      <c r="C29" s="2" t="s">
        <v>48</v>
      </c>
      <c r="D29" s="2"/>
      <c r="E29" s="2" t="s">
        <v>76</v>
      </c>
      <c r="F29" s="3">
        <f t="shared" si="28"/>
        <v>0</v>
      </c>
      <c r="G29" s="3">
        <f t="shared" si="29"/>
        <v>0</v>
      </c>
      <c r="H29" s="3">
        <f t="shared" si="30"/>
        <v>0</v>
      </c>
      <c r="I29" s="3">
        <f t="shared" si="31"/>
        <v>0</v>
      </c>
      <c r="J29" s="3">
        <f t="shared" si="32"/>
        <v>0</v>
      </c>
      <c r="K29" s="4">
        <v>0</v>
      </c>
      <c r="L29" s="4">
        <v>0</v>
      </c>
      <c r="M29" s="4">
        <v>0</v>
      </c>
      <c r="N29" s="3">
        <f t="shared" si="33"/>
        <v>0</v>
      </c>
      <c r="O29" s="4">
        <v>0</v>
      </c>
      <c r="P29" s="4">
        <v>0</v>
      </c>
      <c r="Q29" s="4">
        <v>0</v>
      </c>
      <c r="R29" s="3">
        <f t="shared" si="34"/>
        <v>0</v>
      </c>
      <c r="S29" s="4">
        <v>0</v>
      </c>
      <c r="T29" s="4">
        <v>0</v>
      </c>
      <c r="U29" s="4">
        <v>0</v>
      </c>
    </row>
    <row r="30" spans="1:21">
      <c r="A30" s="27"/>
      <c r="B30" s="2" t="s">
        <v>49</v>
      </c>
      <c r="C30" s="2" t="s">
        <v>50</v>
      </c>
      <c r="D30" s="2"/>
      <c r="E30" s="2" t="s">
        <v>76</v>
      </c>
      <c r="F30" s="3">
        <f t="shared" si="28"/>
        <v>0</v>
      </c>
      <c r="G30" s="3">
        <f t="shared" si="29"/>
        <v>0</v>
      </c>
      <c r="H30" s="3">
        <f t="shared" si="30"/>
        <v>0</v>
      </c>
      <c r="I30" s="3">
        <f t="shared" si="31"/>
        <v>0</v>
      </c>
      <c r="J30" s="3">
        <f t="shared" si="32"/>
        <v>0</v>
      </c>
      <c r="K30" s="4">
        <v>0</v>
      </c>
      <c r="L30" s="4">
        <v>0</v>
      </c>
      <c r="M30" s="4">
        <v>0</v>
      </c>
      <c r="N30" s="3">
        <f t="shared" si="33"/>
        <v>0</v>
      </c>
      <c r="O30" s="4">
        <v>0</v>
      </c>
      <c r="P30" s="4">
        <v>0</v>
      </c>
      <c r="Q30" s="4">
        <v>0</v>
      </c>
      <c r="R30" s="3">
        <f t="shared" si="34"/>
        <v>0</v>
      </c>
      <c r="S30" s="4">
        <v>0</v>
      </c>
      <c r="T30" s="4">
        <v>0</v>
      </c>
      <c r="U30" s="4">
        <v>0</v>
      </c>
    </row>
    <row r="31" spans="1:21" ht="38.25">
      <c r="A31" s="27"/>
      <c r="B31" s="2" t="s">
        <v>51</v>
      </c>
      <c r="C31" s="2" t="s">
        <v>52</v>
      </c>
      <c r="D31" s="2"/>
      <c r="E31" s="2" t="s">
        <v>75</v>
      </c>
      <c r="F31" s="3">
        <f t="shared" si="28"/>
        <v>0</v>
      </c>
      <c r="G31" s="3">
        <f t="shared" si="29"/>
        <v>0</v>
      </c>
      <c r="H31" s="3">
        <f t="shared" si="30"/>
        <v>0</v>
      </c>
      <c r="I31" s="3">
        <f t="shared" si="31"/>
        <v>0</v>
      </c>
      <c r="J31" s="3">
        <f t="shared" si="32"/>
        <v>0</v>
      </c>
      <c r="K31" s="4">
        <v>0</v>
      </c>
      <c r="L31" s="4">
        <v>0</v>
      </c>
      <c r="M31" s="4">
        <v>0</v>
      </c>
      <c r="N31" s="3">
        <f t="shared" si="33"/>
        <v>0</v>
      </c>
      <c r="O31" s="4">
        <v>0</v>
      </c>
      <c r="P31" s="4">
        <v>0</v>
      </c>
      <c r="Q31" s="4">
        <v>0</v>
      </c>
      <c r="R31" s="3">
        <f t="shared" si="34"/>
        <v>0</v>
      </c>
      <c r="S31" s="4">
        <v>0</v>
      </c>
      <c r="T31" s="4">
        <v>0</v>
      </c>
      <c r="U31" s="4">
        <v>0</v>
      </c>
    </row>
    <row r="32" spans="1:21" ht="25.5">
      <c r="A32" s="27"/>
      <c r="B32" s="2" t="s">
        <v>53</v>
      </c>
      <c r="C32" s="2" t="s">
        <v>54</v>
      </c>
      <c r="D32" s="2"/>
      <c r="E32" s="2" t="s">
        <v>75</v>
      </c>
      <c r="F32" s="3">
        <f t="shared" si="28"/>
        <v>0</v>
      </c>
      <c r="G32" s="3">
        <f t="shared" si="29"/>
        <v>0</v>
      </c>
      <c r="H32" s="3">
        <f t="shared" si="30"/>
        <v>0</v>
      </c>
      <c r="I32" s="3">
        <f t="shared" si="31"/>
        <v>0</v>
      </c>
      <c r="J32" s="3">
        <f t="shared" si="32"/>
        <v>0</v>
      </c>
      <c r="K32" s="4">
        <v>0</v>
      </c>
      <c r="L32" s="4">
        <v>0</v>
      </c>
      <c r="M32" s="4">
        <v>0</v>
      </c>
      <c r="N32" s="3">
        <f t="shared" si="33"/>
        <v>0</v>
      </c>
      <c r="O32" s="4">
        <v>0</v>
      </c>
      <c r="P32" s="4">
        <v>0</v>
      </c>
      <c r="Q32" s="4">
        <v>0</v>
      </c>
      <c r="R32" s="3">
        <f t="shared" si="34"/>
        <v>0</v>
      </c>
      <c r="S32" s="4">
        <v>0</v>
      </c>
      <c r="T32" s="4">
        <v>0</v>
      </c>
      <c r="U32" s="4">
        <v>0</v>
      </c>
    </row>
    <row r="33" spans="1:21">
      <c r="A33" s="27"/>
      <c r="B33" s="2" t="s">
        <v>90</v>
      </c>
      <c r="C33" s="2"/>
      <c r="D33" s="2" t="s">
        <v>58</v>
      </c>
      <c r="E33" s="2" t="s">
        <v>74</v>
      </c>
      <c r="F33" s="3">
        <f t="shared" si="28"/>
        <v>0</v>
      </c>
      <c r="G33" s="3">
        <f t="shared" si="29"/>
        <v>0</v>
      </c>
      <c r="H33" s="3">
        <f t="shared" si="30"/>
        <v>0</v>
      </c>
      <c r="I33" s="3">
        <f t="shared" si="31"/>
        <v>0</v>
      </c>
      <c r="J33" s="3">
        <f t="shared" si="32"/>
        <v>0</v>
      </c>
      <c r="K33" s="4">
        <v>0</v>
      </c>
      <c r="L33" s="4">
        <v>0</v>
      </c>
      <c r="M33" s="4">
        <v>0</v>
      </c>
      <c r="N33" s="3">
        <f t="shared" si="33"/>
        <v>0</v>
      </c>
      <c r="O33" s="4">
        <v>0</v>
      </c>
      <c r="P33" s="4">
        <v>0</v>
      </c>
      <c r="Q33" s="4">
        <v>0</v>
      </c>
      <c r="R33" s="3">
        <f t="shared" si="34"/>
        <v>0</v>
      </c>
      <c r="S33" s="4">
        <v>0</v>
      </c>
      <c r="T33" s="4">
        <v>0</v>
      </c>
      <c r="U33" s="4">
        <v>0</v>
      </c>
    </row>
    <row r="34" spans="1:21">
      <c r="A34" s="27"/>
      <c r="B34" s="2" t="s">
        <v>91</v>
      </c>
      <c r="C34" s="2"/>
      <c r="D34" s="2" t="s">
        <v>59</v>
      </c>
      <c r="E34" s="2" t="s">
        <v>74</v>
      </c>
      <c r="F34" s="3">
        <f t="shared" si="28"/>
        <v>0</v>
      </c>
      <c r="G34" s="3">
        <f t="shared" si="29"/>
        <v>0</v>
      </c>
      <c r="H34" s="3">
        <f t="shared" si="30"/>
        <v>0</v>
      </c>
      <c r="I34" s="3">
        <f t="shared" si="31"/>
        <v>0</v>
      </c>
      <c r="J34" s="3">
        <f t="shared" si="32"/>
        <v>0</v>
      </c>
      <c r="K34" s="4">
        <v>0</v>
      </c>
      <c r="L34" s="4">
        <v>0</v>
      </c>
      <c r="M34" s="4">
        <v>0</v>
      </c>
      <c r="N34" s="3">
        <f t="shared" si="33"/>
        <v>0</v>
      </c>
      <c r="O34" s="4">
        <v>0</v>
      </c>
      <c r="P34" s="4">
        <v>0</v>
      </c>
      <c r="Q34" s="4">
        <v>0</v>
      </c>
      <c r="R34" s="3">
        <f t="shared" si="34"/>
        <v>0</v>
      </c>
      <c r="S34" s="4">
        <v>0</v>
      </c>
      <c r="T34" s="4">
        <v>0</v>
      </c>
      <c r="U34" s="4">
        <v>0</v>
      </c>
    </row>
    <row r="35" spans="1:21">
      <c r="A35" s="27"/>
      <c r="B35" s="2" t="s">
        <v>60</v>
      </c>
      <c r="C35" s="2" t="s">
        <v>61</v>
      </c>
      <c r="D35" s="2" t="s">
        <v>62</v>
      </c>
      <c r="E35" s="2" t="s">
        <v>74</v>
      </c>
      <c r="F35" s="3">
        <f t="shared" si="28"/>
        <v>0</v>
      </c>
      <c r="G35" s="3">
        <f t="shared" si="29"/>
        <v>0</v>
      </c>
      <c r="H35" s="3">
        <f t="shared" si="30"/>
        <v>0</v>
      </c>
      <c r="I35" s="3">
        <f t="shared" si="31"/>
        <v>0</v>
      </c>
      <c r="J35" s="3">
        <f t="shared" si="32"/>
        <v>0</v>
      </c>
      <c r="K35" s="4"/>
      <c r="L35" s="4"/>
      <c r="M35" s="4"/>
      <c r="N35" s="3">
        <f t="shared" si="33"/>
        <v>0</v>
      </c>
      <c r="O35" s="4"/>
      <c r="P35" s="4"/>
      <c r="Q35" s="4"/>
      <c r="R35" s="3">
        <f t="shared" si="34"/>
        <v>0</v>
      </c>
      <c r="S35" s="4"/>
      <c r="T35" s="4"/>
      <c r="U35" s="4"/>
    </row>
    <row r="36" spans="1:21" ht="25.5">
      <c r="A36" s="27"/>
      <c r="B36" s="2" t="s">
        <v>92</v>
      </c>
      <c r="C36" s="2"/>
      <c r="D36" s="2" t="s">
        <v>65</v>
      </c>
      <c r="E36" s="2" t="s">
        <v>74</v>
      </c>
      <c r="F36" s="3">
        <f t="shared" si="28"/>
        <v>0</v>
      </c>
      <c r="G36" s="3">
        <f t="shared" si="29"/>
        <v>0</v>
      </c>
      <c r="H36" s="3">
        <f t="shared" si="30"/>
        <v>0</v>
      </c>
      <c r="I36" s="3">
        <f t="shared" si="31"/>
        <v>0</v>
      </c>
      <c r="J36" s="3">
        <f t="shared" si="32"/>
        <v>0</v>
      </c>
      <c r="K36" s="4">
        <v>0</v>
      </c>
      <c r="L36" s="4">
        <v>0</v>
      </c>
      <c r="M36" s="4"/>
      <c r="N36" s="3">
        <f t="shared" si="33"/>
        <v>0</v>
      </c>
      <c r="O36" s="4">
        <v>0</v>
      </c>
      <c r="P36" s="4">
        <v>0</v>
      </c>
      <c r="Q36" s="4"/>
      <c r="R36" s="3">
        <f t="shared" si="34"/>
        <v>0</v>
      </c>
      <c r="S36" s="4">
        <v>0</v>
      </c>
      <c r="T36" s="4">
        <v>0</v>
      </c>
      <c r="U36" s="4"/>
    </row>
    <row r="37" spans="1:21" ht="25.5">
      <c r="A37" s="27"/>
      <c r="B37" s="2" t="s">
        <v>93</v>
      </c>
      <c r="C37" s="2"/>
      <c r="D37" s="2" t="s">
        <v>66</v>
      </c>
      <c r="E37" s="2" t="s">
        <v>74</v>
      </c>
      <c r="F37" s="3">
        <f t="shared" ref="F37:F40" si="35">SUM(G37:I37)</f>
        <v>0</v>
      </c>
      <c r="G37" s="3">
        <f t="shared" ref="G37:G40" si="36">K37+O37+S37</f>
        <v>0</v>
      </c>
      <c r="H37" s="3">
        <f t="shared" ref="H37:H40" si="37">L37+P37+T37</f>
        <v>0</v>
      </c>
      <c r="I37" s="3">
        <f t="shared" ref="I37:I40" si="38">M37+Q37+U37</f>
        <v>0</v>
      </c>
      <c r="J37" s="3">
        <f t="shared" ref="J37:J40" si="39">SUM(K37:M37)</f>
        <v>0</v>
      </c>
      <c r="K37" s="4">
        <v>0</v>
      </c>
      <c r="L37" s="4">
        <v>0</v>
      </c>
      <c r="M37" s="4"/>
      <c r="N37" s="3">
        <f t="shared" si="33"/>
        <v>0</v>
      </c>
      <c r="O37" s="4">
        <v>0</v>
      </c>
      <c r="P37" s="4">
        <v>0</v>
      </c>
      <c r="Q37" s="4"/>
      <c r="R37" s="3">
        <f t="shared" si="34"/>
        <v>0</v>
      </c>
      <c r="S37" s="4">
        <v>0</v>
      </c>
      <c r="T37" s="4">
        <v>0</v>
      </c>
      <c r="U37" s="4"/>
    </row>
    <row r="38" spans="1:21">
      <c r="A38" s="27"/>
      <c r="B38" s="2" t="s">
        <v>94</v>
      </c>
      <c r="C38" s="2"/>
      <c r="D38" s="2" t="s">
        <v>67</v>
      </c>
      <c r="E38" s="2" t="s">
        <v>74</v>
      </c>
      <c r="F38" s="3">
        <f t="shared" si="35"/>
        <v>0</v>
      </c>
      <c r="G38" s="3">
        <f t="shared" si="36"/>
        <v>0</v>
      </c>
      <c r="H38" s="3">
        <f t="shared" si="37"/>
        <v>0</v>
      </c>
      <c r="I38" s="3">
        <f t="shared" si="38"/>
        <v>0</v>
      </c>
      <c r="J38" s="3">
        <f t="shared" si="39"/>
        <v>0</v>
      </c>
      <c r="K38" s="4">
        <v>0</v>
      </c>
      <c r="L38" s="4">
        <v>0</v>
      </c>
      <c r="M38" s="4"/>
      <c r="N38" s="3">
        <f t="shared" si="33"/>
        <v>0</v>
      </c>
      <c r="O38" s="4">
        <v>0</v>
      </c>
      <c r="P38" s="4">
        <v>0</v>
      </c>
      <c r="Q38" s="4"/>
      <c r="R38" s="3">
        <f t="shared" si="34"/>
        <v>0</v>
      </c>
      <c r="S38" s="4">
        <v>0</v>
      </c>
      <c r="T38" s="4">
        <v>0</v>
      </c>
      <c r="U38" s="4"/>
    </row>
    <row r="39" spans="1:21">
      <c r="A39" s="27"/>
      <c r="B39" s="2" t="s">
        <v>95</v>
      </c>
      <c r="C39" s="2"/>
      <c r="D39" s="2" t="s">
        <v>68</v>
      </c>
      <c r="E39" s="2" t="s">
        <v>74</v>
      </c>
      <c r="F39" s="3">
        <f t="shared" si="35"/>
        <v>0</v>
      </c>
      <c r="G39" s="3">
        <f t="shared" si="36"/>
        <v>0</v>
      </c>
      <c r="H39" s="3">
        <f t="shared" si="37"/>
        <v>0</v>
      </c>
      <c r="I39" s="3">
        <f t="shared" si="38"/>
        <v>0</v>
      </c>
      <c r="J39" s="3">
        <f t="shared" si="39"/>
        <v>0</v>
      </c>
      <c r="K39" s="4"/>
      <c r="L39" s="4">
        <v>0</v>
      </c>
      <c r="M39" s="4"/>
      <c r="N39" s="3">
        <f t="shared" si="33"/>
        <v>0</v>
      </c>
      <c r="O39" s="4"/>
      <c r="P39" s="4">
        <v>0</v>
      </c>
      <c r="Q39" s="4"/>
      <c r="R39" s="3">
        <f t="shared" si="34"/>
        <v>0</v>
      </c>
      <c r="S39" s="4"/>
      <c r="T39" s="4">
        <v>0</v>
      </c>
      <c r="U39" s="4"/>
    </row>
    <row r="40" spans="1:21" ht="25.5">
      <c r="A40" s="27"/>
      <c r="B40" s="2" t="s">
        <v>96</v>
      </c>
      <c r="C40" s="2"/>
      <c r="D40" s="2" t="s">
        <v>69</v>
      </c>
      <c r="E40" s="2" t="s">
        <v>74</v>
      </c>
      <c r="F40" s="3">
        <f t="shared" si="35"/>
        <v>0</v>
      </c>
      <c r="G40" s="3">
        <f t="shared" si="36"/>
        <v>0</v>
      </c>
      <c r="H40" s="3">
        <f t="shared" si="37"/>
        <v>0</v>
      </c>
      <c r="I40" s="3">
        <f t="shared" si="38"/>
        <v>0</v>
      </c>
      <c r="J40" s="3">
        <f t="shared" si="39"/>
        <v>0</v>
      </c>
      <c r="K40" s="4"/>
      <c r="L40" s="4">
        <v>0</v>
      </c>
      <c r="M40" s="4"/>
      <c r="N40" s="3">
        <f t="shared" si="33"/>
        <v>0</v>
      </c>
      <c r="O40" s="4"/>
      <c r="P40" s="4">
        <v>0</v>
      </c>
      <c r="Q40" s="4"/>
      <c r="R40" s="3">
        <f t="shared" si="34"/>
        <v>0</v>
      </c>
      <c r="S40" s="4"/>
      <c r="T40" s="4">
        <v>0</v>
      </c>
      <c r="U40" s="4"/>
    </row>
  </sheetData>
  <autoFilter ref="B7:U40"/>
  <mergeCells count="13">
    <mergeCell ref="F3:U3"/>
    <mergeCell ref="B3:B5"/>
    <mergeCell ref="C3:C5"/>
    <mergeCell ref="D3:D5"/>
    <mergeCell ref="F4:F5"/>
    <mergeCell ref="G4:I4"/>
    <mergeCell ref="J4:J5"/>
    <mergeCell ref="E3:E5"/>
    <mergeCell ref="K4:M4"/>
    <mergeCell ref="N4:N5"/>
    <mergeCell ref="O4:Q4"/>
    <mergeCell ref="R4:R5"/>
    <mergeCell ref="S4:U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АХГ</vt:lpstr>
      <vt:lpstr>Бух</vt:lpstr>
      <vt:lpstr>Кадры</vt:lpstr>
      <vt:lpstr>СВОД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другой пользователь</dc:creator>
  <cp:lastModifiedBy>другой пользователь</cp:lastModifiedBy>
  <dcterms:created xsi:type="dcterms:W3CDTF">2014-09-24T06:31:06Z</dcterms:created>
  <dcterms:modified xsi:type="dcterms:W3CDTF">2014-09-24T09:37:06Z</dcterms:modified>
</cp:coreProperties>
</file>