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0" windowWidth="9720" windowHeight="7140" tabRatio="910" activeTab="0"/>
  </bookViews>
  <sheets>
    <sheet name="Лист3" sheetId="1" r:id="rId1"/>
  </sheets>
  <definedNames>
    <definedName name="_xlnm.Print_Area" localSheetId="0">'Лист3'!$A$1:$CP$25</definedName>
  </definedNames>
  <calcPr fullCalcOnLoad="1"/>
</workbook>
</file>

<file path=xl/sharedStrings.xml><?xml version="1.0" encoding="utf-8"?>
<sst xmlns="http://schemas.openxmlformats.org/spreadsheetml/2006/main" count="99" uniqueCount="49">
  <si>
    <t>1 час</t>
  </si>
  <si>
    <t>2 час</t>
  </si>
  <si>
    <t>3 час</t>
  </si>
  <si>
    <t>4 час</t>
  </si>
  <si>
    <t>5 час</t>
  </si>
  <si>
    <t>6 час</t>
  </si>
  <si>
    <t>7 час</t>
  </si>
  <si>
    <t>8 час</t>
  </si>
  <si>
    <t>9 час</t>
  </si>
  <si>
    <t>10 час</t>
  </si>
  <si>
    <t>11 час</t>
  </si>
  <si>
    <t>12 час</t>
  </si>
  <si>
    <t>13 час</t>
  </si>
  <si>
    <t>14 час</t>
  </si>
  <si>
    <t>№ п/п</t>
  </si>
  <si>
    <t>Наименование работ</t>
  </si>
  <si>
    <t>ко-во чел.</t>
  </si>
  <si>
    <t>Длит-сть, час</t>
  </si>
  <si>
    <t>№ тех. карты</t>
  </si>
  <si>
    <t>Ответственный, Ф.И.О.</t>
  </si>
  <si>
    <t>Производитель, фирма</t>
  </si>
  <si>
    <t>Начало, час</t>
  </si>
  <si>
    <t>Технологи</t>
  </si>
  <si>
    <t>1.1</t>
  </si>
  <si>
    <t>Очистка хомутов электродов.</t>
  </si>
  <si>
    <t>Жиличев А.А.</t>
  </si>
  <si>
    <t>1.2</t>
  </si>
  <si>
    <t>Очистка песочницы кожуха</t>
  </si>
  <si>
    <t>1.3</t>
  </si>
  <si>
    <t>Очистка панели 2-го инжектора</t>
  </si>
  <si>
    <t>1.4</t>
  </si>
  <si>
    <t>1.5</t>
  </si>
  <si>
    <t>1.6</t>
  </si>
  <si>
    <t>Очистка рельсового пути шахтовоза, его площадок.</t>
  </si>
  <si>
    <t>1.7</t>
  </si>
  <si>
    <t>Очистка площадки перепускания электродов</t>
  </si>
  <si>
    <t>1.8</t>
  </si>
  <si>
    <t>1.9</t>
  </si>
  <si>
    <t>Очистка свода район рамы шиберов.</t>
  </si>
  <si>
    <t>Демонтаж-монтаж электродов</t>
  </si>
  <si>
    <t xml:space="preserve">   демонтаж старого блока СВО</t>
  </si>
  <si>
    <t>Заправка печи с использованием заправочной машины</t>
  </si>
  <si>
    <t>1</t>
  </si>
  <si>
    <t>0,25</t>
  </si>
  <si>
    <t>1,5</t>
  </si>
  <si>
    <t>2</t>
  </si>
  <si>
    <t>ТИ</t>
  </si>
  <si>
    <t>ОАО "Северсталь"</t>
  </si>
  <si>
    <t>`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</si>
</sst>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h:mm;@"/>
    <numFmt numFmtId="181" formatCode="[$-FC19]d\ mmmm\ yyyy\ &quot;г.&quot;"/>
    <numFmt numFmtId="182" formatCode="[$-F800]dddd\,\ mmmm\ dd\,\ yyyy"/>
    <numFmt numFmtId="183" formatCode="0.0"/>
  </numFmts>
  <fonts count="47">
    <font>
      <sz val="10"/>
      <name val="Arial"/>
      <family val="0"/>
    </font>
    <font>
      <b/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0"/>
      <color indexed="10"/>
      <name val="Arial"/>
      <family val="2"/>
    </font>
    <font>
      <sz val="10.5"/>
      <color indexed="8"/>
      <name val="Calibri"/>
      <family val="2"/>
    </font>
    <font>
      <sz val="8"/>
      <name val="Arial Narrow"/>
      <family val="2"/>
    </font>
    <font>
      <sz val="10"/>
      <color indexed="9"/>
      <name val="Arial"/>
      <family val="2"/>
    </font>
    <font>
      <sz val="8"/>
      <color indexed="9"/>
      <name val="Arial Narrow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  <font>
      <sz val="8"/>
      <color theme="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tted"/>
      <right style="dotted"/>
      <top style="dotted"/>
      <bottom style="dotted"/>
    </border>
    <border>
      <left style="double"/>
      <right style="dotted"/>
      <top style="dotted"/>
      <bottom style="double"/>
    </border>
    <border>
      <left style="dotted"/>
      <right style="dotted"/>
      <top style="dotted"/>
      <bottom style="double"/>
    </border>
    <border>
      <left style="dotted"/>
      <right>
        <color indexed="63"/>
      </right>
      <top style="dotted"/>
      <bottom style="double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thin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double"/>
      <right style="dotted"/>
      <top style="double"/>
      <bottom style="dotted"/>
    </border>
    <border>
      <left style="dotted"/>
      <right style="dotted"/>
      <top style="double"/>
      <bottom style="dotted"/>
    </border>
    <border>
      <left style="dotted"/>
      <right>
        <color indexed="63"/>
      </right>
      <top style="double"/>
      <bottom style="dotted"/>
    </border>
    <border>
      <left style="double"/>
      <right>
        <color indexed="63"/>
      </right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44" fillId="33" borderId="0" xfId="0" applyFont="1" applyFill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4" borderId="11" xfId="0" applyNumberFormat="1" applyFont="1" applyFill="1" applyBorder="1" applyAlignment="1">
      <alignment horizontal="center"/>
    </xf>
    <xf numFmtId="0" fontId="2" fillId="4" borderId="12" xfId="0" applyNumberFormat="1" applyFont="1" applyFill="1" applyBorder="1" applyAlignment="1">
      <alignment horizontal="center"/>
    </xf>
    <xf numFmtId="0" fontId="2" fillId="4" borderId="13" xfId="0" applyNumberFormat="1" applyFont="1" applyFill="1" applyBorder="1" applyAlignment="1">
      <alignment horizontal="center"/>
    </xf>
    <xf numFmtId="0" fontId="2" fillId="7" borderId="11" xfId="0" applyNumberFormat="1" applyFont="1" applyFill="1" applyBorder="1" applyAlignment="1">
      <alignment horizontal="center"/>
    </xf>
    <xf numFmtId="0" fontId="2" fillId="7" borderId="13" xfId="0" applyNumberFormat="1" applyFont="1" applyFill="1" applyBorder="1" applyAlignment="1">
      <alignment horizontal="center"/>
    </xf>
    <xf numFmtId="182" fontId="0" fillId="0" borderId="0" xfId="0" applyNumberFormat="1" applyAlignment="1">
      <alignment horizontal="left"/>
    </xf>
    <xf numFmtId="0" fontId="4" fillId="34" borderId="0" xfId="0" applyFont="1" applyFill="1" applyBorder="1" applyAlignment="1">
      <alignment horizontal="center" vertical="center" wrapText="1"/>
    </xf>
    <xf numFmtId="49" fontId="3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49" fontId="3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49" fontId="3" fillId="0" borderId="18" xfId="0" applyNumberFormat="1" applyFont="1" applyBorder="1" applyAlignment="1">
      <alignment/>
    </xf>
    <xf numFmtId="0" fontId="0" fillId="0" borderId="19" xfId="0" applyBorder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183" fontId="0" fillId="0" borderId="0" xfId="0" applyNumberFormat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0" xfId="0" applyNumberFormat="1" applyFont="1" applyFill="1" applyBorder="1" applyAlignment="1" applyProtection="1">
      <alignment vertical="center" wrapText="1"/>
      <protection/>
    </xf>
    <xf numFmtId="0" fontId="3" fillId="0" borderId="30" xfId="0" applyFont="1" applyFill="1" applyBorder="1" applyAlignment="1">
      <alignment wrapText="1"/>
    </xf>
    <xf numFmtId="0" fontId="3" fillId="35" borderId="30" xfId="0" applyFont="1" applyFill="1" applyBorder="1" applyAlignment="1">
      <alignment vertical="center" wrapText="1"/>
    </xf>
    <xf numFmtId="0" fontId="3" fillId="35" borderId="31" xfId="0" applyFont="1" applyFill="1" applyBorder="1" applyAlignment="1">
      <alignment vertical="center" wrapText="1"/>
    </xf>
    <xf numFmtId="183" fontId="3" fillId="0" borderId="32" xfId="0" applyNumberFormat="1" applyFont="1" applyBorder="1" applyAlignment="1">
      <alignment horizontal="center" vertical="center"/>
    </xf>
    <xf numFmtId="183" fontId="3" fillId="0" borderId="33" xfId="0" applyNumberFormat="1" applyFont="1" applyBorder="1" applyAlignment="1">
      <alignment horizontal="center" vertical="center"/>
    </xf>
    <xf numFmtId="183" fontId="3" fillId="0" borderId="34" xfId="0" applyNumberFormat="1" applyFont="1" applyBorder="1" applyAlignment="1">
      <alignment horizontal="center" vertical="center"/>
    </xf>
    <xf numFmtId="180" fontId="2" fillId="4" borderId="35" xfId="0" applyNumberFormat="1" applyFont="1" applyFill="1" applyBorder="1" applyAlignment="1">
      <alignment horizontal="center" vertical="center"/>
    </xf>
    <xf numFmtId="180" fontId="2" fillId="4" borderId="36" xfId="0" applyNumberFormat="1" applyFont="1" applyFill="1" applyBorder="1" applyAlignment="1">
      <alignment horizontal="center" vertical="center"/>
    </xf>
    <xf numFmtId="180" fontId="2" fillId="4" borderId="37" xfId="0" applyNumberFormat="1" applyFont="1" applyFill="1" applyBorder="1" applyAlignment="1">
      <alignment horizontal="center" vertical="center"/>
    </xf>
    <xf numFmtId="180" fontId="2" fillId="7" borderId="38" xfId="0" applyNumberFormat="1" applyFont="1" applyFill="1" applyBorder="1" applyAlignment="1">
      <alignment horizontal="center" vertical="center"/>
    </xf>
    <xf numFmtId="180" fontId="2" fillId="7" borderId="39" xfId="0" applyNumberFormat="1" applyFont="1" applyFill="1" applyBorder="1" applyAlignment="1">
      <alignment horizontal="center" vertical="center"/>
    </xf>
    <xf numFmtId="0" fontId="4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/>
    </xf>
    <xf numFmtId="183" fontId="3" fillId="0" borderId="15" xfId="0" applyNumberFormat="1" applyFont="1" applyFill="1" applyBorder="1" applyAlignment="1">
      <alignment horizontal="center" vertical="center"/>
    </xf>
    <xf numFmtId="183" fontId="3" fillId="0" borderId="17" xfId="0" applyNumberFormat="1" applyFont="1" applyFill="1" applyBorder="1" applyAlignment="1">
      <alignment horizontal="center" vertical="center"/>
    </xf>
    <xf numFmtId="183" fontId="3" fillId="0" borderId="19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0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2" fontId="46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91</xdr:col>
      <xdr:colOff>171450</xdr:colOff>
      <xdr:row>0</xdr:row>
      <xdr:rowOff>28575</xdr:rowOff>
    </xdr:from>
    <xdr:to>
      <xdr:col>93</xdr:col>
      <xdr:colOff>914400</xdr:colOff>
      <xdr:row>5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543800" y="28575"/>
          <a:ext cx="2286000" cy="1000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Утверждаю: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заместитель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начальника СП по оперативной работе (электросталь)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__________________В.В. Матанцев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CQ22"/>
  <sheetViews>
    <sheetView tabSelected="1" zoomScale="115" zoomScaleNormal="115" zoomScaleSheetLayoutView="115" workbookViewId="0" topLeftCell="A1">
      <selection activeCell="I21" sqref="I21"/>
    </sheetView>
  </sheetViews>
  <sheetFormatPr defaultColWidth="9.140625" defaultRowHeight="12.75"/>
  <cols>
    <col min="1" max="1" width="3.57421875" style="0" customWidth="1"/>
    <col min="2" max="2" width="40.57421875" style="0" customWidth="1"/>
    <col min="3" max="3" width="4.28125" style="0" customWidth="1"/>
    <col min="4" max="4" width="4.00390625" style="0" customWidth="1"/>
    <col min="5" max="5" width="4.140625" style="0" customWidth="1"/>
    <col min="6" max="6" width="2.421875" style="1" customWidth="1"/>
    <col min="7" max="7" width="2.140625" style="1" customWidth="1"/>
    <col min="8" max="9" width="2.00390625" style="1" customWidth="1"/>
    <col min="10" max="10" width="2.28125" style="1" hidden="1" customWidth="1"/>
    <col min="11" max="11" width="2.140625" style="1" hidden="1" customWidth="1"/>
    <col min="12" max="12" width="2.28125" style="1" customWidth="1"/>
    <col min="13" max="13" width="2.140625" style="1" customWidth="1"/>
    <col min="14" max="15" width="1.8515625" style="1" customWidth="1"/>
    <col min="16" max="17" width="2.140625" style="1" hidden="1" customWidth="1"/>
    <col min="18" max="18" width="2.00390625" style="0" customWidth="1"/>
    <col min="19" max="21" width="1.8515625" style="0" customWidth="1"/>
    <col min="22" max="23" width="1.8515625" style="0" hidden="1" customWidth="1"/>
    <col min="24" max="27" width="1.8515625" style="0" customWidth="1"/>
    <col min="28" max="29" width="1.8515625" style="0" hidden="1" customWidth="1"/>
    <col min="30" max="33" width="1.8515625" style="0" customWidth="1"/>
    <col min="34" max="34" width="2.00390625" style="0" hidden="1" customWidth="1"/>
    <col min="35" max="35" width="1.8515625" style="0" hidden="1" customWidth="1"/>
    <col min="36" max="39" width="1.8515625" style="0" customWidth="1"/>
    <col min="40" max="40" width="3.140625" style="0" hidden="1" customWidth="1"/>
    <col min="41" max="41" width="1.8515625" style="0" hidden="1" customWidth="1"/>
    <col min="42" max="45" width="1.8515625" style="0" customWidth="1"/>
    <col min="46" max="51" width="1.8515625" style="0" hidden="1" customWidth="1"/>
    <col min="52" max="52" width="2.140625" style="0" hidden="1" customWidth="1"/>
    <col min="53" max="57" width="1.8515625" style="0" hidden="1" customWidth="1"/>
    <col min="58" max="58" width="2.00390625" style="0" hidden="1" customWidth="1"/>
    <col min="59" max="59" width="1.8515625" style="0" hidden="1" customWidth="1"/>
    <col min="60" max="60" width="3.140625" style="0" hidden="1" customWidth="1"/>
    <col min="61" max="75" width="1.8515625" style="0" hidden="1" customWidth="1"/>
    <col min="76" max="76" width="2.140625" style="0" hidden="1" customWidth="1"/>
    <col min="77" max="77" width="2.00390625" style="0" hidden="1" customWidth="1"/>
    <col min="78" max="78" width="1.8515625" style="0" hidden="1" customWidth="1"/>
    <col min="79" max="79" width="2.00390625" style="0" hidden="1" customWidth="1"/>
    <col min="80" max="88" width="1.8515625" style="0" hidden="1" customWidth="1"/>
    <col min="89" max="89" width="2.28125" style="0" hidden="1" customWidth="1"/>
    <col min="90" max="91" width="9.140625" style="0" hidden="1" customWidth="1"/>
    <col min="93" max="93" width="14.00390625" style="0" customWidth="1"/>
    <col min="94" max="94" width="13.8515625" style="0" customWidth="1"/>
    <col min="95" max="95" width="4.8515625" style="0" customWidth="1"/>
    <col min="96" max="97" width="0" style="0" hidden="1" customWidth="1"/>
    <col min="100" max="107" width="0" style="0" hidden="1" customWidth="1"/>
    <col min="111" max="112" width="0" style="0" hidden="1" customWidth="1"/>
    <col min="114" max="117" width="0" style="0" hidden="1" customWidth="1"/>
    <col min="120" max="121" width="0" style="0" hidden="1" customWidth="1"/>
    <col min="126" max="127" width="0" style="0" hidden="1" customWidth="1"/>
    <col min="136" max="139" width="0" style="0" hidden="1" customWidth="1"/>
    <col min="141" max="142" width="0" style="0" hidden="1" customWidth="1"/>
    <col min="150" max="151" width="0" style="0" hidden="1" customWidth="1"/>
    <col min="156" max="157" width="0" style="0" hidden="1" customWidth="1"/>
    <col min="162" max="163" width="0" style="0" hidden="1" customWidth="1"/>
    <col min="171" max="172" width="0" style="0" hidden="1" customWidth="1"/>
    <col min="186" max="187" width="0" style="0" hidden="1" customWidth="1"/>
    <col min="201" max="202" width="0" style="0" hidden="1" customWidth="1"/>
  </cols>
  <sheetData>
    <row r="1" spans="5:6" ht="12.75">
      <c r="E1" s="3">
        <v>7</v>
      </c>
      <c r="F1" s="2"/>
    </row>
    <row r="2" spans="5:48" ht="12.75">
      <c r="E2" s="4">
        <v>15</v>
      </c>
      <c r="AV2" s="57" t="s">
        <v>48</v>
      </c>
    </row>
    <row r="3" ht="12.75">
      <c r="B3" s="11">
        <f ca="1">TODAY()+1</f>
        <v>41556</v>
      </c>
    </row>
    <row r="4" spans="2:89" ht="19.5" customHeight="1">
      <c r="B4" s="11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</row>
    <row r="5" spans="2:91" ht="13.5">
      <c r="B5" s="11"/>
      <c r="F5" s="60">
        <v>0</v>
      </c>
      <c r="G5" s="60">
        <f>F5+G8/60</f>
        <v>0.25</v>
      </c>
      <c r="H5" s="60">
        <f aca="true" t="shared" si="0" ref="H5:BS5">G5+H8/60</f>
        <v>0.5</v>
      </c>
      <c r="I5" s="60">
        <f t="shared" si="0"/>
        <v>0.75</v>
      </c>
      <c r="J5" s="60">
        <v>0</v>
      </c>
      <c r="K5" s="60">
        <f>J5+J8/60</f>
        <v>0.5</v>
      </c>
      <c r="L5" s="60">
        <f>I5+L8/60</f>
        <v>1</v>
      </c>
      <c r="M5" s="60">
        <f t="shared" si="0"/>
        <v>1.25</v>
      </c>
      <c r="N5" s="60">
        <f t="shared" si="0"/>
        <v>1.5</v>
      </c>
      <c r="O5" s="60">
        <f t="shared" si="0"/>
        <v>1.75</v>
      </c>
      <c r="P5" s="60">
        <f>K5+P8/60</f>
        <v>1</v>
      </c>
      <c r="Q5" s="60">
        <f t="shared" si="0"/>
        <v>1.5</v>
      </c>
      <c r="R5" s="60">
        <f>O5+R8/60</f>
        <v>2</v>
      </c>
      <c r="S5" s="60">
        <f t="shared" si="0"/>
        <v>2.25</v>
      </c>
      <c r="T5" s="60">
        <f t="shared" si="0"/>
        <v>2.5</v>
      </c>
      <c r="U5" s="60">
        <f t="shared" si="0"/>
        <v>2.75</v>
      </c>
      <c r="V5" s="60">
        <f>Q5+V8/60</f>
        <v>2</v>
      </c>
      <c r="W5" s="60">
        <f t="shared" si="0"/>
        <v>2.5</v>
      </c>
      <c r="X5" s="60">
        <f>U5+X8/60</f>
        <v>3</v>
      </c>
      <c r="Y5" s="60">
        <f t="shared" si="0"/>
        <v>3.25</v>
      </c>
      <c r="Z5" s="60">
        <f t="shared" si="0"/>
        <v>3.5</v>
      </c>
      <c r="AA5" s="60">
        <f t="shared" si="0"/>
        <v>3.75</v>
      </c>
      <c r="AB5" s="60">
        <f>W5+AB8/60</f>
        <v>3</v>
      </c>
      <c r="AC5" s="60">
        <f t="shared" si="0"/>
        <v>3.5</v>
      </c>
      <c r="AD5" s="60">
        <f>AA5+AD8/60</f>
        <v>4</v>
      </c>
      <c r="AE5" s="60">
        <f t="shared" si="0"/>
        <v>4.25</v>
      </c>
      <c r="AF5" s="60">
        <f t="shared" si="0"/>
        <v>4.5</v>
      </c>
      <c r="AG5" s="60">
        <f t="shared" si="0"/>
        <v>4.75</v>
      </c>
      <c r="AH5" s="60">
        <f>AC5+AH8/60</f>
        <v>4</v>
      </c>
      <c r="AI5" s="60">
        <f t="shared" si="0"/>
        <v>4.5</v>
      </c>
      <c r="AJ5" s="60">
        <f>AG5+AJ8/60</f>
        <v>5</v>
      </c>
      <c r="AK5" s="60">
        <f t="shared" si="0"/>
        <v>5.25</v>
      </c>
      <c r="AL5" s="60">
        <f t="shared" si="0"/>
        <v>5.5</v>
      </c>
      <c r="AM5" s="60">
        <f t="shared" si="0"/>
        <v>5.75</v>
      </c>
      <c r="AN5" s="60">
        <f>AI5+AN8/60</f>
        <v>5</v>
      </c>
      <c r="AO5" s="60">
        <f t="shared" si="0"/>
        <v>5.5</v>
      </c>
      <c r="AP5" s="60">
        <f>AM5+AP8/60</f>
        <v>6</v>
      </c>
      <c r="AQ5" s="60">
        <f t="shared" si="0"/>
        <v>6.25</v>
      </c>
      <c r="AR5" s="60">
        <f t="shared" si="0"/>
        <v>6.5</v>
      </c>
      <c r="AS5" s="60">
        <f t="shared" si="0"/>
        <v>6.75</v>
      </c>
      <c r="AT5" s="60">
        <f>AO5+AT8/60</f>
        <v>6</v>
      </c>
      <c r="AU5" s="60">
        <f t="shared" si="0"/>
        <v>6.5</v>
      </c>
      <c r="AV5" s="60">
        <f>AS5+AV8/60</f>
        <v>7</v>
      </c>
      <c r="AW5" s="60">
        <f t="shared" si="0"/>
        <v>7.25</v>
      </c>
      <c r="AX5" s="60">
        <f t="shared" si="0"/>
        <v>7.5</v>
      </c>
      <c r="AY5" s="60">
        <f t="shared" si="0"/>
        <v>7.75</v>
      </c>
      <c r="AZ5" s="60">
        <f>AU5+AZ8/60</f>
        <v>7</v>
      </c>
      <c r="BA5" s="60">
        <f t="shared" si="0"/>
        <v>7.5</v>
      </c>
      <c r="BB5" s="60">
        <f>AY5+BB8/60</f>
        <v>8</v>
      </c>
      <c r="BC5" s="60">
        <f t="shared" si="0"/>
        <v>8.25</v>
      </c>
      <c r="BD5" s="60">
        <f t="shared" si="0"/>
        <v>8.5</v>
      </c>
      <c r="BE5" s="60">
        <f t="shared" si="0"/>
        <v>8.75</v>
      </c>
      <c r="BF5" s="60">
        <f>BA5+BF8/60</f>
        <v>8</v>
      </c>
      <c r="BG5" s="60">
        <f t="shared" si="0"/>
        <v>8.5</v>
      </c>
      <c r="BH5" s="60">
        <f>BE5+BH8/60</f>
        <v>9</v>
      </c>
      <c r="BI5" s="60">
        <f t="shared" si="0"/>
        <v>9.25</v>
      </c>
      <c r="BJ5" s="60">
        <f t="shared" si="0"/>
        <v>9.5</v>
      </c>
      <c r="BK5" s="60">
        <f t="shared" si="0"/>
        <v>9.75</v>
      </c>
      <c r="BL5" s="60">
        <f>BG5+BL8/60</f>
        <v>9</v>
      </c>
      <c r="BM5" s="60">
        <f t="shared" si="0"/>
        <v>9.5</v>
      </c>
      <c r="BN5" s="60">
        <f>BK5+BN8/60</f>
        <v>10</v>
      </c>
      <c r="BO5" s="60">
        <f t="shared" si="0"/>
        <v>10.25</v>
      </c>
      <c r="BP5" s="60">
        <f t="shared" si="0"/>
        <v>10.5</v>
      </c>
      <c r="BQ5" s="60">
        <f t="shared" si="0"/>
        <v>10.75</v>
      </c>
      <c r="BR5" s="60">
        <f>BM5+BR8/60</f>
        <v>10</v>
      </c>
      <c r="BS5" s="60">
        <f t="shared" si="0"/>
        <v>10.5</v>
      </c>
      <c r="BT5" s="60">
        <f>BQ5+BT8/60</f>
        <v>11</v>
      </c>
      <c r="BU5" s="60">
        <f aca="true" t="shared" si="1" ref="BT5:CM5">BT5+BU8/60</f>
        <v>11.25</v>
      </c>
      <c r="BV5" s="60">
        <f t="shared" si="1"/>
        <v>11.5</v>
      </c>
      <c r="BW5" s="60">
        <f t="shared" si="1"/>
        <v>11.75</v>
      </c>
      <c r="BX5" s="60">
        <f>BS5+BX8/60</f>
        <v>11</v>
      </c>
      <c r="BY5" s="60">
        <f t="shared" si="1"/>
        <v>11.5</v>
      </c>
      <c r="BZ5" s="60">
        <f>BW5+BZ8/60</f>
        <v>12</v>
      </c>
      <c r="CA5" s="60">
        <f t="shared" si="1"/>
        <v>12.25</v>
      </c>
      <c r="CB5" s="60">
        <f t="shared" si="1"/>
        <v>12.5</v>
      </c>
      <c r="CC5" s="60">
        <f t="shared" si="1"/>
        <v>12.75</v>
      </c>
      <c r="CD5" s="60">
        <f>BY5+CD8/60</f>
        <v>12</v>
      </c>
      <c r="CE5" s="60">
        <f t="shared" si="1"/>
        <v>12.5</v>
      </c>
      <c r="CF5" s="60">
        <f>CC5+CF8/60</f>
        <v>13</v>
      </c>
      <c r="CG5" s="60">
        <f t="shared" si="1"/>
        <v>13.25</v>
      </c>
      <c r="CH5" s="60">
        <f t="shared" si="1"/>
        <v>13.5</v>
      </c>
      <c r="CI5" s="60">
        <f t="shared" si="1"/>
        <v>13.75</v>
      </c>
      <c r="CJ5" s="60">
        <f>CE5+CJ8/60</f>
        <v>13</v>
      </c>
      <c r="CK5" s="60">
        <f t="shared" si="1"/>
        <v>13.5</v>
      </c>
      <c r="CL5" s="56">
        <f t="shared" si="1"/>
        <v>13.5</v>
      </c>
      <c r="CM5" s="56">
        <f t="shared" si="1"/>
        <v>13.5</v>
      </c>
    </row>
    <row r="6" spans="6:89" ht="13.5" thickBot="1">
      <c r="F6" s="46" t="str">
        <f>LOOKUP((E1),{1,2,3,4,5,6,7,8,9,10,11,12,13,14},{"Продолжительность ремонта шахтной печи 1 час","Продолжительность ремонта шахтной печи 2 часа","Продолжительность ремонта шахтной печи 3 часа","Продолжительность ремонта шахтной печи 4 часа","Продолжительность ремонта шахтной печи 5 часов","Продолжительность ремонта шахтной печи 6 часов","Продолжительность ремонта шахтной печи 7 часов","Продолжительность ремонта шахтной печи 8 часов","Продолжительность ремонта шахтной печи 9 часов","Продолжительность ремонта шахтной печи 10 часов","Продолжительность ремонта шахтной печи 11 часов","Продолжительность ремонта шахтной печи 12 часов","Продолжительность ремонта шахтной печи 13 часов","Продолжительность ремонта шахтной печи 14 часов"})</f>
        <v>Продолжительность ремонта шахтной печи 7 часов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</row>
    <row r="7" spans="1:94" s="5" customFormat="1" ht="21" customHeight="1" thickTop="1">
      <c r="A7" s="47" t="s">
        <v>14</v>
      </c>
      <c r="B7" s="47" t="s">
        <v>15</v>
      </c>
      <c r="C7" s="49" t="s">
        <v>21</v>
      </c>
      <c r="D7" s="49" t="s">
        <v>17</v>
      </c>
      <c r="E7" s="47" t="s">
        <v>16</v>
      </c>
      <c r="F7" s="41" t="s">
        <v>0</v>
      </c>
      <c r="G7" s="42"/>
      <c r="H7" s="42"/>
      <c r="I7" s="43"/>
      <c r="J7" s="44" t="s">
        <v>0</v>
      </c>
      <c r="K7" s="45"/>
      <c r="L7" s="41" t="s">
        <v>1</v>
      </c>
      <c r="M7" s="42"/>
      <c r="N7" s="42"/>
      <c r="O7" s="43"/>
      <c r="P7" s="44" t="s">
        <v>1</v>
      </c>
      <c r="Q7" s="45"/>
      <c r="R7" s="41" t="s">
        <v>2</v>
      </c>
      <c r="S7" s="42"/>
      <c r="T7" s="42"/>
      <c r="U7" s="43"/>
      <c r="V7" s="44" t="s">
        <v>2</v>
      </c>
      <c r="W7" s="45"/>
      <c r="X7" s="41" t="s">
        <v>3</v>
      </c>
      <c r="Y7" s="42"/>
      <c r="Z7" s="42"/>
      <c r="AA7" s="43"/>
      <c r="AB7" s="44" t="s">
        <v>3</v>
      </c>
      <c r="AC7" s="45"/>
      <c r="AD7" s="41" t="s">
        <v>4</v>
      </c>
      <c r="AE7" s="42"/>
      <c r="AF7" s="42"/>
      <c r="AG7" s="43"/>
      <c r="AH7" s="44" t="s">
        <v>4</v>
      </c>
      <c r="AI7" s="45"/>
      <c r="AJ7" s="41" t="s">
        <v>5</v>
      </c>
      <c r="AK7" s="42"/>
      <c r="AL7" s="42"/>
      <c r="AM7" s="43"/>
      <c r="AN7" s="44" t="s">
        <v>5</v>
      </c>
      <c r="AO7" s="45"/>
      <c r="AP7" s="41" t="s">
        <v>6</v>
      </c>
      <c r="AQ7" s="42"/>
      <c r="AR7" s="42"/>
      <c r="AS7" s="43"/>
      <c r="AT7" s="44" t="s">
        <v>6</v>
      </c>
      <c r="AU7" s="45"/>
      <c r="AV7" s="41" t="s">
        <v>7</v>
      </c>
      <c r="AW7" s="42"/>
      <c r="AX7" s="42"/>
      <c r="AY7" s="43"/>
      <c r="AZ7" s="44" t="s">
        <v>7</v>
      </c>
      <c r="BA7" s="45"/>
      <c r="BB7" s="41" t="s">
        <v>8</v>
      </c>
      <c r="BC7" s="42"/>
      <c r="BD7" s="42"/>
      <c r="BE7" s="43"/>
      <c r="BF7" s="44" t="s">
        <v>8</v>
      </c>
      <c r="BG7" s="45"/>
      <c r="BH7" s="41" t="s">
        <v>9</v>
      </c>
      <c r="BI7" s="42"/>
      <c r="BJ7" s="42"/>
      <c r="BK7" s="43"/>
      <c r="BL7" s="44" t="s">
        <v>9</v>
      </c>
      <c r="BM7" s="45"/>
      <c r="BN7" s="41" t="s">
        <v>10</v>
      </c>
      <c r="BO7" s="42"/>
      <c r="BP7" s="42"/>
      <c r="BQ7" s="43"/>
      <c r="BR7" s="44" t="s">
        <v>10</v>
      </c>
      <c r="BS7" s="45"/>
      <c r="BT7" s="41" t="s">
        <v>11</v>
      </c>
      <c r="BU7" s="42"/>
      <c r="BV7" s="42"/>
      <c r="BW7" s="43"/>
      <c r="BX7" s="44" t="s">
        <v>11</v>
      </c>
      <c r="BY7" s="45"/>
      <c r="BZ7" s="41" t="s">
        <v>12</v>
      </c>
      <c r="CA7" s="42"/>
      <c r="CB7" s="42"/>
      <c r="CC7" s="43"/>
      <c r="CD7" s="44" t="s">
        <v>12</v>
      </c>
      <c r="CE7" s="45"/>
      <c r="CF7" s="41" t="s">
        <v>13</v>
      </c>
      <c r="CG7" s="42"/>
      <c r="CH7" s="42"/>
      <c r="CI7" s="43"/>
      <c r="CJ7" s="44" t="s">
        <v>13</v>
      </c>
      <c r="CK7" s="45"/>
      <c r="CN7" s="47" t="s">
        <v>18</v>
      </c>
      <c r="CO7" s="47" t="s">
        <v>20</v>
      </c>
      <c r="CP7" s="47" t="s">
        <v>19</v>
      </c>
    </row>
    <row r="8" spans="1:94" s="5" customFormat="1" ht="19.5" customHeight="1" thickBot="1">
      <c r="A8" s="48"/>
      <c r="B8" s="48"/>
      <c r="C8" s="50"/>
      <c r="D8" s="50"/>
      <c r="E8" s="48"/>
      <c r="F8" s="6">
        <v>15</v>
      </c>
      <c r="G8" s="7">
        <v>15</v>
      </c>
      <c r="H8" s="7">
        <v>15</v>
      </c>
      <c r="I8" s="8">
        <v>15</v>
      </c>
      <c r="J8" s="9">
        <v>30</v>
      </c>
      <c r="K8" s="10">
        <v>30</v>
      </c>
      <c r="L8" s="6">
        <v>15</v>
      </c>
      <c r="M8" s="7">
        <v>15</v>
      </c>
      <c r="N8" s="7">
        <v>15</v>
      </c>
      <c r="O8" s="8">
        <v>15</v>
      </c>
      <c r="P8" s="9">
        <v>30</v>
      </c>
      <c r="Q8" s="10">
        <v>30</v>
      </c>
      <c r="R8" s="6">
        <v>15</v>
      </c>
      <c r="S8" s="7">
        <v>15</v>
      </c>
      <c r="T8" s="7">
        <v>15</v>
      </c>
      <c r="U8" s="8">
        <v>15</v>
      </c>
      <c r="V8" s="9">
        <v>30</v>
      </c>
      <c r="W8" s="10">
        <v>30</v>
      </c>
      <c r="X8" s="6">
        <v>15</v>
      </c>
      <c r="Y8" s="7">
        <v>15</v>
      </c>
      <c r="Z8" s="7">
        <v>15</v>
      </c>
      <c r="AA8" s="8">
        <v>15</v>
      </c>
      <c r="AB8" s="9">
        <v>30</v>
      </c>
      <c r="AC8" s="10">
        <v>30</v>
      </c>
      <c r="AD8" s="6">
        <v>15</v>
      </c>
      <c r="AE8" s="7">
        <v>15</v>
      </c>
      <c r="AF8" s="7">
        <v>15</v>
      </c>
      <c r="AG8" s="8">
        <v>15</v>
      </c>
      <c r="AH8" s="9">
        <v>30</v>
      </c>
      <c r="AI8" s="10">
        <v>30</v>
      </c>
      <c r="AJ8" s="6">
        <v>15</v>
      </c>
      <c r="AK8" s="7">
        <v>15</v>
      </c>
      <c r="AL8" s="7">
        <v>15</v>
      </c>
      <c r="AM8" s="8">
        <v>15</v>
      </c>
      <c r="AN8" s="9">
        <v>30</v>
      </c>
      <c r="AO8" s="10">
        <v>30</v>
      </c>
      <c r="AP8" s="6">
        <v>15</v>
      </c>
      <c r="AQ8" s="7">
        <v>15</v>
      </c>
      <c r="AR8" s="7">
        <v>15</v>
      </c>
      <c r="AS8" s="8">
        <v>15</v>
      </c>
      <c r="AT8" s="9">
        <v>30</v>
      </c>
      <c r="AU8" s="10">
        <v>30</v>
      </c>
      <c r="AV8" s="6">
        <v>15</v>
      </c>
      <c r="AW8" s="7">
        <v>15</v>
      </c>
      <c r="AX8" s="7">
        <v>15</v>
      </c>
      <c r="AY8" s="8">
        <v>15</v>
      </c>
      <c r="AZ8" s="9">
        <v>30</v>
      </c>
      <c r="BA8" s="10">
        <v>30</v>
      </c>
      <c r="BB8" s="6">
        <v>15</v>
      </c>
      <c r="BC8" s="7">
        <v>15</v>
      </c>
      <c r="BD8" s="7">
        <v>15</v>
      </c>
      <c r="BE8" s="8">
        <v>15</v>
      </c>
      <c r="BF8" s="9">
        <v>30</v>
      </c>
      <c r="BG8" s="10">
        <v>30</v>
      </c>
      <c r="BH8" s="6">
        <v>15</v>
      </c>
      <c r="BI8" s="7">
        <v>15</v>
      </c>
      <c r="BJ8" s="7">
        <v>15</v>
      </c>
      <c r="BK8" s="8">
        <v>15</v>
      </c>
      <c r="BL8" s="9">
        <v>30</v>
      </c>
      <c r="BM8" s="10">
        <v>30</v>
      </c>
      <c r="BN8" s="6">
        <v>15</v>
      </c>
      <c r="BO8" s="7">
        <v>15</v>
      </c>
      <c r="BP8" s="7">
        <v>15</v>
      </c>
      <c r="BQ8" s="8">
        <v>15</v>
      </c>
      <c r="BR8" s="9">
        <v>30</v>
      </c>
      <c r="BS8" s="10">
        <v>30</v>
      </c>
      <c r="BT8" s="6">
        <v>15</v>
      </c>
      <c r="BU8" s="7">
        <v>15</v>
      </c>
      <c r="BV8" s="7">
        <v>15</v>
      </c>
      <c r="BW8" s="8">
        <v>15</v>
      </c>
      <c r="BX8" s="9">
        <v>30</v>
      </c>
      <c r="BY8" s="10">
        <v>30</v>
      </c>
      <c r="BZ8" s="6">
        <v>15</v>
      </c>
      <c r="CA8" s="7">
        <v>15</v>
      </c>
      <c r="CB8" s="7">
        <v>15</v>
      </c>
      <c r="CC8" s="8">
        <v>15</v>
      </c>
      <c r="CD8" s="9">
        <v>30</v>
      </c>
      <c r="CE8" s="10">
        <v>30</v>
      </c>
      <c r="CF8" s="6">
        <v>15</v>
      </c>
      <c r="CG8" s="7">
        <v>15</v>
      </c>
      <c r="CH8" s="7">
        <v>15</v>
      </c>
      <c r="CI8" s="8">
        <v>15</v>
      </c>
      <c r="CJ8" s="9">
        <v>30</v>
      </c>
      <c r="CK8" s="10">
        <v>30</v>
      </c>
      <c r="CN8" s="48"/>
      <c r="CO8" s="48"/>
      <c r="CP8" s="48"/>
    </row>
    <row r="9" spans="1:94" s="5" customFormat="1" ht="19.5" customHeight="1" thickTop="1">
      <c r="A9" s="12">
        <v>1</v>
      </c>
      <c r="B9" s="51" t="s">
        <v>22</v>
      </c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</row>
    <row r="10" spans="1:95" ht="12.75">
      <c r="A10" s="13" t="s">
        <v>23</v>
      </c>
      <c r="B10" s="32" t="s">
        <v>24</v>
      </c>
      <c r="C10" s="53">
        <v>0</v>
      </c>
      <c r="D10" s="53">
        <v>3.1</v>
      </c>
      <c r="E10" s="38" t="s">
        <v>45</v>
      </c>
      <c r="F10" s="52" t="str">
        <f>IF(AND(F5&gt;=C10,F5&lt;=CQ10),E10,"")</f>
        <v>2</v>
      </c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7"/>
      <c r="CL10" s="14"/>
      <c r="CM10" s="14"/>
      <c r="CN10" s="19" t="s">
        <v>46</v>
      </c>
      <c r="CO10" s="19" t="s">
        <v>47</v>
      </c>
      <c r="CP10" s="20" t="s">
        <v>25</v>
      </c>
      <c r="CQ10" s="25">
        <f>C10+D10</f>
        <v>3.1</v>
      </c>
    </row>
    <row r="11" spans="1:95" ht="12.75">
      <c r="A11" s="15" t="s">
        <v>26</v>
      </c>
      <c r="B11" s="33" t="s">
        <v>27</v>
      </c>
      <c r="C11" s="54">
        <f>C10+D10</f>
        <v>3.1</v>
      </c>
      <c r="D11" s="54" t="s">
        <v>42</v>
      </c>
      <c r="E11" s="39" t="s">
        <v>45</v>
      </c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9"/>
      <c r="CL11" s="16"/>
      <c r="CM11" s="16"/>
      <c r="CN11" s="21" t="s">
        <v>46</v>
      </c>
      <c r="CO11" s="21" t="s">
        <v>47</v>
      </c>
      <c r="CP11" s="22" t="s">
        <v>25</v>
      </c>
      <c r="CQ11" s="25">
        <f aca="true" t="shared" si="2" ref="CQ11:CQ18">C11+D11</f>
        <v>4.1</v>
      </c>
    </row>
    <row r="12" spans="1:95" ht="12.75">
      <c r="A12" s="15" t="s">
        <v>28</v>
      </c>
      <c r="B12" s="33" t="s">
        <v>29</v>
      </c>
      <c r="C12" s="54">
        <f>C11+D11</f>
        <v>4.1</v>
      </c>
      <c r="D12" s="54" t="s">
        <v>42</v>
      </c>
      <c r="E12" s="39" t="s">
        <v>45</v>
      </c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9"/>
      <c r="CL12" s="16"/>
      <c r="CM12" s="16"/>
      <c r="CN12" s="21" t="s">
        <v>46</v>
      </c>
      <c r="CO12" s="21" t="s">
        <v>47</v>
      </c>
      <c r="CP12" s="22" t="s">
        <v>25</v>
      </c>
      <c r="CQ12" s="25">
        <f t="shared" si="2"/>
        <v>5.1</v>
      </c>
    </row>
    <row r="13" spans="1:95" ht="12.75">
      <c r="A13" s="15" t="s">
        <v>30</v>
      </c>
      <c r="B13" s="33" t="s">
        <v>33</v>
      </c>
      <c r="C13" s="54">
        <v>2</v>
      </c>
      <c r="D13" s="54" t="s">
        <v>42</v>
      </c>
      <c r="E13" s="39" t="s">
        <v>45</v>
      </c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9"/>
      <c r="CL13" s="16"/>
      <c r="CM13" s="16"/>
      <c r="CN13" s="21" t="s">
        <v>46</v>
      </c>
      <c r="CO13" s="21" t="s">
        <v>47</v>
      </c>
      <c r="CP13" s="22" t="s">
        <v>25</v>
      </c>
      <c r="CQ13" s="25">
        <f t="shared" si="2"/>
        <v>3</v>
      </c>
    </row>
    <row r="14" spans="1:95" ht="12.75">
      <c r="A14" s="15" t="s">
        <v>31</v>
      </c>
      <c r="B14" s="33" t="s">
        <v>35</v>
      </c>
      <c r="C14" s="54">
        <f>C13+D13</f>
        <v>3</v>
      </c>
      <c r="D14" s="54" t="s">
        <v>42</v>
      </c>
      <c r="E14" s="39" t="s">
        <v>45</v>
      </c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9"/>
      <c r="CL14" s="16"/>
      <c r="CM14" s="16"/>
      <c r="CN14" s="21" t="s">
        <v>46</v>
      </c>
      <c r="CO14" s="21" t="s">
        <v>47</v>
      </c>
      <c r="CP14" s="22" t="s">
        <v>25</v>
      </c>
      <c r="CQ14" s="25">
        <f t="shared" si="2"/>
        <v>4</v>
      </c>
    </row>
    <row r="15" spans="1:95" ht="12.75">
      <c r="A15" s="15" t="s">
        <v>32</v>
      </c>
      <c r="B15" s="34" t="s">
        <v>38</v>
      </c>
      <c r="C15" s="54">
        <v>2</v>
      </c>
      <c r="D15" s="54" t="s">
        <v>42</v>
      </c>
      <c r="E15" s="39" t="s">
        <v>45</v>
      </c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9"/>
      <c r="CL15" s="16"/>
      <c r="CM15" s="16"/>
      <c r="CN15" s="21" t="s">
        <v>46</v>
      </c>
      <c r="CO15" s="21" t="s">
        <v>47</v>
      </c>
      <c r="CP15" s="22" t="s">
        <v>25</v>
      </c>
      <c r="CQ15" s="25">
        <f t="shared" si="2"/>
        <v>3</v>
      </c>
    </row>
    <row r="16" spans="1:95" ht="12.75">
      <c r="A16" s="15" t="s">
        <v>34</v>
      </c>
      <c r="B16" s="35" t="s">
        <v>39</v>
      </c>
      <c r="C16" s="54">
        <v>0</v>
      </c>
      <c r="D16" s="54">
        <v>0.25</v>
      </c>
      <c r="E16" s="39" t="s">
        <v>45</v>
      </c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9"/>
      <c r="CL16" s="16"/>
      <c r="CM16" s="16"/>
      <c r="CN16" s="21" t="s">
        <v>46</v>
      </c>
      <c r="CO16" s="21" t="s">
        <v>47</v>
      </c>
      <c r="CP16" s="22" t="s">
        <v>25</v>
      </c>
      <c r="CQ16" s="25">
        <f t="shared" si="2"/>
        <v>0.25</v>
      </c>
    </row>
    <row r="17" spans="1:95" ht="12.75">
      <c r="A17" s="15" t="s">
        <v>36</v>
      </c>
      <c r="B17" s="36" t="s">
        <v>40</v>
      </c>
      <c r="C17" s="54">
        <v>0.5</v>
      </c>
      <c r="D17" s="54" t="s">
        <v>44</v>
      </c>
      <c r="E17" s="39" t="s">
        <v>45</v>
      </c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9"/>
      <c r="CL17" s="16"/>
      <c r="CM17" s="16"/>
      <c r="CN17" s="21" t="s">
        <v>46</v>
      </c>
      <c r="CO17" s="21" t="s">
        <v>47</v>
      </c>
      <c r="CP17" s="22" t="s">
        <v>25</v>
      </c>
      <c r="CQ17" s="25">
        <f t="shared" si="2"/>
        <v>2</v>
      </c>
    </row>
    <row r="18" spans="1:95" ht="12.75" customHeight="1">
      <c r="A18" s="17" t="s">
        <v>37</v>
      </c>
      <c r="B18" s="37" t="s">
        <v>41</v>
      </c>
      <c r="C18" s="55">
        <v>5</v>
      </c>
      <c r="D18" s="55" t="s">
        <v>43</v>
      </c>
      <c r="E18" s="40" t="s">
        <v>45</v>
      </c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1"/>
      <c r="CL18" s="18"/>
      <c r="CM18" s="18"/>
      <c r="CN18" s="23" t="s">
        <v>46</v>
      </c>
      <c r="CO18" s="23" t="s">
        <v>47</v>
      </c>
      <c r="CP18" s="24" t="s">
        <v>25</v>
      </c>
      <c r="CQ18" s="25">
        <f t="shared" si="2"/>
        <v>5.25</v>
      </c>
    </row>
    <row r="22" ht="12.75">
      <c r="S22" t="b">
        <f>AND(F5&gt;=C10,F5&lt;=CQ10)</f>
        <v>1</v>
      </c>
    </row>
  </sheetData>
  <sheetProtection/>
  <mergeCells count="38">
    <mergeCell ref="CO7:CO8"/>
    <mergeCell ref="CP7:CP8"/>
    <mergeCell ref="B9:CP9"/>
    <mergeCell ref="BN7:BQ7"/>
    <mergeCell ref="BR7:BS7"/>
    <mergeCell ref="BT7:BW7"/>
    <mergeCell ref="CD7:CE7"/>
    <mergeCell ref="CJ7:CK7"/>
    <mergeCell ref="CF7:CI7"/>
    <mergeCell ref="CN7:CN8"/>
    <mergeCell ref="BB7:BE7"/>
    <mergeCell ref="BF7:BG7"/>
    <mergeCell ref="BH7:BK7"/>
    <mergeCell ref="F6:CK6"/>
    <mergeCell ref="A7:A8"/>
    <mergeCell ref="B7:B8"/>
    <mergeCell ref="C7:C8"/>
    <mergeCell ref="D7:D8"/>
    <mergeCell ref="E7:E8"/>
    <mergeCell ref="AD7:AG7"/>
    <mergeCell ref="AH7:AI7"/>
    <mergeCell ref="AJ7:AM7"/>
    <mergeCell ref="AN7:AO7"/>
    <mergeCell ref="AP7:AS7"/>
    <mergeCell ref="BX7:BY7"/>
    <mergeCell ref="BZ7:CC7"/>
    <mergeCell ref="BL7:BM7"/>
    <mergeCell ref="AT7:AU7"/>
    <mergeCell ref="AV7:AY7"/>
    <mergeCell ref="AZ7:BA7"/>
    <mergeCell ref="F7:I7"/>
    <mergeCell ref="J7:K7"/>
    <mergeCell ref="L7:O7"/>
    <mergeCell ref="P7:Q7"/>
    <mergeCell ref="R7:U7"/>
    <mergeCell ref="AB7:AC7"/>
    <mergeCell ref="X7:AA7"/>
    <mergeCell ref="V7:W7"/>
  </mergeCells>
  <conditionalFormatting sqref="F18:CK18 J16:CK16 P17:CK17 F10:AR18 F10:CK15">
    <cfRule type="cellIs" priority="1" dxfId="0" operator="notEqual" stopIfTrue="1">
      <formula>""</formula>
    </cfRule>
  </conditionalFormatting>
  <dataValidations count="2">
    <dataValidation type="list" allowBlank="1" showInputMessage="1" showErrorMessage="1" sqref="E2:E5">
      <formula1>"15,30,all"</formula1>
    </dataValidation>
    <dataValidation type="list" allowBlank="1" showInputMessage="1" showErrorMessage="1" sqref="E1">
      <formula1>"1,2,3,4,5,6,7,8,9,10,11,12,13,14"</formula1>
    </dataValidation>
  </dataValidations>
  <printOptions/>
  <pageMargins left="0.25" right="0.25" top="0.75" bottom="0.75" header="0.3" footer="0.3"/>
  <pageSetup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Жиличев Анатолий Алексеевич</cp:lastModifiedBy>
  <cp:lastPrinted>2013-10-08T10:30:38Z</cp:lastPrinted>
  <dcterms:created xsi:type="dcterms:W3CDTF">1996-10-08T23:32:33Z</dcterms:created>
  <dcterms:modified xsi:type="dcterms:W3CDTF">2013-10-08T11:26:20Z</dcterms:modified>
  <cp:category/>
  <cp:version/>
  <cp:contentType/>
  <cp:contentStatus/>
</cp:coreProperties>
</file>