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517" yWindow="3620" windowWidth="17199" windowHeight="687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 понятные данные</t>
        </r>
      </text>
    </comment>
    <comment ref="G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9,0*11000+9,2*9000</t>
        </r>
      </text>
    </comment>
  </commentList>
</comments>
</file>

<file path=xl/sharedStrings.xml><?xml version="1.0" encoding="utf-8"?>
<sst xmlns="http://schemas.openxmlformats.org/spreadsheetml/2006/main" count="70" uniqueCount="43">
  <si>
    <t xml:space="preserve">  Дизель</t>
  </si>
  <si>
    <t>Дата</t>
  </si>
  <si>
    <t>Поставщик</t>
  </si>
  <si>
    <t>Покупатель</t>
  </si>
  <si>
    <t>Объем  литр</t>
  </si>
  <si>
    <t>Цена</t>
  </si>
  <si>
    <t>Сумма</t>
  </si>
  <si>
    <t>Расходы</t>
  </si>
  <si>
    <t>Н.Д.С</t>
  </si>
  <si>
    <t>Налог на Прибыль</t>
  </si>
  <si>
    <t>Чистая прибыль</t>
  </si>
  <si>
    <t xml:space="preserve">Оптимизация </t>
  </si>
  <si>
    <t>Прибыль оптимально</t>
  </si>
  <si>
    <t>Дивиденты</t>
  </si>
  <si>
    <t>Фонд развития</t>
  </si>
  <si>
    <t xml:space="preserve">Рентабель-ность </t>
  </si>
  <si>
    <t>Проплаты</t>
  </si>
  <si>
    <t>Товарный остаток</t>
  </si>
  <si>
    <t xml:space="preserve">закупки </t>
  </si>
  <si>
    <t>продажи</t>
  </si>
  <si>
    <t>закупки</t>
  </si>
  <si>
    <t>Прочие</t>
  </si>
  <si>
    <t xml:space="preserve"> Накл-е</t>
  </si>
  <si>
    <t>нал.приб.</t>
  </si>
  <si>
    <t>%</t>
  </si>
  <si>
    <t>δ</t>
  </si>
  <si>
    <t>литр</t>
  </si>
  <si>
    <t>грн.</t>
  </si>
  <si>
    <t>Астер</t>
  </si>
  <si>
    <t>Орион-Авто</t>
  </si>
  <si>
    <t>Альянс Ойл Україна</t>
  </si>
  <si>
    <t>Техно-Дизель</t>
  </si>
  <si>
    <t>Зоря</t>
  </si>
  <si>
    <t>Гламазда</t>
  </si>
  <si>
    <t>ТАБ</t>
  </si>
  <si>
    <t>Келмер</t>
  </si>
  <si>
    <t>Волощакевич</t>
  </si>
  <si>
    <t>закупка и продажа равны. Ситуация 1. Партия не учитывается.</t>
  </si>
  <si>
    <t>есть закупка, есть продажа. Продажа больше закупки. Ситуация 5. Партия не учитывается. В столбец "G" данные не вставляются.</t>
  </si>
  <si>
    <t>закупка больше продажи. Ситуация 2. Партия учитывается, в столбец "G" данные не вставляются.</t>
  </si>
  <si>
    <t>нет закупки, есть продажа. Ручная корректировка. Ситуация 3. Продажа не учитывается, в столбец "G" данные не вставляются.</t>
  </si>
  <si>
    <t>нет закупки, есть продажа. Ситуация 4. Продажа учитывается, в столбец "G" данные вставляются.</t>
  </si>
  <si>
    <t xml:space="preserve">Транспорт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</si>
</sst>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#,##0.00_ ;[Red]\-#,##0.00\ "/>
    <numFmt numFmtId="166" formatCode="dd/mm/yy;@"/>
    <numFmt numFmtId="167" formatCode="#,##0.0_ ;[Red]\-#,##0.0\ "/>
    <numFmt numFmtId="168" formatCode="#,##0.000_ ;[Red]\-#,##0.000\ "/>
    <numFmt numFmtId="169" formatCode="#,##0.0000_ ;[Red]\-#,##0.0000\ "/>
    <numFmt numFmtId="170" formatCode="#,##0.00000"/>
    <numFmt numFmtId="171" formatCode="#,##0.00000_ ;[Red]\-#,##0.00000\ "/>
    <numFmt numFmtId="172" formatCode="#,##0.0000"/>
    <numFmt numFmtId="173" formatCode="mmm/yyyy"/>
    <numFmt numFmtId="174" formatCode="[$-FC19]d\ mmmm\ yyyy\ &quot;г.&quot;"/>
  </numFmts>
  <fonts count="29">
    <font>
      <sz val="10"/>
      <name val="Arial Cyr"/>
      <family val="0"/>
    </font>
    <font>
      <b/>
      <sz val="12"/>
      <color indexed="16"/>
      <name val="Arial Cyr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b/>
      <sz val="10"/>
      <name val="Arial Cyr"/>
      <family val="0"/>
    </font>
    <font>
      <b/>
      <sz val="9"/>
      <color indexed="8"/>
      <name val="Courier New"/>
      <family val="3"/>
    </font>
    <font>
      <sz val="10"/>
      <color indexed="10"/>
      <name val="Courier New"/>
      <family val="3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7" fontId="2" fillId="0" borderId="0" xfId="0" applyNumberFormat="1" applyFont="1" applyFill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3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6" fillId="18" borderId="0" xfId="0" applyNumberFormat="1" applyFont="1" applyFill="1" applyBorder="1" applyAlignment="1">
      <alignment horizontal="center"/>
    </xf>
    <xf numFmtId="166" fontId="6" fillId="18" borderId="0" xfId="0" applyNumberFormat="1" applyFont="1" applyFill="1" applyAlignment="1">
      <alignment horizontal="center"/>
    </xf>
    <xf numFmtId="167" fontId="2" fillId="18" borderId="13" xfId="0" applyNumberFormat="1" applyFont="1" applyFill="1" applyBorder="1" applyAlignment="1">
      <alignment/>
    </xf>
    <xf numFmtId="165" fontId="2" fillId="18" borderId="13" xfId="0" applyNumberFormat="1" applyFont="1" applyFill="1" applyBorder="1" applyAlignment="1">
      <alignment horizontal="center"/>
    </xf>
    <xf numFmtId="165" fontId="2" fillId="18" borderId="0" xfId="0" applyNumberFormat="1" applyFont="1" applyFill="1" applyBorder="1" applyAlignment="1">
      <alignment/>
    </xf>
    <xf numFmtId="165" fontId="2" fillId="18" borderId="13" xfId="0" applyNumberFormat="1" applyFont="1" applyFill="1" applyBorder="1" applyAlignment="1">
      <alignment/>
    </xf>
    <xf numFmtId="166" fontId="6" fillId="24" borderId="0" xfId="0" applyNumberFormat="1" applyFont="1" applyFill="1" applyBorder="1" applyAlignment="1">
      <alignment horizontal="center"/>
    </xf>
    <xf numFmtId="167" fontId="2" fillId="25" borderId="0" xfId="0" applyNumberFormat="1" applyFont="1" applyFill="1" applyAlignment="1">
      <alignment/>
    </xf>
    <xf numFmtId="167" fontId="2" fillId="25" borderId="13" xfId="0" applyNumberFormat="1" applyFont="1" applyFill="1" applyBorder="1" applyAlignment="1">
      <alignment/>
    </xf>
    <xf numFmtId="165" fontId="2" fillId="25" borderId="13" xfId="0" applyNumberFormat="1" applyFont="1" applyFill="1" applyBorder="1" applyAlignment="1">
      <alignment horizontal="center"/>
    </xf>
    <xf numFmtId="165" fontId="2" fillId="25" borderId="0" xfId="0" applyNumberFormat="1" applyFont="1" applyFill="1" applyBorder="1" applyAlignment="1">
      <alignment/>
    </xf>
    <xf numFmtId="165" fontId="2" fillId="25" borderId="13" xfId="0" applyNumberFormat="1" applyFont="1" applyFill="1" applyBorder="1" applyAlignment="1">
      <alignment/>
    </xf>
    <xf numFmtId="166" fontId="6" fillId="25" borderId="0" xfId="0" applyNumberFormat="1" applyFont="1" applyFill="1" applyBorder="1" applyAlignment="1">
      <alignment horizontal="center"/>
    </xf>
    <xf numFmtId="166" fontId="6" fillId="26" borderId="0" xfId="0" applyNumberFormat="1" applyFont="1" applyFill="1" applyBorder="1" applyAlignment="1">
      <alignment horizontal="center"/>
    </xf>
    <xf numFmtId="166" fontId="6" fillId="26" borderId="0" xfId="0" applyNumberFormat="1" applyFont="1" applyFill="1" applyAlignment="1">
      <alignment horizontal="center"/>
    </xf>
    <xf numFmtId="167" fontId="2" fillId="26" borderId="13" xfId="0" applyNumberFormat="1" applyFont="1" applyFill="1" applyBorder="1" applyAlignment="1">
      <alignment/>
    </xf>
    <xf numFmtId="165" fontId="2" fillId="26" borderId="13" xfId="0" applyNumberFormat="1" applyFont="1" applyFill="1" applyBorder="1" applyAlignment="1">
      <alignment horizontal="center"/>
    </xf>
    <xf numFmtId="165" fontId="2" fillId="26" borderId="0" xfId="0" applyNumberFormat="1" applyFont="1" applyFill="1" applyBorder="1" applyAlignment="1">
      <alignment/>
    </xf>
    <xf numFmtId="165" fontId="2" fillId="26" borderId="13" xfId="0" applyNumberFormat="1" applyFont="1" applyFill="1" applyBorder="1" applyAlignment="1">
      <alignment/>
    </xf>
    <xf numFmtId="166" fontId="6" fillId="17" borderId="0" xfId="0" applyNumberFormat="1" applyFont="1" applyFill="1" applyAlignment="1">
      <alignment horizontal="center"/>
    </xf>
    <xf numFmtId="166" fontId="6" fillId="25" borderId="0" xfId="0" applyNumberFormat="1" applyFont="1" applyFill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7" fontId="2" fillId="3" borderId="0" xfId="0" applyNumberFormat="1" applyFont="1" applyFill="1" applyAlignment="1">
      <alignment/>
    </xf>
    <xf numFmtId="167" fontId="2" fillId="3" borderId="13" xfId="0" applyNumberFormat="1" applyFont="1" applyFill="1" applyBorder="1" applyAlignment="1">
      <alignment/>
    </xf>
    <xf numFmtId="165" fontId="2" fillId="3" borderId="13" xfId="0" applyNumberFormat="1" applyFont="1" applyFill="1" applyBorder="1" applyAlignment="1">
      <alignment horizontal="center"/>
    </xf>
    <xf numFmtId="166" fontId="6" fillId="3" borderId="0" xfId="0" applyNumberFormat="1" applyFont="1" applyFill="1" applyAlignment="1">
      <alignment horizontal="center"/>
    </xf>
    <xf numFmtId="165" fontId="2" fillId="3" borderId="0" xfId="0" applyNumberFormat="1" applyFont="1" applyFill="1" applyBorder="1" applyAlignment="1">
      <alignment/>
    </xf>
    <xf numFmtId="165" fontId="2" fillId="3" borderId="13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3" borderId="0" xfId="0" applyFill="1" applyAlignment="1">
      <alignment/>
    </xf>
    <xf numFmtId="165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6" fontId="6" fillId="10" borderId="0" xfId="0" applyNumberFormat="1" applyFont="1" applyFill="1" applyBorder="1" applyAlignment="1">
      <alignment horizontal="center"/>
    </xf>
    <xf numFmtId="166" fontId="6" fillId="10" borderId="0" xfId="0" applyNumberFormat="1" applyFont="1" applyFill="1" applyAlignment="1">
      <alignment horizontal="center"/>
    </xf>
    <xf numFmtId="167" fontId="2" fillId="10" borderId="13" xfId="0" applyNumberFormat="1" applyFont="1" applyFill="1" applyBorder="1" applyAlignment="1">
      <alignment/>
    </xf>
    <xf numFmtId="168" fontId="2" fillId="10" borderId="13" xfId="0" applyNumberFormat="1" applyFont="1" applyFill="1" applyBorder="1" applyAlignment="1">
      <alignment horizontal="center"/>
    </xf>
    <xf numFmtId="165" fontId="2" fillId="10" borderId="0" xfId="0" applyNumberFormat="1" applyFont="1" applyFill="1" applyBorder="1" applyAlignment="1">
      <alignment/>
    </xf>
    <xf numFmtId="165" fontId="2" fillId="10" borderId="13" xfId="0" applyNumberFormat="1" applyFont="1" applyFill="1" applyBorder="1" applyAlignment="1">
      <alignment/>
    </xf>
    <xf numFmtId="0" fontId="0" fillId="10" borderId="0" xfId="0" applyFill="1" applyAlignment="1">
      <alignment/>
    </xf>
    <xf numFmtId="169" fontId="2" fillId="3" borderId="13" xfId="0" applyNumberFormat="1" applyFont="1" applyFill="1" applyBorder="1" applyAlignment="1">
      <alignment horizontal="center"/>
    </xf>
    <xf numFmtId="166" fontId="6" fillId="24" borderId="0" xfId="0" applyNumberFormat="1" applyFont="1" applyFill="1" applyAlignment="1">
      <alignment horizontal="center"/>
    </xf>
    <xf numFmtId="167" fontId="2" fillId="24" borderId="13" xfId="0" applyNumberFormat="1" applyFont="1" applyFill="1" applyBorder="1" applyAlignment="1">
      <alignment/>
    </xf>
    <xf numFmtId="168" fontId="2" fillId="24" borderId="13" xfId="0" applyNumberFormat="1" applyFont="1" applyFill="1" applyBorder="1" applyAlignment="1">
      <alignment horizontal="center"/>
    </xf>
    <xf numFmtId="165" fontId="2" fillId="24" borderId="0" xfId="0" applyNumberFormat="1" applyFont="1" applyFill="1" applyBorder="1" applyAlignment="1">
      <alignment/>
    </xf>
    <xf numFmtId="165" fontId="2" fillId="24" borderId="13" xfId="0" applyNumberFormat="1" applyFont="1" applyFill="1" applyBorder="1" applyAlignment="1">
      <alignment/>
    </xf>
    <xf numFmtId="0" fontId="0" fillId="24" borderId="0" xfId="0" applyFill="1" applyAlignment="1">
      <alignment/>
    </xf>
    <xf numFmtId="165" fontId="2" fillId="24" borderId="13" xfId="0" applyNumberFormat="1" applyFont="1" applyFill="1" applyBorder="1" applyAlignment="1">
      <alignment horizontal="center"/>
    </xf>
    <xf numFmtId="169" fontId="2" fillId="24" borderId="13" xfId="0" applyNumberFormat="1" applyFont="1" applyFill="1" applyBorder="1" applyAlignment="1">
      <alignment horizontal="center"/>
    </xf>
    <xf numFmtId="166" fontId="6" fillId="19" borderId="0" xfId="0" applyNumberFormat="1" applyFont="1" applyFill="1" applyBorder="1" applyAlignment="1">
      <alignment horizontal="center"/>
    </xf>
    <xf numFmtId="166" fontId="6" fillId="19" borderId="0" xfId="0" applyNumberFormat="1" applyFont="1" applyFill="1" applyAlignment="1">
      <alignment horizontal="center"/>
    </xf>
    <xf numFmtId="167" fontId="2" fillId="19" borderId="13" xfId="0" applyNumberFormat="1" applyFont="1" applyFill="1" applyBorder="1" applyAlignment="1">
      <alignment/>
    </xf>
    <xf numFmtId="169" fontId="2" fillId="19" borderId="13" xfId="0" applyNumberFormat="1" applyFont="1" applyFill="1" applyBorder="1" applyAlignment="1">
      <alignment horizontal="center"/>
    </xf>
    <xf numFmtId="165" fontId="2" fillId="19" borderId="0" xfId="0" applyNumberFormat="1" applyFont="1" applyFill="1" applyBorder="1" applyAlignment="1">
      <alignment/>
    </xf>
    <xf numFmtId="165" fontId="2" fillId="19" borderId="13" xfId="0" applyNumberFormat="1" applyFont="1" applyFill="1" applyBorder="1" applyAlignment="1">
      <alignment/>
    </xf>
    <xf numFmtId="0" fontId="0" fillId="19" borderId="0" xfId="0" applyFill="1" applyAlignment="1">
      <alignment/>
    </xf>
    <xf numFmtId="171" fontId="2" fillId="10" borderId="13" xfId="0" applyNumberFormat="1" applyFont="1" applyFill="1" applyBorder="1" applyAlignment="1">
      <alignment horizontal="center"/>
    </xf>
    <xf numFmtId="171" fontId="2" fillId="24" borderId="13" xfId="0" applyNumberFormat="1" applyFont="1" applyFill="1" applyBorder="1" applyAlignment="1">
      <alignment horizontal="center"/>
    </xf>
    <xf numFmtId="165" fontId="2" fillId="10" borderId="13" xfId="0" applyNumberFormat="1" applyFont="1" applyFill="1" applyBorder="1" applyAlignment="1">
      <alignment horizontal="center"/>
    </xf>
    <xf numFmtId="165" fontId="2" fillId="10" borderId="14" xfId="0" applyNumberFormat="1" applyFont="1" applyFill="1" applyBorder="1" applyAlignment="1">
      <alignment/>
    </xf>
    <xf numFmtId="165" fontId="4" fillId="0" borderId="15" xfId="0" applyNumberFormat="1" applyFont="1" applyBorder="1" applyAlignment="1">
      <alignment/>
    </xf>
    <xf numFmtId="165" fontId="2" fillId="25" borderId="14" xfId="0" applyNumberFormat="1" applyFont="1" applyFill="1" applyBorder="1" applyAlignment="1">
      <alignment/>
    </xf>
    <xf numFmtId="165" fontId="2" fillId="24" borderId="14" xfId="0" applyNumberFormat="1" applyFont="1" applyFill="1" applyBorder="1" applyAlignment="1">
      <alignment/>
    </xf>
    <xf numFmtId="165" fontId="2" fillId="3" borderId="14" xfId="0" applyNumberFormat="1" applyFont="1" applyFill="1" applyBorder="1" applyAlignment="1">
      <alignment/>
    </xf>
    <xf numFmtId="165" fontId="2" fillId="19" borderId="14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18" borderId="14" xfId="0" applyNumberFormat="1" applyFont="1" applyFill="1" applyBorder="1" applyAlignment="1">
      <alignment/>
    </xf>
    <xf numFmtId="165" fontId="2" fillId="26" borderId="14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 horizontal="center" vertical="center" wrapText="1"/>
    </xf>
    <xf numFmtId="165" fontId="2" fillId="10" borderId="17" xfId="0" applyNumberFormat="1" applyFont="1" applyFill="1" applyBorder="1" applyAlignment="1">
      <alignment/>
    </xf>
    <xf numFmtId="165" fontId="2" fillId="10" borderId="10" xfId="0" applyNumberFormat="1" applyFont="1" applyFill="1" applyBorder="1" applyAlignment="1">
      <alignment/>
    </xf>
    <xf numFmtId="165" fontId="2" fillId="10" borderId="16" xfId="0" applyNumberFormat="1" applyFont="1" applyFill="1" applyBorder="1" applyAlignment="1">
      <alignment/>
    </xf>
    <xf numFmtId="165" fontId="2" fillId="10" borderId="18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165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/>
    </xf>
    <xf numFmtId="166" fontId="5" fillId="25" borderId="13" xfId="0" applyNumberFormat="1" applyFont="1" applyFill="1" applyBorder="1" applyAlignment="1">
      <alignment horizontal="center"/>
    </xf>
    <xf numFmtId="166" fontId="5" fillId="10" borderId="13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166" fontId="5" fillId="24" borderId="13" xfId="0" applyNumberFormat="1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6" fontId="5" fillId="19" borderId="13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25" borderId="13" xfId="0" applyNumberFormat="1" applyFont="1" applyFill="1" applyBorder="1" applyAlignment="1">
      <alignment/>
    </xf>
    <xf numFmtId="166" fontId="5" fillId="10" borderId="13" xfId="0" applyNumberFormat="1" applyFont="1" applyFill="1" applyBorder="1" applyAlignment="1">
      <alignment/>
    </xf>
    <xf numFmtId="166" fontId="5" fillId="3" borderId="13" xfId="0" applyNumberFormat="1" applyFont="1" applyFill="1" applyBorder="1" applyAlignment="1">
      <alignment/>
    </xf>
    <xf numFmtId="166" fontId="5" fillId="24" borderId="13" xfId="0" applyNumberFormat="1" applyFont="1" applyFill="1" applyBorder="1" applyAlignment="1">
      <alignment/>
    </xf>
    <xf numFmtId="166" fontId="5" fillId="19" borderId="13" xfId="0" applyNumberFormat="1" applyFont="1" applyFill="1" applyBorder="1" applyAlignment="1">
      <alignment/>
    </xf>
    <xf numFmtId="166" fontId="5" fillId="18" borderId="13" xfId="0" applyNumberFormat="1" applyFont="1" applyFill="1" applyBorder="1" applyAlignment="1">
      <alignment horizontal="center"/>
    </xf>
    <xf numFmtId="166" fontId="5" fillId="26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10" borderId="19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164" fontId="8" fillId="25" borderId="14" xfId="0" applyNumberFormat="1" applyFont="1" applyFill="1" applyBorder="1" applyAlignment="1">
      <alignment/>
    </xf>
    <xf numFmtId="164" fontId="8" fillId="10" borderId="14" xfId="0" applyNumberFormat="1" applyFont="1" applyFill="1" applyBorder="1" applyAlignment="1">
      <alignment/>
    </xf>
    <xf numFmtId="164" fontId="8" fillId="24" borderId="14" xfId="0" applyNumberFormat="1" applyFont="1" applyFill="1" applyBorder="1" applyAlignment="1">
      <alignment/>
    </xf>
    <xf numFmtId="165" fontId="8" fillId="25" borderId="14" xfId="0" applyNumberFormat="1" applyFont="1" applyFill="1" applyBorder="1" applyAlignment="1">
      <alignment/>
    </xf>
    <xf numFmtId="165" fontId="8" fillId="24" borderId="14" xfId="0" applyNumberFormat="1" applyFont="1" applyFill="1" applyBorder="1" applyAlignment="1">
      <alignment/>
    </xf>
    <xf numFmtId="165" fontId="8" fillId="3" borderId="14" xfId="0" applyNumberFormat="1" applyFont="1" applyFill="1" applyBorder="1" applyAlignment="1">
      <alignment/>
    </xf>
    <xf numFmtId="165" fontId="8" fillId="19" borderId="14" xfId="0" applyNumberFormat="1" applyFont="1" applyFill="1" applyBorder="1" applyAlignment="1">
      <alignment/>
    </xf>
    <xf numFmtId="165" fontId="8" fillId="10" borderId="14" xfId="0" applyNumberFormat="1" applyFont="1" applyFill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18" borderId="14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2" fillId="25" borderId="13" xfId="0" applyNumberFormat="1" applyFont="1" applyFill="1" applyBorder="1" applyAlignment="1">
      <alignment horizontal="center"/>
    </xf>
    <xf numFmtId="4" fontId="2" fillId="10" borderId="13" xfId="0" applyNumberFormat="1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/>
    </xf>
    <xf numFmtId="4" fontId="2" fillId="19" borderId="13" xfId="0" applyNumberFormat="1" applyFont="1" applyFill="1" applyBorder="1" applyAlignment="1">
      <alignment horizontal="center"/>
    </xf>
    <xf numFmtId="170" fontId="2" fillId="10" borderId="13" xfId="0" applyNumberFormat="1" applyFont="1" applyFill="1" applyBorder="1" applyAlignment="1">
      <alignment horizontal="center"/>
    </xf>
    <xf numFmtId="170" fontId="2" fillId="24" borderId="13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18" borderId="13" xfId="0" applyNumberFormat="1" applyFont="1" applyFill="1" applyBorder="1" applyAlignment="1">
      <alignment horizontal="center"/>
    </xf>
    <xf numFmtId="4" fontId="2" fillId="26" borderId="13" xfId="0" applyNumberFormat="1" applyFont="1" applyFill="1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1" fillId="10" borderId="18" xfId="0" applyFont="1" applyFill="1" applyBorder="1" applyAlignment="1">
      <alignment/>
    </xf>
    <xf numFmtId="166" fontId="3" fillId="0" borderId="18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tabSelected="1" zoomScalePageLayoutView="0" workbookViewId="0" topLeftCell="H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00390625" defaultRowHeight="12.75"/>
  <cols>
    <col min="1" max="1" width="8.375" style="7" customWidth="1"/>
    <col min="2" max="2" width="8.375" style="8" customWidth="1"/>
    <col min="3" max="3" width="19.125" style="120" bestFit="1" customWidth="1"/>
    <col min="4" max="4" width="17.125" style="109" bestFit="1" customWidth="1"/>
    <col min="5" max="6" width="12.375" style="13" bestFit="1" customWidth="1"/>
    <col min="7" max="7" width="9.00390625" style="154" bestFit="1" customWidth="1"/>
    <col min="8" max="8" width="12.375" style="10" bestFit="1" customWidth="1"/>
    <col min="9" max="9" width="15.875" style="12" bestFit="1" customWidth="1"/>
    <col min="10" max="10" width="13.625" style="11" bestFit="1" customWidth="1"/>
    <col min="11" max="11" width="13.625" style="145" bestFit="1" customWidth="1"/>
    <col min="12" max="12" width="15.875" style="12" bestFit="1" customWidth="1"/>
    <col min="13" max="13" width="10.25390625" style="12" bestFit="1" customWidth="1"/>
    <col min="14" max="14" width="12.375" style="84" bestFit="1" customWidth="1"/>
    <col min="15" max="15" width="7.875" style="12" bestFit="1" customWidth="1"/>
    <col min="16" max="16" width="9.00390625" style="12" bestFit="1" customWidth="1"/>
    <col min="17" max="18" width="11.25390625" style="84" bestFit="1" customWidth="1"/>
    <col min="19" max="19" width="11.25390625" style="12" bestFit="1" customWidth="1"/>
    <col min="20" max="20" width="6.75390625" style="84" bestFit="1" customWidth="1"/>
    <col min="21" max="21" width="11.25390625" style="12" bestFit="1" customWidth="1"/>
    <col min="22" max="22" width="9.75390625" style="12" bestFit="1" customWidth="1"/>
    <col min="23" max="23" width="6.875" style="84" bestFit="1" customWidth="1"/>
    <col min="24" max="24" width="8.00390625" style="84" bestFit="1" customWidth="1"/>
    <col min="25" max="25" width="11.25390625" style="84" customWidth="1"/>
  </cols>
  <sheetData>
    <row r="1" spans="1:25" s="94" customFormat="1" ht="16.5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31"/>
      <c r="L1" s="89"/>
      <c r="M1" s="93"/>
      <c r="N1" s="91"/>
      <c r="O1" s="90"/>
      <c r="P1" s="90"/>
      <c r="Q1" s="91"/>
      <c r="R1" s="91"/>
      <c r="S1" s="90"/>
      <c r="T1" s="91"/>
      <c r="U1" s="92"/>
      <c r="V1" s="90"/>
      <c r="W1" s="91"/>
      <c r="X1" s="91"/>
      <c r="Y1" s="91"/>
    </row>
    <row r="2" spans="1:25" ht="39" thickBot="1">
      <c r="A2" s="162" t="s">
        <v>1</v>
      </c>
      <c r="B2" s="162"/>
      <c r="C2" s="111" t="s">
        <v>2</v>
      </c>
      <c r="D2" s="96" t="s">
        <v>3</v>
      </c>
      <c r="E2" s="163" t="s">
        <v>4</v>
      </c>
      <c r="F2" s="164"/>
      <c r="G2" s="165" t="s">
        <v>5</v>
      </c>
      <c r="H2" s="166"/>
      <c r="I2" s="165" t="s">
        <v>6</v>
      </c>
      <c r="J2" s="166"/>
      <c r="K2" s="158" t="s">
        <v>17</v>
      </c>
      <c r="L2" s="159"/>
      <c r="M2" s="1" t="s">
        <v>16</v>
      </c>
      <c r="N2" s="158" t="s">
        <v>7</v>
      </c>
      <c r="O2" s="160"/>
      <c r="P2" s="159"/>
      <c r="Q2" s="88" t="s">
        <v>8</v>
      </c>
      <c r="R2" s="88" t="s">
        <v>9</v>
      </c>
      <c r="S2" s="1" t="s">
        <v>10</v>
      </c>
      <c r="T2" s="158" t="s">
        <v>11</v>
      </c>
      <c r="U2" s="159"/>
      <c r="V2" s="1" t="s">
        <v>12</v>
      </c>
      <c r="W2" s="88" t="s">
        <v>13</v>
      </c>
      <c r="X2" s="88" t="s">
        <v>14</v>
      </c>
      <c r="Y2" s="88" t="s">
        <v>15</v>
      </c>
    </row>
    <row r="3" spans="1:25" ht="14.25" thickBot="1">
      <c r="A3" s="2" t="s">
        <v>18</v>
      </c>
      <c r="B3" s="2" t="s">
        <v>19</v>
      </c>
      <c r="C3" s="112"/>
      <c r="D3" s="97"/>
      <c r="E3" s="110" t="s">
        <v>20</v>
      </c>
      <c r="F3" s="3" t="s">
        <v>19</v>
      </c>
      <c r="G3" s="146" t="s">
        <v>20</v>
      </c>
      <c r="H3" s="4" t="s">
        <v>19</v>
      </c>
      <c r="I3" s="4" t="s">
        <v>18</v>
      </c>
      <c r="J3" s="5" t="s">
        <v>19</v>
      </c>
      <c r="K3" s="132" t="s">
        <v>26</v>
      </c>
      <c r="L3" s="4" t="s">
        <v>27</v>
      </c>
      <c r="M3" s="4" t="s">
        <v>25</v>
      </c>
      <c r="N3" s="79" t="s">
        <v>42</v>
      </c>
      <c r="O3" s="6" t="s">
        <v>21</v>
      </c>
      <c r="P3" s="6" t="s">
        <v>22</v>
      </c>
      <c r="Q3" s="79"/>
      <c r="R3" s="79"/>
      <c r="S3" s="6"/>
      <c r="T3" s="79" t="s">
        <v>8</v>
      </c>
      <c r="U3" s="6" t="s">
        <v>23</v>
      </c>
      <c r="V3" s="6"/>
      <c r="W3" s="79"/>
      <c r="X3" s="79"/>
      <c r="Y3" s="95" t="s">
        <v>24</v>
      </c>
    </row>
    <row r="4" spans="1:25" ht="13.5">
      <c r="A4" s="32">
        <v>41383</v>
      </c>
      <c r="B4" s="40">
        <v>41383</v>
      </c>
      <c r="C4" s="113" t="s">
        <v>35</v>
      </c>
      <c r="D4" s="98" t="s">
        <v>36</v>
      </c>
      <c r="E4" s="28">
        <v>34000</v>
      </c>
      <c r="F4" s="28">
        <v>34000</v>
      </c>
      <c r="G4" s="147">
        <v>8.4</v>
      </c>
      <c r="H4" s="29">
        <v>8.75</v>
      </c>
      <c r="I4" s="31">
        <f>E4*G4</f>
        <v>285600</v>
      </c>
      <c r="J4" s="30">
        <f>F4*H4</f>
        <v>297500</v>
      </c>
      <c r="K4" s="133">
        <f>E4-F4</f>
        <v>0</v>
      </c>
      <c r="L4" s="31">
        <v>0</v>
      </c>
      <c r="M4" s="31"/>
      <c r="N4" s="80"/>
      <c r="O4" s="31"/>
      <c r="P4" s="31"/>
      <c r="Q4" s="80">
        <f>(J4-I4-N4-O4)*0.16667</f>
        <v>1983.373</v>
      </c>
      <c r="R4" s="80">
        <f>(J4-I4-N4-O4-P4-Q4)*0.19</f>
        <v>1884.15913</v>
      </c>
      <c r="S4" s="31">
        <f>(J4-I4-N4-O4-P4-Q4)*0.81</f>
        <v>8032.467870000001</v>
      </c>
      <c r="T4" s="80"/>
      <c r="U4" s="31"/>
      <c r="V4" s="31"/>
      <c r="W4" s="80"/>
      <c r="X4" s="80"/>
      <c r="Y4" s="80"/>
    </row>
    <row r="5" spans="1:25" s="58" customFormat="1" ht="13.5">
      <c r="A5" s="52">
        <v>41312</v>
      </c>
      <c r="B5" s="53">
        <v>41313</v>
      </c>
      <c r="C5" s="114" t="s">
        <v>30</v>
      </c>
      <c r="D5" s="99" t="s">
        <v>32</v>
      </c>
      <c r="E5" s="54">
        <v>400000</v>
      </c>
      <c r="F5" s="54">
        <v>34000</v>
      </c>
      <c r="G5" s="148">
        <v>9.2</v>
      </c>
      <c r="H5" s="55">
        <v>9.036</v>
      </c>
      <c r="I5" s="57">
        <f aca="true" t="shared" si="0" ref="I5:I25">E5*G5</f>
        <v>3679999.9999999995</v>
      </c>
      <c r="J5" s="56">
        <f aca="true" t="shared" si="1" ref="J5:J25">F5*H5</f>
        <v>307224</v>
      </c>
      <c r="K5" s="134">
        <f>E5-F5</f>
        <v>366000</v>
      </c>
      <c r="L5" s="57">
        <f aca="true" t="shared" si="2" ref="L5:L26">IF(AND(E5&gt;0,F5&gt;E5),L4,L4+E5*G5-F5*G5)</f>
        <v>3367199.9999999995</v>
      </c>
      <c r="M5" s="57"/>
      <c r="N5" s="78"/>
      <c r="O5" s="57"/>
      <c r="P5" s="57"/>
      <c r="Q5" s="78"/>
      <c r="R5" s="78"/>
      <c r="S5" s="57"/>
      <c r="T5" s="78"/>
      <c r="U5" s="57"/>
      <c r="V5" s="57"/>
      <c r="W5" s="78"/>
      <c r="X5" s="78"/>
      <c r="Y5" s="78"/>
    </row>
    <row r="6" spans="1:25" s="65" customFormat="1" ht="13.5">
      <c r="A6" s="26"/>
      <c r="B6" s="60">
        <v>41313</v>
      </c>
      <c r="C6" s="115"/>
      <c r="D6" s="100" t="s">
        <v>32</v>
      </c>
      <c r="E6" s="61">
        <v>0</v>
      </c>
      <c r="F6" s="61">
        <v>37000</v>
      </c>
      <c r="G6" s="149">
        <v>9.2</v>
      </c>
      <c r="H6" s="62">
        <v>9.043</v>
      </c>
      <c r="I6" s="64">
        <f t="shared" si="0"/>
        <v>0</v>
      </c>
      <c r="J6" s="63">
        <f t="shared" si="1"/>
        <v>334591</v>
      </c>
      <c r="K6" s="135">
        <f aca="true" t="shared" si="3" ref="K6:K26">E6-F6+K5</f>
        <v>329000</v>
      </c>
      <c r="L6" s="64">
        <f t="shared" si="2"/>
        <v>3026799.9999999995</v>
      </c>
      <c r="M6" s="64"/>
      <c r="N6" s="81"/>
      <c r="O6" s="64"/>
      <c r="P6" s="64"/>
      <c r="Q6" s="81"/>
      <c r="R6" s="81"/>
      <c r="S6" s="64"/>
      <c r="T6" s="81"/>
      <c r="U6" s="64"/>
      <c r="V6" s="64"/>
      <c r="W6" s="81"/>
      <c r="X6" s="81"/>
      <c r="Y6" s="81"/>
    </row>
    <row r="7" spans="1:25" s="65" customFormat="1" ht="13.5">
      <c r="A7" s="26"/>
      <c r="B7" s="60">
        <v>41313</v>
      </c>
      <c r="C7" s="116"/>
      <c r="D7" s="100" t="s">
        <v>31</v>
      </c>
      <c r="E7" s="61">
        <v>0</v>
      </c>
      <c r="F7" s="61">
        <v>10200</v>
      </c>
      <c r="G7" s="149">
        <v>9.2</v>
      </c>
      <c r="H7" s="66">
        <v>9.35</v>
      </c>
      <c r="I7" s="64">
        <f t="shared" si="0"/>
        <v>0</v>
      </c>
      <c r="J7" s="63">
        <f t="shared" si="1"/>
        <v>95370</v>
      </c>
      <c r="K7" s="135">
        <f t="shared" si="3"/>
        <v>318800</v>
      </c>
      <c r="L7" s="64">
        <f t="shared" si="2"/>
        <v>2932959.9999999995</v>
      </c>
      <c r="M7" s="64"/>
      <c r="N7" s="81"/>
      <c r="O7" s="64"/>
      <c r="P7" s="64"/>
      <c r="Q7" s="81"/>
      <c r="R7" s="81"/>
      <c r="S7" s="64"/>
      <c r="T7" s="81"/>
      <c r="U7" s="64"/>
      <c r="V7" s="64"/>
      <c r="W7" s="81"/>
      <c r="X7" s="81"/>
      <c r="Y7" s="81"/>
    </row>
    <row r="8" spans="1:25" s="65" customFormat="1" ht="13.5">
      <c r="A8" s="26"/>
      <c r="B8" s="60">
        <v>41316</v>
      </c>
      <c r="C8" s="115"/>
      <c r="D8" s="100" t="s">
        <v>29</v>
      </c>
      <c r="E8" s="61">
        <v>0</v>
      </c>
      <c r="F8" s="61">
        <v>7000</v>
      </c>
      <c r="G8" s="149">
        <v>9.2</v>
      </c>
      <c r="H8" s="66">
        <v>9.45</v>
      </c>
      <c r="I8" s="64">
        <f t="shared" si="0"/>
        <v>0</v>
      </c>
      <c r="J8" s="63">
        <f t="shared" si="1"/>
        <v>66150</v>
      </c>
      <c r="K8" s="135">
        <f t="shared" si="3"/>
        <v>311800</v>
      </c>
      <c r="L8" s="64">
        <f t="shared" si="2"/>
        <v>2868559.9999999995</v>
      </c>
      <c r="M8" s="64"/>
      <c r="N8" s="81"/>
      <c r="O8" s="64"/>
      <c r="P8" s="64"/>
      <c r="Q8" s="81"/>
      <c r="R8" s="81"/>
      <c r="S8" s="64"/>
      <c r="T8" s="81"/>
      <c r="U8" s="64"/>
      <c r="V8" s="64"/>
      <c r="W8" s="81"/>
      <c r="X8" s="81"/>
      <c r="Y8" s="81"/>
    </row>
    <row r="9" spans="1:25" s="65" customFormat="1" ht="13.5">
      <c r="A9" s="26"/>
      <c r="B9" s="60">
        <v>41316</v>
      </c>
      <c r="C9" s="116"/>
      <c r="D9" s="100" t="s">
        <v>32</v>
      </c>
      <c r="E9" s="61">
        <v>0</v>
      </c>
      <c r="F9" s="61">
        <v>20000</v>
      </c>
      <c r="G9" s="149">
        <v>9.2</v>
      </c>
      <c r="H9" s="62">
        <v>9.372</v>
      </c>
      <c r="I9" s="64">
        <f t="shared" si="0"/>
        <v>0</v>
      </c>
      <c r="J9" s="63">
        <f t="shared" si="1"/>
        <v>187440</v>
      </c>
      <c r="K9" s="135">
        <f t="shared" si="3"/>
        <v>291800</v>
      </c>
      <c r="L9" s="64">
        <f t="shared" si="2"/>
        <v>2684559.9999999995</v>
      </c>
      <c r="M9" s="64"/>
      <c r="N9" s="81"/>
      <c r="O9" s="64"/>
      <c r="P9" s="64"/>
      <c r="Q9" s="81"/>
      <c r="R9" s="81"/>
      <c r="S9" s="64"/>
      <c r="T9" s="81"/>
      <c r="U9" s="64"/>
      <c r="V9" s="64"/>
      <c r="W9" s="81"/>
      <c r="X9" s="81"/>
      <c r="Y9" s="81"/>
    </row>
    <row r="10" spans="1:25" s="65" customFormat="1" ht="13.5">
      <c r="A10" s="26"/>
      <c r="B10" s="60">
        <v>41316</v>
      </c>
      <c r="C10" s="116"/>
      <c r="D10" s="100" t="s">
        <v>32</v>
      </c>
      <c r="E10" s="61">
        <v>0</v>
      </c>
      <c r="F10" s="61">
        <v>34000</v>
      </c>
      <c r="G10" s="149">
        <v>9.2</v>
      </c>
      <c r="H10" s="67">
        <v>9.3758</v>
      </c>
      <c r="I10" s="64">
        <f t="shared" si="0"/>
        <v>0</v>
      </c>
      <c r="J10" s="63">
        <f t="shared" si="1"/>
        <v>318777.2</v>
      </c>
      <c r="K10" s="135">
        <f t="shared" si="3"/>
        <v>257800</v>
      </c>
      <c r="L10" s="64">
        <f t="shared" si="2"/>
        <v>2371759.9999999995</v>
      </c>
      <c r="M10" s="64"/>
      <c r="N10" s="81"/>
      <c r="O10" s="64"/>
      <c r="P10" s="64"/>
      <c r="Q10" s="81"/>
      <c r="R10" s="81"/>
      <c r="S10" s="64"/>
      <c r="T10" s="81"/>
      <c r="U10" s="64"/>
      <c r="V10" s="64"/>
      <c r="W10" s="81"/>
      <c r="X10" s="81"/>
      <c r="Y10" s="81"/>
    </row>
    <row r="11" spans="1:25" s="65" customFormat="1" ht="13.5">
      <c r="A11" s="26"/>
      <c r="B11" s="60">
        <v>41316</v>
      </c>
      <c r="C11" s="116"/>
      <c r="D11" s="100" t="s">
        <v>32</v>
      </c>
      <c r="E11" s="61">
        <v>0</v>
      </c>
      <c r="F11" s="61">
        <v>10000</v>
      </c>
      <c r="G11" s="149">
        <v>9.2</v>
      </c>
      <c r="H11" s="67">
        <v>9.0504</v>
      </c>
      <c r="I11" s="64">
        <f t="shared" si="0"/>
        <v>0</v>
      </c>
      <c r="J11" s="63">
        <f t="shared" si="1"/>
        <v>90504</v>
      </c>
      <c r="K11" s="135">
        <f t="shared" si="3"/>
        <v>247800</v>
      </c>
      <c r="L11" s="64">
        <f t="shared" si="2"/>
        <v>2279759.9999999995</v>
      </c>
      <c r="M11" s="64"/>
      <c r="N11" s="81"/>
      <c r="O11" s="64"/>
      <c r="P11" s="64"/>
      <c r="Q11" s="81"/>
      <c r="R11" s="81"/>
      <c r="S11" s="64"/>
      <c r="T11" s="81"/>
      <c r="U11" s="64"/>
      <c r="V11" s="64"/>
      <c r="W11" s="81"/>
      <c r="X11" s="81"/>
      <c r="Y11" s="81"/>
    </row>
    <row r="12" spans="1:25" s="58" customFormat="1" ht="13.5">
      <c r="A12" s="52">
        <v>41317</v>
      </c>
      <c r="B12" s="53">
        <v>41317</v>
      </c>
      <c r="C12" s="117" t="s">
        <v>28</v>
      </c>
      <c r="D12" s="99"/>
      <c r="E12" s="54">
        <v>15170</v>
      </c>
      <c r="F12" s="54">
        <v>0</v>
      </c>
      <c r="G12" s="148">
        <v>9.15</v>
      </c>
      <c r="H12" s="77">
        <v>0</v>
      </c>
      <c r="I12" s="57">
        <f t="shared" si="0"/>
        <v>138805.5</v>
      </c>
      <c r="J12" s="56">
        <f t="shared" si="1"/>
        <v>0</v>
      </c>
      <c r="K12" s="134">
        <f t="shared" si="3"/>
        <v>262970</v>
      </c>
      <c r="L12" s="57">
        <f t="shared" si="2"/>
        <v>2418565.4999999995</v>
      </c>
      <c r="M12" s="57"/>
      <c r="N12" s="78"/>
      <c r="O12" s="57"/>
      <c r="P12" s="57"/>
      <c r="Q12" s="78"/>
      <c r="R12" s="78"/>
      <c r="S12" s="57"/>
      <c r="T12" s="78"/>
      <c r="U12" s="57"/>
      <c r="V12" s="57"/>
      <c r="W12" s="78"/>
      <c r="X12" s="78"/>
      <c r="Y12" s="78"/>
    </row>
    <row r="13" spans="1:25" s="65" customFormat="1" ht="13.5">
      <c r="A13" s="26"/>
      <c r="B13" s="60">
        <v>41345</v>
      </c>
      <c r="C13" s="116"/>
      <c r="D13" s="100" t="s">
        <v>32</v>
      </c>
      <c r="E13" s="61">
        <v>0</v>
      </c>
      <c r="F13" s="61">
        <v>37000</v>
      </c>
      <c r="G13" s="149">
        <v>9.2</v>
      </c>
      <c r="H13" s="67">
        <v>9.372</v>
      </c>
      <c r="I13" s="64">
        <f t="shared" si="0"/>
        <v>0</v>
      </c>
      <c r="J13" s="63">
        <f t="shared" si="1"/>
        <v>346764</v>
      </c>
      <c r="K13" s="135">
        <f t="shared" si="3"/>
        <v>225970</v>
      </c>
      <c r="L13" s="64">
        <f t="shared" si="2"/>
        <v>2078165.4999999995</v>
      </c>
      <c r="M13" s="64"/>
      <c r="N13" s="81"/>
      <c r="O13" s="64"/>
      <c r="P13" s="64"/>
      <c r="Q13" s="81"/>
      <c r="R13" s="81"/>
      <c r="S13" s="64"/>
      <c r="T13" s="81"/>
      <c r="U13" s="64"/>
      <c r="V13" s="64"/>
      <c r="W13" s="81"/>
      <c r="X13" s="81"/>
      <c r="Y13" s="81"/>
    </row>
    <row r="14" spans="1:25" s="48" customFormat="1" ht="13.5">
      <c r="A14" s="32">
        <v>41345</v>
      </c>
      <c r="B14" s="32">
        <v>41345</v>
      </c>
      <c r="C14" s="113" t="s">
        <v>35</v>
      </c>
      <c r="D14" s="98" t="s">
        <v>31</v>
      </c>
      <c r="E14" s="28">
        <v>22000</v>
      </c>
      <c r="F14" s="28">
        <v>22000</v>
      </c>
      <c r="G14" s="147">
        <v>9.1</v>
      </c>
      <c r="H14" s="29">
        <v>9.25</v>
      </c>
      <c r="I14" s="31">
        <f t="shared" si="0"/>
        <v>200200</v>
      </c>
      <c r="J14" s="30">
        <f t="shared" si="1"/>
        <v>203500</v>
      </c>
      <c r="K14" s="133">
        <f t="shared" si="3"/>
        <v>225970</v>
      </c>
      <c r="L14" s="31">
        <f t="shared" si="2"/>
        <v>2078165.4999999995</v>
      </c>
      <c r="M14" s="31"/>
      <c r="N14" s="80"/>
      <c r="O14" s="31"/>
      <c r="P14" s="31"/>
      <c r="Q14" s="80"/>
      <c r="R14" s="80"/>
      <c r="S14" s="31"/>
      <c r="T14" s="80"/>
      <c r="U14" s="31"/>
      <c r="V14" s="31"/>
      <c r="W14" s="80"/>
      <c r="X14" s="80"/>
      <c r="Y14" s="80"/>
    </row>
    <row r="15" spans="1:25" s="48" customFormat="1" ht="13.5">
      <c r="A15" s="32">
        <v>41346</v>
      </c>
      <c r="B15" s="32">
        <v>41346</v>
      </c>
      <c r="C15" s="113" t="s">
        <v>30</v>
      </c>
      <c r="D15" s="98" t="s">
        <v>31</v>
      </c>
      <c r="E15" s="28">
        <v>34000</v>
      </c>
      <c r="F15" s="28">
        <v>34000</v>
      </c>
      <c r="G15" s="147">
        <v>8.88</v>
      </c>
      <c r="H15" s="29">
        <v>9</v>
      </c>
      <c r="I15" s="31">
        <f t="shared" si="0"/>
        <v>301920</v>
      </c>
      <c r="J15" s="30">
        <f t="shared" si="1"/>
        <v>306000</v>
      </c>
      <c r="K15" s="136">
        <f t="shared" si="3"/>
        <v>225970</v>
      </c>
      <c r="L15" s="31">
        <f t="shared" si="2"/>
        <v>2078165.4999999995</v>
      </c>
      <c r="M15" s="31"/>
      <c r="N15" s="80"/>
      <c r="O15" s="31"/>
      <c r="P15" s="31"/>
      <c r="Q15" s="80"/>
      <c r="R15" s="80"/>
      <c r="S15" s="31"/>
      <c r="T15" s="80"/>
      <c r="U15" s="31"/>
      <c r="V15" s="31"/>
      <c r="W15" s="80"/>
      <c r="X15" s="80"/>
      <c r="Y15" s="80"/>
    </row>
    <row r="16" spans="1:25" s="65" customFormat="1" ht="13.5">
      <c r="A16" s="26"/>
      <c r="B16" s="60">
        <v>41346</v>
      </c>
      <c r="C16" s="116"/>
      <c r="D16" s="100" t="s">
        <v>32</v>
      </c>
      <c r="E16" s="61">
        <v>0</v>
      </c>
      <c r="F16" s="61">
        <v>34000</v>
      </c>
      <c r="G16" s="149">
        <v>9.2</v>
      </c>
      <c r="H16" s="67">
        <v>9.377</v>
      </c>
      <c r="I16" s="64">
        <f t="shared" si="0"/>
        <v>0</v>
      </c>
      <c r="J16" s="63">
        <f t="shared" si="1"/>
        <v>318818</v>
      </c>
      <c r="K16" s="137">
        <f t="shared" si="3"/>
        <v>191970</v>
      </c>
      <c r="L16" s="64">
        <f t="shared" si="2"/>
        <v>1765365.4999999995</v>
      </c>
      <c r="M16" s="64"/>
      <c r="N16" s="81"/>
      <c r="O16" s="64"/>
      <c r="P16" s="64"/>
      <c r="Q16" s="81"/>
      <c r="R16" s="81"/>
      <c r="S16" s="64"/>
      <c r="T16" s="81"/>
      <c r="U16" s="64"/>
      <c r="V16" s="64"/>
      <c r="W16" s="81"/>
      <c r="X16" s="81"/>
      <c r="Y16" s="81"/>
    </row>
    <row r="17" spans="1:25" s="65" customFormat="1" ht="13.5">
      <c r="A17" s="26"/>
      <c r="B17" s="60">
        <v>41347</v>
      </c>
      <c r="C17" s="116"/>
      <c r="D17" s="100" t="s">
        <v>32</v>
      </c>
      <c r="E17" s="61">
        <v>0</v>
      </c>
      <c r="F17" s="61">
        <v>37000</v>
      </c>
      <c r="G17" s="149">
        <v>9.2</v>
      </c>
      <c r="H17" s="67">
        <v>9.372</v>
      </c>
      <c r="I17" s="64">
        <f t="shared" si="0"/>
        <v>0</v>
      </c>
      <c r="J17" s="63">
        <f t="shared" si="1"/>
        <v>346764</v>
      </c>
      <c r="K17" s="137">
        <f t="shared" si="3"/>
        <v>154970</v>
      </c>
      <c r="L17" s="64">
        <f t="shared" si="2"/>
        <v>1424965.4999999995</v>
      </c>
      <c r="M17" s="64"/>
      <c r="N17" s="81"/>
      <c r="O17" s="64"/>
      <c r="P17" s="64"/>
      <c r="Q17" s="81"/>
      <c r="R17" s="81"/>
      <c r="S17" s="64"/>
      <c r="T17" s="81"/>
      <c r="U17" s="64"/>
      <c r="V17" s="64"/>
      <c r="W17" s="81"/>
      <c r="X17" s="81"/>
      <c r="Y17" s="81"/>
    </row>
    <row r="18" spans="1:25" s="49" customFormat="1" ht="13.5">
      <c r="A18" s="41"/>
      <c r="B18" s="45">
        <v>41347</v>
      </c>
      <c r="C18" s="118" t="s">
        <v>28</v>
      </c>
      <c r="D18" s="101" t="s">
        <v>31</v>
      </c>
      <c r="E18" s="43">
        <v>0</v>
      </c>
      <c r="F18" s="42">
        <v>15170</v>
      </c>
      <c r="G18" s="150">
        <v>9.15</v>
      </c>
      <c r="H18" s="59">
        <v>9.4</v>
      </c>
      <c r="I18" s="47"/>
      <c r="J18" s="46">
        <f t="shared" si="1"/>
        <v>142598</v>
      </c>
      <c r="K18" s="138">
        <f t="shared" si="3"/>
        <v>139800</v>
      </c>
      <c r="L18" s="47">
        <f t="shared" si="2"/>
        <v>1286159.9999999995</v>
      </c>
      <c r="M18" s="47"/>
      <c r="N18" s="82"/>
      <c r="O18" s="47"/>
      <c r="P18" s="47"/>
      <c r="Q18" s="82"/>
      <c r="R18" s="82"/>
      <c r="S18" s="47"/>
      <c r="T18" s="82"/>
      <c r="U18" s="47"/>
      <c r="V18" s="47"/>
      <c r="W18" s="82"/>
      <c r="X18" s="82"/>
      <c r="Y18" s="82"/>
    </row>
    <row r="19" spans="1:25" s="65" customFormat="1" ht="13.5">
      <c r="A19" s="26"/>
      <c r="B19" s="60">
        <v>41348</v>
      </c>
      <c r="C19" s="116"/>
      <c r="D19" s="100" t="s">
        <v>32</v>
      </c>
      <c r="E19" s="61">
        <v>0</v>
      </c>
      <c r="F19" s="61">
        <v>34000</v>
      </c>
      <c r="G19" s="149">
        <v>9.2</v>
      </c>
      <c r="H19" s="67">
        <v>9.377</v>
      </c>
      <c r="I19" s="64">
        <f t="shared" si="0"/>
        <v>0</v>
      </c>
      <c r="J19" s="63">
        <f t="shared" si="1"/>
        <v>318818</v>
      </c>
      <c r="K19" s="137">
        <f t="shared" si="3"/>
        <v>105800</v>
      </c>
      <c r="L19" s="64">
        <f t="shared" si="2"/>
        <v>973359.9999999995</v>
      </c>
      <c r="M19" s="64"/>
      <c r="N19" s="81"/>
      <c r="O19" s="64"/>
      <c r="P19" s="64"/>
      <c r="Q19" s="81"/>
      <c r="R19" s="81"/>
      <c r="S19" s="64"/>
      <c r="T19" s="81"/>
      <c r="U19" s="64"/>
      <c r="V19" s="64"/>
      <c r="W19" s="81"/>
      <c r="X19" s="81"/>
      <c r="Y19" s="81"/>
    </row>
    <row r="20" spans="1:25" s="65" customFormat="1" ht="13.5">
      <c r="A20" s="26"/>
      <c r="B20" s="60">
        <v>41349</v>
      </c>
      <c r="C20" s="116"/>
      <c r="D20" s="100" t="s">
        <v>32</v>
      </c>
      <c r="E20" s="61">
        <v>0</v>
      </c>
      <c r="F20" s="61">
        <v>34000</v>
      </c>
      <c r="G20" s="149">
        <v>9.2</v>
      </c>
      <c r="H20" s="67">
        <v>9.376</v>
      </c>
      <c r="I20" s="64">
        <f t="shared" si="0"/>
        <v>0</v>
      </c>
      <c r="J20" s="63">
        <f t="shared" si="1"/>
        <v>318784</v>
      </c>
      <c r="K20" s="137">
        <f t="shared" si="3"/>
        <v>71800</v>
      </c>
      <c r="L20" s="64">
        <f t="shared" si="2"/>
        <v>660559.9999999995</v>
      </c>
      <c r="M20" s="64"/>
      <c r="N20" s="81"/>
      <c r="O20" s="64"/>
      <c r="P20" s="64"/>
      <c r="Q20" s="81"/>
      <c r="R20" s="81"/>
      <c r="S20" s="64"/>
      <c r="T20" s="81"/>
      <c r="U20" s="64"/>
      <c r="V20" s="64"/>
      <c r="W20" s="81"/>
      <c r="X20" s="81"/>
      <c r="Y20" s="81"/>
    </row>
    <row r="21" spans="1:25" s="65" customFormat="1" ht="13.5">
      <c r="A21" s="26"/>
      <c r="B21" s="60">
        <v>41350</v>
      </c>
      <c r="C21" s="116"/>
      <c r="D21" s="100" t="s">
        <v>32</v>
      </c>
      <c r="E21" s="61">
        <v>0</v>
      </c>
      <c r="F21" s="61">
        <v>26000</v>
      </c>
      <c r="G21" s="149">
        <v>9.2</v>
      </c>
      <c r="H21" s="67">
        <v>9.372</v>
      </c>
      <c r="I21" s="64">
        <f t="shared" si="0"/>
        <v>0</v>
      </c>
      <c r="J21" s="63">
        <f t="shared" si="1"/>
        <v>243672</v>
      </c>
      <c r="K21" s="137">
        <f t="shared" si="3"/>
        <v>45800</v>
      </c>
      <c r="L21" s="64">
        <f t="shared" si="2"/>
        <v>421359.99999999953</v>
      </c>
      <c r="M21" s="64"/>
      <c r="N21" s="81"/>
      <c r="O21" s="64"/>
      <c r="P21" s="64"/>
      <c r="Q21" s="81"/>
      <c r="R21" s="81"/>
      <c r="S21" s="64"/>
      <c r="T21" s="81"/>
      <c r="U21" s="64"/>
      <c r="V21" s="64"/>
      <c r="W21" s="81"/>
      <c r="X21" s="81"/>
      <c r="Y21" s="81"/>
    </row>
    <row r="22" spans="1:25" s="65" customFormat="1" ht="13.5">
      <c r="A22" s="26"/>
      <c r="B22" s="60">
        <v>41351</v>
      </c>
      <c r="C22" s="116"/>
      <c r="D22" s="100" t="s">
        <v>32</v>
      </c>
      <c r="E22" s="61">
        <v>0</v>
      </c>
      <c r="F22" s="61">
        <v>9000</v>
      </c>
      <c r="G22" s="149">
        <v>9.2</v>
      </c>
      <c r="H22" s="67">
        <v>9.03955556</v>
      </c>
      <c r="I22" s="64">
        <f t="shared" si="0"/>
        <v>0</v>
      </c>
      <c r="J22" s="63">
        <f t="shared" si="1"/>
        <v>81356.00004</v>
      </c>
      <c r="K22" s="137">
        <f t="shared" si="3"/>
        <v>36800</v>
      </c>
      <c r="L22" s="64">
        <f t="shared" si="2"/>
        <v>338559.99999999953</v>
      </c>
      <c r="M22" s="64"/>
      <c r="N22" s="81"/>
      <c r="O22" s="64"/>
      <c r="P22" s="64"/>
      <c r="Q22" s="81"/>
      <c r="R22" s="81"/>
      <c r="S22" s="64"/>
      <c r="T22" s="81"/>
      <c r="U22" s="64"/>
      <c r="V22" s="64"/>
      <c r="W22" s="81"/>
      <c r="X22" s="81"/>
      <c r="Y22" s="81"/>
    </row>
    <row r="23" spans="1:25" s="74" customFormat="1" ht="13.5">
      <c r="A23" s="68"/>
      <c r="B23" s="69"/>
      <c r="C23" s="119" t="s">
        <v>28</v>
      </c>
      <c r="D23" s="102" t="s">
        <v>32</v>
      </c>
      <c r="E23" s="70">
        <v>11000</v>
      </c>
      <c r="F23" s="70">
        <v>20000</v>
      </c>
      <c r="G23" s="151">
        <v>9</v>
      </c>
      <c r="H23" s="71">
        <v>9.4</v>
      </c>
      <c r="I23" s="73">
        <f t="shared" si="0"/>
        <v>99000</v>
      </c>
      <c r="J23" s="72">
        <f t="shared" si="1"/>
        <v>188000</v>
      </c>
      <c r="K23" s="139">
        <f t="shared" si="3"/>
        <v>27800</v>
      </c>
      <c r="L23" s="73">
        <f t="shared" si="2"/>
        <v>338559.99999999953</v>
      </c>
      <c r="M23" s="73"/>
      <c r="N23" s="83"/>
      <c r="O23" s="73"/>
      <c r="P23" s="73"/>
      <c r="Q23" s="83"/>
      <c r="R23" s="83"/>
      <c r="S23" s="73"/>
      <c r="T23" s="83"/>
      <c r="U23" s="73"/>
      <c r="V23" s="73"/>
      <c r="W23" s="83"/>
      <c r="X23" s="83"/>
      <c r="Y23" s="83"/>
    </row>
    <row r="24" spans="1:25" s="65" customFormat="1" ht="13.5">
      <c r="A24" s="26"/>
      <c r="B24" s="60">
        <v>41352</v>
      </c>
      <c r="C24" s="116"/>
      <c r="D24" s="100" t="s">
        <v>33</v>
      </c>
      <c r="E24" s="61">
        <v>0</v>
      </c>
      <c r="F24" s="61">
        <v>2000</v>
      </c>
      <c r="G24" s="149">
        <v>9.2</v>
      </c>
      <c r="H24" s="66">
        <v>9.22</v>
      </c>
      <c r="I24" s="64">
        <f t="shared" si="0"/>
        <v>0</v>
      </c>
      <c r="J24" s="63">
        <f t="shared" si="1"/>
        <v>18440</v>
      </c>
      <c r="K24" s="137">
        <f t="shared" si="3"/>
        <v>25800</v>
      </c>
      <c r="L24" s="64">
        <f t="shared" si="2"/>
        <v>320159.99999999953</v>
      </c>
      <c r="M24" s="64"/>
      <c r="N24" s="81"/>
      <c r="O24" s="64"/>
      <c r="P24" s="64"/>
      <c r="Q24" s="81"/>
      <c r="R24" s="81"/>
      <c r="S24" s="64"/>
      <c r="T24" s="81"/>
      <c r="U24" s="64"/>
      <c r="V24" s="64"/>
      <c r="W24" s="81"/>
      <c r="X24" s="81"/>
      <c r="Y24" s="81"/>
    </row>
    <row r="25" spans="1:25" s="58" customFormat="1" ht="13.5">
      <c r="A25" s="52">
        <v>41323</v>
      </c>
      <c r="B25" s="52">
        <v>41353</v>
      </c>
      <c r="C25" s="114" t="s">
        <v>34</v>
      </c>
      <c r="D25" s="103"/>
      <c r="E25" s="54">
        <v>37000</v>
      </c>
      <c r="F25" s="54">
        <v>0</v>
      </c>
      <c r="G25" s="152">
        <v>9.3041</v>
      </c>
      <c r="H25" s="75">
        <v>0</v>
      </c>
      <c r="I25" s="57">
        <f t="shared" si="0"/>
        <v>344251.7</v>
      </c>
      <c r="J25" s="56">
        <f t="shared" si="1"/>
        <v>0</v>
      </c>
      <c r="K25" s="140">
        <f t="shared" si="3"/>
        <v>62800</v>
      </c>
      <c r="L25" s="57">
        <f t="shared" si="2"/>
        <v>664411.6999999995</v>
      </c>
      <c r="M25" s="57"/>
      <c r="N25" s="78"/>
      <c r="O25" s="57"/>
      <c r="P25" s="57"/>
      <c r="Q25" s="78"/>
      <c r="R25" s="78"/>
      <c r="S25" s="57"/>
      <c r="T25" s="78"/>
      <c r="U25" s="57"/>
      <c r="V25" s="57"/>
      <c r="W25" s="78"/>
      <c r="X25" s="78"/>
      <c r="Y25" s="78"/>
    </row>
    <row r="26" spans="1:25" s="65" customFormat="1" ht="13.5">
      <c r="A26" s="26"/>
      <c r="B26" s="26">
        <v>41354</v>
      </c>
      <c r="C26" s="116" t="s">
        <v>34</v>
      </c>
      <c r="D26" s="100" t="s">
        <v>32</v>
      </c>
      <c r="E26" s="61">
        <v>0</v>
      </c>
      <c r="F26" s="61">
        <v>37000</v>
      </c>
      <c r="G26" s="153">
        <v>9.3041</v>
      </c>
      <c r="H26" s="76">
        <v>9.42495</v>
      </c>
      <c r="I26" s="64"/>
      <c r="J26" s="63"/>
      <c r="K26" s="137">
        <f t="shared" si="3"/>
        <v>25800</v>
      </c>
      <c r="L26" s="64">
        <f t="shared" si="2"/>
        <v>320159.9999999995</v>
      </c>
      <c r="M26" s="64"/>
      <c r="N26" s="81"/>
      <c r="O26" s="64"/>
      <c r="P26" s="64"/>
      <c r="Q26" s="81"/>
      <c r="R26" s="81"/>
      <c r="S26" s="64"/>
      <c r="T26" s="81"/>
      <c r="U26" s="64"/>
      <c r="V26" s="64"/>
      <c r="W26" s="81"/>
      <c r="X26" s="81"/>
      <c r="Y26" s="81"/>
    </row>
    <row r="27" spans="2:11" ht="13.5">
      <c r="B27" s="7"/>
      <c r="D27" s="104"/>
      <c r="K27" s="141"/>
    </row>
    <row r="28" spans="2:11" ht="13.5">
      <c r="B28" s="7"/>
      <c r="D28" s="104"/>
      <c r="K28" s="141"/>
    </row>
    <row r="29" spans="2:11" ht="13.5">
      <c r="B29" s="7"/>
      <c r="D29" s="104"/>
      <c r="K29" s="141"/>
    </row>
    <row r="30" spans="4:11" ht="13.5">
      <c r="D30" s="104"/>
      <c r="K30" s="141"/>
    </row>
    <row r="31" spans="4:11" ht="13.5">
      <c r="D31" s="104"/>
      <c r="K31" s="141"/>
    </row>
    <row r="32" spans="3:11" ht="13.5">
      <c r="C32" s="121" t="s">
        <v>37</v>
      </c>
      <c r="D32" s="105"/>
      <c r="K32" s="141"/>
    </row>
    <row r="33" spans="3:11" ht="13.5">
      <c r="C33" s="122" t="s">
        <v>39</v>
      </c>
      <c r="D33" s="105"/>
      <c r="K33" s="141"/>
    </row>
    <row r="34" spans="1:25" s="51" customFormat="1" ht="13.5">
      <c r="A34" s="15"/>
      <c r="B34" s="16"/>
      <c r="C34" s="123" t="s">
        <v>40</v>
      </c>
      <c r="D34" s="106"/>
      <c r="E34" s="14"/>
      <c r="F34" s="14"/>
      <c r="G34" s="155"/>
      <c r="I34" s="130"/>
      <c r="J34" s="18"/>
      <c r="K34" s="142"/>
      <c r="L34" s="18"/>
      <c r="M34" s="18"/>
      <c r="N34" s="85"/>
      <c r="O34" s="18"/>
      <c r="P34" s="18"/>
      <c r="Q34" s="85"/>
      <c r="R34" s="85"/>
      <c r="S34" s="18"/>
      <c r="T34" s="85"/>
      <c r="U34" s="18"/>
      <c r="V34" s="18"/>
      <c r="W34" s="85"/>
      <c r="X34" s="85"/>
      <c r="Y34" s="85"/>
    </row>
    <row r="35" spans="1:25" s="51" customFormat="1" ht="13.5">
      <c r="A35" s="15"/>
      <c r="B35" s="15"/>
      <c r="C35" s="124" t="s">
        <v>41</v>
      </c>
      <c r="D35" s="104"/>
      <c r="E35" s="14"/>
      <c r="F35" s="14"/>
      <c r="G35" s="155"/>
      <c r="H35" s="50"/>
      <c r="I35" s="18"/>
      <c r="J35" s="17"/>
      <c r="K35" s="142"/>
      <c r="L35" s="18"/>
      <c r="M35" s="18"/>
      <c r="N35" s="85"/>
      <c r="O35" s="18"/>
      <c r="P35" s="18"/>
      <c r="Q35" s="85"/>
      <c r="R35" s="85"/>
      <c r="S35" s="18"/>
      <c r="T35" s="85"/>
      <c r="U35" s="18"/>
      <c r="V35" s="18"/>
      <c r="W35" s="85"/>
      <c r="X35" s="85"/>
      <c r="Y35" s="85"/>
    </row>
    <row r="36" spans="1:25" s="51" customFormat="1" ht="13.5">
      <c r="A36" s="15"/>
      <c r="B36" s="15"/>
      <c r="C36" s="125" t="s">
        <v>38</v>
      </c>
      <c r="D36" s="104"/>
      <c r="E36" s="14"/>
      <c r="F36" s="14"/>
      <c r="G36" s="155"/>
      <c r="H36" s="50"/>
      <c r="I36" s="18"/>
      <c r="J36" s="17"/>
      <c r="K36" s="142"/>
      <c r="L36" s="18"/>
      <c r="M36" s="18"/>
      <c r="N36" s="85"/>
      <c r="O36" s="18"/>
      <c r="P36" s="18"/>
      <c r="Q36" s="85"/>
      <c r="R36" s="85"/>
      <c r="S36" s="18"/>
      <c r="T36" s="85"/>
      <c r="U36" s="18"/>
      <c r="V36" s="18"/>
      <c r="W36" s="85"/>
      <c r="X36" s="85"/>
      <c r="Y36" s="85"/>
    </row>
    <row r="37" spans="1:25" s="51" customFormat="1" ht="13.5">
      <c r="A37" s="15"/>
      <c r="B37" s="15"/>
      <c r="C37" s="106"/>
      <c r="D37" s="104"/>
      <c r="E37" s="14"/>
      <c r="F37" s="14"/>
      <c r="G37" s="155"/>
      <c r="H37" s="50"/>
      <c r="I37" s="18"/>
      <c r="J37" s="17"/>
      <c r="K37" s="142"/>
      <c r="L37" s="18"/>
      <c r="M37" s="18"/>
      <c r="N37" s="85"/>
      <c r="O37" s="18"/>
      <c r="P37" s="18"/>
      <c r="Q37" s="85"/>
      <c r="R37" s="85"/>
      <c r="S37" s="18"/>
      <c r="T37" s="85"/>
      <c r="U37" s="18"/>
      <c r="V37" s="18"/>
      <c r="W37" s="85"/>
      <c r="X37" s="85"/>
      <c r="Y37" s="85"/>
    </row>
    <row r="38" spans="1:25" s="51" customFormat="1" ht="13.5">
      <c r="A38" s="15"/>
      <c r="B38" s="15"/>
      <c r="C38" s="106"/>
      <c r="D38" s="104"/>
      <c r="E38" s="14"/>
      <c r="F38" s="14"/>
      <c r="G38" s="155"/>
      <c r="H38" s="50"/>
      <c r="I38" s="18"/>
      <c r="J38" s="17"/>
      <c r="K38" s="142"/>
      <c r="L38" s="18"/>
      <c r="M38" s="18"/>
      <c r="N38" s="85"/>
      <c r="O38" s="18"/>
      <c r="P38" s="18"/>
      <c r="Q38" s="85"/>
      <c r="R38" s="85"/>
      <c r="S38" s="18"/>
      <c r="T38" s="85"/>
      <c r="U38" s="18"/>
      <c r="V38" s="18"/>
      <c r="W38" s="85"/>
      <c r="X38" s="85"/>
      <c r="Y38" s="85"/>
    </row>
    <row r="39" spans="1:25" ht="13.5">
      <c r="A39" s="20"/>
      <c r="B39" s="21"/>
      <c r="C39" s="126"/>
      <c r="D39" s="107"/>
      <c r="E39" s="22"/>
      <c r="F39" s="22"/>
      <c r="G39" s="156"/>
      <c r="H39" s="23"/>
      <c r="I39" s="25"/>
      <c r="J39" s="24"/>
      <c r="K39" s="143"/>
      <c r="L39" s="25"/>
      <c r="M39" s="25"/>
      <c r="N39" s="86"/>
      <c r="O39" s="25"/>
      <c r="P39" s="25"/>
      <c r="Q39" s="86"/>
      <c r="R39" s="86"/>
      <c r="S39" s="25"/>
      <c r="T39" s="86"/>
      <c r="U39" s="25"/>
      <c r="V39" s="25"/>
      <c r="W39" s="86"/>
      <c r="X39" s="86"/>
      <c r="Y39" s="86"/>
    </row>
    <row r="40" spans="1:25" ht="13.5">
      <c r="A40" s="20"/>
      <c r="B40" s="21"/>
      <c r="C40" s="126"/>
      <c r="D40" s="107"/>
      <c r="E40" s="22"/>
      <c r="F40" s="22"/>
      <c r="G40" s="156"/>
      <c r="H40" s="23"/>
      <c r="I40" s="25"/>
      <c r="J40" s="24"/>
      <c r="K40" s="143"/>
      <c r="L40" s="25"/>
      <c r="M40" s="25"/>
      <c r="N40" s="86"/>
      <c r="O40" s="25"/>
      <c r="P40" s="25"/>
      <c r="Q40" s="86"/>
      <c r="R40" s="86"/>
      <c r="S40" s="25"/>
      <c r="T40" s="86"/>
      <c r="U40" s="25"/>
      <c r="V40" s="25"/>
      <c r="W40" s="86"/>
      <c r="X40" s="86"/>
      <c r="Y40" s="86"/>
    </row>
    <row r="41" spans="2:11" ht="13.5">
      <c r="B41" s="7"/>
      <c r="C41" s="106"/>
      <c r="D41" s="105"/>
      <c r="K41" s="141"/>
    </row>
    <row r="42" spans="3:11" ht="13.5">
      <c r="C42" s="106"/>
      <c r="D42" s="105"/>
      <c r="K42" s="141"/>
    </row>
    <row r="43" spans="1:25" ht="13.5">
      <c r="A43" s="20"/>
      <c r="B43" s="21"/>
      <c r="C43" s="126"/>
      <c r="D43" s="107"/>
      <c r="E43" s="22"/>
      <c r="F43" s="22"/>
      <c r="G43" s="156"/>
      <c r="H43" s="23"/>
      <c r="I43" s="25"/>
      <c r="J43" s="24"/>
      <c r="K43" s="143"/>
      <c r="L43" s="25"/>
      <c r="M43" s="25"/>
      <c r="N43" s="86"/>
      <c r="O43" s="25"/>
      <c r="P43" s="25"/>
      <c r="Q43" s="86"/>
      <c r="R43" s="86"/>
      <c r="S43" s="25"/>
      <c r="T43" s="86"/>
      <c r="U43" s="25"/>
      <c r="V43" s="25"/>
      <c r="W43" s="86"/>
      <c r="X43" s="86"/>
      <c r="Y43" s="86"/>
    </row>
    <row r="44" spans="1:25" ht="13.5">
      <c r="A44" s="32"/>
      <c r="B44" s="32"/>
      <c r="C44" s="113"/>
      <c r="D44" s="98"/>
      <c r="E44" s="28"/>
      <c r="F44" s="28"/>
      <c r="G44" s="147"/>
      <c r="H44" s="29"/>
      <c r="I44" s="31"/>
      <c r="J44" s="30"/>
      <c r="K44" s="136"/>
      <c r="L44" s="31"/>
      <c r="M44" s="31"/>
      <c r="N44" s="80"/>
      <c r="O44" s="31"/>
      <c r="P44" s="31"/>
      <c r="Q44" s="80"/>
      <c r="R44" s="80"/>
      <c r="S44" s="31"/>
      <c r="T44" s="80"/>
      <c r="U44" s="31"/>
      <c r="V44" s="31"/>
      <c r="W44" s="80"/>
      <c r="X44" s="80"/>
      <c r="Y44" s="80"/>
    </row>
    <row r="45" spans="1:25" ht="13.5">
      <c r="A45" s="33"/>
      <c r="B45" s="34"/>
      <c r="C45" s="127"/>
      <c r="D45" s="108"/>
      <c r="E45" s="35"/>
      <c r="F45" s="35"/>
      <c r="G45" s="157"/>
      <c r="H45" s="36"/>
      <c r="I45" s="38"/>
      <c r="J45" s="37"/>
      <c r="K45" s="87"/>
      <c r="L45" s="38"/>
      <c r="M45" s="38"/>
      <c r="N45" s="87"/>
      <c r="O45" s="38"/>
      <c r="P45" s="38"/>
      <c r="Q45" s="87"/>
      <c r="R45" s="87"/>
      <c r="S45" s="38"/>
      <c r="T45" s="87"/>
      <c r="U45" s="38"/>
      <c r="V45" s="38"/>
      <c r="W45" s="87"/>
      <c r="X45" s="87"/>
      <c r="Y45" s="87"/>
    </row>
    <row r="46" spans="1:25" s="51" customFormat="1" ht="13.5">
      <c r="A46" s="15"/>
      <c r="B46" s="16"/>
      <c r="C46" s="106"/>
      <c r="D46" s="104"/>
      <c r="E46" s="14"/>
      <c r="F46" s="14"/>
      <c r="G46" s="155"/>
      <c r="H46" s="50"/>
      <c r="I46" s="18"/>
      <c r="J46" s="17"/>
      <c r="K46" s="85"/>
      <c r="L46" s="18"/>
      <c r="M46" s="18"/>
      <c r="N46" s="85"/>
      <c r="O46" s="18"/>
      <c r="P46" s="18"/>
      <c r="Q46" s="85"/>
      <c r="R46" s="85"/>
      <c r="S46" s="18"/>
      <c r="T46" s="85"/>
      <c r="U46" s="18"/>
      <c r="V46" s="18"/>
      <c r="W46" s="85"/>
      <c r="X46" s="85"/>
      <c r="Y46" s="85"/>
    </row>
    <row r="47" spans="1:25" s="51" customFormat="1" ht="13.5">
      <c r="A47" s="15"/>
      <c r="B47" s="16"/>
      <c r="C47" s="106"/>
      <c r="D47" s="104"/>
      <c r="E47" s="14"/>
      <c r="F47" s="14"/>
      <c r="G47" s="155"/>
      <c r="H47" s="50"/>
      <c r="I47" s="18"/>
      <c r="J47" s="17"/>
      <c r="K47" s="142"/>
      <c r="L47" s="18"/>
      <c r="M47" s="18"/>
      <c r="N47" s="85"/>
      <c r="O47" s="18"/>
      <c r="P47" s="18"/>
      <c r="Q47" s="85"/>
      <c r="R47" s="85"/>
      <c r="S47" s="18"/>
      <c r="T47" s="85"/>
      <c r="U47" s="18"/>
      <c r="V47" s="18"/>
      <c r="W47" s="85"/>
      <c r="X47" s="85"/>
      <c r="Y47" s="85"/>
    </row>
    <row r="48" spans="1:25" s="51" customFormat="1" ht="13.5">
      <c r="A48" s="15"/>
      <c r="B48" s="16"/>
      <c r="C48" s="106"/>
      <c r="D48" s="104"/>
      <c r="E48" s="14"/>
      <c r="F48" s="14"/>
      <c r="G48" s="155"/>
      <c r="H48" s="50"/>
      <c r="I48" s="18"/>
      <c r="J48" s="17"/>
      <c r="K48" s="85"/>
      <c r="L48" s="18"/>
      <c r="M48" s="18"/>
      <c r="N48" s="85"/>
      <c r="O48" s="18"/>
      <c r="P48" s="18"/>
      <c r="Q48" s="85"/>
      <c r="R48" s="85"/>
      <c r="S48" s="18"/>
      <c r="T48" s="85"/>
      <c r="U48" s="18"/>
      <c r="V48" s="18"/>
      <c r="W48" s="85"/>
      <c r="X48" s="85"/>
      <c r="Y48" s="85"/>
    </row>
    <row r="49" spans="1:25" s="51" customFormat="1" ht="13.5">
      <c r="A49" s="15"/>
      <c r="B49" s="16"/>
      <c r="C49" s="106"/>
      <c r="D49" s="104"/>
      <c r="E49" s="14"/>
      <c r="F49" s="14"/>
      <c r="G49" s="155"/>
      <c r="H49" s="50"/>
      <c r="I49" s="18"/>
      <c r="J49" s="17"/>
      <c r="K49" s="142"/>
      <c r="L49" s="18"/>
      <c r="M49" s="18"/>
      <c r="N49" s="85"/>
      <c r="O49" s="18"/>
      <c r="P49" s="18"/>
      <c r="Q49" s="85"/>
      <c r="R49" s="85"/>
      <c r="S49" s="18"/>
      <c r="T49" s="85"/>
      <c r="U49" s="18"/>
      <c r="V49" s="18"/>
      <c r="W49" s="85"/>
      <c r="X49" s="85"/>
      <c r="Y49" s="85"/>
    </row>
    <row r="50" spans="1:25" s="51" customFormat="1" ht="13.5">
      <c r="A50" s="15"/>
      <c r="B50" s="16"/>
      <c r="C50" s="106"/>
      <c r="D50" s="104"/>
      <c r="E50" s="14"/>
      <c r="F50" s="14"/>
      <c r="G50" s="155"/>
      <c r="H50" s="50"/>
      <c r="I50" s="18"/>
      <c r="J50" s="17"/>
      <c r="K50" s="142"/>
      <c r="L50" s="18"/>
      <c r="M50" s="18"/>
      <c r="N50" s="85"/>
      <c r="O50" s="18"/>
      <c r="P50" s="18"/>
      <c r="Q50" s="85"/>
      <c r="R50" s="85"/>
      <c r="S50" s="18"/>
      <c r="T50" s="85"/>
      <c r="U50" s="18"/>
      <c r="V50" s="18"/>
      <c r="W50" s="85"/>
      <c r="X50" s="85"/>
      <c r="Y50" s="85"/>
    </row>
    <row r="51" spans="1:25" s="51" customFormat="1" ht="13.5">
      <c r="A51" s="15"/>
      <c r="B51" s="16"/>
      <c r="C51" s="106"/>
      <c r="D51" s="104"/>
      <c r="E51" s="14"/>
      <c r="F51" s="14"/>
      <c r="G51" s="155"/>
      <c r="H51" s="50"/>
      <c r="I51" s="18"/>
      <c r="J51" s="17"/>
      <c r="K51" s="142"/>
      <c r="L51" s="18"/>
      <c r="M51" s="18"/>
      <c r="N51" s="85"/>
      <c r="O51" s="18"/>
      <c r="P51" s="18"/>
      <c r="Q51" s="85"/>
      <c r="R51" s="85"/>
      <c r="S51" s="18"/>
      <c r="T51" s="85"/>
      <c r="U51" s="18"/>
      <c r="V51" s="18"/>
      <c r="W51" s="85"/>
      <c r="X51" s="85"/>
      <c r="Y51" s="85"/>
    </row>
    <row r="52" spans="1:25" s="51" customFormat="1" ht="13.5">
      <c r="A52" s="15"/>
      <c r="B52" s="16"/>
      <c r="C52" s="106"/>
      <c r="D52" s="104"/>
      <c r="E52" s="14"/>
      <c r="F52" s="14"/>
      <c r="G52" s="155"/>
      <c r="H52" s="50"/>
      <c r="I52" s="18"/>
      <c r="J52" s="17"/>
      <c r="K52" s="142"/>
      <c r="L52" s="18"/>
      <c r="M52" s="18"/>
      <c r="N52" s="85"/>
      <c r="O52" s="18"/>
      <c r="P52" s="18"/>
      <c r="Q52" s="85"/>
      <c r="R52" s="85"/>
      <c r="S52" s="18"/>
      <c r="T52" s="85"/>
      <c r="U52" s="18"/>
      <c r="V52" s="18"/>
      <c r="W52" s="85"/>
      <c r="X52" s="85"/>
      <c r="Y52" s="85"/>
    </row>
    <row r="53" spans="1:25" s="51" customFormat="1" ht="13.5">
      <c r="A53" s="15"/>
      <c r="B53" s="16"/>
      <c r="C53" s="106"/>
      <c r="D53" s="104"/>
      <c r="E53" s="14"/>
      <c r="F53" s="14"/>
      <c r="G53" s="155"/>
      <c r="H53" s="50"/>
      <c r="I53" s="18"/>
      <c r="J53" s="17"/>
      <c r="K53" s="142"/>
      <c r="L53" s="18"/>
      <c r="M53" s="18"/>
      <c r="N53" s="85"/>
      <c r="O53" s="18"/>
      <c r="P53" s="18"/>
      <c r="Q53" s="85"/>
      <c r="R53" s="85"/>
      <c r="S53" s="18"/>
      <c r="T53" s="85"/>
      <c r="U53" s="18"/>
      <c r="V53" s="18"/>
      <c r="W53" s="85"/>
      <c r="X53" s="85"/>
      <c r="Y53" s="85"/>
    </row>
    <row r="54" spans="1:25" s="51" customFormat="1" ht="13.5">
      <c r="A54" s="15"/>
      <c r="B54" s="15"/>
      <c r="C54" s="106"/>
      <c r="D54" s="104"/>
      <c r="E54" s="14"/>
      <c r="F54" s="14"/>
      <c r="G54" s="155"/>
      <c r="H54" s="50"/>
      <c r="I54" s="18"/>
      <c r="J54" s="17"/>
      <c r="K54" s="142"/>
      <c r="L54" s="18"/>
      <c r="M54" s="18"/>
      <c r="N54" s="85"/>
      <c r="O54" s="18"/>
      <c r="P54" s="18"/>
      <c r="Q54" s="85"/>
      <c r="R54" s="85"/>
      <c r="S54" s="18"/>
      <c r="T54" s="85"/>
      <c r="U54" s="18"/>
      <c r="V54" s="18"/>
      <c r="W54" s="85"/>
      <c r="X54" s="85"/>
      <c r="Y54" s="85"/>
    </row>
    <row r="55" spans="1:25" s="51" customFormat="1" ht="13.5">
      <c r="A55" s="15"/>
      <c r="B55" s="16"/>
      <c r="C55" s="106"/>
      <c r="D55" s="104"/>
      <c r="E55" s="14"/>
      <c r="F55" s="14"/>
      <c r="G55" s="155"/>
      <c r="H55" s="50"/>
      <c r="I55" s="18"/>
      <c r="J55" s="17"/>
      <c r="K55" s="142"/>
      <c r="L55" s="18"/>
      <c r="M55" s="18"/>
      <c r="N55" s="85"/>
      <c r="O55" s="18"/>
      <c r="P55" s="18"/>
      <c r="Q55" s="85"/>
      <c r="R55" s="85"/>
      <c r="S55" s="18"/>
      <c r="T55" s="85"/>
      <c r="U55" s="18"/>
      <c r="V55" s="18"/>
      <c r="W55" s="85"/>
      <c r="X55" s="85"/>
      <c r="Y55" s="85"/>
    </row>
    <row r="56" spans="1:25" s="51" customFormat="1" ht="13.5">
      <c r="A56" s="15"/>
      <c r="B56" s="16"/>
      <c r="C56" s="106"/>
      <c r="D56" s="104"/>
      <c r="E56" s="14"/>
      <c r="F56" s="14"/>
      <c r="G56" s="155"/>
      <c r="H56" s="50"/>
      <c r="I56" s="18"/>
      <c r="J56" s="17"/>
      <c r="K56" s="142"/>
      <c r="L56" s="18"/>
      <c r="M56" s="18"/>
      <c r="N56" s="85"/>
      <c r="O56" s="18"/>
      <c r="P56" s="18"/>
      <c r="Q56" s="85"/>
      <c r="R56" s="85"/>
      <c r="S56" s="18"/>
      <c r="T56" s="85"/>
      <c r="U56" s="18"/>
      <c r="V56" s="18"/>
      <c r="W56" s="85"/>
      <c r="X56" s="85"/>
      <c r="Y56" s="85"/>
    </row>
    <row r="57" spans="1:25" s="51" customFormat="1" ht="13.5">
      <c r="A57" s="15"/>
      <c r="B57" s="16"/>
      <c r="C57" s="106"/>
      <c r="D57" s="104"/>
      <c r="E57" s="14"/>
      <c r="F57" s="14"/>
      <c r="G57" s="155"/>
      <c r="H57" s="50"/>
      <c r="I57" s="18"/>
      <c r="J57" s="17"/>
      <c r="K57" s="142"/>
      <c r="L57" s="18"/>
      <c r="M57" s="18"/>
      <c r="N57" s="85"/>
      <c r="O57" s="18"/>
      <c r="P57" s="18"/>
      <c r="Q57" s="85"/>
      <c r="R57" s="85"/>
      <c r="S57" s="18"/>
      <c r="T57" s="85"/>
      <c r="U57" s="18"/>
      <c r="V57" s="18"/>
      <c r="W57" s="85"/>
      <c r="X57" s="85"/>
      <c r="Y57" s="85"/>
    </row>
    <row r="58" spans="1:25" s="51" customFormat="1" ht="13.5">
      <c r="A58" s="15"/>
      <c r="B58" s="16"/>
      <c r="C58" s="106"/>
      <c r="D58" s="104"/>
      <c r="E58" s="14"/>
      <c r="F58" s="14"/>
      <c r="G58" s="155"/>
      <c r="H58" s="50"/>
      <c r="I58" s="18"/>
      <c r="J58" s="17"/>
      <c r="K58" s="142"/>
      <c r="L58" s="18"/>
      <c r="M58" s="18"/>
      <c r="N58" s="85"/>
      <c r="O58" s="18"/>
      <c r="P58" s="18"/>
      <c r="Q58" s="85"/>
      <c r="R58" s="85"/>
      <c r="S58" s="18"/>
      <c r="T58" s="85"/>
      <c r="U58" s="18"/>
      <c r="V58" s="18"/>
      <c r="W58" s="85"/>
      <c r="X58" s="85"/>
      <c r="Y58" s="85"/>
    </row>
    <row r="59" spans="1:25" s="51" customFormat="1" ht="13.5">
      <c r="A59" s="15"/>
      <c r="B59" s="16"/>
      <c r="C59" s="106"/>
      <c r="D59" s="104"/>
      <c r="E59" s="14"/>
      <c r="F59" s="14"/>
      <c r="G59" s="155"/>
      <c r="H59" s="50"/>
      <c r="I59" s="18"/>
      <c r="J59" s="17"/>
      <c r="K59" s="142"/>
      <c r="L59" s="18"/>
      <c r="M59" s="18"/>
      <c r="N59" s="85"/>
      <c r="O59" s="18"/>
      <c r="P59" s="18"/>
      <c r="Q59" s="85"/>
      <c r="R59" s="85"/>
      <c r="S59" s="18"/>
      <c r="T59" s="85"/>
      <c r="U59" s="18"/>
      <c r="V59" s="18"/>
      <c r="W59" s="85"/>
      <c r="X59" s="85"/>
      <c r="Y59" s="85"/>
    </row>
    <row r="60" spans="1:25" s="51" customFormat="1" ht="13.5">
      <c r="A60" s="15"/>
      <c r="B60" s="16"/>
      <c r="C60" s="106"/>
      <c r="D60" s="104"/>
      <c r="E60" s="14"/>
      <c r="F60" s="14"/>
      <c r="G60" s="155"/>
      <c r="H60" s="50"/>
      <c r="I60" s="18"/>
      <c r="J60" s="17"/>
      <c r="K60" s="142"/>
      <c r="L60" s="18"/>
      <c r="M60" s="18"/>
      <c r="N60" s="85"/>
      <c r="O60" s="18"/>
      <c r="P60" s="18"/>
      <c r="Q60" s="85"/>
      <c r="R60" s="85"/>
      <c r="S60" s="18"/>
      <c r="T60" s="85"/>
      <c r="U60" s="18"/>
      <c r="V60" s="18"/>
      <c r="W60" s="85"/>
      <c r="X60" s="85"/>
      <c r="Y60" s="85"/>
    </row>
    <row r="61" spans="1:25" s="51" customFormat="1" ht="13.5">
      <c r="A61" s="15"/>
      <c r="B61" s="16"/>
      <c r="C61" s="106"/>
      <c r="D61" s="104"/>
      <c r="E61" s="14"/>
      <c r="F61" s="14"/>
      <c r="G61" s="155"/>
      <c r="H61" s="50"/>
      <c r="I61" s="18"/>
      <c r="J61" s="17"/>
      <c r="K61" s="142"/>
      <c r="L61" s="18"/>
      <c r="M61" s="18"/>
      <c r="N61" s="85"/>
      <c r="O61" s="18"/>
      <c r="P61" s="18"/>
      <c r="Q61" s="85"/>
      <c r="R61" s="85"/>
      <c r="S61" s="18"/>
      <c r="T61" s="85"/>
      <c r="U61" s="18"/>
      <c r="V61" s="18"/>
      <c r="W61" s="85"/>
      <c r="X61" s="85"/>
      <c r="Y61" s="85"/>
    </row>
    <row r="62" spans="1:25" s="51" customFormat="1" ht="13.5">
      <c r="A62" s="15"/>
      <c r="B62" s="16"/>
      <c r="C62" s="106"/>
      <c r="D62" s="104"/>
      <c r="E62" s="14"/>
      <c r="F62" s="14"/>
      <c r="G62" s="155"/>
      <c r="H62" s="50"/>
      <c r="I62" s="18"/>
      <c r="J62" s="17"/>
      <c r="K62" s="142"/>
      <c r="L62" s="18"/>
      <c r="M62" s="18"/>
      <c r="N62" s="85"/>
      <c r="O62" s="18"/>
      <c r="P62" s="18"/>
      <c r="Q62" s="85"/>
      <c r="R62" s="85"/>
      <c r="S62" s="18"/>
      <c r="T62" s="85"/>
      <c r="U62" s="18"/>
      <c r="V62" s="18"/>
      <c r="W62" s="85"/>
      <c r="X62" s="85"/>
      <c r="Y62" s="85"/>
    </row>
    <row r="63" spans="1:25" s="51" customFormat="1" ht="13.5">
      <c r="A63" s="15"/>
      <c r="B63" s="16"/>
      <c r="C63" s="106"/>
      <c r="D63" s="104"/>
      <c r="E63" s="14"/>
      <c r="F63" s="14"/>
      <c r="G63" s="155"/>
      <c r="H63" s="50"/>
      <c r="I63" s="18"/>
      <c r="J63" s="17"/>
      <c r="K63" s="142"/>
      <c r="L63" s="18"/>
      <c r="M63" s="18"/>
      <c r="N63" s="85"/>
      <c r="O63" s="18"/>
      <c r="P63" s="18"/>
      <c r="Q63" s="85"/>
      <c r="R63" s="85"/>
      <c r="S63" s="18"/>
      <c r="T63" s="85"/>
      <c r="U63" s="18"/>
      <c r="V63" s="18"/>
      <c r="W63" s="85"/>
      <c r="X63" s="85"/>
      <c r="Y63" s="85"/>
    </row>
    <row r="64" spans="1:25" s="51" customFormat="1" ht="13.5">
      <c r="A64" s="15"/>
      <c r="B64" s="16"/>
      <c r="C64" s="106"/>
      <c r="D64" s="104"/>
      <c r="E64" s="14"/>
      <c r="F64" s="14"/>
      <c r="G64" s="155"/>
      <c r="H64" s="50"/>
      <c r="I64" s="18"/>
      <c r="J64" s="17"/>
      <c r="K64" s="142"/>
      <c r="L64" s="18"/>
      <c r="M64" s="18"/>
      <c r="N64" s="85"/>
      <c r="O64" s="18"/>
      <c r="P64" s="18"/>
      <c r="Q64" s="85"/>
      <c r="R64" s="85"/>
      <c r="S64" s="18"/>
      <c r="T64" s="85"/>
      <c r="U64" s="18"/>
      <c r="V64" s="18"/>
      <c r="W64" s="85"/>
      <c r="X64" s="85"/>
      <c r="Y64" s="85"/>
    </row>
    <row r="65" spans="1:25" s="51" customFormat="1" ht="13.5">
      <c r="A65" s="15"/>
      <c r="B65" s="16"/>
      <c r="C65" s="106"/>
      <c r="D65" s="104"/>
      <c r="E65" s="14"/>
      <c r="F65" s="14"/>
      <c r="G65" s="155"/>
      <c r="H65" s="50"/>
      <c r="I65" s="18"/>
      <c r="J65" s="17"/>
      <c r="K65" s="142"/>
      <c r="L65" s="18"/>
      <c r="M65" s="18"/>
      <c r="N65" s="85"/>
      <c r="O65" s="18"/>
      <c r="P65" s="18"/>
      <c r="Q65" s="85"/>
      <c r="R65" s="85"/>
      <c r="S65" s="18"/>
      <c r="T65" s="85"/>
      <c r="U65" s="18"/>
      <c r="V65" s="18"/>
      <c r="W65" s="85"/>
      <c r="X65" s="85"/>
      <c r="Y65" s="85"/>
    </row>
    <row r="66" spans="1:25" s="51" customFormat="1" ht="13.5">
      <c r="A66" s="15"/>
      <c r="B66" s="16"/>
      <c r="C66" s="106"/>
      <c r="D66" s="104"/>
      <c r="E66" s="14"/>
      <c r="F66" s="14"/>
      <c r="G66" s="155"/>
      <c r="H66" s="50"/>
      <c r="I66" s="18"/>
      <c r="J66" s="17"/>
      <c r="K66" s="142"/>
      <c r="L66" s="18"/>
      <c r="M66" s="18"/>
      <c r="N66" s="85"/>
      <c r="O66" s="18"/>
      <c r="P66" s="18"/>
      <c r="Q66" s="85"/>
      <c r="R66" s="85"/>
      <c r="S66" s="18"/>
      <c r="T66" s="85"/>
      <c r="U66" s="18"/>
      <c r="V66" s="18"/>
      <c r="W66" s="85"/>
      <c r="X66" s="85"/>
      <c r="Y66" s="85"/>
    </row>
    <row r="67" spans="1:25" s="51" customFormat="1" ht="13.5">
      <c r="A67" s="15"/>
      <c r="B67" s="16"/>
      <c r="C67" s="106"/>
      <c r="D67" s="104"/>
      <c r="E67" s="14"/>
      <c r="F67" s="14"/>
      <c r="G67" s="155"/>
      <c r="H67" s="50"/>
      <c r="I67" s="18"/>
      <c r="J67" s="17"/>
      <c r="K67" s="142"/>
      <c r="L67" s="18"/>
      <c r="M67" s="18"/>
      <c r="N67" s="85"/>
      <c r="O67" s="18"/>
      <c r="P67" s="18"/>
      <c r="Q67" s="85"/>
      <c r="R67" s="85"/>
      <c r="S67" s="18"/>
      <c r="T67" s="85"/>
      <c r="U67" s="18"/>
      <c r="V67" s="18"/>
      <c r="W67" s="85"/>
      <c r="X67" s="85"/>
      <c r="Y67" s="85"/>
    </row>
    <row r="68" spans="1:25" s="51" customFormat="1" ht="13.5">
      <c r="A68" s="15"/>
      <c r="B68" s="16"/>
      <c r="C68" s="106"/>
      <c r="D68" s="104"/>
      <c r="E68" s="14"/>
      <c r="F68" s="14"/>
      <c r="G68" s="155"/>
      <c r="H68" s="50"/>
      <c r="I68" s="18"/>
      <c r="J68" s="17"/>
      <c r="K68" s="142"/>
      <c r="L68" s="18"/>
      <c r="M68" s="18"/>
      <c r="N68" s="85"/>
      <c r="O68" s="18"/>
      <c r="P68" s="18"/>
      <c r="Q68" s="85"/>
      <c r="R68" s="85"/>
      <c r="S68" s="18"/>
      <c r="T68" s="85"/>
      <c r="U68" s="18"/>
      <c r="V68" s="18"/>
      <c r="W68" s="85"/>
      <c r="X68" s="85"/>
      <c r="Y68" s="85"/>
    </row>
    <row r="69" spans="1:25" s="51" customFormat="1" ht="13.5">
      <c r="A69" s="15"/>
      <c r="B69" s="16"/>
      <c r="C69" s="106"/>
      <c r="D69" s="104"/>
      <c r="E69" s="14"/>
      <c r="F69" s="14"/>
      <c r="G69" s="155"/>
      <c r="H69" s="50"/>
      <c r="I69" s="18"/>
      <c r="J69" s="17"/>
      <c r="K69" s="142"/>
      <c r="L69" s="18"/>
      <c r="M69" s="18"/>
      <c r="N69" s="85"/>
      <c r="O69" s="18"/>
      <c r="P69" s="18"/>
      <c r="Q69" s="85"/>
      <c r="R69" s="85"/>
      <c r="S69" s="18"/>
      <c r="T69" s="85"/>
      <c r="U69" s="18"/>
      <c r="V69" s="18"/>
      <c r="W69" s="85"/>
      <c r="X69" s="85"/>
      <c r="Y69" s="85"/>
    </row>
    <row r="70" spans="1:25" s="51" customFormat="1" ht="13.5">
      <c r="A70" s="16"/>
      <c r="B70" s="16"/>
      <c r="C70" s="106"/>
      <c r="D70" s="104"/>
      <c r="E70" s="14"/>
      <c r="F70" s="14"/>
      <c r="G70" s="155"/>
      <c r="H70" s="50"/>
      <c r="I70" s="18"/>
      <c r="J70" s="17"/>
      <c r="K70" s="142"/>
      <c r="L70" s="18"/>
      <c r="M70" s="18"/>
      <c r="N70" s="85"/>
      <c r="O70" s="18"/>
      <c r="P70" s="18"/>
      <c r="Q70" s="85"/>
      <c r="R70" s="85"/>
      <c r="S70" s="18"/>
      <c r="T70" s="85"/>
      <c r="U70" s="18"/>
      <c r="V70" s="18"/>
      <c r="W70" s="85"/>
      <c r="X70" s="85"/>
      <c r="Y70" s="85"/>
    </row>
    <row r="71" spans="1:25" s="51" customFormat="1" ht="13.5">
      <c r="A71" s="15"/>
      <c r="B71" s="16"/>
      <c r="C71" s="106"/>
      <c r="D71" s="104"/>
      <c r="E71" s="14"/>
      <c r="F71" s="14"/>
      <c r="G71" s="155"/>
      <c r="H71" s="50"/>
      <c r="I71" s="18"/>
      <c r="J71" s="17"/>
      <c r="K71" s="142"/>
      <c r="L71" s="18"/>
      <c r="M71" s="18"/>
      <c r="N71" s="85"/>
      <c r="O71" s="18"/>
      <c r="P71" s="18"/>
      <c r="Q71" s="85"/>
      <c r="R71" s="85"/>
      <c r="S71" s="18"/>
      <c r="T71" s="85"/>
      <c r="U71" s="18"/>
      <c r="V71" s="18"/>
      <c r="W71" s="85"/>
      <c r="X71" s="85"/>
      <c r="Y71" s="85"/>
    </row>
    <row r="72" spans="1:25" s="51" customFormat="1" ht="13.5">
      <c r="A72" s="15"/>
      <c r="B72" s="16"/>
      <c r="C72" s="106"/>
      <c r="D72" s="104"/>
      <c r="E72" s="14"/>
      <c r="F72" s="9"/>
      <c r="G72" s="155"/>
      <c r="H72" s="50"/>
      <c r="I72" s="18"/>
      <c r="J72" s="17"/>
      <c r="K72" s="142"/>
      <c r="L72" s="18"/>
      <c r="M72" s="18"/>
      <c r="N72" s="85"/>
      <c r="O72" s="18"/>
      <c r="P72" s="18"/>
      <c r="Q72" s="85"/>
      <c r="R72" s="85"/>
      <c r="S72" s="18"/>
      <c r="T72" s="85"/>
      <c r="U72" s="18"/>
      <c r="V72" s="18"/>
      <c r="W72" s="85"/>
      <c r="X72" s="85"/>
      <c r="Y72" s="85"/>
    </row>
    <row r="73" spans="1:25" s="51" customFormat="1" ht="13.5">
      <c r="A73" s="15"/>
      <c r="B73" s="16"/>
      <c r="C73" s="106"/>
      <c r="D73" s="104"/>
      <c r="E73" s="14"/>
      <c r="F73" s="14"/>
      <c r="G73" s="155"/>
      <c r="H73" s="50"/>
      <c r="I73" s="18"/>
      <c r="J73" s="17"/>
      <c r="K73" s="142"/>
      <c r="L73" s="18"/>
      <c r="M73" s="18"/>
      <c r="N73" s="85"/>
      <c r="O73" s="18"/>
      <c r="P73" s="18"/>
      <c r="Q73" s="85"/>
      <c r="R73" s="85"/>
      <c r="S73" s="18"/>
      <c r="T73" s="85"/>
      <c r="U73" s="18"/>
      <c r="V73" s="18"/>
      <c r="W73" s="85"/>
      <c r="X73" s="85"/>
      <c r="Y73" s="85"/>
    </row>
    <row r="74" spans="1:25" s="51" customFormat="1" ht="13.5">
      <c r="A74" s="15"/>
      <c r="B74" s="16"/>
      <c r="C74" s="106"/>
      <c r="D74" s="104"/>
      <c r="E74" s="14"/>
      <c r="F74" s="14"/>
      <c r="G74" s="155"/>
      <c r="H74" s="50"/>
      <c r="I74" s="18"/>
      <c r="J74" s="17"/>
      <c r="K74" s="142"/>
      <c r="L74" s="18"/>
      <c r="M74" s="18"/>
      <c r="N74" s="85"/>
      <c r="O74" s="18"/>
      <c r="P74" s="18"/>
      <c r="Q74" s="85"/>
      <c r="R74" s="85"/>
      <c r="S74" s="18"/>
      <c r="T74" s="85"/>
      <c r="U74" s="18"/>
      <c r="V74" s="18"/>
      <c r="W74" s="85"/>
      <c r="X74" s="85"/>
      <c r="Y74" s="85"/>
    </row>
    <row r="75" spans="1:25" s="51" customFormat="1" ht="13.5">
      <c r="A75" s="16"/>
      <c r="B75" s="16"/>
      <c r="C75" s="128"/>
      <c r="D75" s="104"/>
      <c r="E75" s="14"/>
      <c r="F75" s="14"/>
      <c r="G75" s="155"/>
      <c r="H75" s="50"/>
      <c r="I75" s="18"/>
      <c r="J75" s="17"/>
      <c r="K75" s="142"/>
      <c r="L75" s="18"/>
      <c r="M75" s="18"/>
      <c r="N75" s="85"/>
      <c r="O75" s="18"/>
      <c r="P75" s="18"/>
      <c r="Q75" s="85"/>
      <c r="R75" s="85"/>
      <c r="S75" s="18"/>
      <c r="T75" s="85"/>
      <c r="U75" s="18"/>
      <c r="V75" s="18"/>
      <c r="W75" s="85"/>
      <c r="X75" s="85"/>
      <c r="Y75" s="85"/>
    </row>
    <row r="76" spans="1:25" s="51" customFormat="1" ht="13.5">
      <c r="A76" s="15"/>
      <c r="B76" s="16"/>
      <c r="C76" s="106"/>
      <c r="D76" s="104"/>
      <c r="E76" s="14"/>
      <c r="F76" s="14"/>
      <c r="G76" s="155"/>
      <c r="H76" s="50"/>
      <c r="I76" s="18"/>
      <c r="J76" s="17"/>
      <c r="K76" s="142"/>
      <c r="L76" s="18"/>
      <c r="M76" s="18"/>
      <c r="N76" s="85"/>
      <c r="O76" s="18"/>
      <c r="P76" s="18"/>
      <c r="Q76" s="85"/>
      <c r="R76" s="85"/>
      <c r="S76" s="18"/>
      <c r="T76" s="85"/>
      <c r="U76" s="18"/>
      <c r="V76" s="18"/>
      <c r="W76" s="85"/>
      <c r="X76" s="85"/>
      <c r="Y76" s="85"/>
    </row>
    <row r="77" spans="1:25" s="51" customFormat="1" ht="13.5">
      <c r="A77" s="15"/>
      <c r="B77" s="16"/>
      <c r="C77" s="106"/>
      <c r="D77" s="104"/>
      <c r="E77" s="14"/>
      <c r="F77" s="14"/>
      <c r="G77" s="155"/>
      <c r="H77" s="50"/>
      <c r="I77" s="18"/>
      <c r="J77" s="17"/>
      <c r="K77" s="142"/>
      <c r="L77" s="18"/>
      <c r="M77" s="18"/>
      <c r="N77" s="85"/>
      <c r="O77" s="18"/>
      <c r="P77" s="18"/>
      <c r="Q77" s="85"/>
      <c r="R77" s="85"/>
      <c r="S77" s="18"/>
      <c r="T77" s="85"/>
      <c r="U77" s="18"/>
      <c r="V77" s="18"/>
      <c r="W77" s="85"/>
      <c r="X77" s="85"/>
      <c r="Y77" s="85"/>
    </row>
    <row r="78" spans="1:25" ht="13.5">
      <c r="A78" s="41"/>
      <c r="B78" s="39"/>
      <c r="C78" s="129"/>
      <c r="D78" s="101"/>
      <c r="E78" s="43"/>
      <c r="F78" s="43"/>
      <c r="G78" s="150"/>
      <c r="H78" s="44"/>
      <c r="I78" s="47"/>
      <c r="J78" s="46"/>
      <c r="K78" s="138"/>
      <c r="L78" s="47"/>
      <c r="M78" s="47"/>
      <c r="N78" s="82"/>
      <c r="O78" s="47"/>
      <c r="P78" s="47"/>
      <c r="Q78" s="82"/>
      <c r="R78" s="82"/>
      <c r="S78" s="47"/>
      <c r="T78" s="82"/>
      <c r="U78" s="47"/>
      <c r="V78" s="47"/>
      <c r="W78" s="82"/>
      <c r="X78" s="82"/>
      <c r="Y78" s="82"/>
    </row>
    <row r="79" spans="1:25" ht="13.5">
      <c r="A79" s="20"/>
      <c r="B79" s="21"/>
      <c r="C79" s="126"/>
      <c r="D79" s="107"/>
      <c r="E79" s="22"/>
      <c r="F79" s="22"/>
      <c r="G79" s="156"/>
      <c r="H79" s="23"/>
      <c r="I79" s="25"/>
      <c r="J79" s="24"/>
      <c r="K79" s="143"/>
      <c r="L79" s="25"/>
      <c r="M79" s="25"/>
      <c r="N79" s="86"/>
      <c r="O79" s="25"/>
      <c r="P79" s="25"/>
      <c r="Q79" s="86"/>
      <c r="R79" s="86"/>
      <c r="S79" s="25"/>
      <c r="T79" s="86"/>
      <c r="U79" s="25"/>
      <c r="V79" s="25"/>
      <c r="W79" s="86"/>
      <c r="X79" s="86"/>
      <c r="Y79" s="86"/>
    </row>
    <row r="80" spans="1:25" ht="13.5">
      <c r="A80" s="32"/>
      <c r="B80" s="40"/>
      <c r="C80" s="113"/>
      <c r="D80" s="98"/>
      <c r="E80" s="28"/>
      <c r="F80" s="28"/>
      <c r="G80" s="147"/>
      <c r="H80" s="29"/>
      <c r="I80" s="31"/>
      <c r="J80" s="30"/>
      <c r="K80" s="136"/>
      <c r="L80" s="31"/>
      <c r="M80" s="31"/>
      <c r="N80" s="80"/>
      <c r="O80" s="31"/>
      <c r="P80" s="31"/>
      <c r="Q80" s="80"/>
      <c r="R80" s="80"/>
      <c r="S80" s="31"/>
      <c r="T80" s="80"/>
      <c r="U80" s="31"/>
      <c r="V80" s="31"/>
      <c r="W80" s="80"/>
      <c r="X80" s="80"/>
      <c r="Y80" s="80"/>
    </row>
    <row r="81" spans="1:25" ht="13.5">
      <c r="A81" s="32"/>
      <c r="B81" s="40"/>
      <c r="C81" s="113"/>
      <c r="D81" s="98"/>
      <c r="E81" s="28"/>
      <c r="F81" s="28"/>
      <c r="G81" s="147"/>
      <c r="H81" s="29"/>
      <c r="I81" s="31"/>
      <c r="J81" s="30"/>
      <c r="K81" s="136"/>
      <c r="L81" s="31"/>
      <c r="M81" s="31"/>
      <c r="N81" s="80"/>
      <c r="O81" s="31"/>
      <c r="P81" s="31"/>
      <c r="Q81" s="80"/>
      <c r="R81" s="80"/>
      <c r="S81" s="31"/>
      <c r="T81" s="80"/>
      <c r="U81" s="31"/>
      <c r="V81" s="31"/>
      <c r="W81" s="80"/>
      <c r="X81" s="80"/>
      <c r="Y81" s="80"/>
    </row>
    <row r="82" spans="2:11" ht="13.5">
      <c r="B82" s="7"/>
      <c r="D82" s="105"/>
      <c r="K82" s="142"/>
    </row>
    <row r="83" spans="1:25" ht="13.5">
      <c r="A83" s="32"/>
      <c r="B83" s="32"/>
      <c r="C83" s="113"/>
      <c r="D83" s="98"/>
      <c r="E83" s="28"/>
      <c r="F83" s="28"/>
      <c r="G83" s="147"/>
      <c r="H83" s="29"/>
      <c r="I83" s="31"/>
      <c r="J83" s="30"/>
      <c r="K83" s="136"/>
      <c r="L83" s="31"/>
      <c r="M83" s="31"/>
      <c r="N83" s="80"/>
      <c r="O83" s="31"/>
      <c r="P83" s="31"/>
      <c r="Q83" s="80"/>
      <c r="R83" s="80"/>
      <c r="S83" s="31"/>
      <c r="T83" s="80"/>
      <c r="U83" s="31"/>
      <c r="V83" s="31"/>
      <c r="W83" s="80"/>
      <c r="X83" s="80"/>
      <c r="Y83" s="80"/>
    </row>
    <row r="84" spans="1:25" ht="13.5">
      <c r="A84" s="32"/>
      <c r="B84" s="32"/>
      <c r="C84" s="113"/>
      <c r="D84" s="98"/>
      <c r="E84" s="28"/>
      <c r="F84" s="28"/>
      <c r="G84" s="147"/>
      <c r="H84" s="29"/>
      <c r="I84" s="31"/>
      <c r="J84" s="30"/>
      <c r="K84" s="136"/>
      <c r="L84" s="31"/>
      <c r="M84" s="31"/>
      <c r="N84" s="80"/>
      <c r="O84" s="31"/>
      <c r="P84" s="31"/>
      <c r="Q84" s="80"/>
      <c r="R84" s="80"/>
      <c r="S84" s="31"/>
      <c r="T84" s="80"/>
      <c r="U84" s="31"/>
      <c r="V84" s="31"/>
      <c r="W84" s="80"/>
      <c r="X84" s="80"/>
      <c r="Y84" s="80"/>
    </row>
    <row r="85" spans="1:25" ht="13.5">
      <c r="A85" s="32"/>
      <c r="B85" s="32"/>
      <c r="C85" s="113"/>
      <c r="D85" s="98"/>
      <c r="E85" s="28"/>
      <c r="F85" s="28"/>
      <c r="G85" s="147"/>
      <c r="H85" s="29"/>
      <c r="I85" s="31"/>
      <c r="J85" s="30"/>
      <c r="K85" s="136"/>
      <c r="L85" s="31"/>
      <c r="M85" s="31"/>
      <c r="N85" s="80"/>
      <c r="O85" s="31"/>
      <c r="P85" s="31"/>
      <c r="Q85" s="80"/>
      <c r="R85" s="80"/>
      <c r="S85" s="31"/>
      <c r="T85" s="80"/>
      <c r="U85" s="31"/>
      <c r="V85" s="31"/>
      <c r="W85" s="80"/>
      <c r="X85" s="80"/>
      <c r="Y85" s="80"/>
    </row>
    <row r="86" spans="1:25" ht="13.5">
      <c r="A86" s="32"/>
      <c r="B86" s="40"/>
      <c r="C86" s="113"/>
      <c r="D86" s="98"/>
      <c r="E86" s="28"/>
      <c r="F86" s="28"/>
      <c r="G86" s="147"/>
      <c r="H86" s="29"/>
      <c r="I86" s="31"/>
      <c r="J86" s="30"/>
      <c r="K86" s="136"/>
      <c r="L86" s="31"/>
      <c r="M86" s="31"/>
      <c r="N86" s="80"/>
      <c r="O86" s="31"/>
      <c r="P86" s="31"/>
      <c r="Q86" s="80"/>
      <c r="R86" s="80"/>
      <c r="S86" s="31"/>
      <c r="T86" s="80"/>
      <c r="U86" s="31"/>
      <c r="V86" s="31"/>
      <c r="W86" s="80"/>
      <c r="X86" s="80"/>
      <c r="Y86" s="80"/>
    </row>
    <row r="87" spans="1:25" ht="13.5">
      <c r="A87" s="32"/>
      <c r="B87" s="32"/>
      <c r="C87" s="113"/>
      <c r="D87" s="98"/>
      <c r="E87" s="28"/>
      <c r="F87" s="28"/>
      <c r="G87" s="147"/>
      <c r="H87" s="29"/>
      <c r="I87" s="31"/>
      <c r="J87" s="30"/>
      <c r="K87" s="136"/>
      <c r="L87" s="31"/>
      <c r="M87" s="31"/>
      <c r="N87" s="80"/>
      <c r="O87" s="31"/>
      <c r="P87" s="31"/>
      <c r="Q87" s="80"/>
      <c r="R87" s="80"/>
      <c r="S87" s="31"/>
      <c r="T87" s="80"/>
      <c r="U87" s="31"/>
      <c r="V87" s="31"/>
      <c r="W87" s="80"/>
      <c r="X87" s="80"/>
      <c r="Y87" s="80"/>
    </row>
    <row r="88" spans="1:25" ht="13.5">
      <c r="A88" s="32"/>
      <c r="B88" s="32"/>
      <c r="C88" s="113"/>
      <c r="D88" s="98"/>
      <c r="E88" s="28"/>
      <c r="F88" s="28"/>
      <c r="G88" s="147"/>
      <c r="H88" s="29"/>
      <c r="I88" s="31"/>
      <c r="J88" s="30"/>
      <c r="K88" s="136"/>
      <c r="L88" s="31"/>
      <c r="M88" s="31"/>
      <c r="N88" s="80"/>
      <c r="O88" s="31"/>
      <c r="P88" s="31"/>
      <c r="Q88" s="80"/>
      <c r="R88" s="80"/>
      <c r="S88" s="31"/>
      <c r="T88" s="80"/>
      <c r="U88" s="31"/>
      <c r="V88" s="31"/>
      <c r="W88" s="80"/>
      <c r="X88" s="80"/>
      <c r="Y88" s="80"/>
    </row>
    <row r="89" spans="1:25" ht="13.5">
      <c r="A89" s="32"/>
      <c r="B89" s="40"/>
      <c r="C89" s="113"/>
      <c r="D89" s="98"/>
      <c r="E89" s="28"/>
      <c r="F89" s="28"/>
      <c r="G89" s="147"/>
      <c r="H89" s="29"/>
      <c r="I89" s="31"/>
      <c r="J89" s="30"/>
      <c r="K89" s="136"/>
      <c r="L89" s="31"/>
      <c r="M89" s="31"/>
      <c r="N89" s="80"/>
      <c r="O89" s="31"/>
      <c r="P89" s="31"/>
      <c r="Q89" s="80"/>
      <c r="R89" s="80"/>
      <c r="S89" s="31"/>
      <c r="T89" s="80"/>
      <c r="U89" s="31"/>
      <c r="V89" s="31"/>
      <c r="W89" s="80"/>
      <c r="X89" s="80"/>
      <c r="Y89" s="80"/>
    </row>
    <row r="90" spans="2:11" ht="13.5">
      <c r="B90" s="7"/>
      <c r="D90" s="105"/>
      <c r="K90" s="141"/>
    </row>
    <row r="91" spans="1:11" ht="13.5">
      <c r="A91" s="26"/>
      <c r="B91" s="26"/>
      <c r="D91" s="105"/>
      <c r="K91" s="141"/>
    </row>
    <row r="92" spans="1:11" ht="13.5">
      <c r="A92" s="15"/>
      <c r="B92" s="15"/>
      <c r="D92" s="104"/>
      <c r="K92" s="141"/>
    </row>
    <row r="93" spans="1:11" ht="13.5">
      <c r="A93" s="15"/>
      <c r="B93" s="15"/>
      <c r="D93" s="105"/>
      <c r="F93" s="19"/>
      <c r="K93" s="141"/>
    </row>
    <row r="94" spans="2:11" ht="13.5">
      <c r="B94" s="7"/>
      <c r="D94" s="105"/>
      <c r="K94" s="141"/>
    </row>
    <row r="95" spans="2:11" ht="13.5">
      <c r="B95" s="7"/>
      <c r="D95" s="105"/>
      <c r="K95" s="141"/>
    </row>
    <row r="96" spans="2:11" ht="13.5">
      <c r="B96" s="7"/>
      <c r="D96" s="105"/>
      <c r="K96" s="141"/>
    </row>
    <row r="97" spans="2:11" ht="13.5">
      <c r="B97" s="7"/>
      <c r="D97" s="105"/>
      <c r="F97" s="19"/>
      <c r="K97" s="141"/>
    </row>
    <row r="98" spans="2:11" ht="13.5">
      <c r="B98" s="7"/>
      <c r="D98" s="105"/>
      <c r="F98" s="19"/>
      <c r="K98" s="141"/>
    </row>
    <row r="99" spans="1:25" ht="13.5">
      <c r="A99" s="32"/>
      <c r="B99" s="32"/>
      <c r="C99" s="113"/>
      <c r="D99" s="98"/>
      <c r="E99" s="28"/>
      <c r="F99" s="27"/>
      <c r="G99" s="147"/>
      <c r="H99" s="29"/>
      <c r="I99" s="31"/>
      <c r="J99" s="30"/>
      <c r="K99" s="136"/>
      <c r="L99" s="31"/>
      <c r="M99" s="31"/>
      <c r="N99" s="80"/>
      <c r="O99" s="31"/>
      <c r="P99" s="31"/>
      <c r="Q99" s="80"/>
      <c r="R99" s="80"/>
      <c r="S99" s="31"/>
      <c r="T99" s="80"/>
      <c r="U99" s="31"/>
      <c r="V99" s="31"/>
      <c r="W99" s="80"/>
      <c r="X99" s="80"/>
      <c r="Y99" s="80"/>
    </row>
    <row r="100" spans="1:11" ht="13.5">
      <c r="A100" s="15"/>
      <c r="B100" s="15"/>
      <c r="D100" s="105"/>
      <c r="F100" s="19"/>
      <c r="K100" s="141"/>
    </row>
    <row r="101" spans="2:11" ht="13.5">
      <c r="B101" s="7"/>
      <c r="D101" s="105"/>
      <c r="F101" s="19"/>
      <c r="K101" s="141"/>
    </row>
    <row r="102" spans="2:11" ht="13.5">
      <c r="B102" s="7"/>
      <c r="D102" s="105"/>
      <c r="F102" s="19"/>
      <c r="K102" s="141"/>
    </row>
    <row r="103" spans="2:11" ht="13.5">
      <c r="B103" s="7"/>
      <c r="D103" s="105"/>
      <c r="F103" s="19"/>
      <c r="K103" s="141"/>
    </row>
    <row r="104" spans="2:11" ht="13.5">
      <c r="B104" s="7"/>
      <c r="D104" s="105"/>
      <c r="F104" s="19"/>
      <c r="K104" s="141"/>
    </row>
    <row r="105" spans="4:11" ht="13.5">
      <c r="D105" s="105"/>
      <c r="K105" s="141"/>
    </row>
    <row r="106" spans="4:11" ht="13.5">
      <c r="D106" s="105"/>
      <c r="K106" s="141"/>
    </row>
    <row r="107" spans="4:11" ht="13.5">
      <c r="D107" s="105"/>
      <c r="K107" s="141"/>
    </row>
    <row r="108" spans="4:11" ht="13.5">
      <c r="D108" s="105"/>
      <c r="K108" s="141"/>
    </row>
    <row r="109" spans="4:11" ht="13.5">
      <c r="D109" s="105"/>
      <c r="K109" s="141"/>
    </row>
    <row r="110" spans="4:11" ht="13.5">
      <c r="D110" s="105"/>
      <c r="K110" s="141"/>
    </row>
    <row r="111" spans="4:11" ht="13.5">
      <c r="D111" s="105"/>
      <c r="K111" s="141"/>
    </row>
    <row r="112" spans="4:11" ht="13.5">
      <c r="D112" s="105"/>
      <c r="K112" s="141"/>
    </row>
    <row r="113" spans="4:11" ht="13.5">
      <c r="D113" s="105"/>
      <c r="K113" s="141"/>
    </row>
    <row r="114" spans="4:11" ht="13.5">
      <c r="D114" s="105"/>
      <c r="K114" s="141"/>
    </row>
    <row r="115" spans="4:11" ht="13.5">
      <c r="D115" s="105"/>
      <c r="K115" s="141"/>
    </row>
    <row r="116" spans="4:11" ht="13.5">
      <c r="D116" s="105"/>
      <c r="K116" s="141"/>
    </row>
    <row r="117" spans="4:11" ht="13.5">
      <c r="D117" s="105"/>
      <c r="K117" s="141"/>
    </row>
    <row r="118" spans="4:11" ht="13.5">
      <c r="D118" s="105"/>
      <c r="K118" s="141"/>
    </row>
    <row r="119" spans="4:11" ht="13.5">
      <c r="D119" s="105"/>
      <c r="K119" s="141"/>
    </row>
    <row r="120" spans="4:11" ht="13.5">
      <c r="D120" s="105"/>
      <c r="K120" s="141"/>
    </row>
    <row r="121" spans="4:11" ht="13.5">
      <c r="D121" s="105"/>
      <c r="K121" s="141"/>
    </row>
    <row r="122" spans="4:11" ht="13.5">
      <c r="D122" s="105"/>
      <c r="K122" s="141"/>
    </row>
    <row r="123" spans="4:11" ht="13.5">
      <c r="D123" s="105"/>
      <c r="K123" s="141"/>
    </row>
    <row r="124" spans="4:11" ht="13.5">
      <c r="D124" s="105"/>
      <c r="K124" s="141"/>
    </row>
    <row r="125" spans="4:11" ht="13.5">
      <c r="D125" s="105"/>
      <c r="K125" s="141"/>
    </row>
    <row r="126" spans="4:11" ht="13.5">
      <c r="D126" s="105"/>
      <c r="K126" s="141"/>
    </row>
    <row r="127" spans="4:11" ht="13.5">
      <c r="D127" s="105"/>
      <c r="K127" s="141"/>
    </row>
    <row r="128" spans="4:11" ht="13.5">
      <c r="D128" s="105"/>
      <c r="K128" s="141"/>
    </row>
    <row r="129" spans="4:11" ht="13.5">
      <c r="D129" s="105"/>
      <c r="K129" s="141"/>
    </row>
    <row r="130" spans="4:11" ht="13.5">
      <c r="D130" s="105"/>
      <c r="K130" s="141"/>
    </row>
    <row r="131" spans="4:11" ht="13.5">
      <c r="D131" s="105"/>
      <c r="K131" s="141"/>
    </row>
    <row r="132" spans="4:11" ht="13.5">
      <c r="D132" s="105"/>
      <c r="K132" s="141"/>
    </row>
    <row r="133" spans="4:11" ht="13.5">
      <c r="D133" s="105"/>
      <c r="K133" s="141"/>
    </row>
    <row r="134" spans="4:11" ht="13.5">
      <c r="D134" s="105"/>
      <c r="K134" s="141"/>
    </row>
    <row r="135" spans="4:11" ht="13.5">
      <c r="D135" s="105"/>
      <c r="K135" s="141"/>
    </row>
    <row r="136" spans="4:11" ht="13.5">
      <c r="D136" s="105"/>
      <c r="K136" s="141"/>
    </row>
    <row r="137" spans="4:11" ht="13.5">
      <c r="D137" s="105"/>
      <c r="K137" s="141"/>
    </row>
    <row r="138" spans="4:11" ht="13.5">
      <c r="D138" s="105"/>
      <c r="K138" s="141"/>
    </row>
    <row r="139" ht="13.5">
      <c r="K139" s="141"/>
    </row>
    <row r="140" ht="13.5">
      <c r="K140" s="141"/>
    </row>
    <row r="141" ht="13.5">
      <c r="K141" s="141"/>
    </row>
    <row r="142" ht="13.5">
      <c r="K142" s="141"/>
    </row>
    <row r="143" ht="13.5">
      <c r="K143" s="141"/>
    </row>
    <row r="144" ht="13.5">
      <c r="K144" s="141"/>
    </row>
    <row r="145" ht="13.5">
      <c r="K145" s="141"/>
    </row>
    <row r="146" ht="13.5">
      <c r="K146" s="141"/>
    </row>
    <row r="147" ht="13.5">
      <c r="K147" s="141"/>
    </row>
    <row r="148" ht="13.5">
      <c r="K148" s="141"/>
    </row>
    <row r="149" ht="13.5">
      <c r="K149" s="141"/>
    </row>
    <row r="150" ht="13.5">
      <c r="K150" s="141"/>
    </row>
    <row r="151" ht="13.5">
      <c r="K151" s="144"/>
    </row>
  </sheetData>
  <sheetProtection/>
  <mergeCells count="8">
    <mergeCell ref="T2:U2"/>
    <mergeCell ref="N2:P2"/>
    <mergeCell ref="K2:L2"/>
    <mergeCell ref="A1:J1"/>
    <mergeCell ref="A2:B2"/>
    <mergeCell ref="E2:F2"/>
    <mergeCell ref="G2:H2"/>
    <mergeCell ref="I2:J2"/>
  </mergeCells>
  <conditionalFormatting sqref="F16:J33 E14:J15 H5:H12 E1:J4 I5:J13 E5:G13 F35:J65536 F34:G34 I34:J34 E73:E65536 E16:E71 L1:Y65536">
    <cfRule type="cellIs" priority="1" dxfId="0" operator="greaterThan" stopIfTrue="1">
      <formula>0</formula>
    </cfRule>
  </conditionalFormatting>
  <conditionalFormatting sqref="K1:K65536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2013-09-07T05:24:45Z</dcterms:created>
  <dcterms:modified xsi:type="dcterms:W3CDTF">2013-11-02T17:55:02Z</dcterms:modified>
  <cp:category/>
  <cp:version/>
  <cp:contentType/>
  <cp:contentStatus/>
</cp:coreProperties>
</file>