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нтральная рабо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<sst xmlns="http://schemas.openxmlformats.org/spreadsheetml/2006/main" count="33" uniqueCount="25">
  <si>
    <t>№</t>
  </si>
  <si>
    <t>Должность</t>
  </si>
  <si>
    <t>Оклад по сетке</t>
  </si>
  <si>
    <t>Надбавки</t>
  </si>
  <si>
    <t>Мин.зп.</t>
  </si>
  <si>
    <t>Макс з.п.</t>
  </si>
  <si>
    <t>За выслугу</t>
  </si>
  <si>
    <t>Больничные</t>
  </si>
  <si>
    <t>Другие работы</t>
  </si>
  <si>
    <t>Итого на руки</t>
  </si>
  <si>
    <t>Мл.сержант</t>
  </si>
  <si>
    <t>Сержант</t>
  </si>
  <si>
    <t>Ст.сержант</t>
  </si>
  <si>
    <t>Старшина</t>
  </si>
  <si>
    <t>Прапорщик</t>
  </si>
  <si>
    <t>Ст.Прапорщик</t>
  </si>
  <si>
    <t>Мл.Лейтенант</t>
  </si>
  <si>
    <t>Лейтенант</t>
  </si>
  <si>
    <t>Ст.Лейтенант</t>
  </si>
  <si>
    <t>Капитан</t>
  </si>
  <si>
    <t>Калуга</t>
  </si>
  <si>
    <t>Время работы в части</t>
  </si>
  <si>
    <t>Виплатили ли больничный</t>
  </si>
  <si>
    <t xml:space="preserve">да </t>
  </si>
  <si>
    <t>нет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</si>
</sst>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Downloads\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1 квартал"/>
      <sheetName val="2 квартал"/>
      <sheetName val="3 квартал"/>
      <sheetName val="4 квартал"/>
      <sheetName val="год"/>
      <sheetName val="Лист10"/>
      <sheetName val="Дивиденды"/>
      <sheetName val="Отчёт 1"/>
      <sheetName val="Лист4"/>
      <sheetName val="Лист5"/>
    </sheetNames>
    <sheetDataSet>
      <sheetData sheetId="0">
        <row r="2">
          <cell r="B2">
            <v>5.3050484267905944E-17</v>
          </cell>
        </row>
        <row r="3">
          <cell r="B3">
            <v>-0.041522342381457446</v>
          </cell>
        </row>
        <row r="4">
          <cell r="B4">
            <v>-0.07905503638343152</v>
          </cell>
        </row>
        <row r="5">
          <cell r="B5">
            <v>-0.11199310406808119</v>
          </cell>
        </row>
        <row r="6">
          <cell r="B6">
            <v>-0.13979501226976046</v>
          </cell>
        </row>
        <row r="7">
          <cell r="B7">
            <v>-0.16199006113852912</v>
          </cell>
        </row>
        <row r="8">
          <cell r="B8">
            <v>-0.17818480937779033</v>
          </cell>
        </row>
        <row r="9">
          <cell r="B9">
            <v>-0.18806844881342774</v>
          </cell>
        </row>
        <row r="10">
          <cell r="B10">
            <v>-0.19141705521645078</v>
          </cell>
        </row>
        <row r="11">
          <cell r="B11">
            <v>-0.18809665757932983</v>
          </cell>
        </row>
        <row r="12">
          <cell r="B12">
            <v>-0.1780650841102164</v>
          </cell>
        </row>
        <row r="13">
          <cell r="B13">
            <v>-0.1613725598406772</v>
          </cell>
        </row>
        <row r="14">
          <cell r="B14">
            <v>-0.13816104771532256</v>
          </cell>
        </row>
        <row r="15">
          <cell r="B15">
            <v>-0.10866234211501512</v>
          </cell>
        </row>
        <row r="16">
          <cell r="B16">
            <v>-0.0731949407269494</v>
          </cell>
        </row>
        <row r="17">
          <cell r="B17">
            <v>-0.03215973728419019</v>
          </cell>
        </row>
        <row r="18">
          <cell r="B18">
            <v>0.013965406271567235</v>
          </cell>
        </row>
        <row r="19">
          <cell r="B19">
            <v>0.0646321344151525</v>
          </cell>
        </row>
        <row r="20">
          <cell r="B20">
            <v>0.11922903143023776</v>
          </cell>
        </row>
        <row r="21">
          <cell r="B21">
            <v>0.1770899125128734</v>
          </cell>
        </row>
        <row r="22">
          <cell r="B22">
            <v>0.23750285986902903</v>
          </cell>
        </row>
        <row r="23">
          <cell r="B23">
            <v>0.2997198809601242</v>
          </cell>
        </row>
        <row r="24">
          <cell r="B24">
            <v>0.3629670575919048</v>
          </cell>
        </row>
        <row r="25">
          <cell r="B25">
            <v>0.42645504786856353</v>
          </cell>
        </row>
        <row r="26">
          <cell r="B26">
            <v>0.4893897982364558</v>
          </cell>
        </row>
        <row r="27">
          <cell r="B27">
            <v>0.5509833199853379</v>
          </cell>
        </row>
        <row r="28">
          <cell r="B28">
            <v>0.6104643836986046</v>
          </cell>
        </row>
        <row r="29">
          <cell r="B29">
            <v>0.6670889862594229</v>
          </cell>
        </row>
        <row r="30">
          <cell r="B30">
            <v>0.7201504481118123</v>
          </cell>
        </row>
        <row r="31">
          <cell r="B31">
            <v>0.76898900350253</v>
          </cell>
        </row>
        <row r="32">
          <cell r="B32">
            <v>0.8130007533227834</v>
          </cell>
        </row>
        <row r="33">
          <cell r="B33">
            <v>0.8516458588345557</v>
          </cell>
        </row>
        <row r="34">
          <cell r="B34">
            <v>0.8844558648869061</v>
          </cell>
        </row>
        <row r="35">
          <cell r="B35">
            <v>0.9110400530626568</v>
          </cell>
        </row>
        <row r="36">
          <cell r="B36">
            <v>0.9310907383845146</v>
          </cell>
        </row>
        <row r="37">
          <cell r="B37">
            <v>0.944387437572579</v>
          </cell>
        </row>
        <row r="38">
          <cell r="B38">
            <v>0.9507998521870897</v>
          </cell>
        </row>
        <row r="39">
          <cell r="B39">
            <v>0.9502896261025827</v>
          </cell>
        </row>
        <row r="40">
          <cell r="B40">
            <v>0.9429108534232935</v>
          </cell>
        </row>
        <row r="41">
          <cell r="B41">
            <v>0.9288093299381202</v>
          </cell>
        </row>
        <row r="42">
          <cell r="B42">
            <v>0.9082205582957631</v>
          </cell>
        </row>
        <row r="43">
          <cell r="B43">
            <v>0.881466534024549</v>
          </cell>
        </row>
        <row r="44">
          <cell r="B44">
            <v>0.8489513560965638</v>
          </cell>
        </row>
        <row r="45">
          <cell r="B45">
            <v>0.8111557217167026</v>
          </cell>
        </row>
        <row r="46">
          <cell r="B46">
            <v>0.7686303801868364</v>
          </cell>
        </row>
        <row r="47">
          <cell r="B47">
            <v>0.7219886348472406</v>
          </cell>
        </row>
        <row r="48">
          <cell r="B48">
            <v>0.6718979950393338</v>
          </cell>
        </row>
        <row r="49">
          <cell r="B49">
            <v>0.6190710915896791</v>
          </cell>
        </row>
        <row r="50">
          <cell r="B50">
            <v>0.5642559793279904</v>
          </cell>
        </row>
        <row r="51">
          <cell r="B51">
            <v>0.5082259584854432</v>
          </cell>
        </row>
        <row r="52">
          <cell r="B52">
            <v>0.45176905336059686</v>
          </cell>
        </row>
        <row r="53">
          <cell r="B53">
            <v>0.39567729129978235</v>
          </cell>
        </row>
        <row r="54">
          <cell r="B54">
            <v>0.3407359277535263</v>
          </cell>
        </row>
        <row r="55">
          <cell r="B55">
            <v>0.2877127639035804</v>
          </cell>
        </row>
        <row r="56">
          <cell r="B56">
            <v>0.23734770209642375</v>
          </cell>
        </row>
        <row r="57">
          <cell r="B57">
            <v>0.19034268108582458</v>
          </cell>
        </row>
        <row r="58">
          <cell r="B58">
            <v>0.14735212792314625</v>
          </cell>
        </row>
        <row r="59">
          <cell r="B59">
            <v>0.10897405630976459</v>
          </cell>
        </row>
        <row r="60">
          <cell r="B60">
            <v>0.07574193243672878</v>
          </cell>
        </row>
        <row r="61">
          <cell r="B61">
            <v>0.048117418902148684</v>
          </cell>
        </row>
        <row r="62">
          <cell r="B62">
            <v>0.026484095358583887</v>
          </cell>
        </row>
        <row r="63">
          <cell r="B63">
            <v>0.011142241263260877</v>
          </cell>
        </row>
        <row r="64">
          <cell r="B64">
            <v>0.0023047516637922866</v>
          </cell>
        </row>
        <row r="65">
          <cell r="B65">
            <v>9.42415475423122E-05</v>
          </cell>
        </row>
        <row r="66">
          <cell r="B66">
            <v>0.0045413781233091055</v>
          </cell>
        </row>
        <row r="67">
          <cell r="B67">
            <v>0.015584463709278143</v>
          </cell>
        </row>
        <row r="68">
          <cell r="B68">
            <v>0.033070274898215686</v>
          </cell>
        </row>
        <row r="69">
          <cell r="B69">
            <v>0.05675614659078582</v>
          </cell>
        </row>
        <row r="70">
          <cell r="B70">
            <v>0.0863132725629039</v>
          </cell>
        </row>
        <row r="71">
          <cell r="B71">
            <v>0.12133117769328954</v>
          </cell>
        </row>
        <row r="72">
          <cell r="B72">
            <v>0.1613233010477229</v>
          </cell>
        </row>
        <row r="73">
          <cell r="B73">
            <v>0.20573361391351463</v>
          </cell>
        </row>
        <row r="74">
          <cell r="B74">
            <v>0.25394418280670494</v>
          </cell>
        </row>
        <row r="75">
          <cell r="B75">
            <v>0.30528357462681965</v>
          </cell>
        </row>
        <row r="76">
          <cell r="B76">
            <v>0.35903598968430195</v>
          </cell>
        </row>
        <row r="77">
          <cell r="B77">
            <v>0.4144509984296703</v>
          </cell>
        </row>
        <row r="78">
          <cell r="B78">
            <v>0.4707537495055813</v>
          </cell>
        </row>
        <row r="79">
          <cell r="B79">
            <v>0.5271555103348763</v>
          </cell>
        </row>
        <row r="80">
          <cell r="B80">
            <v>0.5828643969364988</v>
          </cell>
        </row>
        <row r="81">
          <cell r="B81">
            <v>0.6370961470883526</v>
          </cell>
        </row>
        <row r="82">
          <cell r="B82">
            <v>0.6890847903666899</v>
          </cell>
        </row>
        <row r="83">
          <cell r="B83">
            <v>0.7380930699935274</v>
          </cell>
        </row>
        <row r="84">
          <cell r="B84">
            <v>0.7834224747977756</v>
          </cell>
        </row>
        <row r="85">
          <cell r="B85">
            <v>0.8244227448964079</v>
          </cell>
        </row>
        <row r="86">
          <cell r="B86">
            <v>0.860500721856986</v>
          </cell>
        </row>
        <row r="87">
          <cell r="B87">
            <v>0.8911284230149481</v>
          </cell>
        </row>
        <row r="88">
          <cell r="B88">
            <v>0.9158502301670712</v>
          </cell>
        </row>
        <row r="89">
          <cell r="B89">
            <v>0.9342890949030425</v>
          </cell>
        </row>
        <row r="90">
          <cell r="B90">
            <v>0.9461516762064164</v>
          </cell>
        </row>
        <row r="91">
          <cell r="B91">
            <v>0.9512323404726196</v>
          </cell>
        </row>
        <row r="92">
          <cell r="B92">
            <v>0.949415969557752</v>
          </cell>
        </row>
        <row r="93">
          <cell r="B93">
            <v>0.9406795386774288</v>
          </cell>
        </row>
        <row r="94">
          <cell r="B94">
            <v>0.9250924426995033</v>
          </cell>
        </row>
        <row r="95">
          <cell r="B95">
            <v>0.9028155663908188</v>
          </cell>
        </row>
        <row r="96">
          <cell r="B96">
            <v>0.8740991112548065</v>
          </cell>
        </row>
        <row r="97">
          <cell r="B97">
            <v>0.8392792085016098</v>
          </cell>
        </row>
      </sheetData>
      <sheetData sheetId="7">
        <row r="2">
          <cell r="B2" t="str">
            <v>Кол-во</v>
          </cell>
          <cell r="C2" t="str">
            <v>Сумма</v>
          </cell>
        </row>
        <row r="3">
          <cell r="A3" t="str">
            <v>Сливочное</v>
          </cell>
          <cell r="B3">
            <v>351</v>
          </cell>
          <cell r="C3">
            <v>5265</v>
          </cell>
        </row>
        <row r="4">
          <cell r="A4" t="str">
            <v>Эскимо</v>
          </cell>
          <cell r="B4">
            <v>440</v>
          </cell>
          <cell r="C4">
            <v>8800</v>
          </cell>
        </row>
        <row r="5">
          <cell r="A5" t="str">
            <v>Молочное</v>
          </cell>
          <cell r="B5">
            <v>421</v>
          </cell>
          <cell r="C5">
            <v>12630</v>
          </cell>
        </row>
        <row r="6">
          <cell r="A6" t="str">
            <v>Лакомка</v>
          </cell>
          <cell r="B6">
            <v>439</v>
          </cell>
          <cell r="C6">
            <v>17560</v>
          </cell>
        </row>
        <row r="7">
          <cell r="A7" t="str">
            <v>Пломбир</v>
          </cell>
          <cell r="B7">
            <v>348</v>
          </cell>
          <cell r="C7">
            <v>18096</v>
          </cell>
        </row>
        <row r="8">
          <cell r="A8" t="str">
            <v>Фруктовое</v>
          </cell>
          <cell r="B8">
            <v>372</v>
          </cell>
          <cell r="C8">
            <v>2232</v>
          </cell>
        </row>
        <row r="9">
          <cell r="A9" t="str">
            <v>Итого</v>
          </cell>
          <cell r="B9">
            <v>2371</v>
          </cell>
          <cell r="C9">
            <v>64583</v>
          </cell>
        </row>
      </sheetData>
      <sheetData sheetId="8">
        <row r="1">
          <cell r="B1" t="str">
            <v>Кол-во</v>
          </cell>
          <cell r="C1" t="str">
            <v>Цена</v>
          </cell>
          <cell r="D1" t="str">
            <v>Сумма</v>
          </cell>
        </row>
        <row r="2">
          <cell r="A2" t="str">
            <v>Сливочное</v>
          </cell>
          <cell r="B2">
            <v>100</v>
          </cell>
          <cell r="C2">
            <v>15</v>
          </cell>
          <cell r="D2">
            <v>1500</v>
          </cell>
        </row>
        <row r="3">
          <cell r="A3" t="str">
            <v>Эскимо</v>
          </cell>
          <cell r="B3">
            <v>200</v>
          </cell>
          <cell r="C3">
            <v>20</v>
          </cell>
          <cell r="D3">
            <v>4000</v>
          </cell>
        </row>
        <row r="4">
          <cell r="A4" t="str">
            <v>Молочное</v>
          </cell>
          <cell r="B4">
            <v>150</v>
          </cell>
          <cell r="C4">
            <v>30</v>
          </cell>
          <cell r="D4">
            <v>4500</v>
          </cell>
        </row>
        <row r="5">
          <cell r="A5" t="str">
            <v>Лакомка</v>
          </cell>
          <cell r="B5">
            <v>150</v>
          </cell>
          <cell r="C5">
            <v>40</v>
          </cell>
          <cell r="D5">
            <v>6000</v>
          </cell>
        </row>
        <row r="6">
          <cell r="A6" t="str">
            <v>Пломбир</v>
          </cell>
          <cell r="B6">
            <v>120</v>
          </cell>
          <cell r="C6">
            <v>52</v>
          </cell>
          <cell r="D6">
            <v>6240</v>
          </cell>
        </row>
        <row r="7">
          <cell r="A7" t="str">
            <v>Фруктовое</v>
          </cell>
          <cell r="B7">
            <v>100</v>
          </cell>
          <cell r="C7">
            <v>6</v>
          </cell>
          <cell r="D7">
            <v>600</v>
          </cell>
        </row>
      </sheetData>
      <sheetData sheetId="9">
        <row r="4">
          <cell r="A4" t="str">
            <v>иванов</v>
          </cell>
          <cell r="B4">
            <v>5</v>
          </cell>
          <cell r="C4">
            <v>2173.913043478261</v>
          </cell>
        </row>
        <row r="5">
          <cell r="A5" t="str">
            <v>петров</v>
          </cell>
          <cell r="B5">
            <v>6</v>
          </cell>
          <cell r="C5">
            <v>2608.695652173913</v>
          </cell>
        </row>
        <row r="6">
          <cell r="A6" t="str">
            <v>сидоров</v>
          </cell>
          <cell r="B6">
            <v>8</v>
          </cell>
          <cell r="C6">
            <v>3478.2608695652175</v>
          </cell>
        </row>
        <row r="7">
          <cell r="A7" t="str">
            <v>костин</v>
          </cell>
          <cell r="B7">
            <v>4</v>
          </cell>
          <cell r="C7">
            <v>1739.1304347826087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20.28125" style="0" bestFit="1" customWidth="1"/>
    <col min="3" max="3" width="13.57421875" style="0" bestFit="1" customWidth="1"/>
    <col min="4" max="4" width="13.8515625" style="0" bestFit="1" customWidth="1"/>
    <col min="5" max="5" width="10.7109375" style="0" bestFit="1" customWidth="1"/>
    <col min="6" max="6" width="11.28125" style="0" bestFit="1" customWidth="1"/>
    <col min="7" max="7" width="23.8515625" style="0" bestFit="1" customWidth="1"/>
    <col min="8" max="8" width="13.7109375" style="0" bestFit="1" customWidth="1"/>
    <col min="9" max="9" width="19.7109375" style="0" customWidth="1"/>
  </cols>
  <sheetData>
    <row r="1" spans="1:13" ht="29.25" customHeight="1">
      <c r="A1" s="5" t="s">
        <v>0</v>
      </c>
      <c r="B1" s="5" t="s">
        <v>20</v>
      </c>
      <c r="C1" s="6" t="s">
        <v>1</v>
      </c>
      <c r="D1" s="5" t="s">
        <v>2</v>
      </c>
      <c r="E1" s="7" t="s">
        <v>3</v>
      </c>
      <c r="F1" s="7"/>
      <c r="G1" s="7"/>
      <c r="H1" s="7"/>
      <c r="I1" s="7"/>
      <c r="J1" s="5" t="s">
        <v>4</v>
      </c>
      <c r="K1" s="5" t="s">
        <v>5</v>
      </c>
      <c r="M1" s="2"/>
    </row>
    <row r="2" spans="1:11" ht="26.25" customHeight="1">
      <c r="A2" s="3"/>
      <c r="B2" s="5" t="s">
        <v>21</v>
      </c>
      <c r="C2" s="3"/>
      <c r="D2" s="3"/>
      <c r="E2" s="5" t="s">
        <v>6</v>
      </c>
      <c r="F2" s="5" t="s">
        <v>7</v>
      </c>
      <c r="G2" s="5" t="s">
        <v>22</v>
      </c>
      <c r="H2" s="5" t="s">
        <v>8</v>
      </c>
      <c r="I2" s="5" t="s">
        <v>9</v>
      </c>
      <c r="J2" s="3"/>
      <c r="K2" s="3"/>
    </row>
    <row r="3" spans="1:11" ht="12.75">
      <c r="A3" s="3">
        <v>1</v>
      </c>
      <c r="B3" s="4">
        <v>1</v>
      </c>
      <c r="C3" s="3" t="s">
        <v>10</v>
      </c>
      <c r="D3" s="3">
        <v>20000</v>
      </c>
      <c r="E3" s="3">
        <f>IF(B3&lt;=5,D3*1%,D3*3%)</f>
        <v>200</v>
      </c>
      <c r="F3" s="3">
        <f>D3*50%</f>
        <v>10000</v>
      </c>
      <c r="G3" s="5" t="s">
        <v>23</v>
      </c>
      <c r="H3" s="3">
        <f>D3*1%</f>
        <v>200</v>
      </c>
      <c r="I3" s="3" t="b">
        <f aca="true" t="shared" si="0" ref="I3:I12">IF(G3="да",D3+E3+F3+H3,IF(G3="нет",D3+E3+H3))</f>
        <v>0</v>
      </c>
      <c r="J3" s="8">
        <f>MIN(I3,I12)</f>
        <v>0</v>
      </c>
      <c r="K3" s="8">
        <f>MAX(I3:I12)</f>
        <v>67200</v>
      </c>
    </row>
    <row r="4" spans="1:11" ht="12.75">
      <c r="A4" s="3">
        <v>2</v>
      </c>
      <c r="B4" s="4">
        <v>4</v>
      </c>
      <c r="C4" s="3" t="s">
        <v>11</v>
      </c>
      <c r="D4" s="3">
        <v>25000</v>
      </c>
      <c r="E4" s="3">
        <f>IF(B4&lt;=5,D4*1%,D4*3%)</f>
        <v>250</v>
      </c>
      <c r="F4" s="3">
        <f>D4*50%</f>
        <v>12500</v>
      </c>
      <c r="G4" s="5" t="s">
        <v>24</v>
      </c>
      <c r="H4" s="3">
        <f>D4*2%</f>
        <v>500</v>
      </c>
      <c r="I4" s="3">
        <f t="shared" si="0"/>
        <v>25750</v>
      </c>
      <c r="J4" s="9"/>
      <c r="K4" s="9"/>
    </row>
    <row r="5" spans="1:11" ht="12.75">
      <c r="A5" s="3">
        <v>3</v>
      </c>
      <c r="B5" s="4">
        <v>5</v>
      </c>
      <c r="C5" s="3" t="s">
        <v>12</v>
      </c>
      <c r="D5" s="3">
        <v>30000</v>
      </c>
      <c r="E5" s="3">
        <f>IF(B5&lt;=5,D5*1%,D5*3%)</f>
        <v>300</v>
      </c>
      <c r="F5" s="3">
        <f>D5*50%</f>
        <v>15000</v>
      </c>
      <c r="G5" s="5" t="s">
        <v>24</v>
      </c>
      <c r="H5" s="3">
        <f>D5*3%</f>
        <v>900</v>
      </c>
      <c r="I5" s="3">
        <f t="shared" si="0"/>
        <v>31200</v>
      </c>
      <c r="J5" s="9"/>
      <c r="K5" s="9"/>
    </row>
    <row r="6" spans="1:11" ht="12.75">
      <c r="A6" s="3">
        <v>4</v>
      </c>
      <c r="B6" s="4">
        <v>2</v>
      </c>
      <c r="C6" s="3" t="s">
        <v>13</v>
      </c>
      <c r="D6" s="3">
        <v>35000</v>
      </c>
      <c r="E6" s="3">
        <f>IF(B6&lt;=5,D6*1%,D6*3%)</f>
        <v>350</v>
      </c>
      <c r="F6" s="3">
        <f>D6*50%</f>
        <v>17500</v>
      </c>
      <c r="G6" s="5" t="s">
        <v>23</v>
      </c>
      <c r="H6" s="3">
        <f>D6*4%</f>
        <v>1400</v>
      </c>
      <c r="I6" s="3" t="b">
        <f t="shared" si="0"/>
        <v>0</v>
      </c>
      <c r="J6" s="9"/>
      <c r="K6" s="9"/>
    </row>
    <row r="7" spans="1:11" ht="12.75">
      <c r="A7" s="3">
        <v>5</v>
      </c>
      <c r="B7" s="4">
        <v>6</v>
      </c>
      <c r="C7" s="3" t="s">
        <v>14</v>
      </c>
      <c r="D7" s="3">
        <v>40000</v>
      </c>
      <c r="E7" s="3">
        <f>IF(B7&lt;=10,D7*3%,D7*5%)</f>
        <v>1200</v>
      </c>
      <c r="F7" s="3">
        <f>D7*80%</f>
        <v>32000</v>
      </c>
      <c r="G7" s="5" t="s">
        <v>24</v>
      </c>
      <c r="H7" s="3">
        <f>D7*5%</f>
        <v>2000</v>
      </c>
      <c r="I7" s="3">
        <f t="shared" si="0"/>
        <v>43200</v>
      </c>
      <c r="J7" s="9"/>
      <c r="K7" s="9"/>
    </row>
    <row r="8" spans="1:11" ht="12.75">
      <c r="A8" s="3">
        <v>6</v>
      </c>
      <c r="B8" s="4">
        <v>2</v>
      </c>
      <c r="C8" s="3" t="s">
        <v>15</v>
      </c>
      <c r="D8" s="3">
        <v>45000</v>
      </c>
      <c r="E8" s="3">
        <f>IF(B8&lt;=5,D8*1%,D8*3%)</f>
        <v>450</v>
      </c>
      <c r="F8" s="3">
        <f>D8*80%</f>
        <v>36000</v>
      </c>
      <c r="G8" s="5" t="s">
        <v>24</v>
      </c>
      <c r="H8" s="3">
        <f>D8*6%</f>
        <v>2700</v>
      </c>
      <c r="I8" s="3">
        <f t="shared" si="0"/>
        <v>48150</v>
      </c>
      <c r="J8" s="9"/>
      <c r="K8" s="9"/>
    </row>
    <row r="9" spans="1:11" ht="12.75">
      <c r="A9" s="3">
        <v>7</v>
      </c>
      <c r="B9" s="4">
        <v>3</v>
      </c>
      <c r="C9" s="3" t="s">
        <v>16</v>
      </c>
      <c r="D9" s="3">
        <v>50000</v>
      </c>
      <c r="E9" s="3">
        <f>IF(B9&lt;=5,D9*1%,D9*3%)</f>
        <v>500</v>
      </c>
      <c r="F9" s="3">
        <f>D9*80%</f>
        <v>40000</v>
      </c>
      <c r="G9" s="5" t="s">
        <v>23</v>
      </c>
      <c r="H9" s="3">
        <f>D9*7%</f>
        <v>3500.0000000000005</v>
      </c>
      <c r="I9" s="3" t="b">
        <f t="shared" si="0"/>
        <v>0</v>
      </c>
      <c r="J9" s="9"/>
      <c r="K9" s="9"/>
    </row>
    <row r="10" spans="1:11" ht="12.75">
      <c r="A10" s="3">
        <v>8</v>
      </c>
      <c r="B10" s="4">
        <v>7</v>
      </c>
      <c r="C10" s="3" t="s">
        <v>17</v>
      </c>
      <c r="D10" s="3">
        <v>55000</v>
      </c>
      <c r="E10" s="3">
        <f>IF(B10&lt;=10,D10*3%,D10*5%)</f>
        <v>1650</v>
      </c>
      <c r="F10" s="3">
        <f>D10*100%</f>
        <v>55000</v>
      </c>
      <c r="G10" s="5" t="s">
        <v>24</v>
      </c>
      <c r="H10" s="3">
        <f>D10*8%</f>
        <v>4400</v>
      </c>
      <c r="I10" s="3">
        <f t="shared" si="0"/>
        <v>61050</v>
      </c>
      <c r="J10" s="9"/>
      <c r="K10" s="9"/>
    </row>
    <row r="11" spans="1:11" ht="12.75">
      <c r="A11" s="3">
        <v>9</v>
      </c>
      <c r="B11" s="4">
        <v>9</v>
      </c>
      <c r="C11" s="3" t="s">
        <v>18</v>
      </c>
      <c r="D11" s="3">
        <v>60000</v>
      </c>
      <c r="E11" s="3">
        <f>IF(B11&lt;=10,D11*3%,D11*5%)</f>
        <v>1800</v>
      </c>
      <c r="F11" s="3">
        <f>D11*100%</f>
        <v>60000</v>
      </c>
      <c r="G11" s="5" t="s">
        <v>24</v>
      </c>
      <c r="H11" s="3">
        <f>D11*9%</f>
        <v>5400</v>
      </c>
      <c r="I11" s="3">
        <f t="shared" si="0"/>
        <v>67200</v>
      </c>
      <c r="J11" s="9"/>
      <c r="K11" s="9"/>
    </row>
    <row r="12" spans="1:11" ht="12.75">
      <c r="A12" s="3">
        <v>10</v>
      </c>
      <c r="B12" s="4">
        <v>12</v>
      </c>
      <c r="C12" s="3" t="s">
        <v>19</v>
      </c>
      <c r="D12" s="3">
        <v>70000</v>
      </c>
      <c r="E12" s="3">
        <f>IF(B12&lt;=15,D12*5%,D12*7)</f>
        <v>3500</v>
      </c>
      <c r="F12" s="3">
        <f>D12*100%</f>
        <v>70000</v>
      </c>
      <c r="G12" s="5" t="s">
        <v>23</v>
      </c>
      <c r="H12" s="3">
        <f>D12*10%</f>
        <v>7000</v>
      </c>
      <c r="I12" s="3" t="b">
        <f t="shared" si="0"/>
        <v>0</v>
      </c>
      <c r="J12" s="10"/>
      <c r="K12" s="10"/>
    </row>
    <row r="13" spans="2:7" ht="12.75">
      <c r="B13" s="1"/>
      <c r="G13" s="2"/>
    </row>
    <row r="14" ht="12.75">
      <c r="G14" s="2"/>
    </row>
  </sheetData>
  <sheetProtection/>
  <mergeCells count="3">
    <mergeCell ref="E1:I1"/>
    <mergeCell ref="J3:J12"/>
    <mergeCell ref="K3:K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2013-10-30T14:23:05Z</dcterms:modified>
  <cp:category/>
  <cp:version/>
  <cp:contentType/>
  <cp:contentStatus/>
</cp:coreProperties>
</file>