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 tabRatio="500" activeTab="2"/>
  </bookViews>
  <sheets>
    <sheet name="18.10-24.10" sheetId="4" r:id="rId1"/>
    <sheet name="25.10-31.10" sheetId="3" r:id="rId2"/>
    <sheet name="Свод" sheetId="2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J10" i="2" a="1"/>
  <c r="J10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4" i="2" a="1"/>
  <c r="I4" i="2" s="1"/>
  <c r="J4" i="2" a="1"/>
  <c r="J4" i="2" s="1"/>
  <c r="J7" i="2" a="1"/>
  <c r="J7" i="2" s="1"/>
  <c r="J8" i="2" a="1"/>
  <c r="J8" i="2" s="1"/>
  <c r="J9" i="2" a="1"/>
  <c r="J9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J16" i="2" a="1"/>
  <c r="J16" i="2" s="1"/>
  <c r="J17" i="2" a="1"/>
  <c r="J17" i="2" s="1"/>
  <c r="J18" i="2" a="1"/>
  <c r="J18" i="2" s="1"/>
  <c r="J19" i="2" a="1"/>
  <c r="J19" i="2" s="1"/>
  <c r="J20" i="2" a="1"/>
  <c r="J20" i="2" s="1"/>
  <c r="J21" i="2" a="1"/>
  <c r="J21" i="2" s="1"/>
  <c r="J22" i="2" a="1"/>
  <c r="J22" i="2" s="1"/>
  <c r="J5" i="2" a="1"/>
  <c r="J5" i="2" s="1"/>
  <c r="J6" i="2" l="1" a="1"/>
  <c r="J6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4" i="3"/>
  <c r="A4" i="4"/>
  <c r="A5" i="4" s="1"/>
  <c r="A6" i="4" s="1"/>
  <c r="A7" i="4" s="1"/>
  <c r="A8" i="4" s="1"/>
  <c r="A9" i="4" s="1"/>
  <c r="A10" i="4" s="1"/>
  <c r="A11" i="4" s="1"/>
  <c r="A12" i="4" s="1"/>
  <c r="A13" i="4" s="1"/>
  <c r="F23" i="3" l="1"/>
  <c r="I1" i="2" l="1"/>
  <c r="J1" i="2"/>
</calcChain>
</file>

<file path=xl/sharedStrings.xml><?xml version="1.0" encoding="utf-8"?>
<sst xmlns="http://schemas.openxmlformats.org/spreadsheetml/2006/main" count="133" uniqueCount="37">
  <si>
    <t>№</t>
  </si>
  <si>
    <t>Название</t>
  </si>
  <si>
    <t>ИНН</t>
  </si>
  <si>
    <t>КПП</t>
  </si>
  <si>
    <t>Телефоны</t>
  </si>
  <si>
    <t>Emails</t>
  </si>
  <si>
    <t>Продукт</t>
  </si>
  <si>
    <t>Начало сервиса</t>
  </si>
  <si>
    <t>Время работы за период</t>
  </si>
  <si>
    <t xml:space="preserve">    ––   </t>
  </si>
  <si>
    <t>ЮСС "Система Юрист" Интернет-версия, 12 месяцев, однопользовательская</t>
  </si>
  <si>
    <t>КСС «Cистема Кадры», 12 месяцев, однопользовательская</t>
  </si>
  <si>
    <t>Интернет комм. версия 12 месяцев, однопользовательская</t>
  </si>
  <si>
    <t>3 ч 12 мин</t>
  </si>
  <si>
    <t>1 ч 6 мин</t>
  </si>
  <si>
    <t>1 ч 12 мин</t>
  </si>
  <si>
    <t>36 мин</t>
  </si>
  <si>
    <t>18 мин</t>
  </si>
  <si>
    <t>12 ч 6 мин</t>
  </si>
  <si>
    <t>7 ч 30 мин</t>
  </si>
  <si>
    <t>Итог</t>
  </si>
  <si>
    <t/>
  </si>
  <si>
    <t>4 ч 30 мин</t>
  </si>
  <si>
    <t>7 ч 54 мин</t>
  </si>
  <si>
    <t>7 ч 18 мин</t>
  </si>
  <si>
    <t>Интернет ВИП версия 12 месяцев, однопользовательская</t>
  </si>
  <si>
    <t>Интернет ВИП версия 12 месяцев, до 5 пользователей</t>
  </si>
  <si>
    <t>25.10-31.10</t>
  </si>
  <si>
    <t>Таблица4</t>
  </si>
  <si>
    <t>Таблица3</t>
  </si>
  <si>
    <t>18.10-24.10</t>
  </si>
  <si>
    <t>21 ч 12 мин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</si>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</sst>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0"/>
      <name val="Arial Cyr"/>
    </font>
    <font>
      <sz val="8"/>
      <name val="Calibri"/>
      <family val="2"/>
      <charset val="204"/>
      <scheme val="minor"/>
    </font>
    <font>
      <b/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theme="0"/>
      </right>
      <top style="thin">
        <color indexed="17"/>
      </top>
      <bottom style="thin">
        <color indexed="17"/>
      </bottom>
      <diagonal/>
    </border>
    <border>
      <left style="thin">
        <color theme="0"/>
      </left>
      <right style="thin">
        <color theme="0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4" borderId="0" xfId="0" applyFill="1"/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</cellXfs>
  <cellStyles count="7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dd/mm/yy;@"/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A3:F15" totalsRowCount="1" headerRowDxfId="58" dataDxfId="56" headerRowBorderDxfId="57" tableBorderDxfId="55" totalsRowBorderDxfId="54">
  <autoFilter ref="A3:F14"/>
  <tableColumns count="6">
    <tableColumn id="1" name="№" totalsRowLabel="Итог" dataDxfId="53" totalsRowDxfId="5">
      <calculatedColumnFormula>IF(A3="№",1,A3+1)</calculatedColumnFormula>
    </tableColumn>
    <tableColumn id="2" name="Название" dataDxfId="52" totalsRowDxfId="4"/>
    <tableColumn id="3" name="ИНН" dataDxfId="51" totalsRowDxfId="3"/>
    <tableColumn id="7" name="Продукт" dataDxfId="50" totalsRowDxfId="2"/>
    <tableColumn id="8" name="Начало сервиса" dataDxfId="23" totalsRowDxfId="1"/>
    <tableColumn id="11" name="Время работы за период" dataDxfId="49" totalsRow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3:F23" totalsRowCount="1" headerRowDxfId="48" dataDxfId="46" headerRowBorderDxfId="47" tableBorderDxfId="45" totalsRowBorderDxfId="44">
  <autoFilter ref="A3:F22"/>
  <tableColumns count="6">
    <tableColumn id="1" name="№" totalsRowLabel="Итог" dataDxfId="43" totalsRowDxfId="21">
      <calculatedColumnFormula>IF(A3="№",1,A3+1)</calculatedColumnFormula>
    </tableColumn>
    <tableColumn id="2" name="Название" dataDxfId="42" totalsRowDxfId="20"/>
    <tableColumn id="3" name="ИНН" dataDxfId="41" totalsRowDxfId="19"/>
    <tableColumn id="7" name="Продукт" dataDxfId="40" totalsRowDxfId="18"/>
    <tableColumn id="8" name="Начало сервиса" dataDxfId="24" totalsRowDxfId="17"/>
    <tableColumn id="11" name="Время работы за период" totalsRowFunction="count" dataDxfId="39" totalsRowDxfId="1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3:J23" totalsRowCount="1" headerRowDxfId="38" dataDxfId="36" headerRowBorderDxfId="37" tableBorderDxfId="35" totalsRowBorderDxfId="34">
  <autoFilter ref="A3:J22"/>
  <sortState ref="A10:U368">
    <sortCondition ref="A3:A392"/>
  </sortState>
  <tableColumns count="10">
    <tableColumn id="1" name="№" totalsRowLabel="Итог" dataDxfId="33" totalsRowDxfId="15">
      <calculatedColumnFormula>IF(A3="№",1,A3+1)</calculatedColumnFormula>
    </tableColumn>
    <tableColumn id="2" name="Название" dataDxfId="32" totalsRowDxfId="14"/>
    <tableColumn id="3" name="ИНН" dataDxfId="22" totalsRowDxfId="13"/>
    <tableColumn id="14" name="КПП" dataDxfId="31" totalsRowDxfId="12"/>
    <tableColumn id="13" name="Телефоны" dataDxfId="30" totalsRowDxfId="11"/>
    <tableColumn id="12" name="Emails" dataDxfId="29" totalsRowDxfId="10"/>
    <tableColumn id="6" name="Продукт" dataDxfId="28" totalsRowDxfId="9"/>
    <tableColumn id="7" name="Начало сервиса" dataDxfId="27" totalsRowDxfId="8"/>
    <tableColumn id="19" name="18.10-24.10" dataDxfId="26" totalsRowDxfId="7">
      <calculatedColumnFormula array="1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calculatedColumnFormula>
    </tableColumn>
    <tableColumn id="10" name="25.10-31.10" dataDxfId="25" totalsRowDxfId="6">
      <calculatedColumnFormula>VLOOKUP(Таблица1[[#This Row],[ИНН]],Таблица3[[ИНН]:[Время работы за период]],9,0)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3" topLeftCell="A4" activePane="bottomLeft" state="frozenSplit"/>
      <selection pane="bottomLeft" activeCell="E9" sqref="E9"/>
    </sheetView>
  </sheetViews>
  <sheetFormatPr defaultColWidth="11.42578125" defaultRowHeight="12.75" x14ac:dyDescent="0.2"/>
  <cols>
    <col min="1" max="1" width="5.42578125" customWidth="1"/>
    <col min="2" max="2" width="24" customWidth="1"/>
    <col min="3" max="3" width="11.42578125" bestFit="1" customWidth="1"/>
    <col min="4" max="4" width="40.85546875" bestFit="1" customWidth="1"/>
    <col min="5" max="5" width="16.85546875" customWidth="1"/>
    <col min="6" max="6" width="16.42578125" customWidth="1"/>
  </cols>
  <sheetData>
    <row r="1" spans="1:6" x14ac:dyDescent="0.2">
      <c r="A1" t="s">
        <v>28</v>
      </c>
    </row>
    <row r="2" spans="1:6" ht="20.25" customHeight="1" x14ac:dyDescent="0.2">
      <c r="A2" s="25"/>
      <c r="B2" s="26"/>
      <c r="C2" s="26"/>
      <c r="D2" s="26"/>
      <c r="E2" s="26"/>
      <c r="F2" s="26"/>
    </row>
    <row r="3" spans="1:6" ht="29.25" customHeight="1" x14ac:dyDescent="0.2">
      <c r="A3" s="12" t="s">
        <v>0</v>
      </c>
      <c r="B3" s="13" t="s">
        <v>1</v>
      </c>
      <c r="C3" s="13" t="s">
        <v>2</v>
      </c>
      <c r="D3" s="13" t="s">
        <v>6</v>
      </c>
      <c r="E3" s="13" t="s">
        <v>7</v>
      </c>
      <c r="F3" s="13" t="s">
        <v>8</v>
      </c>
    </row>
    <row r="4" spans="1:6" ht="20.25" customHeight="1" x14ac:dyDescent="0.2">
      <c r="A4" s="11">
        <f>IF(A3="№",1,A3+1)</f>
        <v>1</v>
      </c>
      <c r="B4" s="10" t="s">
        <v>35</v>
      </c>
      <c r="C4" s="9">
        <v>4444444444</v>
      </c>
      <c r="D4" s="10" t="s">
        <v>12</v>
      </c>
      <c r="E4" s="27">
        <v>41460</v>
      </c>
      <c r="F4" s="9" t="s">
        <v>23</v>
      </c>
    </row>
    <row r="5" spans="1:6" ht="20.25" customHeight="1" x14ac:dyDescent="0.2">
      <c r="A5" s="11">
        <f t="shared" ref="A5:A13" si="0">IF(A4="№",1,A4+1)</f>
        <v>2</v>
      </c>
      <c r="B5" s="10" t="s">
        <v>33</v>
      </c>
      <c r="C5" s="9">
        <v>222222222</v>
      </c>
      <c r="D5" s="10" t="s">
        <v>25</v>
      </c>
      <c r="E5" s="27">
        <v>41468</v>
      </c>
      <c r="F5" s="9" t="s">
        <v>9</v>
      </c>
    </row>
    <row r="6" spans="1:6" ht="20.25" customHeight="1" x14ac:dyDescent="0.2">
      <c r="A6" s="11">
        <f t="shared" si="0"/>
        <v>3</v>
      </c>
      <c r="B6" s="10" t="s">
        <v>33</v>
      </c>
      <c r="C6" s="9">
        <v>222222222</v>
      </c>
      <c r="D6" s="10" t="s">
        <v>10</v>
      </c>
      <c r="E6" s="27" t="s">
        <v>9</v>
      </c>
      <c r="F6" s="9" t="s">
        <v>9</v>
      </c>
    </row>
    <row r="7" spans="1:6" ht="20.25" customHeight="1" x14ac:dyDescent="0.2">
      <c r="A7" s="11">
        <f t="shared" si="0"/>
        <v>4</v>
      </c>
      <c r="B7" s="10" t="s">
        <v>34</v>
      </c>
      <c r="C7" s="9">
        <v>1111111111</v>
      </c>
      <c r="D7" s="10" t="s">
        <v>26</v>
      </c>
      <c r="E7" s="27" t="s">
        <v>9</v>
      </c>
      <c r="F7" s="9" t="s">
        <v>9</v>
      </c>
    </row>
    <row r="8" spans="1:6" ht="20.25" customHeight="1" x14ac:dyDescent="0.2">
      <c r="A8" s="11">
        <f t="shared" si="0"/>
        <v>5</v>
      </c>
      <c r="B8" s="10" t="s">
        <v>34</v>
      </c>
      <c r="C8" s="9">
        <v>1111111111</v>
      </c>
      <c r="D8" s="10" t="s">
        <v>11</v>
      </c>
      <c r="E8" s="27">
        <v>41573</v>
      </c>
      <c r="F8" s="9" t="s">
        <v>9</v>
      </c>
    </row>
    <row r="9" spans="1:6" ht="20.25" customHeight="1" x14ac:dyDescent="0.2">
      <c r="A9" s="11">
        <f t="shared" si="0"/>
        <v>6</v>
      </c>
      <c r="B9" s="10" t="s">
        <v>34</v>
      </c>
      <c r="C9" s="9">
        <v>1111111111</v>
      </c>
      <c r="D9" s="10" t="s">
        <v>10</v>
      </c>
      <c r="E9" s="27">
        <v>41457</v>
      </c>
      <c r="F9" s="9" t="s">
        <v>24</v>
      </c>
    </row>
    <row r="10" spans="1:6" ht="20.25" customHeight="1" x14ac:dyDescent="0.2">
      <c r="A10" s="11">
        <f t="shared" si="0"/>
        <v>7</v>
      </c>
      <c r="B10" s="10" t="s">
        <v>36</v>
      </c>
      <c r="C10" s="9">
        <v>55555555</v>
      </c>
      <c r="D10" s="10" t="s">
        <v>10</v>
      </c>
      <c r="E10" s="27">
        <v>41450</v>
      </c>
      <c r="F10" s="9" t="s">
        <v>9</v>
      </c>
    </row>
    <row r="11" spans="1:6" ht="20.25" customHeight="1" x14ac:dyDescent="0.2">
      <c r="A11" s="11">
        <f t="shared" si="0"/>
        <v>8</v>
      </c>
      <c r="B11" s="10" t="s">
        <v>36</v>
      </c>
      <c r="C11" s="9">
        <v>55555555</v>
      </c>
      <c r="D11" s="10" t="s">
        <v>11</v>
      </c>
      <c r="E11" s="27">
        <v>41450</v>
      </c>
      <c r="F11" s="9" t="s">
        <v>17</v>
      </c>
    </row>
    <row r="12" spans="1:6" ht="20.25" customHeight="1" x14ac:dyDescent="0.2">
      <c r="A12" s="11">
        <f t="shared" si="0"/>
        <v>9</v>
      </c>
      <c r="B12" s="10" t="s">
        <v>34</v>
      </c>
      <c r="C12" s="9">
        <v>1111111111</v>
      </c>
      <c r="D12" s="10" t="s">
        <v>26</v>
      </c>
      <c r="E12" s="27">
        <v>41299</v>
      </c>
      <c r="F12" s="9" t="s">
        <v>14</v>
      </c>
    </row>
    <row r="13" spans="1:6" x14ac:dyDescent="0.2">
      <c r="A13" s="11">
        <f t="shared" si="0"/>
        <v>10</v>
      </c>
      <c r="B13" s="10" t="s">
        <v>33</v>
      </c>
      <c r="C13" s="9">
        <v>222222222</v>
      </c>
      <c r="D13" s="10" t="s">
        <v>11</v>
      </c>
      <c r="E13" s="27">
        <v>41580</v>
      </c>
      <c r="F13" s="9" t="s">
        <v>19</v>
      </c>
    </row>
    <row r="14" spans="1:6" x14ac:dyDescent="0.2">
      <c r="A14" s="29" t="s">
        <v>21</v>
      </c>
      <c r="B14" s="30"/>
      <c r="C14" s="31"/>
      <c r="D14" s="30"/>
      <c r="E14" s="32"/>
      <c r="F14" s="31"/>
    </row>
    <row r="15" spans="1:6" x14ac:dyDescent="0.2">
      <c r="A15" s="23" t="s">
        <v>20</v>
      </c>
      <c r="B15" s="24"/>
      <c r="C15" s="23"/>
      <c r="D15" s="24"/>
      <c r="E15" s="23"/>
      <c r="F15" s="23"/>
    </row>
  </sheetData>
  <mergeCells count="1">
    <mergeCell ref="A2:F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E16" sqref="E16"/>
    </sheetView>
  </sheetViews>
  <sheetFormatPr defaultColWidth="11.42578125" defaultRowHeight="12.75" x14ac:dyDescent="0.2"/>
  <cols>
    <col min="1" max="1" width="5.42578125" customWidth="1"/>
    <col min="2" max="2" width="37.85546875" customWidth="1"/>
    <col min="3" max="3" width="11.42578125" bestFit="1" customWidth="1"/>
    <col min="4" max="4" width="40.85546875" bestFit="1" customWidth="1"/>
    <col min="5" max="5" width="13.7109375" customWidth="1"/>
    <col min="6" max="6" width="15.140625" customWidth="1"/>
  </cols>
  <sheetData>
    <row r="1" spans="1:8" x14ac:dyDescent="0.2">
      <c r="A1" t="s">
        <v>29</v>
      </c>
    </row>
    <row r="2" spans="1:8" ht="20.25" customHeight="1" x14ac:dyDescent="0.2">
      <c r="A2" s="25"/>
      <c r="B2" s="26"/>
      <c r="C2" s="26"/>
      <c r="D2" s="26"/>
      <c r="E2" s="26"/>
      <c r="F2" s="26"/>
    </row>
    <row r="3" spans="1:8" ht="29.25" customHeight="1" x14ac:dyDescent="0.2">
      <c r="A3" s="12" t="s">
        <v>0</v>
      </c>
      <c r="B3" s="13" t="s">
        <v>1</v>
      </c>
      <c r="C3" s="13" t="s">
        <v>2</v>
      </c>
      <c r="D3" s="13" t="s">
        <v>6</v>
      </c>
      <c r="E3" s="13" t="s">
        <v>7</v>
      </c>
      <c r="F3" s="13" t="s">
        <v>8</v>
      </c>
    </row>
    <row r="4" spans="1:8" ht="20.25" customHeight="1" x14ac:dyDescent="0.2">
      <c r="A4" s="11">
        <f>IF(A3="№",1,A3+1)</f>
        <v>1</v>
      </c>
      <c r="B4" s="10" t="s">
        <v>33</v>
      </c>
      <c r="C4" s="9">
        <v>222222222</v>
      </c>
      <c r="D4" s="10" t="s">
        <v>11</v>
      </c>
      <c r="E4" s="27">
        <v>41583</v>
      </c>
      <c r="F4" s="9" t="s">
        <v>9</v>
      </c>
    </row>
    <row r="5" spans="1:8" ht="20.25" customHeight="1" x14ac:dyDescent="0.2">
      <c r="A5" s="11">
        <f t="shared" ref="A5:A22" si="0">IF(A4="№",1,A4+1)</f>
        <v>2</v>
      </c>
      <c r="B5" s="10" t="s">
        <v>35</v>
      </c>
      <c r="C5" s="9">
        <v>4444444444</v>
      </c>
      <c r="D5" s="10" t="s">
        <v>12</v>
      </c>
      <c r="E5" s="27">
        <v>41460</v>
      </c>
      <c r="F5" s="9" t="s">
        <v>22</v>
      </c>
    </row>
    <row r="6" spans="1:8" ht="20.25" customHeight="1" x14ac:dyDescent="0.2">
      <c r="A6" s="11">
        <f t="shared" si="0"/>
        <v>3</v>
      </c>
      <c r="B6" s="10" t="s">
        <v>33</v>
      </c>
      <c r="C6" s="9">
        <v>222222222</v>
      </c>
      <c r="D6" s="10" t="s">
        <v>25</v>
      </c>
      <c r="E6" s="27">
        <v>41468</v>
      </c>
      <c r="F6" s="9" t="s">
        <v>16</v>
      </c>
    </row>
    <row r="7" spans="1:8" ht="20.25" customHeight="1" x14ac:dyDescent="0.2">
      <c r="A7" s="11">
        <f t="shared" si="0"/>
        <v>4</v>
      </c>
      <c r="B7" s="10" t="s">
        <v>33</v>
      </c>
      <c r="C7" s="9">
        <v>222222222</v>
      </c>
      <c r="D7" s="10" t="s">
        <v>10</v>
      </c>
      <c r="E7" s="27" t="s">
        <v>9</v>
      </c>
      <c r="F7" s="9" t="s">
        <v>9</v>
      </c>
    </row>
    <row r="8" spans="1:8" ht="20.25" customHeight="1" x14ac:dyDescent="0.2">
      <c r="A8" s="11">
        <f t="shared" si="0"/>
        <v>5</v>
      </c>
      <c r="B8" s="10" t="s">
        <v>34</v>
      </c>
      <c r="C8" s="9">
        <v>1111111111</v>
      </c>
      <c r="D8" s="10" t="s">
        <v>26</v>
      </c>
      <c r="E8" s="27" t="s">
        <v>9</v>
      </c>
      <c r="F8" s="9" t="s">
        <v>9</v>
      </c>
    </row>
    <row r="9" spans="1:8" ht="20.25" customHeight="1" x14ac:dyDescent="0.2">
      <c r="A9" s="11">
        <f t="shared" si="0"/>
        <v>6</v>
      </c>
      <c r="B9" s="10" t="s">
        <v>34</v>
      </c>
      <c r="C9" s="9">
        <v>1111111111</v>
      </c>
      <c r="D9" s="10" t="s">
        <v>11</v>
      </c>
      <c r="E9" s="27">
        <v>41573</v>
      </c>
      <c r="F9" s="9" t="s">
        <v>9</v>
      </c>
      <c r="H9" t="b">
        <f>Таблица3[[#This Row],[Начало сервиса]]=Свод!H10</f>
        <v>1</v>
      </c>
    </row>
    <row r="10" spans="1:8" ht="20.25" customHeight="1" x14ac:dyDescent="0.2">
      <c r="A10" s="11">
        <f t="shared" si="0"/>
        <v>7</v>
      </c>
      <c r="B10" s="10" t="s">
        <v>34</v>
      </c>
      <c r="C10" s="9">
        <v>1111111111</v>
      </c>
      <c r="D10" s="10" t="s">
        <v>10</v>
      </c>
      <c r="E10" s="27">
        <v>41457</v>
      </c>
      <c r="F10" s="9" t="s">
        <v>13</v>
      </c>
    </row>
    <row r="11" spans="1:8" ht="20.25" customHeight="1" x14ac:dyDescent="0.2">
      <c r="A11" s="11">
        <f t="shared" si="0"/>
        <v>8</v>
      </c>
      <c r="B11" s="10" t="s">
        <v>36</v>
      </c>
      <c r="C11" s="9">
        <v>55555555</v>
      </c>
      <c r="D11" s="10" t="s">
        <v>10</v>
      </c>
      <c r="E11" s="27">
        <v>41450</v>
      </c>
      <c r="F11" s="9" t="s">
        <v>17</v>
      </c>
    </row>
    <row r="12" spans="1:8" ht="20.25" customHeight="1" x14ac:dyDescent="0.2">
      <c r="A12" s="11">
        <f t="shared" si="0"/>
        <v>9</v>
      </c>
      <c r="B12" s="10" t="s">
        <v>36</v>
      </c>
      <c r="C12" s="9">
        <v>55555555</v>
      </c>
      <c r="D12" s="10" t="s">
        <v>11</v>
      </c>
      <c r="E12" s="27">
        <v>41450</v>
      </c>
      <c r="F12" s="9" t="s">
        <v>15</v>
      </c>
    </row>
    <row r="13" spans="1:8" ht="20.25" customHeight="1" x14ac:dyDescent="0.2">
      <c r="A13" s="11">
        <f t="shared" si="0"/>
        <v>10</v>
      </c>
      <c r="B13" s="10" t="s">
        <v>32</v>
      </c>
      <c r="C13" s="9">
        <v>333333333</v>
      </c>
      <c r="D13" s="10" t="s">
        <v>10</v>
      </c>
      <c r="E13" s="27">
        <v>41628</v>
      </c>
      <c r="F13" s="9" t="s">
        <v>9</v>
      </c>
    </row>
    <row r="14" spans="1:8" ht="20.25" customHeight="1" x14ac:dyDescent="0.2">
      <c r="A14" s="11">
        <f t="shared" si="0"/>
        <v>11</v>
      </c>
      <c r="B14" s="10" t="s">
        <v>32</v>
      </c>
      <c r="C14" s="9">
        <v>333333333</v>
      </c>
      <c r="D14" s="10" t="s">
        <v>11</v>
      </c>
      <c r="E14" s="27">
        <v>41628</v>
      </c>
      <c r="F14" s="9" t="s">
        <v>9</v>
      </c>
    </row>
    <row r="15" spans="1:8" ht="20.25" customHeight="1" x14ac:dyDescent="0.2">
      <c r="A15" s="11">
        <f t="shared" si="0"/>
        <v>12</v>
      </c>
      <c r="B15" s="10" t="s">
        <v>32</v>
      </c>
      <c r="C15" s="9">
        <v>333333333</v>
      </c>
      <c r="D15" s="10" t="s">
        <v>12</v>
      </c>
      <c r="E15" s="27">
        <v>41628</v>
      </c>
      <c r="F15" s="9" t="s">
        <v>31</v>
      </c>
    </row>
    <row r="16" spans="1:8" ht="20.25" customHeight="1" x14ac:dyDescent="0.2">
      <c r="A16" s="11">
        <f t="shared" si="0"/>
        <v>13</v>
      </c>
      <c r="B16" s="10" t="s">
        <v>34</v>
      </c>
      <c r="C16" s="9">
        <v>1111111111</v>
      </c>
      <c r="D16" s="10" t="s">
        <v>26</v>
      </c>
      <c r="E16" s="27">
        <v>41299</v>
      </c>
      <c r="F16" s="9" t="s">
        <v>18</v>
      </c>
    </row>
    <row r="17" spans="1:6" x14ac:dyDescent="0.2">
      <c r="A17" s="11">
        <f t="shared" si="0"/>
        <v>14</v>
      </c>
      <c r="B17" s="21"/>
      <c r="C17" s="22"/>
      <c r="D17" s="21"/>
      <c r="E17" s="28"/>
      <c r="F17" s="22"/>
    </row>
    <row r="18" spans="1:6" x14ac:dyDescent="0.2">
      <c r="A18" s="11">
        <f t="shared" si="0"/>
        <v>15</v>
      </c>
      <c r="B18" s="21"/>
      <c r="C18" s="22"/>
      <c r="D18" s="21"/>
      <c r="E18" s="28"/>
      <c r="F18" s="22"/>
    </row>
    <row r="19" spans="1:6" x14ac:dyDescent="0.2">
      <c r="A19" s="11">
        <f t="shared" si="0"/>
        <v>16</v>
      </c>
      <c r="B19" s="21"/>
      <c r="C19" s="22"/>
      <c r="D19" s="21"/>
      <c r="E19" s="28"/>
      <c r="F19" s="22"/>
    </row>
    <row r="20" spans="1:6" x14ac:dyDescent="0.2">
      <c r="A20" s="11">
        <f t="shared" si="0"/>
        <v>17</v>
      </c>
      <c r="B20" s="21"/>
      <c r="C20" s="22"/>
      <c r="D20" s="21"/>
      <c r="E20" s="28"/>
      <c r="F20" s="22"/>
    </row>
    <row r="21" spans="1:6" x14ac:dyDescent="0.2">
      <c r="A21" s="11">
        <f t="shared" si="0"/>
        <v>18</v>
      </c>
      <c r="B21" s="21"/>
      <c r="C21" s="22"/>
      <c r="D21" s="21"/>
      <c r="E21" s="28"/>
      <c r="F21" s="22"/>
    </row>
    <row r="22" spans="1:6" x14ac:dyDescent="0.2">
      <c r="A22" s="11">
        <f t="shared" si="0"/>
        <v>19</v>
      </c>
      <c r="B22" s="21"/>
      <c r="C22" s="22"/>
      <c r="D22" s="21"/>
      <c r="E22" s="28"/>
      <c r="F22" s="22"/>
    </row>
    <row r="23" spans="1:6" x14ac:dyDescent="0.2">
      <c r="A23" s="23" t="s">
        <v>20</v>
      </c>
      <c r="B23" s="24"/>
      <c r="C23" s="23"/>
      <c r="D23" s="24"/>
      <c r="E23" s="23"/>
      <c r="F23" s="23">
        <f>SUBTOTAL(103,Таблица3[Время работы за период])</f>
        <v>13</v>
      </c>
    </row>
    <row r="24" spans="1:6" x14ac:dyDescent="0.2">
      <c r="A24" t="s">
        <v>21</v>
      </c>
    </row>
  </sheetData>
  <sheetProtection formatCells="0" formatColumns="0" formatRows="0" insertColumns="0" insertRows="0" insertHyperlinks="0" sort="0" autoFilter="0" pivotTables="0"/>
  <mergeCells count="1">
    <mergeCell ref="A2:F2"/>
  </mergeCells>
  <phoneticPr fontId="7" type="noConversion"/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xSplit="3" ySplit="3" topLeftCell="D4" activePane="bottomRight" state="frozenSplit"/>
      <selection pane="topRight" activeCell="C1" sqref="C1"/>
      <selection pane="bottomLeft" activeCell="A4" sqref="A4"/>
      <selection pane="bottomRight" activeCell="M20" sqref="M20"/>
    </sheetView>
  </sheetViews>
  <sheetFormatPr defaultColWidth="11.42578125" defaultRowHeight="12.75" x14ac:dyDescent="0.2"/>
  <cols>
    <col min="1" max="1" width="9.140625" customWidth="1"/>
    <col min="2" max="2" width="40.42578125" customWidth="1"/>
    <col min="3" max="3" width="13.42578125" bestFit="1" customWidth="1"/>
    <col min="4" max="6" width="11.42578125" hidden="1" customWidth="1"/>
    <col min="7" max="7" width="60.5703125" customWidth="1"/>
    <col min="8" max="8" width="13.42578125" customWidth="1"/>
    <col min="9" max="9" width="12.140625" customWidth="1"/>
    <col min="10" max="10" width="16" customWidth="1"/>
  </cols>
  <sheetData>
    <row r="1" spans="1:10" x14ac:dyDescent="0.2">
      <c r="I1" s="16">
        <f>COUNTIF(Таблица1[18.10-24.10],"    ––   ")</f>
        <v>5</v>
      </c>
      <c r="J1" s="16">
        <f>COUNTIF(Таблица1[25.10-31.10],"    ––   ")</f>
        <v>5</v>
      </c>
    </row>
    <row r="2" spans="1:10" ht="15.75" x14ac:dyDescent="0.2">
      <c r="A2" s="25"/>
      <c r="B2" s="26"/>
      <c r="C2" s="26"/>
      <c r="D2" s="26"/>
      <c r="E2" s="26"/>
      <c r="F2" s="26"/>
      <c r="G2" s="26"/>
      <c r="H2" s="26"/>
    </row>
    <row r="3" spans="1:10" ht="25.5" x14ac:dyDescent="0.2">
      <c r="A3" s="2" t="s">
        <v>0</v>
      </c>
      <c r="B3" s="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4" t="s">
        <v>7</v>
      </c>
      <c r="I3" s="1" t="s">
        <v>30</v>
      </c>
      <c r="J3" s="1" t="s">
        <v>27</v>
      </c>
    </row>
    <row r="4" spans="1:10" x14ac:dyDescent="0.2">
      <c r="A4" s="5">
        <f>IF(A3="№",1,A3+1)</f>
        <v>1</v>
      </c>
      <c r="B4" s="6" t="s">
        <v>34</v>
      </c>
      <c r="C4" s="5">
        <v>1111111111</v>
      </c>
      <c r="D4" s="5"/>
      <c r="E4" s="5"/>
      <c r="F4" s="5"/>
      <c r="G4" s="6" t="s">
        <v>10</v>
      </c>
      <c r="H4" s="7">
        <v>41457</v>
      </c>
      <c r="I4" s="8" t="str">
        <f t="array" ref="I4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7 ч 18 мин</v>
      </c>
      <c r="J4" s="20" t="str">
        <f t="array" ref="J4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3 ч 12 мин</v>
      </c>
    </row>
    <row r="5" spans="1:10" x14ac:dyDescent="0.2">
      <c r="A5" s="5">
        <f t="shared" ref="A5:A22" si="0">IF(A4="№",1,A4+1)</f>
        <v>2</v>
      </c>
      <c r="B5" s="10" t="s">
        <v>35</v>
      </c>
      <c r="C5" s="9">
        <v>4444444444</v>
      </c>
      <c r="D5" s="5"/>
      <c r="E5" s="5"/>
      <c r="F5" s="5"/>
      <c r="G5" s="6" t="s">
        <v>12</v>
      </c>
      <c r="H5" s="7">
        <v>41460</v>
      </c>
      <c r="I5" s="8" t="str">
        <f t="array" ref="I5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7 ч 54 мин</v>
      </c>
      <c r="J5" s="20" t="str">
        <f t="array" ref="J5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4 ч 30 мин</v>
      </c>
    </row>
    <row r="6" spans="1:10" x14ac:dyDescent="0.2">
      <c r="A6" s="5">
        <f t="shared" si="0"/>
        <v>3</v>
      </c>
      <c r="B6" s="6" t="s">
        <v>34</v>
      </c>
      <c r="C6" s="5">
        <v>1111111111</v>
      </c>
      <c r="D6" s="5"/>
      <c r="E6" s="5"/>
      <c r="F6" s="5"/>
      <c r="G6" t="s">
        <v>26</v>
      </c>
      <c r="H6" s="7">
        <v>41299</v>
      </c>
      <c r="I6" s="8" t="str">
        <f t="array" ref="I6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1 ч 6 мин</v>
      </c>
      <c r="J6" s="20" t="str">
        <f t="array" ref="J6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12 ч 6 мин</v>
      </c>
    </row>
    <row r="7" spans="1:10" x14ac:dyDescent="0.2">
      <c r="A7" s="5">
        <f t="shared" si="0"/>
        <v>4</v>
      </c>
      <c r="B7" s="6" t="s">
        <v>33</v>
      </c>
      <c r="C7" s="5">
        <v>222222222</v>
      </c>
      <c r="D7" s="5"/>
      <c r="E7" s="5"/>
      <c r="F7" s="5"/>
      <c r="G7" s="6" t="s">
        <v>10</v>
      </c>
      <c r="H7" s="7" t="s">
        <v>9</v>
      </c>
      <c r="I7" s="8" t="str">
        <f t="array" ref="I7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 xml:space="preserve">    ––   </v>
      </c>
      <c r="J7" s="20" t="str">
        <f t="array" ref="J7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 xml:space="preserve">    ––   </v>
      </c>
    </row>
    <row r="8" spans="1:10" x14ac:dyDescent="0.2">
      <c r="A8" s="5">
        <f t="shared" si="0"/>
        <v>5</v>
      </c>
      <c r="B8" s="6" t="s">
        <v>34</v>
      </c>
      <c r="C8" s="5">
        <v>1111111111</v>
      </c>
      <c r="D8" s="5"/>
      <c r="E8" s="5"/>
      <c r="F8" s="5"/>
      <c r="G8" s="6" t="s">
        <v>26</v>
      </c>
      <c r="H8" s="7" t="s">
        <v>9</v>
      </c>
      <c r="I8" s="8" t="str">
        <f t="array" ref="I8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 xml:space="preserve">    ––   </v>
      </c>
      <c r="J8" s="20" t="str">
        <f t="array" ref="J8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 xml:space="preserve">    ––   </v>
      </c>
    </row>
    <row r="9" spans="1:10" x14ac:dyDescent="0.2">
      <c r="A9" s="5">
        <f t="shared" si="0"/>
        <v>6</v>
      </c>
      <c r="B9" s="6" t="s">
        <v>34</v>
      </c>
      <c r="C9" s="5">
        <v>1111111111</v>
      </c>
      <c r="D9" s="5"/>
      <c r="E9" s="5"/>
      <c r="F9" s="5"/>
      <c r="G9" s="6" t="s">
        <v>11</v>
      </c>
      <c r="H9" s="7" t="s">
        <v>9</v>
      </c>
      <c r="I9" s="8" t="e">
        <f t="array" ref="I9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#N/A</v>
      </c>
      <c r="J9" s="20" t="e">
        <f t="array" ref="J9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#N/A</v>
      </c>
    </row>
    <row r="10" spans="1:10" x14ac:dyDescent="0.2">
      <c r="A10" s="5">
        <f t="shared" si="0"/>
        <v>7</v>
      </c>
      <c r="B10" s="6" t="s">
        <v>34</v>
      </c>
      <c r="C10" s="5">
        <v>1111111111</v>
      </c>
      <c r="D10" s="5"/>
      <c r="E10" s="5"/>
      <c r="F10" s="5"/>
      <c r="G10" s="6" t="s">
        <v>11</v>
      </c>
      <c r="H10" s="7">
        <v>41573</v>
      </c>
      <c r="I10" s="8" t="str">
        <f t="array" ref="I10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 xml:space="preserve">    ––   </v>
      </c>
      <c r="J10" s="20" t="str">
        <f t="array" ref="J10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 xml:space="preserve">    ––   </v>
      </c>
    </row>
    <row r="11" spans="1:10" x14ac:dyDescent="0.2">
      <c r="A11" s="5">
        <f t="shared" si="0"/>
        <v>8</v>
      </c>
      <c r="B11" s="6" t="s">
        <v>33</v>
      </c>
      <c r="C11" s="5">
        <v>222222222</v>
      </c>
      <c r="D11" s="5"/>
      <c r="E11" s="5"/>
      <c r="F11" s="5"/>
      <c r="G11" s="6" t="s">
        <v>25</v>
      </c>
      <c r="H11" s="7">
        <v>41468</v>
      </c>
      <c r="I11" s="8" t="str">
        <f t="array" ref="I11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 xml:space="preserve">    ––   </v>
      </c>
      <c r="J11" s="20" t="str">
        <f t="array" ref="J11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36 мин</v>
      </c>
    </row>
    <row r="12" spans="1:10" x14ac:dyDescent="0.2">
      <c r="A12" s="5">
        <f t="shared" si="0"/>
        <v>9</v>
      </c>
      <c r="B12" s="6" t="s">
        <v>33</v>
      </c>
      <c r="C12" s="5">
        <v>222222222</v>
      </c>
      <c r="D12" s="5"/>
      <c r="E12" s="5"/>
      <c r="F12" s="5"/>
      <c r="G12" s="6" t="s">
        <v>11</v>
      </c>
      <c r="H12" s="7">
        <v>41580</v>
      </c>
      <c r="I12" s="8" t="str">
        <f t="array" ref="I12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7 ч 30 мин</v>
      </c>
      <c r="J12" s="20" t="e">
        <f t="array" ref="J12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#N/A</v>
      </c>
    </row>
    <row r="13" spans="1:10" x14ac:dyDescent="0.2">
      <c r="A13" s="5">
        <f t="shared" si="0"/>
        <v>10</v>
      </c>
      <c r="B13" s="6" t="s">
        <v>32</v>
      </c>
      <c r="C13" s="5">
        <v>333333333</v>
      </c>
      <c r="D13" s="5"/>
      <c r="E13" s="5"/>
      <c r="F13" s="5"/>
      <c r="G13" s="6" t="s">
        <v>10</v>
      </c>
      <c r="H13" s="7">
        <v>41628</v>
      </c>
      <c r="I13" s="8" t="e">
        <f t="array" ref="I13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#N/A</v>
      </c>
      <c r="J13" s="20" t="str">
        <f t="array" ref="J13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 xml:space="preserve">    ––   </v>
      </c>
    </row>
    <row r="14" spans="1:10" x14ac:dyDescent="0.2">
      <c r="A14" s="5">
        <f t="shared" si="0"/>
        <v>11</v>
      </c>
      <c r="B14" s="6" t="s">
        <v>32</v>
      </c>
      <c r="C14" s="5">
        <v>333333333</v>
      </c>
      <c r="D14" s="5"/>
      <c r="E14" s="5"/>
      <c r="F14" s="5"/>
      <c r="G14" s="6" t="s">
        <v>11</v>
      </c>
      <c r="H14" s="7">
        <v>41628</v>
      </c>
      <c r="I14" s="8" t="e">
        <f t="array" ref="I14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#N/A</v>
      </c>
      <c r="J14" s="20" t="str">
        <f t="array" ref="J14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 xml:space="preserve">    ––   </v>
      </c>
    </row>
    <row r="15" spans="1:10" x14ac:dyDescent="0.2">
      <c r="A15" s="5">
        <f t="shared" si="0"/>
        <v>12</v>
      </c>
      <c r="B15" s="6" t="s">
        <v>32</v>
      </c>
      <c r="C15" s="5">
        <v>333333333</v>
      </c>
      <c r="D15" s="5"/>
      <c r="E15" s="5"/>
      <c r="F15" s="5"/>
      <c r="G15" s="6" t="s">
        <v>12</v>
      </c>
      <c r="H15" s="7">
        <v>41628</v>
      </c>
      <c r="I15" s="8" t="e">
        <f t="array" ref="I15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#N/A</v>
      </c>
      <c r="J15" s="20" t="str">
        <f t="array" ref="J15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21 ч 12 мин</v>
      </c>
    </row>
    <row r="16" spans="1:10" x14ac:dyDescent="0.2">
      <c r="A16" s="5">
        <f t="shared" si="0"/>
        <v>13</v>
      </c>
      <c r="B16" s="10" t="s">
        <v>36</v>
      </c>
      <c r="C16" s="9">
        <v>55555555</v>
      </c>
      <c r="D16" s="14"/>
      <c r="E16" s="14"/>
      <c r="F16" s="14"/>
      <c r="G16" s="10" t="s">
        <v>10</v>
      </c>
      <c r="H16" s="7">
        <v>41450</v>
      </c>
      <c r="I16" s="8" t="str">
        <f t="array" ref="I16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 xml:space="preserve">    ––   </v>
      </c>
      <c r="J16" s="20" t="str">
        <f t="array" ref="J16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18 мин</v>
      </c>
    </row>
    <row r="17" spans="1:10" x14ac:dyDescent="0.2">
      <c r="A17" s="5">
        <f t="shared" si="0"/>
        <v>14</v>
      </c>
      <c r="B17" s="10" t="s">
        <v>36</v>
      </c>
      <c r="C17" s="9">
        <v>55555555</v>
      </c>
      <c r="D17" s="14"/>
      <c r="E17" s="14"/>
      <c r="F17" s="14"/>
      <c r="G17" s="10" t="s">
        <v>11</v>
      </c>
      <c r="H17" s="7">
        <v>41450</v>
      </c>
      <c r="I17" s="8" t="str">
        <f t="array" ref="I17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18 мин</v>
      </c>
      <c r="J17" s="20" t="str">
        <f t="array" ref="J17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1 ч 12 мин</v>
      </c>
    </row>
    <row r="18" spans="1:10" x14ac:dyDescent="0.2">
      <c r="A18" s="5">
        <f t="shared" si="0"/>
        <v>15</v>
      </c>
      <c r="B18" s="15"/>
      <c r="C18" s="14"/>
      <c r="D18" s="14"/>
      <c r="E18" s="14"/>
      <c r="F18" s="14"/>
      <c r="G18" s="15"/>
      <c r="H18" s="7"/>
      <c r="I18" s="8">
        <f t="array" ref="I18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0</v>
      </c>
      <c r="J18" s="20">
        <f t="array" ref="J18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0</v>
      </c>
    </row>
    <row r="19" spans="1:10" x14ac:dyDescent="0.2">
      <c r="A19" s="5">
        <f t="shared" si="0"/>
        <v>16</v>
      </c>
      <c r="B19" s="15"/>
      <c r="C19" s="14"/>
      <c r="D19" s="14"/>
      <c r="E19" s="14"/>
      <c r="F19" s="14"/>
      <c r="G19" s="15"/>
      <c r="H19" s="7"/>
      <c r="I19" s="8">
        <f t="array" ref="I19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0</v>
      </c>
      <c r="J19" s="20">
        <f t="array" ref="J19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0</v>
      </c>
    </row>
    <row r="20" spans="1:10" x14ac:dyDescent="0.2">
      <c r="A20" s="5">
        <f t="shared" si="0"/>
        <v>17</v>
      </c>
      <c r="B20" s="15"/>
      <c r="C20" s="14"/>
      <c r="D20" s="14"/>
      <c r="E20" s="14"/>
      <c r="F20" s="14"/>
      <c r="G20" s="15"/>
      <c r="H20" s="7"/>
      <c r="I20" s="8">
        <f t="array" ref="I20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0</v>
      </c>
      <c r="J20" s="20">
        <f t="array" ref="J20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0</v>
      </c>
    </row>
    <row r="21" spans="1:10" x14ac:dyDescent="0.2">
      <c r="A21" s="5">
        <f t="shared" si="0"/>
        <v>18</v>
      </c>
      <c r="B21" s="15"/>
      <c r="C21" s="14"/>
      <c r="D21" s="14"/>
      <c r="E21" s="14"/>
      <c r="F21" s="14"/>
      <c r="G21" s="15"/>
      <c r="H21" s="7"/>
      <c r="I21" s="8">
        <f t="array" ref="I21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0</v>
      </c>
      <c r="J21" s="20">
        <f t="array" ref="J21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0</v>
      </c>
    </row>
    <row r="22" spans="1:10" x14ac:dyDescent="0.2">
      <c r="A22" s="5">
        <f t="shared" si="0"/>
        <v>19</v>
      </c>
      <c r="B22" s="15"/>
      <c r="C22" s="14"/>
      <c r="D22" s="14"/>
      <c r="E22" s="14"/>
      <c r="F22" s="14"/>
      <c r="G22" s="15"/>
      <c r="H22" s="7"/>
      <c r="I22" s="8">
        <f t="array" ref="I22">INDEX(Таблица4[Время работы за период],MATCH(Таблица1[[#This Row],[ИНН]]&amp;Таблица1[[#This Row],[Продукт]]&amp;Таблица1[[#This Row],[Начало сервиса]],Таблица4[ИНН]&amp;Таблица4[Продукт]&amp;Таблица4[Начало сервиса],0))</f>
        <v>0</v>
      </c>
      <c r="J22" s="20">
        <f t="array" ref="J22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0</v>
      </c>
    </row>
    <row r="23" spans="1:10" x14ac:dyDescent="0.2">
      <c r="A23" s="18" t="s">
        <v>20</v>
      </c>
      <c r="B23" s="19"/>
      <c r="C23" s="17"/>
      <c r="D23" s="17"/>
      <c r="E23" s="17"/>
      <c r="F23" s="17"/>
      <c r="G23" s="19"/>
      <c r="H23" s="17"/>
      <c r="I23" s="17"/>
      <c r="J23" s="17"/>
    </row>
  </sheetData>
  <sheetProtection formatCells="0" formatColumns="0" formatRows="0" insertColumns="0" insertRows="0" sort="0" autoFilter="0" pivotTables="0"/>
  <mergeCells count="1">
    <mergeCell ref="A2:H2"/>
  </mergeCells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18.10-24.10</vt:lpstr>
      <vt:lpstr>25.10-31.10</vt:lpstr>
      <vt:lpstr>Свод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Churkov</dc:creator>
  <cp:lastModifiedBy>GAV</cp:lastModifiedBy>
  <cp:lastPrinted>2013-11-06T06:24:14Z</cp:lastPrinted>
  <dcterms:created xsi:type="dcterms:W3CDTF">2013-09-16T06:47:47Z</dcterms:created>
  <dcterms:modified xsi:type="dcterms:W3CDTF">2013-11-11T07:52:33Z</dcterms:modified>
</cp:coreProperties>
</file>