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ЭтаКнига" hidePivotFieldList="1" defaultThemeVersion="124226"/>
  <bookViews>
    <workbookView xWindow="120" yWindow="105" windowWidth="15120" windowHeight="8010" firstSheet="4" activeTab="10"/>
  </bookViews>
  <sheets>
    <sheet name="задание 1-8" sheetId="1" r:id="rId1"/>
    <sheet name="задание 9" sheetId="2" r:id="rId2"/>
    <sheet name="задание 10" sheetId="3" r:id="rId3"/>
    <sheet name="Консолидация" sheetId="13" r:id="rId4"/>
    <sheet name="задание 11" sheetId="4" r:id="rId5"/>
    <sheet name="свод.табл зад 12-13" sheetId="5" r:id="rId6"/>
    <sheet name="зад 14" sheetId="9" r:id="rId7"/>
    <sheet name="зад.15" sheetId="8" r:id="rId8"/>
    <sheet name="зад 16" sheetId="10" r:id="rId9"/>
    <sheet name="зад. 17-18" sheetId="17" r:id="rId10"/>
    <sheet name="зад 19" sheetId="11" r:id="rId11"/>
  </sheets>
  <definedNames>
    <definedName name="_xlnm._FilterDatabase" localSheetId="6" hidden="1">'зад 14'!$A$1:$C$22</definedName>
    <definedName name="_xlnm._FilterDatabase" localSheetId="8" hidden="1">'зад 16'!$B$1:$B$22</definedName>
    <definedName name="_xlnm._FilterDatabase" localSheetId="10" hidden="1">'зад 19'!$A$1:$C$14</definedName>
    <definedName name="_xlnm._FilterDatabase" localSheetId="9" hidden="1">'зад. 17-18'!$A$1:$C$6</definedName>
    <definedName name="_xlnm._FilterDatabase" localSheetId="7" hidden="1">зад.15!$A$1:$C$37</definedName>
    <definedName name="_xlnm._FilterDatabase" localSheetId="2" hidden="1">'задание 10'!$A$1:$G$6</definedName>
    <definedName name="D0">'задание 9'!$E$3</definedName>
    <definedName name="DV">'задание 9'!$E$4</definedName>
    <definedName name="p">'задание 9'!$E$5</definedName>
    <definedName name="S">'задание 9'!$E$2</definedName>
    <definedName name="SV">'задание 9'!$E$6</definedName>
    <definedName name="КОЛИЧЕСТВО">'зад 19'!$C$1</definedName>
    <definedName name="ПОСТАВКИ">'зад 19'!$A$1:$C$14</definedName>
  </definedNames>
  <calcPr calcId="125725"/>
  <pivotCaches>
    <pivotCache cacheId="0" r:id="rId12"/>
    <pivotCache cacheId="1" r:id="rId13"/>
  </pivotCaches>
</workbook>
</file>

<file path=xl/calcChain.xml><?xml version="1.0" encoding="utf-8"?>
<calcChain xmlns="http://schemas.openxmlformats.org/spreadsheetml/2006/main">
  <c r="B25" i="11"/>
  <c r="C25"/>
  <c r="B26"/>
  <c r="C26"/>
  <c r="B27"/>
  <c r="C27"/>
  <c r="B28"/>
  <c r="C28"/>
  <c r="D28"/>
  <c r="E28"/>
  <c r="F28"/>
  <c r="G28"/>
  <c r="H28"/>
  <c r="I28"/>
  <c r="J28"/>
  <c r="K28"/>
  <c r="D27"/>
  <c r="E27"/>
  <c r="F27"/>
  <c r="G27"/>
  <c r="H27"/>
  <c r="I27"/>
  <c r="J27"/>
  <c r="K27"/>
  <c r="D26"/>
  <c r="E26"/>
  <c r="F26"/>
  <c r="G26"/>
  <c r="H26"/>
  <c r="I26"/>
  <c r="J26"/>
  <c r="K26"/>
  <c r="D25"/>
  <c r="E25"/>
  <c r="F25"/>
  <c r="G25"/>
  <c r="H25"/>
  <c r="I25"/>
  <c r="J25"/>
  <c r="K25"/>
  <c r="C39" i="8" l="1"/>
  <c r="C38"/>
  <c r="C36"/>
  <c r="C33"/>
  <c r="C30"/>
  <c r="C28"/>
  <c r="C26"/>
  <c r="C24"/>
  <c r="C21"/>
  <c r="C18"/>
  <c r="C16"/>
  <c r="C14"/>
  <c r="C12"/>
  <c r="C10"/>
  <c r="C8"/>
  <c r="C6"/>
  <c r="C3"/>
  <c r="H8" i="4"/>
  <c r="H7"/>
  <c r="H6"/>
  <c r="H5"/>
  <c r="H4"/>
  <c r="F4"/>
  <c r="G6" i="13"/>
  <c r="G3"/>
  <c r="G4"/>
  <c r="G5"/>
  <c r="G2"/>
  <c r="D4"/>
  <c r="D5"/>
  <c r="D6"/>
  <c r="D3"/>
  <c r="D2"/>
  <c r="C24" i="1"/>
  <c r="C25"/>
  <c r="C26"/>
  <c r="C27"/>
  <c r="C23"/>
  <c r="J15"/>
  <c r="J16"/>
  <c r="J3"/>
  <c r="D10"/>
  <c r="D9"/>
  <c r="D8"/>
  <c r="D7"/>
  <c r="D6"/>
  <c r="D5"/>
  <c r="J14"/>
  <c r="J13"/>
  <c r="J12"/>
  <c r="J11"/>
  <c r="J10"/>
  <c r="J9"/>
  <c r="J8"/>
  <c r="E6" i="2"/>
  <c r="D4" i="1"/>
  <c r="D3"/>
  <c r="D2"/>
</calcChain>
</file>

<file path=xl/sharedStrings.xml><?xml version="1.0" encoding="utf-8"?>
<sst xmlns="http://schemas.openxmlformats.org/spreadsheetml/2006/main" count="501" uniqueCount="132">
  <si>
    <t>ФИО</t>
  </si>
  <si>
    <t>Часы</t>
  </si>
  <si>
    <t>За час</t>
  </si>
  <si>
    <t>Сумма</t>
  </si>
  <si>
    <t>январь</t>
  </si>
  <si>
    <t>Расчет краткосрочной ссуды</t>
  </si>
  <si>
    <t>Ссуда</t>
  </si>
  <si>
    <t>Дата выдачи ссуды</t>
  </si>
  <si>
    <t>Дата возврата ссуды</t>
  </si>
  <si>
    <t>Процентная ставка</t>
  </si>
  <si>
    <t>Сумма к возврату</t>
  </si>
  <si>
    <t>S</t>
  </si>
  <si>
    <t>D0</t>
  </si>
  <si>
    <t>DV</t>
  </si>
  <si>
    <t>p</t>
  </si>
  <si>
    <t>SV</t>
  </si>
  <si>
    <t>Отчет</t>
  </si>
  <si>
    <t xml:space="preserve">Поставщик </t>
  </si>
  <si>
    <t>Товар</t>
  </si>
  <si>
    <t>Количество по контракту</t>
  </si>
  <si>
    <t>Факт</t>
  </si>
  <si>
    <t>Остаток</t>
  </si>
  <si>
    <t>Штукатур</t>
  </si>
  <si>
    <t>Столяр</t>
  </si>
  <si>
    <t>Доход</t>
  </si>
  <si>
    <t>Петров</t>
  </si>
  <si>
    <t>Поставщик</t>
  </si>
  <si>
    <t>Потребитель</t>
  </si>
  <si>
    <t>Количество</t>
  </si>
  <si>
    <t>Шампунь</t>
  </si>
  <si>
    <t>"Магнит"</t>
  </si>
  <si>
    <t>"Семь дней"</t>
  </si>
  <si>
    <t>Крем</t>
  </si>
  <si>
    <t>Общий итог</t>
  </si>
  <si>
    <t>Сумма по полю Количество</t>
  </si>
  <si>
    <t>Названия столбцов</t>
  </si>
  <si>
    <t>"Летуаль"</t>
  </si>
  <si>
    <t>Лак для ногтей</t>
  </si>
  <si>
    <t>Мыло детское</t>
  </si>
  <si>
    <t>"РивГош"</t>
  </si>
  <si>
    <t>"О,КЕЙ"</t>
  </si>
  <si>
    <t>"Чистый дом"</t>
  </si>
  <si>
    <t>"Ламбре"</t>
  </si>
  <si>
    <t>"Гелиос</t>
  </si>
  <si>
    <t>"Бьюти про"</t>
  </si>
  <si>
    <t>"Л, Акситан"</t>
  </si>
  <si>
    <t>"Иль де Боте"</t>
  </si>
  <si>
    <t>"Мак"</t>
  </si>
  <si>
    <t>"Миша"</t>
  </si>
  <si>
    <t>"Органик шоп"</t>
  </si>
  <si>
    <t>"Лаори"</t>
  </si>
  <si>
    <t>"Ашан"</t>
  </si>
  <si>
    <t>Помада</t>
  </si>
  <si>
    <t>Краска для волос</t>
  </si>
  <si>
    <t>Духи</t>
  </si>
  <si>
    <t>Лак для волос</t>
  </si>
  <si>
    <t>Крем детский</t>
  </si>
  <si>
    <t>Маска для лица</t>
  </si>
  <si>
    <t>Тоник очищающий</t>
  </si>
  <si>
    <t>Наряды</t>
  </si>
  <si>
    <t>Отработанные часы</t>
  </si>
  <si>
    <t xml:space="preserve">Электросварка </t>
  </si>
  <si>
    <t>Паяльные работы</t>
  </si>
  <si>
    <t>Техобслуживание</t>
  </si>
  <si>
    <t>Изоляционные работы</t>
  </si>
  <si>
    <t>Работы со трой. пистолетом</t>
  </si>
  <si>
    <t>март</t>
  </si>
  <si>
    <t>апрель</t>
  </si>
  <si>
    <t>май</t>
  </si>
  <si>
    <t>Месяц</t>
  </si>
  <si>
    <t>Число месяца</t>
  </si>
  <si>
    <t>Температура</t>
  </si>
  <si>
    <t>Город</t>
  </si>
  <si>
    <t>Регистрация температур воздуха</t>
  </si>
  <si>
    <t>Январь</t>
  </si>
  <si>
    <t>Воронеж</t>
  </si>
  <si>
    <t>Февраль</t>
  </si>
  <si>
    <t>Москва</t>
  </si>
  <si>
    <t>Март</t>
  </si>
  <si>
    <t>Сочи</t>
  </si>
  <si>
    <t>Апрель</t>
  </si>
  <si>
    <t>Май</t>
  </si>
  <si>
    <t>Санкт-Петербург</t>
  </si>
  <si>
    <t>Июнь</t>
  </si>
  <si>
    <t>Июль</t>
  </si>
  <si>
    <t>Август</t>
  </si>
  <si>
    <t>Сентябрь</t>
  </si>
  <si>
    <t>Октябрь</t>
  </si>
  <si>
    <t>Названия строк</t>
  </si>
  <si>
    <t>Максимум по полю Температура</t>
  </si>
  <si>
    <t>"Чистый дом" Итог</t>
  </si>
  <si>
    <t>"Семь дней" Итог</t>
  </si>
  <si>
    <t>"Лаори" Итог</t>
  </si>
  <si>
    <t>"Мак" Итог</t>
  </si>
  <si>
    <t>"Гелиос Итог</t>
  </si>
  <si>
    <t>"РивГош" Итог</t>
  </si>
  <si>
    <t>"Миша" Итог</t>
  </si>
  <si>
    <t>"Летуаль" Итог</t>
  </si>
  <si>
    <t>"Бьюти про" Итог</t>
  </si>
  <si>
    <t>"Магнит" Итог</t>
  </si>
  <si>
    <t>"Ашан" Итог</t>
  </si>
  <si>
    <t>"Ламбре" Итог</t>
  </si>
  <si>
    <t>"О,КЕЙ" Итог</t>
  </si>
  <si>
    <t>"Органик шоп" Итог</t>
  </si>
  <si>
    <t>"Л, Акситан" Итог</t>
  </si>
  <si>
    <t>"Иль де Боте" Итог</t>
  </si>
  <si>
    <t>1. Маяковский</t>
  </si>
  <si>
    <t>2. Пушкин</t>
  </si>
  <si>
    <t>3. Лермонтов</t>
  </si>
  <si>
    <t>4. Есенин</t>
  </si>
  <si>
    <t>5. Ахматова</t>
  </si>
  <si>
    <t>6. Беляев</t>
  </si>
  <si>
    <t>7. Тютчев</t>
  </si>
  <si>
    <t>8. Цветаева</t>
  </si>
  <si>
    <t>9. Гончаров</t>
  </si>
  <si>
    <t>Профессия</t>
  </si>
  <si>
    <t>Возраст</t>
  </si>
  <si>
    <t>Крупской В.А.</t>
  </si>
  <si>
    <t>Воронов К.В.</t>
  </si>
  <si>
    <t>Пахреев К.К.</t>
  </si>
  <si>
    <t>Болгов С.М.</t>
  </si>
  <si>
    <t>Семенов Л.Э.</t>
  </si>
  <si>
    <t>Моляр</t>
  </si>
  <si>
    <t>Плотник</t>
  </si>
  <si>
    <t>Каменщик</t>
  </si>
  <si>
    <t>Баринов</t>
  </si>
  <si>
    <t>Козлов</t>
  </si>
  <si>
    <t>Смарчук</t>
  </si>
  <si>
    <t>Билан</t>
  </si>
  <si>
    <t>Среднее</t>
  </si>
  <si>
    <t>Max</t>
  </si>
  <si>
    <t>Min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</si>
</sst>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NumberFormat="1" applyBorder="1"/>
    <xf numFmtId="0" fontId="1" fillId="0" borderId="1" xfId="0" applyFont="1" applyBorder="1" applyAlignment="1">
      <alignment wrapText="1" shrinkToFit="1"/>
    </xf>
    <xf numFmtId="0" fontId="1" fillId="0" borderId="1" xfId="0" applyFont="1" applyBorder="1" applyAlignment="1">
      <alignment horizontal="center" vertical="center" wrapText="1" shrinkToFit="1"/>
    </xf>
    <xf numFmtId="0" fontId="0" fillId="0" borderId="1" xfId="0" applyBorder="1" applyAlignment="1">
      <alignment horizontal="left"/>
    </xf>
    <xf numFmtId="0" fontId="0" fillId="0" borderId="1" xfId="0" pivotButton="1" applyBorder="1"/>
    <xf numFmtId="0" fontId="0" fillId="0" borderId="1" xfId="0" applyBorder="1" applyAlignment="1">
      <alignment horizontal="center"/>
    </xf>
    <xf numFmtId="0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/>
    <xf numFmtId="0" fontId="1" fillId="0" borderId="2" xfId="0" applyFont="1" applyBorder="1" applyAlignment="1">
      <alignment vertical="center" wrapText="1" shrinkToFit="1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 wrapText="1" shrinkToFit="1"/>
    </xf>
    <xf numFmtId="14" fontId="0" fillId="0" borderId="1" xfId="0" applyNumberFormat="1" applyBorder="1"/>
    <xf numFmtId="9" fontId="0" fillId="0" borderId="1" xfId="0" applyNumberFormat="1" applyBorder="1"/>
    <xf numFmtId="2" fontId="0" fillId="0" borderId="1" xfId="0" applyNumberFormat="1" applyBorder="1"/>
    <xf numFmtId="2" fontId="0" fillId="0" borderId="0" xfId="0" applyNumberFormat="1" applyBorder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2" fontId="1" fillId="0" borderId="1" xfId="0" applyNumberFormat="1" applyFont="1" applyBorder="1"/>
    <xf numFmtId="0" fontId="0" fillId="0" borderId="0" xfId="0" applyNumberFormat="1"/>
    <xf numFmtId="0" fontId="0" fillId="0" borderId="0" xfId="0" applyBorder="1" applyAlignment="1">
      <alignment horizontal="center" vertical="center" wrapText="1" shrinkToFit="1"/>
    </xf>
    <xf numFmtId="0" fontId="0" fillId="0" borderId="0" xfId="0" applyNumberFormat="1" applyBorder="1"/>
    <xf numFmtId="0" fontId="0" fillId="0" borderId="0" xfId="0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3" xfId="0" applyNumberFormat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left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1" fontId="0" fillId="0" borderId="1" xfId="0" applyNumberFormat="1" applyBorder="1"/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0" fillId="0" borderId="7" xfId="0" applyBorder="1" applyAlignment="1">
      <alignment horizontal="center"/>
    </xf>
  </cellXfs>
  <cellStyles count="1">
    <cellStyle name="Обычный" xfId="0" builtinId="0"/>
  </cellStyles>
  <dxfs count="11">
    <dxf>
      <border>
        <left style="thin">
          <color indexed="64"/>
        </left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612.875626157409" createdVersion="3" refreshedVersion="3" minRefreshableVersion="3" recordCount="21">
  <cacheSource type="worksheet">
    <worksheetSource ref="B1:D22" sheet="свод.табл зад 12-13"/>
  </cacheSource>
  <cacheFields count="3">
    <cacheField name="Потребитель" numFmtId="0">
      <sharedItems count="16">
        <s v="&quot;Магнит&quot;"/>
        <s v="&quot;Семь дней&quot;"/>
        <s v="&quot;Летуаль&quot;"/>
        <s v="&quot;РивГош&quot;"/>
        <s v="&quot;О,КЕЙ&quot;"/>
        <s v="&quot;Чистый дом&quot;"/>
        <s v="&quot;Ламбре&quot;"/>
        <s v="&quot;Гелиос"/>
        <s v="&quot;Бьюти про&quot;"/>
        <s v="&quot;Л, Акситан&quot;"/>
        <s v="&quot;Иль де Боте&quot;"/>
        <s v="&quot;Мак&quot;"/>
        <s v="&quot;Миша&quot;"/>
        <s v="&quot;Органик шоп&quot;"/>
        <s v="&quot;Лаори&quot;"/>
        <s v="&quot;Ашан&quot;"/>
      </sharedItems>
    </cacheField>
    <cacheField name="Товар" numFmtId="0">
      <sharedItems count="11">
        <s v="Шампунь"/>
        <s v="Крем"/>
        <s v="Лак для ногтей"/>
        <s v="Мыло детское"/>
        <s v="Помада"/>
        <s v="Краска для волос"/>
        <s v="Духи"/>
        <s v="Лак для волос"/>
        <s v="Крем детский"/>
        <s v="Маска для лица"/>
        <s v="Тоник очищающий"/>
      </sharedItems>
    </cacheField>
    <cacheField name="Количество" numFmtId="0">
      <sharedItems containsSemiMixedTypes="0" containsString="0" containsNumber="1" containsInteger="1" minValue="10" maxValue="21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Автор" refreshedDate="41612.879047453702" createdVersion="3" refreshedVersion="3" minRefreshableVersion="3" recordCount="19">
  <cacheSource type="worksheet">
    <worksheetSource ref="A27:D46" sheet="свод.табл зад 12-13"/>
  </cacheSource>
  <cacheFields count="4">
    <cacheField name="Месяц" numFmtId="0">
      <sharedItems count="10">
        <s v="Январь"/>
        <s v="Февраль"/>
        <s v="Март"/>
        <s v="Апрель"/>
        <s v="Май"/>
        <s v="Июнь"/>
        <s v="Июль"/>
        <s v="Август"/>
        <s v="Сентябрь"/>
        <s v="Октябрь"/>
      </sharedItems>
    </cacheField>
    <cacheField name="Число месяца" numFmtId="0">
      <sharedItems containsSemiMixedTypes="0" containsString="0" containsNumber="1" containsInteger="1" minValue="5" maxValue="30"/>
    </cacheField>
    <cacheField name="Город" numFmtId="0">
      <sharedItems count="4">
        <s v="Воронеж"/>
        <s v="Москва"/>
        <s v="Сочи"/>
        <s v="Санкт-Петербург"/>
      </sharedItems>
    </cacheField>
    <cacheField name="Температура" numFmtId="0">
      <sharedItems containsSemiMixedTypes="0" containsString="0" containsNumber="1" containsInteger="1" minValue="-20" maxValue="34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">
  <r>
    <x v="0"/>
    <x v="0"/>
    <n v="150"/>
  </r>
  <r>
    <x v="1"/>
    <x v="1"/>
    <n v="200"/>
  </r>
  <r>
    <x v="2"/>
    <x v="2"/>
    <n v="75"/>
  </r>
  <r>
    <x v="0"/>
    <x v="3"/>
    <n v="78"/>
  </r>
  <r>
    <x v="3"/>
    <x v="4"/>
    <n v="55"/>
  </r>
  <r>
    <x v="4"/>
    <x v="0"/>
    <n v="103"/>
  </r>
  <r>
    <x v="1"/>
    <x v="5"/>
    <n v="24"/>
  </r>
  <r>
    <x v="5"/>
    <x v="6"/>
    <n v="10"/>
  </r>
  <r>
    <x v="6"/>
    <x v="2"/>
    <n v="94"/>
  </r>
  <r>
    <x v="7"/>
    <x v="4"/>
    <n v="50"/>
  </r>
  <r>
    <x v="8"/>
    <x v="3"/>
    <n v="76"/>
  </r>
  <r>
    <x v="9"/>
    <x v="5"/>
    <n v="170"/>
  </r>
  <r>
    <x v="10"/>
    <x v="1"/>
    <n v="210"/>
  </r>
  <r>
    <x v="11"/>
    <x v="6"/>
    <n v="48"/>
  </r>
  <r>
    <x v="12"/>
    <x v="7"/>
    <n v="55"/>
  </r>
  <r>
    <x v="13"/>
    <x v="8"/>
    <n v="130"/>
  </r>
  <r>
    <x v="14"/>
    <x v="9"/>
    <n v="28"/>
  </r>
  <r>
    <x v="15"/>
    <x v="10"/>
    <n v="90"/>
  </r>
  <r>
    <x v="3"/>
    <x v="3"/>
    <n v="65"/>
  </r>
  <r>
    <x v="8"/>
    <x v="6"/>
    <n v="110"/>
  </r>
  <r>
    <x v="11"/>
    <x v="7"/>
    <n v="6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">
  <r>
    <x v="0"/>
    <n v="5"/>
    <x v="0"/>
    <n v="-11"/>
  </r>
  <r>
    <x v="1"/>
    <n v="27"/>
    <x v="1"/>
    <n v="-20"/>
  </r>
  <r>
    <x v="2"/>
    <n v="8"/>
    <x v="2"/>
    <n v="23"/>
  </r>
  <r>
    <x v="3"/>
    <n v="15"/>
    <x v="0"/>
    <n v="18"/>
  </r>
  <r>
    <x v="3"/>
    <n v="15"/>
    <x v="1"/>
    <n v="-3"/>
  </r>
  <r>
    <x v="4"/>
    <n v="30"/>
    <x v="2"/>
    <n v="25"/>
  </r>
  <r>
    <x v="4"/>
    <n v="30"/>
    <x v="0"/>
    <n v="20"/>
  </r>
  <r>
    <x v="4"/>
    <n v="30"/>
    <x v="3"/>
    <n v="8"/>
  </r>
  <r>
    <x v="5"/>
    <n v="6"/>
    <x v="0"/>
    <n v="23"/>
  </r>
  <r>
    <x v="5"/>
    <n v="6"/>
    <x v="2"/>
    <n v="31"/>
  </r>
  <r>
    <x v="6"/>
    <n v="25"/>
    <x v="1"/>
    <n v="28"/>
  </r>
  <r>
    <x v="7"/>
    <n v="5"/>
    <x v="0"/>
    <n v="30"/>
  </r>
  <r>
    <x v="7"/>
    <n v="5"/>
    <x v="2"/>
    <n v="34"/>
  </r>
  <r>
    <x v="7"/>
    <n v="5"/>
    <x v="1"/>
    <n v="27"/>
  </r>
  <r>
    <x v="7"/>
    <n v="5"/>
    <x v="3"/>
    <n v="23"/>
  </r>
  <r>
    <x v="8"/>
    <n v="20"/>
    <x v="0"/>
    <n v="24"/>
  </r>
  <r>
    <x v="8"/>
    <n v="20"/>
    <x v="3"/>
    <n v="18"/>
  </r>
  <r>
    <x v="9"/>
    <n v="12"/>
    <x v="1"/>
    <n v="8"/>
  </r>
  <r>
    <x v="9"/>
    <n v="12"/>
    <x v="0"/>
    <n v="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5" cacheId="1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F27:K39" firstHeaderRow="1" firstDataRow="2" firstDataCol="1"/>
  <pivotFields count="4">
    <pivotField axis="axisRow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showAll="0"/>
    <pivotField axis="axisCol" showAll="0">
      <items count="5">
        <item x="0"/>
        <item x="1"/>
        <item x="3"/>
        <item x="2"/>
        <item t="default"/>
      </items>
    </pivotField>
    <pivotField dataField="1" showAll="0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dataFields count="1">
    <dataField name="Максимум по полю Температура" fld="3" subtotal="max" baseField="0" baseItem="0"/>
  </dataFields>
  <formats count="3">
    <format dxfId="2">
      <pivotArea collapsedLevelsAreSubtotals="1" fieldPosition="0">
        <references count="1">
          <reference field="0" count="0"/>
        </references>
      </pivotArea>
    </format>
    <format dxfId="1">
      <pivotArea dataOnly="0" labelOnly="1" fieldPosition="0">
        <references count="1">
          <reference field="0" count="0"/>
        </references>
      </pivotArea>
    </format>
    <format dxfId="0">
      <pivotArea dataOnly="0" labelOnly="1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СводнаяТаблица4" cacheId="0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F2:R20" firstHeaderRow="1" firstDataRow="2" firstDataCol="1"/>
  <pivotFields count="3">
    <pivotField axis="axisRow" showAll="0">
      <items count="17">
        <item x="15"/>
        <item x="8"/>
        <item x="7"/>
        <item x="10"/>
        <item x="9"/>
        <item x="6"/>
        <item x="14"/>
        <item x="2"/>
        <item x="0"/>
        <item x="11"/>
        <item x="12"/>
        <item x="4"/>
        <item x="13"/>
        <item x="3"/>
        <item x="1"/>
        <item x="5"/>
        <item t="default"/>
      </items>
    </pivotField>
    <pivotField axis="axisCol" showAll="0">
      <items count="12">
        <item x="6"/>
        <item x="5"/>
        <item x="1"/>
        <item x="8"/>
        <item x="7"/>
        <item x="2"/>
        <item x="9"/>
        <item x="3"/>
        <item x="4"/>
        <item x="10"/>
        <item x="0"/>
        <item t="default"/>
      </items>
    </pivotField>
    <pivotField dataField="1" showAll="0"/>
  </pivotFields>
  <rowFields count="1">
    <field x="0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1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dataFields count="1">
    <dataField name="Сумма по полю Количество" fld="2" baseField="0" baseItem="0"/>
  </dataFields>
  <formats count="8">
    <format dxfId="10">
      <pivotArea collapsedLevelsAreSubtotals="1" fieldPosition="0">
        <references count="1">
          <reference field="0" count="1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9">
      <pivotArea dataOnly="0" labelOnly="1" fieldPosition="0">
        <references count="1">
          <reference field="0" count="1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8">
      <pivotArea collapsedLevelsAreSubtotals="1" fieldPosition="0">
        <references count="1">
          <reference field="0" count="1">
            <x v="0"/>
          </reference>
        </references>
      </pivotArea>
    </format>
    <format dxfId="7">
      <pivotArea field="0" type="button" dataOnly="0" labelOnly="1" outline="0" axis="axisRow" fieldPosition="0"/>
    </format>
    <format dxfId="6">
      <pivotArea dataOnly="0" labelOnly="1" fieldPosition="0">
        <references count="1">
          <reference field="0" count="1">
            <x v="0"/>
          </reference>
        </references>
      </pivotArea>
    </format>
    <format dxfId="5">
      <pivotArea dataOnly="0" labelOnly="1" fieldPosition="0">
        <references count="1">
          <reference field="1" count="0"/>
        </references>
      </pivotArea>
    </format>
    <format dxfId="4">
      <pivotArea dataOnly="0" labelOnly="1" grandCol="1" outline="0" fieldPosition="0"/>
    </format>
    <format dxfId="3">
      <pivotArea dataOnly="0" labelOnly="1" fieldPosition="0">
        <references count="1">
          <reference field="1" count="10">
            <x v="1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J30"/>
  <sheetViews>
    <sheetView workbookViewId="0">
      <selection activeCell="D10" sqref="A1:D10"/>
    </sheetView>
  </sheetViews>
  <sheetFormatPr defaultRowHeight="15.75"/>
  <cols>
    <col min="1" max="1" width="19" style="5" bestFit="1" customWidth="1"/>
    <col min="2" max="6" width="9.140625" style="5"/>
    <col min="7" max="7" width="19" style="5" bestFit="1" customWidth="1"/>
    <col min="8" max="16384" width="9.140625" style="5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3"/>
    </row>
    <row r="2" spans="1:10">
      <c r="A2" s="2" t="s">
        <v>106</v>
      </c>
      <c r="B2" s="1">
        <v>48</v>
      </c>
      <c r="C2" s="1">
        <v>50</v>
      </c>
      <c r="D2" s="1">
        <f>B2*C2</f>
        <v>2400</v>
      </c>
      <c r="E2" s="3"/>
    </row>
    <row r="3" spans="1:10">
      <c r="A3" s="2" t="s">
        <v>107</v>
      </c>
      <c r="B3" s="1">
        <v>55</v>
      </c>
      <c r="C3" s="1">
        <v>70</v>
      </c>
      <c r="D3" s="1">
        <f>B3*C3</f>
        <v>3850</v>
      </c>
      <c r="E3" s="3"/>
      <c r="G3" s="2" t="s">
        <v>109</v>
      </c>
      <c r="H3" s="1">
        <v>43</v>
      </c>
      <c r="I3" s="1">
        <v>65</v>
      </c>
      <c r="J3" s="1">
        <f t="shared" ref="J3" si="0">H3*I3</f>
        <v>2795</v>
      </c>
    </row>
    <row r="4" spans="1:10">
      <c r="A4" s="2" t="s">
        <v>108</v>
      </c>
      <c r="B4" s="1">
        <v>30</v>
      </c>
      <c r="C4" s="1">
        <v>55</v>
      </c>
      <c r="D4" s="1">
        <f t="shared" ref="D4:D10" si="1">B4*C4</f>
        <v>1650</v>
      </c>
      <c r="E4" s="3"/>
    </row>
    <row r="5" spans="1:10">
      <c r="A5" s="2" t="s">
        <v>109</v>
      </c>
      <c r="B5" s="1">
        <v>43</v>
      </c>
      <c r="C5" s="1">
        <v>65</v>
      </c>
      <c r="D5" s="1">
        <f t="shared" si="1"/>
        <v>2795</v>
      </c>
      <c r="E5" s="3"/>
    </row>
    <row r="6" spans="1:10">
      <c r="A6" s="2" t="s">
        <v>110</v>
      </c>
      <c r="B6" s="1">
        <v>52</v>
      </c>
      <c r="C6" s="1">
        <v>50</v>
      </c>
      <c r="D6" s="1">
        <f t="shared" si="1"/>
        <v>2600</v>
      </c>
      <c r="E6" s="3"/>
    </row>
    <row r="7" spans="1:10">
      <c r="A7" s="2" t="s">
        <v>111</v>
      </c>
      <c r="B7" s="1">
        <v>61</v>
      </c>
      <c r="C7" s="1">
        <v>60</v>
      </c>
      <c r="D7" s="1">
        <f t="shared" si="1"/>
        <v>3660</v>
      </c>
      <c r="E7" s="3"/>
      <c r="G7" s="1" t="s">
        <v>0</v>
      </c>
      <c r="H7" s="1" t="s">
        <v>1</v>
      </c>
      <c r="I7" s="1" t="s">
        <v>2</v>
      </c>
      <c r="J7" s="1" t="s">
        <v>3</v>
      </c>
    </row>
    <row r="8" spans="1:10">
      <c r="A8" s="2" t="s">
        <v>112</v>
      </c>
      <c r="B8" s="1">
        <v>37</v>
      </c>
      <c r="C8" s="1">
        <v>70</v>
      </c>
      <c r="D8" s="1">
        <f t="shared" si="1"/>
        <v>2590</v>
      </c>
      <c r="E8" s="3"/>
      <c r="G8" s="2" t="s">
        <v>106</v>
      </c>
      <c r="H8" s="1">
        <v>48</v>
      </c>
      <c r="I8" s="1">
        <v>50</v>
      </c>
      <c r="J8" s="1">
        <f>H8*I8</f>
        <v>2400</v>
      </c>
    </row>
    <row r="9" spans="1:10">
      <c r="A9" s="2" t="s">
        <v>113</v>
      </c>
      <c r="B9" s="1">
        <v>59</v>
      </c>
      <c r="C9" s="1">
        <v>45</v>
      </c>
      <c r="D9" s="1">
        <f t="shared" si="1"/>
        <v>2655</v>
      </c>
      <c r="E9" s="3"/>
      <c r="G9" s="2" t="s">
        <v>107</v>
      </c>
      <c r="H9" s="1">
        <v>55</v>
      </c>
      <c r="I9" s="1">
        <v>70</v>
      </c>
      <c r="J9" s="1">
        <f>H9*I9</f>
        <v>3850</v>
      </c>
    </row>
    <row r="10" spans="1:10">
      <c r="A10" s="2" t="s">
        <v>114</v>
      </c>
      <c r="B10" s="1">
        <v>36</v>
      </c>
      <c r="C10" s="1">
        <v>65</v>
      </c>
      <c r="D10" s="1">
        <f t="shared" si="1"/>
        <v>2340</v>
      </c>
      <c r="E10" s="3"/>
      <c r="G10" s="2" t="s">
        <v>108</v>
      </c>
      <c r="H10" s="1">
        <v>30</v>
      </c>
      <c r="I10" s="1">
        <v>55</v>
      </c>
      <c r="J10" s="1">
        <f t="shared" ref="J10:J16" si="2">H10*I10</f>
        <v>1650</v>
      </c>
    </row>
    <row r="11" spans="1:10">
      <c r="G11" s="2" t="s">
        <v>109</v>
      </c>
      <c r="H11" s="1">
        <v>43</v>
      </c>
      <c r="I11" s="1">
        <v>65</v>
      </c>
      <c r="J11" s="1">
        <f t="shared" si="2"/>
        <v>2795</v>
      </c>
    </row>
    <row r="12" spans="1:10">
      <c r="B12" s="1" t="s">
        <v>1</v>
      </c>
      <c r="G12" s="2" t="s">
        <v>110</v>
      </c>
      <c r="H12" s="1">
        <v>52</v>
      </c>
      <c r="I12" s="1">
        <v>50</v>
      </c>
      <c r="J12" s="1">
        <f t="shared" si="2"/>
        <v>2600</v>
      </c>
    </row>
    <row r="13" spans="1:10">
      <c r="B13" s="1">
        <v>48</v>
      </c>
      <c r="G13" s="2" t="s">
        <v>111</v>
      </c>
      <c r="H13" s="1">
        <v>61</v>
      </c>
      <c r="I13" s="1">
        <v>60</v>
      </c>
      <c r="J13" s="1">
        <f t="shared" si="2"/>
        <v>3660</v>
      </c>
    </row>
    <row r="14" spans="1:10">
      <c r="B14" s="1">
        <v>55</v>
      </c>
      <c r="G14" s="2" t="s">
        <v>112</v>
      </c>
      <c r="H14" s="1">
        <v>37</v>
      </c>
      <c r="I14" s="1">
        <v>70</v>
      </c>
      <c r="J14" s="1">
        <f t="shared" si="2"/>
        <v>2590</v>
      </c>
    </row>
    <row r="15" spans="1:10">
      <c r="B15" s="1">
        <v>30</v>
      </c>
      <c r="G15" s="2" t="s">
        <v>113</v>
      </c>
      <c r="H15" s="1">
        <v>59</v>
      </c>
      <c r="I15" s="1">
        <v>45</v>
      </c>
      <c r="J15" s="1">
        <f t="shared" si="2"/>
        <v>2655</v>
      </c>
    </row>
    <row r="16" spans="1:10">
      <c r="B16" s="1">
        <v>43</v>
      </c>
      <c r="G16" s="2" t="s">
        <v>114</v>
      </c>
      <c r="H16" s="1">
        <v>36</v>
      </c>
      <c r="I16" s="1">
        <v>65</v>
      </c>
      <c r="J16" s="1">
        <f t="shared" si="2"/>
        <v>2340</v>
      </c>
    </row>
    <row r="17" spans="1:10">
      <c r="B17" s="1">
        <v>52</v>
      </c>
      <c r="G17" s="8"/>
      <c r="H17" s="3"/>
      <c r="I17" s="3"/>
      <c r="J17" s="3"/>
    </row>
    <row r="18" spans="1:10">
      <c r="B18" s="1">
        <v>61</v>
      </c>
      <c r="G18" s="8"/>
      <c r="H18" s="3"/>
      <c r="I18" s="3"/>
      <c r="J18" s="3"/>
    </row>
    <row r="19" spans="1:10">
      <c r="B19" s="1">
        <v>37</v>
      </c>
      <c r="G19" s="8"/>
      <c r="H19" s="3"/>
      <c r="I19" s="3"/>
      <c r="J19" s="3"/>
    </row>
    <row r="20" spans="1:10">
      <c r="B20" s="1">
        <v>59</v>
      </c>
    </row>
    <row r="21" spans="1:10">
      <c r="B21" s="1">
        <v>36</v>
      </c>
    </row>
    <row r="22" spans="1:10">
      <c r="A22" s="5">
        <v>1</v>
      </c>
      <c r="B22" s="5">
        <v>1</v>
      </c>
      <c r="C22" s="5">
        <v>1</v>
      </c>
      <c r="D22" s="5">
        <v>1</v>
      </c>
      <c r="E22" s="5">
        <v>1</v>
      </c>
    </row>
    <row r="23" spans="1:10">
      <c r="A23" s="5">
        <v>1</v>
      </c>
      <c r="B23" s="4">
        <v>1.2</v>
      </c>
      <c r="C23" s="5">
        <f>B23*B23</f>
        <v>1.44</v>
      </c>
      <c r="G23" s="5" t="s">
        <v>4</v>
      </c>
    </row>
    <row r="24" spans="1:10">
      <c r="A24" s="5">
        <v>1</v>
      </c>
      <c r="B24" s="4">
        <v>1.2</v>
      </c>
      <c r="C24" s="5">
        <f t="shared" ref="C24:C27" si="3">B24*B24</f>
        <v>1.44</v>
      </c>
      <c r="G24" s="5" t="s">
        <v>4</v>
      </c>
    </row>
    <row r="25" spans="1:10">
      <c r="A25" s="5">
        <v>1</v>
      </c>
      <c r="B25" s="4">
        <v>1.2</v>
      </c>
      <c r="C25" s="5">
        <f t="shared" si="3"/>
        <v>1.44</v>
      </c>
      <c r="D25" s="6"/>
      <c r="G25" s="5" t="s">
        <v>4</v>
      </c>
    </row>
    <row r="26" spans="1:10">
      <c r="A26" s="5">
        <v>1</v>
      </c>
      <c r="B26" s="4">
        <v>1.2</v>
      </c>
      <c r="C26" s="5">
        <f t="shared" si="3"/>
        <v>1.44</v>
      </c>
      <c r="D26" s="6"/>
      <c r="G26" s="5" t="s">
        <v>4</v>
      </c>
    </row>
    <row r="27" spans="1:10">
      <c r="A27" s="5">
        <v>1</v>
      </c>
      <c r="B27" s="4">
        <v>1.2</v>
      </c>
      <c r="C27" s="5">
        <f t="shared" si="3"/>
        <v>1.44</v>
      </c>
      <c r="D27" s="6"/>
      <c r="G27" s="5" t="s">
        <v>4</v>
      </c>
    </row>
    <row r="28" spans="1:10">
      <c r="D28" s="6"/>
      <c r="G28" s="5" t="s">
        <v>4</v>
      </c>
    </row>
    <row r="29" spans="1:10">
      <c r="D29" s="6"/>
    </row>
    <row r="30" spans="1:10">
      <c r="B30" s="4"/>
    </row>
  </sheetData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1"/>
  <dimension ref="A1:G10"/>
  <sheetViews>
    <sheetView workbookViewId="0">
      <selection activeCell="G19" sqref="G19"/>
    </sheetView>
  </sheetViews>
  <sheetFormatPr defaultRowHeight="15"/>
  <cols>
    <col min="1" max="1" width="14.7109375" bestFit="1" customWidth="1"/>
    <col min="2" max="2" width="18.42578125" bestFit="1" customWidth="1"/>
    <col min="3" max="3" width="16.140625" bestFit="1" customWidth="1"/>
    <col min="5" max="5" width="13.85546875" style="24" bestFit="1" customWidth="1"/>
    <col min="6" max="6" width="16.7109375" bestFit="1" customWidth="1"/>
    <col min="7" max="7" width="11.5703125" bestFit="1" customWidth="1"/>
  </cols>
  <sheetData>
    <row r="1" spans="1:7">
      <c r="A1" s="19" t="s">
        <v>26</v>
      </c>
      <c r="B1" s="19" t="s">
        <v>18</v>
      </c>
      <c r="C1" s="19" t="s">
        <v>28</v>
      </c>
      <c r="E1" s="19" t="s">
        <v>26</v>
      </c>
      <c r="F1" s="19" t="s">
        <v>18</v>
      </c>
      <c r="G1" s="19" t="s">
        <v>28</v>
      </c>
    </row>
    <row r="2" spans="1:7" hidden="1">
      <c r="A2" s="17" t="s">
        <v>31</v>
      </c>
      <c r="B2" s="17" t="s">
        <v>53</v>
      </c>
      <c r="C2" s="17">
        <v>24</v>
      </c>
      <c r="E2" s="17" t="s">
        <v>31</v>
      </c>
      <c r="F2" s="17" t="s">
        <v>53</v>
      </c>
      <c r="G2" s="17">
        <v>24</v>
      </c>
    </row>
    <row r="3" spans="1:7">
      <c r="A3" s="17" t="s">
        <v>39</v>
      </c>
      <c r="B3" s="17" t="s">
        <v>52</v>
      </c>
      <c r="C3" s="17">
        <v>55</v>
      </c>
      <c r="E3" s="17" t="s">
        <v>39</v>
      </c>
      <c r="F3" s="17" t="s">
        <v>52</v>
      </c>
      <c r="G3" s="17">
        <v>55</v>
      </c>
    </row>
    <row r="4" spans="1:7">
      <c r="A4" s="17" t="s">
        <v>36</v>
      </c>
      <c r="B4" s="17" t="s">
        <v>37</v>
      </c>
      <c r="C4" s="17">
        <v>75</v>
      </c>
      <c r="E4" s="17" t="s">
        <v>36</v>
      </c>
      <c r="F4" s="17" t="s">
        <v>37</v>
      </c>
      <c r="G4" s="17">
        <v>75</v>
      </c>
    </row>
    <row r="5" spans="1:7" hidden="1">
      <c r="A5" s="17" t="s">
        <v>30</v>
      </c>
      <c r="B5" s="17" t="s">
        <v>29</v>
      </c>
      <c r="C5" s="17">
        <v>150</v>
      </c>
      <c r="E5" s="17" t="s">
        <v>30</v>
      </c>
      <c r="F5" s="17" t="s">
        <v>29</v>
      </c>
      <c r="G5" s="17">
        <v>150</v>
      </c>
    </row>
    <row r="6" spans="1:7" hidden="1">
      <c r="A6" s="17" t="s">
        <v>46</v>
      </c>
      <c r="B6" s="17" t="s">
        <v>32</v>
      </c>
      <c r="C6" s="17">
        <v>210</v>
      </c>
      <c r="E6" s="17" t="s">
        <v>46</v>
      </c>
      <c r="F6" s="17" t="s">
        <v>32</v>
      </c>
      <c r="G6" s="17">
        <v>210</v>
      </c>
    </row>
    <row r="7" spans="1:7">
      <c r="E7" s="22"/>
    </row>
    <row r="8" spans="1:7">
      <c r="E8" s="22"/>
    </row>
    <row r="9" spans="1:7">
      <c r="E9" s="22"/>
    </row>
    <row r="10" spans="1:7">
      <c r="E10" s="22"/>
    </row>
  </sheetData>
  <autoFilter ref="A1:C6">
    <filterColumn colId="1">
      <filters>
        <filter val="Помада"/>
        <filter val="Лак для ногтей"/>
      </filters>
    </filterColumn>
    <filterColumn colId="2">
      <customFilters>
        <customFilter operator="greaterThan" val="50"/>
        <customFilter operator="greaterThan" val="200"/>
      </customFilters>
    </filterColumn>
  </autoFilter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0"/>
  <dimension ref="A1:P55"/>
  <sheetViews>
    <sheetView tabSelected="1" workbookViewId="0">
      <selection activeCell="F8" sqref="F8"/>
    </sheetView>
  </sheetViews>
  <sheetFormatPr defaultRowHeight="15"/>
  <cols>
    <col min="1" max="1" width="14.7109375" bestFit="1" customWidth="1"/>
    <col min="2" max="2" width="18.42578125" bestFit="1" customWidth="1"/>
    <col min="3" max="3" width="16.140625" customWidth="1"/>
    <col min="5" max="5" width="8.7109375" style="24" customWidth="1"/>
    <col min="6" max="6" width="7.85546875" customWidth="1"/>
    <col min="7" max="7" width="9.5703125" customWidth="1"/>
    <col min="8" max="8" width="10.140625" customWidth="1"/>
  </cols>
  <sheetData>
    <row r="1" spans="1:16">
      <c r="A1" s="19" t="s">
        <v>27</v>
      </c>
      <c r="B1" s="19" t="s">
        <v>18</v>
      </c>
      <c r="C1" s="19" t="s">
        <v>28</v>
      </c>
      <c r="E1" s="42"/>
      <c r="F1" s="42"/>
      <c r="G1" s="42"/>
      <c r="H1" s="42"/>
    </row>
    <row r="2" spans="1:16">
      <c r="A2" s="17" t="s">
        <v>30</v>
      </c>
      <c r="B2" s="17" t="s">
        <v>29</v>
      </c>
      <c r="C2" s="17">
        <v>150</v>
      </c>
      <c r="E2" s="22"/>
      <c r="F2" s="22"/>
      <c r="G2" s="22"/>
      <c r="H2" s="22"/>
    </row>
    <row r="3" spans="1:16">
      <c r="A3" s="17" t="s">
        <v>31</v>
      </c>
      <c r="B3" s="17" t="s">
        <v>32</v>
      </c>
      <c r="C3" s="17">
        <v>200</v>
      </c>
      <c r="E3" s="22"/>
      <c r="F3" s="22"/>
      <c r="G3" s="22"/>
      <c r="H3" s="22"/>
      <c r="J3" s="43"/>
      <c r="K3" s="43"/>
      <c r="L3" s="43"/>
      <c r="M3" s="43"/>
      <c r="N3" s="43"/>
      <c r="O3" s="43"/>
      <c r="P3" s="43"/>
    </row>
    <row r="4" spans="1:16">
      <c r="A4" s="17" t="s">
        <v>36</v>
      </c>
      <c r="B4" s="17" t="s">
        <v>37</v>
      </c>
      <c r="C4" s="17">
        <v>75</v>
      </c>
      <c r="E4" s="22"/>
      <c r="F4" s="22"/>
      <c r="G4" s="22"/>
      <c r="H4" s="22"/>
    </row>
    <row r="5" spans="1:16">
      <c r="A5" s="17" t="s">
        <v>30</v>
      </c>
      <c r="B5" s="17" t="s">
        <v>38</v>
      </c>
      <c r="C5" s="17">
        <v>78</v>
      </c>
      <c r="E5" s="22"/>
      <c r="F5" s="22"/>
      <c r="G5" s="22"/>
      <c r="H5" s="22"/>
    </row>
    <row r="6" spans="1:16">
      <c r="A6" s="17" t="s">
        <v>39</v>
      </c>
      <c r="B6" s="17" t="s">
        <v>52</v>
      </c>
      <c r="C6" s="17">
        <v>55</v>
      </c>
      <c r="E6" s="22"/>
      <c r="F6" s="22"/>
      <c r="G6" s="22"/>
      <c r="H6" s="22"/>
    </row>
    <row r="7" spans="1:16">
      <c r="A7" s="17" t="s">
        <v>40</v>
      </c>
      <c r="B7" s="17" t="s">
        <v>29</v>
      </c>
      <c r="C7" s="17">
        <v>103</v>
      </c>
      <c r="E7" s="22"/>
      <c r="F7" s="22"/>
      <c r="G7" s="22"/>
      <c r="H7" s="22"/>
    </row>
    <row r="8" spans="1:16">
      <c r="A8" s="17" t="s">
        <v>31</v>
      </c>
      <c r="B8" s="17" t="s">
        <v>53</v>
      </c>
      <c r="C8" s="17">
        <v>24</v>
      </c>
      <c r="E8" s="22"/>
      <c r="F8" s="22"/>
      <c r="G8" s="22"/>
      <c r="H8" s="22"/>
    </row>
    <row r="9" spans="1:16">
      <c r="A9" s="17" t="s">
        <v>41</v>
      </c>
      <c r="B9" s="17" t="s">
        <v>54</v>
      </c>
      <c r="C9" s="17">
        <v>10</v>
      </c>
      <c r="E9" s="22"/>
      <c r="F9" s="22"/>
      <c r="G9" s="22"/>
      <c r="H9" s="22"/>
    </row>
    <row r="10" spans="1:16">
      <c r="A10" s="17" t="s">
        <v>42</v>
      </c>
      <c r="B10" s="17" t="s">
        <v>37</v>
      </c>
      <c r="C10" s="17">
        <v>94</v>
      </c>
      <c r="F10" s="22"/>
      <c r="G10" s="22"/>
      <c r="H10" s="22"/>
    </row>
    <row r="11" spans="1:16">
      <c r="A11" s="17" t="s">
        <v>43</v>
      </c>
      <c r="B11" s="17" t="s">
        <v>52</v>
      </c>
      <c r="C11" s="17">
        <v>50</v>
      </c>
      <c r="F11" s="22"/>
      <c r="G11" s="22"/>
      <c r="H11" s="22"/>
    </row>
    <row r="12" spans="1:16">
      <c r="A12" s="17" t="s">
        <v>44</v>
      </c>
      <c r="B12" s="17" t="s">
        <v>38</v>
      </c>
      <c r="C12" s="17">
        <v>76</v>
      </c>
      <c r="F12" s="22"/>
      <c r="G12" s="22"/>
      <c r="H12" s="22"/>
    </row>
    <row r="13" spans="1:16">
      <c r="A13" s="17" t="s">
        <v>45</v>
      </c>
      <c r="B13" s="17" t="s">
        <v>53</v>
      </c>
      <c r="C13" s="17">
        <v>170</v>
      </c>
      <c r="F13" s="22"/>
      <c r="G13" s="22"/>
      <c r="H13" s="22"/>
    </row>
    <row r="14" spans="1:16">
      <c r="A14" s="17" t="s">
        <v>46</v>
      </c>
      <c r="B14" s="17" t="s">
        <v>32</v>
      </c>
      <c r="C14" s="17">
        <v>210</v>
      </c>
      <c r="F14" s="22"/>
      <c r="G14" s="22"/>
      <c r="H14" s="22"/>
    </row>
    <row r="15" spans="1:16">
      <c r="A15" s="17" t="s">
        <v>47</v>
      </c>
      <c r="B15" s="17" t="s">
        <v>54</v>
      </c>
      <c r="C15" s="17">
        <v>48</v>
      </c>
      <c r="F15" s="22"/>
      <c r="G15" s="22"/>
      <c r="H15" s="22"/>
    </row>
    <row r="16" spans="1:16">
      <c r="A16" s="17" t="s">
        <v>48</v>
      </c>
      <c r="B16" s="17" t="s">
        <v>55</v>
      </c>
      <c r="C16" s="17">
        <v>55</v>
      </c>
      <c r="F16" s="22"/>
      <c r="G16" s="22"/>
      <c r="H16" s="22"/>
    </row>
    <row r="17" spans="1:11">
      <c r="A17" s="17" t="s">
        <v>49</v>
      </c>
      <c r="B17" s="17" t="s">
        <v>56</v>
      </c>
      <c r="C17" s="17">
        <v>130</v>
      </c>
      <c r="F17" s="22"/>
      <c r="G17" s="22"/>
      <c r="H17" s="22"/>
    </row>
    <row r="18" spans="1:11">
      <c r="A18" s="17" t="s">
        <v>50</v>
      </c>
      <c r="B18" s="17" t="s">
        <v>57</v>
      </c>
      <c r="C18" s="17">
        <v>28</v>
      </c>
      <c r="F18" s="22"/>
      <c r="G18" s="22"/>
      <c r="H18" s="22"/>
    </row>
    <row r="19" spans="1:11">
      <c r="A19" s="17" t="s">
        <v>51</v>
      </c>
      <c r="B19" s="17" t="s">
        <v>58</v>
      </c>
      <c r="C19" s="17">
        <v>90</v>
      </c>
      <c r="F19" s="22"/>
      <c r="G19" s="22"/>
      <c r="H19" s="22"/>
    </row>
    <row r="20" spans="1:11">
      <c r="A20" s="17" t="s">
        <v>39</v>
      </c>
      <c r="B20" s="17" t="s">
        <v>38</v>
      </c>
      <c r="C20" s="17">
        <v>65</v>
      </c>
      <c r="F20" s="22"/>
      <c r="G20" s="22"/>
      <c r="H20" s="22"/>
    </row>
    <row r="21" spans="1:11">
      <c r="A21" s="17" t="s">
        <v>44</v>
      </c>
      <c r="B21" s="17" t="s">
        <v>54</v>
      </c>
      <c r="C21" s="17">
        <v>110</v>
      </c>
      <c r="F21" s="22"/>
      <c r="G21" s="22"/>
      <c r="H21" s="22"/>
    </row>
    <row r="22" spans="1:11">
      <c r="A22" s="17" t="s">
        <v>47</v>
      </c>
      <c r="B22" s="17" t="s">
        <v>55</v>
      </c>
      <c r="C22" s="17">
        <v>68</v>
      </c>
    </row>
    <row r="24" spans="1:11" ht="45">
      <c r="A24" s="13"/>
      <c r="B24" s="45" t="s">
        <v>54</v>
      </c>
      <c r="C24" s="40" t="s">
        <v>58</v>
      </c>
      <c r="D24" s="40" t="s">
        <v>38</v>
      </c>
      <c r="E24" s="46" t="s">
        <v>52</v>
      </c>
      <c r="F24" s="46" t="s">
        <v>32</v>
      </c>
      <c r="G24" s="46" t="s">
        <v>53</v>
      </c>
      <c r="H24" s="46" t="s">
        <v>37</v>
      </c>
      <c r="I24" s="46" t="s">
        <v>57</v>
      </c>
      <c r="J24" s="46" t="s">
        <v>29</v>
      </c>
      <c r="K24" s="46" t="s">
        <v>56</v>
      </c>
    </row>
    <row r="25" spans="1:11">
      <c r="A25" s="13" t="s">
        <v>3</v>
      </c>
      <c r="B25" s="47">
        <f t="shared" ref="B25:K25" si="0">DSUM(ПОСТАВКИ,КОЛИЧЕСТВО,$C$1:$C$14)</f>
        <v>1295</v>
      </c>
      <c r="C25" s="47">
        <f t="shared" si="0"/>
        <v>1295</v>
      </c>
      <c r="D25" s="47">
        <f t="shared" si="0"/>
        <v>1295</v>
      </c>
      <c r="E25" s="47">
        <f t="shared" si="0"/>
        <v>1295</v>
      </c>
      <c r="F25" s="47">
        <f t="shared" si="0"/>
        <v>1295</v>
      </c>
      <c r="G25" s="47">
        <f t="shared" si="0"/>
        <v>1295</v>
      </c>
      <c r="H25" s="47">
        <f t="shared" si="0"/>
        <v>1295</v>
      </c>
      <c r="I25" s="47">
        <f t="shared" si="0"/>
        <v>1295</v>
      </c>
      <c r="J25" s="47">
        <f t="shared" si="0"/>
        <v>1295</v>
      </c>
      <c r="K25" s="47">
        <f t="shared" si="0"/>
        <v>1295</v>
      </c>
    </row>
    <row r="26" spans="1:11">
      <c r="A26" s="13" t="s">
        <v>129</v>
      </c>
      <c r="B26" s="47">
        <f t="shared" ref="B26:K26" si="1">DAVERAGE(ПОСТАВКИ,КОЛИЧЕСТВО,$C$1:$C$14)</f>
        <v>99.615384615384613</v>
      </c>
      <c r="C26" s="47">
        <f t="shared" si="1"/>
        <v>99.615384615384613</v>
      </c>
      <c r="D26" s="47">
        <f t="shared" si="1"/>
        <v>99.615384615384613</v>
      </c>
      <c r="E26" s="47">
        <f t="shared" si="1"/>
        <v>99.615384615384613</v>
      </c>
      <c r="F26" s="47">
        <f t="shared" si="1"/>
        <v>99.615384615384613</v>
      </c>
      <c r="G26" s="47">
        <f t="shared" si="1"/>
        <v>99.615384615384613</v>
      </c>
      <c r="H26" s="47">
        <f t="shared" si="1"/>
        <v>99.615384615384613</v>
      </c>
      <c r="I26" s="47">
        <f t="shared" si="1"/>
        <v>99.615384615384613</v>
      </c>
      <c r="J26" s="47">
        <f t="shared" si="1"/>
        <v>99.615384615384613</v>
      </c>
      <c r="K26" s="47">
        <f t="shared" si="1"/>
        <v>99.615384615384613</v>
      </c>
    </row>
    <row r="27" spans="1:11">
      <c r="A27" s="13" t="s">
        <v>130</v>
      </c>
      <c r="B27" s="47">
        <f t="shared" ref="B27:K27" si="2">DMAX(ПОСТАВКИ,КОЛИЧЕСТВО,$C$1:$C$14)</f>
        <v>210</v>
      </c>
      <c r="C27" s="47">
        <f t="shared" si="2"/>
        <v>210</v>
      </c>
      <c r="D27" s="47">
        <f t="shared" si="2"/>
        <v>210</v>
      </c>
      <c r="E27" s="47">
        <f t="shared" si="2"/>
        <v>210</v>
      </c>
      <c r="F27" s="47">
        <f t="shared" si="2"/>
        <v>210</v>
      </c>
      <c r="G27" s="47">
        <f t="shared" si="2"/>
        <v>210</v>
      </c>
      <c r="H27" s="47">
        <f t="shared" si="2"/>
        <v>210</v>
      </c>
      <c r="I27" s="47">
        <f t="shared" si="2"/>
        <v>210</v>
      </c>
      <c r="J27" s="47">
        <f t="shared" si="2"/>
        <v>210</v>
      </c>
      <c r="K27" s="47">
        <f t="shared" si="2"/>
        <v>210</v>
      </c>
    </row>
    <row r="28" spans="1:11">
      <c r="A28" s="13" t="s">
        <v>131</v>
      </c>
      <c r="B28" s="47">
        <f t="shared" ref="B28:K28" si="3">DMIN(ПОСТАВКИ,КОЛИЧЕСТВО,$C$2:$C$14)</f>
        <v>10</v>
      </c>
      <c r="C28" s="47">
        <f t="shared" si="3"/>
        <v>10</v>
      </c>
      <c r="D28" s="47">
        <f t="shared" si="3"/>
        <v>10</v>
      </c>
      <c r="E28" s="47">
        <f t="shared" si="3"/>
        <v>10</v>
      </c>
      <c r="F28" s="47">
        <f t="shared" si="3"/>
        <v>10</v>
      </c>
      <c r="G28" s="47">
        <f t="shared" si="3"/>
        <v>10</v>
      </c>
      <c r="H28" s="47">
        <f t="shared" si="3"/>
        <v>10</v>
      </c>
      <c r="I28" s="47">
        <f t="shared" si="3"/>
        <v>10</v>
      </c>
      <c r="J28" s="47">
        <f t="shared" si="3"/>
        <v>10</v>
      </c>
      <c r="K28" s="47">
        <f t="shared" si="3"/>
        <v>10</v>
      </c>
    </row>
    <row r="34" spans="1:3">
      <c r="A34" s="42"/>
      <c r="B34" s="42"/>
      <c r="C34" s="42"/>
    </row>
    <row r="35" spans="1:3">
      <c r="A35" s="22"/>
      <c r="B35" s="22"/>
      <c r="C35" s="22"/>
    </row>
    <row r="36" spans="1:3">
      <c r="A36" s="22"/>
      <c r="B36" s="22"/>
      <c r="C36" s="22"/>
    </row>
    <row r="37" spans="1:3">
      <c r="A37" s="22"/>
      <c r="B37" s="22"/>
      <c r="C37" s="22"/>
    </row>
    <row r="38" spans="1:3">
      <c r="A38" s="22"/>
      <c r="B38" s="22"/>
      <c r="C38" s="22"/>
    </row>
    <row r="39" spans="1:3">
      <c r="A39" s="22"/>
      <c r="B39" s="22"/>
      <c r="C39" s="22"/>
    </row>
    <row r="40" spans="1:3">
      <c r="A40" s="22"/>
      <c r="B40" s="22"/>
      <c r="C40" s="22"/>
    </row>
    <row r="41" spans="1:3">
      <c r="A41" s="22"/>
      <c r="B41" s="22"/>
      <c r="C41" s="22"/>
    </row>
    <row r="42" spans="1:3">
      <c r="A42" s="22"/>
      <c r="B42" s="22"/>
      <c r="C42" s="22"/>
    </row>
    <row r="43" spans="1:3">
      <c r="A43" s="22"/>
      <c r="B43" s="22"/>
      <c r="C43" s="22"/>
    </row>
    <row r="44" spans="1:3">
      <c r="A44" s="22"/>
      <c r="B44" s="22"/>
      <c r="C44" s="22"/>
    </row>
    <row r="45" spans="1:3">
      <c r="A45" s="22"/>
      <c r="B45" s="22"/>
      <c r="C45" s="22"/>
    </row>
    <row r="46" spans="1:3">
      <c r="A46" s="22"/>
      <c r="B46" s="22"/>
      <c r="C46" s="22"/>
    </row>
    <row r="47" spans="1:3">
      <c r="A47" s="22"/>
      <c r="B47" s="22"/>
      <c r="C47" s="22"/>
    </row>
    <row r="48" spans="1:3">
      <c r="A48" s="22"/>
      <c r="B48" s="22"/>
      <c r="C48" s="22"/>
    </row>
    <row r="49" spans="1:3">
      <c r="A49" s="22"/>
      <c r="B49" s="22"/>
      <c r="C49" s="22"/>
    </row>
    <row r="50" spans="1:3">
      <c r="A50" s="22"/>
      <c r="B50" s="22"/>
      <c r="C50" s="22"/>
    </row>
    <row r="51" spans="1:3">
      <c r="A51" s="22"/>
      <c r="B51" s="22"/>
      <c r="C51" s="22"/>
    </row>
    <row r="52" spans="1:3">
      <c r="A52" s="22"/>
      <c r="B52" s="22"/>
      <c r="C52" s="22"/>
    </row>
    <row r="53" spans="1:3">
      <c r="A53" s="22"/>
      <c r="B53" s="22"/>
      <c r="C53" s="22"/>
    </row>
    <row r="54" spans="1:3">
      <c r="A54" s="22"/>
      <c r="B54" s="22"/>
      <c r="C54" s="22"/>
    </row>
    <row r="55" spans="1:3">
      <c r="A55" s="22"/>
      <c r="B55" s="22"/>
      <c r="C55" s="22"/>
    </row>
  </sheetData>
  <autoFilter ref="A1:C1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:E7"/>
  <sheetViews>
    <sheetView workbookViewId="0">
      <selection sqref="A1:E6"/>
    </sheetView>
  </sheetViews>
  <sheetFormatPr defaultRowHeight="15.75"/>
  <cols>
    <col min="1" max="1" width="15.140625" style="5" customWidth="1"/>
    <col min="2" max="4" width="9.140625" style="5"/>
    <col min="5" max="5" width="11.28515625" style="5" bestFit="1" customWidth="1"/>
    <col min="6" max="16384" width="9.140625" style="5"/>
  </cols>
  <sheetData>
    <row r="1" spans="1:5">
      <c r="A1" s="51" t="s">
        <v>5</v>
      </c>
      <c r="B1" s="51"/>
      <c r="C1" s="51"/>
      <c r="D1" s="51"/>
      <c r="E1" s="51"/>
    </row>
    <row r="2" spans="1:5">
      <c r="A2" s="48" t="s">
        <v>6</v>
      </c>
      <c r="B2" s="49"/>
      <c r="C2" s="50"/>
      <c r="D2" s="13" t="s">
        <v>11</v>
      </c>
      <c r="E2" s="13">
        <v>200</v>
      </c>
    </row>
    <row r="3" spans="1:5">
      <c r="A3" s="48" t="s">
        <v>7</v>
      </c>
      <c r="B3" s="49"/>
      <c r="C3" s="50"/>
      <c r="D3" s="13" t="s">
        <v>12</v>
      </c>
      <c r="E3" s="29">
        <v>35796</v>
      </c>
    </row>
    <row r="4" spans="1:5">
      <c r="A4" s="48" t="s">
        <v>8</v>
      </c>
      <c r="B4" s="49"/>
      <c r="C4" s="50"/>
      <c r="D4" s="13" t="s">
        <v>13</v>
      </c>
      <c r="E4" s="29">
        <v>36281</v>
      </c>
    </row>
    <row r="5" spans="1:5">
      <c r="A5" s="48" t="s">
        <v>9</v>
      </c>
      <c r="B5" s="49"/>
      <c r="C5" s="50"/>
      <c r="D5" s="13" t="s">
        <v>14</v>
      </c>
      <c r="E5" s="30">
        <v>0.1</v>
      </c>
    </row>
    <row r="6" spans="1:5">
      <c r="A6" s="48" t="s">
        <v>10</v>
      </c>
      <c r="B6" s="49"/>
      <c r="C6" s="50"/>
      <c r="D6" s="13" t="s">
        <v>15</v>
      </c>
      <c r="E6" s="31">
        <f>S*(1+p)^((DV-D0)/365)</f>
        <v>227.00281084609611</v>
      </c>
    </row>
    <row r="7" spans="1:5">
      <c r="A7" s="24"/>
      <c r="B7" s="24"/>
      <c r="C7" s="24"/>
      <c r="D7" s="24"/>
      <c r="E7" s="32"/>
    </row>
  </sheetData>
  <mergeCells count="6">
    <mergeCell ref="A5:C5"/>
    <mergeCell ref="A6:C6"/>
    <mergeCell ref="A1:E1"/>
    <mergeCell ref="A2:C2"/>
    <mergeCell ref="A3:C3"/>
    <mergeCell ref="A4:C4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">
    <outlinePr applyStyles="1"/>
  </sheetPr>
  <dimension ref="A1:Q11"/>
  <sheetViews>
    <sheetView workbookViewId="0">
      <pane ySplit="1" topLeftCell="A2" activePane="bottomLeft" state="frozen"/>
      <selection pane="bottomLeft" activeCell="H13" sqref="H13"/>
    </sheetView>
  </sheetViews>
  <sheetFormatPr defaultRowHeight="15.75"/>
  <cols>
    <col min="1" max="1" width="12.28515625" style="5" customWidth="1"/>
    <col min="2" max="2" width="9.140625" style="5"/>
    <col min="3" max="3" width="13.42578125" style="5" customWidth="1"/>
    <col min="4" max="16384" width="9.140625" style="5"/>
  </cols>
  <sheetData>
    <row r="1" spans="1:17">
      <c r="A1" s="52" t="s">
        <v>16</v>
      </c>
      <c r="B1" s="52"/>
      <c r="C1" s="52"/>
      <c r="D1" s="52"/>
      <c r="E1" s="52"/>
      <c r="F1" s="52"/>
      <c r="G1" s="52"/>
      <c r="J1" s="34"/>
      <c r="K1" s="34"/>
      <c r="L1" s="34"/>
      <c r="M1" s="34"/>
      <c r="N1" s="34"/>
      <c r="O1" s="34"/>
      <c r="P1" s="34"/>
      <c r="Q1" s="34"/>
    </row>
    <row r="2" spans="1:17" ht="31.5">
      <c r="A2" s="33" t="s">
        <v>17</v>
      </c>
      <c r="B2" s="33" t="s">
        <v>18</v>
      </c>
      <c r="C2" s="33" t="s">
        <v>19</v>
      </c>
      <c r="D2" s="33" t="s">
        <v>20</v>
      </c>
      <c r="E2" s="33" t="s">
        <v>21</v>
      </c>
    </row>
    <row r="3" spans="1:17">
      <c r="A3" s="7"/>
      <c r="B3" s="7"/>
      <c r="C3" s="7"/>
      <c r="D3" s="7"/>
      <c r="E3" s="7"/>
    </row>
    <row r="4" spans="1:17">
      <c r="A4" s="7"/>
      <c r="B4" s="7"/>
      <c r="C4" s="7"/>
      <c r="D4" s="7"/>
      <c r="E4" s="7"/>
    </row>
    <row r="5" spans="1:17">
      <c r="A5" s="7"/>
      <c r="B5" s="7"/>
      <c r="C5" s="7"/>
      <c r="D5" s="7"/>
      <c r="E5" s="7"/>
    </row>
    <row r="6" spans="1:17">
      <c r="A6" s="7"/>
      <c r="B6" s="7"/>
      <c r="C6" s="7"/>
      <c r="D6" s="7"/>
      <c r="E6" s="7"/>
    </row>
    <row r="7" spans="1:17">
      <c r="A7" s="7"/>
      <c r="B7" s="7"/>
      <c r="C7" s="7"/>
      <c r="D7" s="7"/>
      <c r="E7" s="7"/>
    </row>
    <row r="8" spans="1:17">
      <c r="A8" s="7"/>
      <c r="B8" s="7"/>
      <c r="C8" s="7"/>
      <c r="D8" s="7"/>
      <c r="E8" s="7"/>
    </row>
    <row r="9" spans="1:17">
      <c r="A9" s="7"/>
      <c r="B9" s="7"/>
      <c r="C9" s="7"/>
      <c r="D9" s="7"/>
      <c r="E9" s="7"/>
    </row>
    <row r="10" spans="1:17">
      <c r="A10" s="7"/>
      <c r="B10" s="7"/>
      <c r="C10" s="7"/>
      <c r="D10" s="7"/>
      <c r="E10" s="7"/>
    </row>
    <row r="11" spans="1:17">
      <c r="A11" s="7"/>
      <c r="B11" s="7"/>
      <c r="C11" s="7"/>
      <c r="D11" s="7"/>
      <c r="E11" s="7"/>
    </row>
  </sheetData>
  <dataConsolidate/>
  <mergeCells count="1">
    <mergeCell ref="A1:G1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D36" sqref="D36"/>
    </sheetView>
  </sheetViews>
  <sheetFormatPr defaultRowHeight="15"/>
  <cols>
    <col min="1" max="1" width="14.28515625" customWidth="1"/>
    <col min="2" max="2" width="11.7109375" customWidth="1"/>
    <col min="4" max="4" width="15.140625" customWidth="1"/>
    <col min="7" max="7" width="14.7109375" customWidth="1"/>
  </cols>
  <sheetData>
    <row r="1" spans="1:8">
      <c r="A1" s="13" t="s">
        <v>0</v>
      </c>
      <c r="B1" s="13" t="s">
        <v>115</v>
      </c>
      <c r="D1" s="13" t="s">
        <v>0</v>
      </c>
      <c r="E1" s="13" t="s">
        <v>116</v>
      </c>
      <c r="G1" s="13" t="s">
        <v>0</v>
      </c>
      <c r="H1" s="13" t="s">
        <v>24</v>
      </c>
    </row>
    <row r="2" spans="1:8">
      <c r="A2" s="13" t="s">
        <v>117</v>
      </c>
      <c r="B2" s="13" t="s">
        <v>122</v>
      </c>
      <c r="D2" s="13" t="str">
        <f>A2</f>
        <v>Крупской В.А.</v>
      </c>
      <c r="E2" s="13">
        <v>50</v>
      </c>
      <c r="G2" s="13" t="str">
        <f>A2</f>
        <v>Крупской В.А.</v>
      </c>
      <c r="H2" s="13">
        <v>31000</v>
      </c>
    </row>
    <row r="3" spans="1:8">
      <c r="A3" s="13" t="s">
        <v>118</v>
      </c>
      <c r="B3" s="13" t="s">
        <v>23</v>
      </c>
      <c r="D3" s="13" t="str">
        <f>A3</f>
        <v>Воронов К.В.</v>
      </c>
      <c r="E3" s="13">
        <v>40</v>
      </c>
      <c r="G3" s="13" t="str">
        <f t="shared" ref="G3:G5" si="0">A3</f>
        <v>Воронов К.В.</v>
      </c>
      <c r="H3" s="13">
        <v>36000</v>
      </c>
    </row>
    <row r="4" spans="1:8">
      <c r="A4" s="13" t="s">
        <v>119</v>
      </c>
      <c r="B4" s="13" t="s">
        <v>123</v>
      </c>
      <c r="D4" s="13" t="str">
        <f t="shared" ref="D4:D6" si="1">A4</f>
        <v>Пахреев К.К.</v>
      </c>
      <c r="E4" s="13">
        <v>45</v>
      </c>
      <c r="G4" s="13" t="str">
        <f t="shared" si="0"/>
        <v>Пахреев К.К.</v>
      </c>
      <c r="H4" s="13">
        <v>40000</v>
      </c>
    </row>
    <row r="5" spans="1:8">
      <c r="A5" s="13" t="s">
        <v>120</v>
      </c>
      <c r="B5" s="13" t="s">
        <v>22</v>
      </c>
      <c r="D5" s="13" t="str">
        <f t="shared" si="1"/>
        <v>Болгов С.М.</v>
      </c>
      <c r="E5" s="13">
        <v>39</v>
      </c>
      <c r="G5" s="13" t="str">
        <f t="shared" si="0"/>
        <v>Болгов С.М.</v>
      </c>
      <c r="H5" s="13">
        <v>25000</v>
      </c>
    </row>
    <row r="6" spans="1:8">
      <c r="A6" s="13" t="s">
        <v>121</v>
      </c>
      <c r="B6" s="13" t="s">
        <v>124</v>
      </c>
      <c r="D6" s="13" t="str">
        <f t="shared" si="1"/>
        <v>Семенов Л.Э.</v>
      </c>
      <c r="E6" s="13">
        <v>51</v>
      </c>
      <c r="G6" s="13" t="str">
        <f>A6</f>
        <v>Семенов Л.Э.</v>
      </c>
      <c r="H6" s="13">
        <v>32000</v>
      </c>
    </row>
    <row r="9" spans="1:8">
      <c r="A9" t="s">
        <v>117</v>
      </c>
      <c r="B9">
        <v>15525</v>
      </c>
    </row>
    <row r="10" spans="1:8">
      <c r="A10" t="s">
        <v>118</v>
      </c>
      <c r="B10">
        <v>18020</v>
      </c>
    </row>
    <row r="11" spans="1:8">
      <c r="A11" t="s">
        <v>119</v>
      </c>
      <c r="B11">
        <v>20022.5</v>
      </c>
    </row>
    <row r="12" spans="1:8">
      <c r="A12" t="s">
        <v>120</v>
      </c>
      <c r="B12">
        <v>12519.5</v>
      </c>
    </row>
    <row r="13" spans="1:8">
      <c r="A13" t="s">
        <v>121</v>
      </c>
      <c r="B13">
        <v>16025.5</v>
      </c>
    </row>
  </sheetData>
  <dataConsolidate function="average" leftLabels="1">
    <dataRefs count="3">
      <dataRef ref="A1:B6" sheet="Консолидация"/>
      <dataRef ref="D1:E6" sheet="Консолидация"/>
      <dataRef ref="G1:H6" sheet="Консолидация"/>
    </dataRefs>
  </dataConsolid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/>
  <dimension ref="A2:L31"/>
  <sheetViews>
    <sheetView workbookViewId="0">
      <selection activeCell="A10" sqref="A10:C15"/>
    </sheetView>
  </sheetViews>
  <sheetFormatPr defaultRowHeight="15.75"/>
  <cols>
    <col min="1" max="1" width="10.5703125" style="5" bestFit="1" customWidth="1"/>
    <col min="2" max="2" width="21.42578125" style="5" customWidth="1"/>
    <col min="3" max="3" width="16.42578125" style="5" customWidth="1"/>
    <col min="4" max="4" width="10.7109375" style="5" bestFit="1" customWidth="1"/>
    <col min="5" max="5" width="12.5703125" style="5" bestFit="1" customWidth="1"/>
    <col min="6" max="6" width="8.5703125" style="5" bestFit="1" customWidth="1"/>
    <col min="7" max="7" width="6.140625" style="5" customWidth="1"/>
    <col min="8" max="8" width="10.7109375" style="5" bestFit="1" customWidth="1"/>
    <col min="9" max="9" width="19.85546875" style="5" customWidth="1"/>
    <col min="10" max="16384" width="9.140625" style="5"/>
  </cols>
  <sheetData>
    <row r="2" spans="1:12" ht="47.25" customHeight="1">
      <c r="A2" s="26" t="s">
        <v>0</v>
      </c>
      <c r="B2" s="26" t="s">
        <v>59</v>
      </c>
      <c r="C2" s="25" t="s">
        <v>60</v>
      </c>
      <c r="D2" s="25" t="s">
        <v>60</v>
      </c>
      <c r="E2" s="28" t="s">
        <v>60</v>
      </c>
      <c r="H2" s="26" t="s">
        <v>0</v>
      </c>
      <c r="I2" s="26" t="s">
        <v>59</v>
      </c>
      <c r="J2" s="25" t="s">
        <v>60</v>
      </c>
      <c r="K2" s="25" t="s">
        <v>60</v>
      </c>
      <c r="L2" s="28" t="s">
        <v>60</v>
      </c>
    </row>
    <row r="3" spans="1:12">
      <c r="A3" s="27"/>
      <c r="B3" s="27"/>
      <c r="C3" s="15" t="s">
        <v>66</v>
      </c>
      <c r="D3" s="7" t="s">
        <v>67</v>
      </c>
      <c r="E3" s="7" t="s">
        <v>68</v>
      </c>
      <c r="H3" s="27"/>
      <c r="I3" s="27"/>
      <c r="J3" s="15" t="s">
        <v>66</v>
      </c>
      <c r="K3" s="7" t="s">
        <v>67</v>
      </c>
      <c r="L3" s="7" t="s">
        <v>68</v>
      </c>
    </row>
    <row r="4" spans="1:12">
      <c r="A4" s="7" t="s">
        <v>125</v>
      </c>
      <c r="B4" s="15" t="s">
        <v>61</v>
      </c>
      <c r="C4" s="16">
        <v>55</v>
      </c>
      <c r="D4" s="9">
        <v>89</v>
      </c>
      <c r="E4" s="9">
        <v>56</v>
      </c>
      <c r="F4" s="5">
        <f>C4+D4+E4+J4+K4+L4</f>
        <v>522</v>
      </c>
      <c r="H4" s="7" t="str">
        <f>A4</f>
        <v>Баринов</v>
      </c>
      <c r="I4" s="15" t="s">
        <v>61</v>
      </c>
      <c r="J4" s="16">
        <v>105</v>
      </c>
      <c r="K4" s="9">
        <v>128</v>
      </c>
      <c r="L4" s="9">
        <v>89</v>
      </c>
    </row>
    <row r="5" spans="1:12" ht="15.75" customHeight="1">
      <c r="A5" s="7" t="s">
        <v>126</v>
      </c>
      <c r="B5" s="15" t="s">
        <v>62</v>
      </c>
      <c r="C5" s="16">
        <v>73</v>
      </c>
      <c r="D5" s="9">
        <v>54</v>
      </c>
      <c r="E5" s="9">
        <v>54</v>
      </c>
      <c r="H5" s="7" t="str">
        <f>A5</f>
        <v>Козлов</v>
      </c>
      <c r="I5" s="15" t="s">
        <v>62</v>
      </c>
      <c r="J5" s="16">
        <v>45</v>
      </c>
      <c r="K5" s="9">
        <v>86</v>
      </c>
      <c r="L5" s="9">
        <v>76</v>
      </c>
    </row>
    <row r="6" spans="1:12">
      <c r="A6" s="7" t="s">
        <v>25</v>
      </c>
      <c r="B6" s="15" t="s">
        <v>63</v>
      </c>
      <c r="C6" s="16">
        <v>95</v>
      </c>
      <c r="D6" s="9">
        <v>67</v>
      </c>
      <c r="E6" s="9">
        <v>69</v>
      </c>
      <c r="H6" s="7" t="str">
        <f>A6</f>
        <v>Петров</v>
      </c>
      <c r="I6" s="15" t="s">
        <v>63</v>
      </c>
      <c r="J6" s="16">
        <v>120</v>
      </c>
      <c r="K6" s="9">
        <v>56</v>
      </c>
      <c r="L6" s="9">
        <v>84</v>
      </c>
    </row>
    <row r="7" spans="1:12" ht="31.5">
      <c r="A7" s="7" t="s">
        <v>127</v>
      </c>
      <c r="B7" s="15" t="s">
        <v>64</v>
      </c>
      <c r="C7" s="16">
        <v>65</v>
      </c>
      <c r="D7" s="9">
        <v>54</v>
      </c>
      <c r="E7" s="9">
        <v>50</v>
      </c>
      <c r="H7" s="7" t="str">
        <f>A7</f>
        <v>Смарчук</v>
      </c>
      <c r="I7" s="15" t="s">
        <v>64</v>
      </c>
      <c r="J7" s="16">
        <v>89</v>
      </c>
      <c r="K7" s="9">
        <v>65</v>
      </c>
      <c r="L7" s="9">
        <v>41</v>
      </c>
    </row>
    <row r="8" spans="1:12" ht="31.5">
      <c r="A8" s="7" t="s">
        <v>128</v>
      </c>
      <c r="B8" s="15" t="s">
        <v>65</v>
      </c>
      <c r="C8" s="16">
        <v>54</v>
      </c>
      <c r="D8" s="9">
        <v>46</v>
      </c>
      <c r="E8" s="9">
        <v>39</v>
      </c>
      <c r="H8" s="7" t="str">
        <f>A8</f>
        <v>Билан</v>
      </c>
      <c r="I8" s="15" t="s">
        <v>65</v>
      </c>
      <c r="J8" s="16">
        <v>72</v>
      </c>
      <c r="K8" s="9">
        <v>52</v>
      </c>
      <c r="L8" s="9">
        <v>85</v>
      </c>
    </row>
    <row r="10" spans="1:12" ht="31.5">
      <c r="A10" s="7"/>
      <c r="B10" s="7" t="s">
        <v>59</v>
      </c>
      <c r="C10" s="44" t="s">
        <v>60</v>
      </c>
    </row>
    <row r="11" spans="1:12">
      <c r="A11" s="7" t="s">
        <v>125</v>
      </c>
      <c r="B11" s="7"/>
      <c r="C11" s="7">
        <v>87</v>
      </c>
    </row>
    <row r="12" spans="1:12">
      <c r="A12" s="7" t="s">
        <v>126</v>
      </c>
      <c r="B12" s="7"/>
      <c r="C12" s="35">
        <v>64.666666666666671</v>
      </c>
    </row>
    <row r="13" spans="1:12">
      <c r="A13" s="7" t="s">
        <v>25</v>
      </c>
      <c r="B13" s="7"/>
      <c r="C13" s="35">
        <v>81.833333333333329</v>
      </c>
    </row>
    <row r="14" spans="1:12">
      <c r="A14" s="7" t="s">
        <v>127</v>
      </c>
      <c r="B14" s="7"/>
      <c r="C14" s="35">
        <v>60.666666666666664</v>
      </c>
    </row>
    <row r="15" spans="1:12">
      <c r="A15" s="7" t="s">
        <v>128</v>
      </c>
      <c r="B15" s="7"/>
      <c r="C15" s="7">
        <v>58</v>
      </c>
    </row>
    <row r="17" spans="1:3" ht="31.5">
      <c r="A17" s="7"/>
      <c r="B17" s="7" t="s">
        <v>59</v>
      </c>
      <c r="C17" s="44" t="s">
        <v>60</v>
      </c>
    </row>
    <row r="18" spans="1:3">
      <c r="A18" s="7" t="s">
        <v>125</v>
      </c>
      <c r="B18" s="7"/>
      <c r="C18" s="7">
        <v>522</v>
      </c>
    </row>
    <row r="19" spans="1:3">
      <c r="A19" s="7" t="s">
        <v>126</v>
      </c>
      <c r="B19" s="7"/>
      <c r="C19" s="7">
        <v>388</v>
      </c>
    </row>
    <row r="20" spans="1:3">
      <c r="A20" s="7" t="s">
        <v>25</v>
      </c>
      <c r="B20" s="7"/>
      <c r="C20" s="7">
        <v>491</v>
      </c>
    </row>
    <row r="21" spans="1:3">
      <c r="A21" s="7" t="s">
        <v>127</v>
      </c>
      <c r="B21" s="7"/>
      <c r="C21" s="7">
        <v>364</v>
      </c>
    </row>
    <row r="22" spans="1:3">
      <c r="A22" s="7" t="s">
        <v>128</v>
      </c>
      <c r="B22" s="7"/>
      <c r="C22" s="7">
        <v>348</v>
      </c>
    </row>
    <row r="24" spans="1:3" ht="31.5">
      <c r="A24" s="7"/>
      <c r="B24" s="7" t="s">
        <v>59</v>
      </c>
      <c r="C24" s="44" t="s">
        <v>60</v>
      </c>
    </row>
    <row r="25" spans="1:3">
      <c r="A25" s="7" t="s">
        <v>125</v>
      </c>
      <c r="B25" s="7"/>
      <c r="C25" s="7">
        <v>128</v>
      </c>
    </row>
    <row r="26" spans="1:3">
      <c r="A26" s="7" t="s">
        <v>126</v>
      </c>
      <c r="B26" s="7"/>
      <c r="C26" s="7">
        <v>86</v>
      </c>
    </row>
    <row r="27" spans="1:3">
      <c r="A27" s="7" t="s">
        <v>25</v>
      </c>
      <c r="B27" s="7"/>
      <c r="C27" s="7">
        <v>120</v>
      </c>
    </row>
    <row r="28" spans="1:3">
      <c r="A28" s="7" t="s">
        <v>127</v>
      </c>
      <c r="B28" s="7"/>
      <c r="C28" s="7">
        <v>89</v>
      </c>
    </row>
    <row r="29" spans="1:3">
      <c r="A29" s="7" t="s">
        <v>128</v>
      </c>
      <c r="B29" s="7"/>
      <c r="C29" s="7">
        <v>85</v>
      </c>
    </row>
    <row r="31" spans="1:3" ht="3.75" customHeight="1"/>
  </sheetData>
  <dataConsolidate function="max" leftLabels="1" topLabels="1">
    <dataRefs count="2">
      <dataRef ref="A2:E8" sheet="задание 11"/>
      <dataRef ref="H2:L8" sheet="задание 11"/>
    </dataRefs>
  </dataConsolid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:Z46"/>
  <sheetViews>
    <sheetView workbookViewId="0">
      <selection activeCell="B1" sqref="B1:D22"/>
    </sheetView>
  </sheetViews>
  <sheetFormatPr defaultRowHeight="15"/>
  <cols>
    <col min="1" max="1" width="10.85546875" bestFit="1" customWidth="1"/>
    <col min="2" max="2" width="14.140625" bestFit="1" customWidth="1"/>
    <col min="3" max="3" width="18.42578125" bestFit="1" customWidth="1"/>
    <col min="4" max="4" width="15.42578125" customWidth="1"/>
    <col min="5" max="5" width="8.140625" customWidth="1"/>
    <col min="6" max="6" width="32.42578125" customWidth="1"/>
    <col min="7" max="7" width="9.28515625" customWidth="1"/>
    <col min="8" max="8" width="7.85546875" customWidth="1"/>
    <col min="9" max="9" width="9.28515625" customWidth="1"/>
    <col min="10" max="10" width="5.42578125" customWidth="1"/>
    <col min="11" max="11" width="7.42578125" customWidth="1"/>
    <col min="12" max="13" width="6.140625" customWidth="1"/>
    <col min="14" max="14" width="6.7109375" customWidth="1"/>
    <col min="15" max="15" width="7.28515625" customWidth="1"/>
    <col min="16" max="16" width="7" customWidth="1"/>
    <col min="17" max="18" width="11.85546875" customWidth="1"/>
    <col min="19" max="19" width="15" bestFit="1" customWidth="1"/>
    <col min="20" max="20" width="11.42578125" customWidth="1"/>
    <col min="21" max="21" width="11.85546875" customWidth="1"/>
    <col min="22" max="22" width="8.7109375" customWidth="1"/>
    <col min="23" max="23" width="7.85546875" customWidth="1"/>
    <col min="24" max="24" width="9.28515625" customWidth="1"/>
    <col min="25" max="25" width="5.42578125" customWidth="1"/>
    <col min="26" max="26" width="11.85546875" customWidth="1"/>
    <col min="27" max="27" width="12.85546875" customWidth="1"/>
    <col min="28" max="28" width="10.42578125" customWidth="1"/>
    <col min="29" max="29" width="31.42578125" bestFit="1" customWidth="1"/>
    <col min="30" max="30" width="33.28515625" bestFit="1" customWidth="1"/>
    <col min="31" max="31" width="13.28515625" bestFit="1" customWidth="1"/>
    <col min="32" max="32" width="10.42578125" bestFit="1" customWidth="1"/>
    <col min="33" max="33" width="13.28515625" bestFit="1" customWidth="1"/>
    <col min="34" max="34" width="16.85546875" bestFit="1" customWidth="1"/>
    <col min="35" max="35" width="19.7109375" bestFit="1" customWidth="1"/>
    <col min="36" max="36" width="14.7109375" bestFit="1" customWidth="1"/>
    <col min="37" max="37" width="8.28515625" customWidth="1"/>
    <col min="38" max="38" width="14.5703125" bestFit="1" customWidth="1"/>
    <col min="39" max="39" width="16.85546875" bestFit="1" customWidth="1"/>
    <col min="40" max="40" width="6" customWidth="1"/>
    <col min="41" max="41" width="17.85546875" bestFit="1" customWidth="1"/>
    <col min="42" max="42" width="16.28515625" bestFit="1" customWidth="1"/>
    <col min="43" max="43" width="19.140625" bestFit="1" customWidth="1"/>
    <col min="44" max="44" width="11.85546875" bestFit="1" customWidth="1"/>
  </cols>
  <sheetData>
    <row r="1" spans="1:23">
      <c r="A1" s="10" t="s">
        <v>26</v>
      </c>
      <c r="B1" s="19" t="s">
        <v>27</v>
      </c>
      <c r="C1" s="19" t="s">
        <v>18</v>
      </c>
      <c r="D1" s="19" t="s">
        <v>28</v>
      </c>
      <c r="E1" s="10"/>
      <c r="T1" s="24"/>
      <c r="U1" s="24"/>
      <c r="V1" s="24"/>
      <c r="W1" s="24"/>
    </row>
    <row r="2" spans="1:23">
      <c r="A2" s="10"/>
      <c r="B2" s="17" t="s">
        <v>30</v>
      </c>
      <c r="C2" s="17" t="s">
        <v>29</v>
      </c>
      <c r="D2" s="17">
        <v>150</v>
      </c>
      <c r="E2" s="12"/>
      <c r="F2" s="11" t="s">
        <v>34</v>
      </c>
      <c r="G2" s="11" t="s">
        <v>35</v>
      </c>
      <c r="T2" s="24"/>
      <c r="U2" s="24"/>
      <c r="V2" s="24"/>
      <c r="W2" s="24"/>
    </row>
    <row r="3" spans="1:23" ht="60">
      <c r="A3" s="10"/>
      <c r="B3" s="17" t="s">
        <v>31</v>
      </c>
      <c r="C3" s="17" t="s">
        <v>32</v>
      </c>
      <c r="D3" s="17">
        <v>200</v>
      </c>
      <c r="E3" s="12"/>
      <c r="F3" s="18" t="s">
        <v>88</v>
      </c>
      <c r="G3" s="13" t="s">
        <v>54</v>
      </c>
      <c r="H3" s="40" t="s">
        <v>53</v>
      </c>
      <c r="I3" s="40" t="s">
        <v>32</v>
      </c>
      <c r="J3" s="40" t="s">
        <v>56</v>
      </c>
      <c r="K3" s="40" t="s">
        <v>55</v>
      </c>
      <c r="L3" s="40" t="s">
        <v>37</v>
      </c>
      <c r="M3" s="40" t="s">
        <v>57</v>
      </c>
      <c r="N3" s="40" t="s">
        <v>38</v>
      </c>
      <c r="O3" s="40" t="s">
        <v>52</v>
      </c>
      <c r="P3" s="40" t="s">
        <v>58</v>
      </c>
      <c r="Q3" s="40" t="s">
        <v>29</v>
      </c>
      <c r="R3" s="13" t="s">
        <v>33</v>
      </c>
      <c r="T3" s="24"/>
      <c r="U3" s="24"/>
      <c r="V3" s="24"/>
      <c r="W3" s="24"/>
    </row>
    <row r="4" spans="1:23">
      <c r="A4" s="10"/>
      <c r="B4" s="17" t="s">
        <v>36</v>
      </c>
      <c r="C4" s="17" t="s">
        <v>37</v>
      </c>
      <c r="D4" s="17">
        <v>75</v>
      </c>
      <c r="E4" s="12"/>
      <c r="F4" s="17" t="s">
        <v>51</v>
      </c>
      <c r="G4" s="14"/>
      <c r="H4" s="14"/>
      <c r="I4" s="14"/>
      <c r="J4" s="14"/>
      <c r="K4" s="14"/>
      <c r="L4" s="14"/>
      <c r="M4" s="14"/>
      <c r="N4" s="14"/>
      <c r="O4" s="14"/>
      <c r="P4" s="14">
        <v>90</v>
      </c>
      <c r="Q4" s="14"/>
      <c r="R4" s="14">
        <v>90</v>
      </c>
      <c r="T4" s="24"/>
      <c r="U4" s="24"/>
      <c r="V4" s="24"/>
      <c r="W4" s="24"/>
    </row>
    <row r="5" spans="1:23">
      <c r="A5" s="10"/>
      <c r="B5" s="17" t="s">
        <v>30</v>
      </c>
      <c r="C5" s="17" t="s">
        <v>38</v>
      </c>
      <c r="D5" s="17">
        <v>78</v>
      </c>
      <c r="E5" s="12"/>
      <c r="F5" s="17" t="s">
        <v>44</v>
      </c>
      <c r="G5" s="14">
        <v>110</v>
      </c>
      <c r="H5" s="14"/>
      <c r="I5" s="14"/>
      <c r="J5" s="14"/>
      <c r="K5" s="14"/>
      <c r="L5" s="14"/>
      <c r="M5" s="14"/>
      <c r="N5" s="14">
        <v>76</v>
      </c>
      <c r="O5" s="14"/>
      <c r="P5" s="14"/>
      <c r="Q5" s="14"/>
      <c r="R5" s="14">
        <v>186</v>
      </c>
      <c r="T5" s="24"/>
      <c r="U5" s="24"/>
      <c r="V5" s="24"/>
      <c r="W5" s="24"/>
    </row>
    <row r="6" spans="1:23">
      <c r="A6" s="10"/>
      <c r="B6" s="17" t="s">
        <v>39</v>
      </c>
      <c r="C6" s="17" t="s">
        <v>52</v>
      </c>
      <c r="D6" s="17">
        <v>55</v>
      </c>
      <c r="E6" s="12"/>
      <c r="F6" s="17" t="s">
        <v>43</v>
      </c>
      <c r="G6" s="14"/>
      <c r="H6" s="14"/>
      <c r="I6" s="14"/>
      <c r="J6" s="14"/>
      <c r="K6" s="14"/>
      <c r="L6" s="14"/>
      <c r="M6" s="14"/>
      <c r="N6" s="14"/>
      <c r="O6" s="14">
        <v>50</v>
      </c>
      <c r="P6" s="14"/>
      <c r="Q6" s="14"/>
      <c r="R6" s="14">
        <v>50</v>
      </c>
      <c r="T6" s="24"/>
      <c r="U6" s="24"/>
      <c r="V6" s="24"/>
      <c r="W6" s="24"/>
    </row>
    <row r="7" spans="1:23">
      <c r="A7" s="10"/>
      <c r="B7" s="17" t="s">
        <v>40</v>
      </c>
      <c r="C7" s="17" t="s">
        <v>29</v>
      </c>
      <c r="D7" s="17">
        <v>103</v>
      </c>
      <c r="E7" s="12"/>
      <c r="F7" s="17" t="s">
        <v>46</v>
      </c>
      <c r="G7" s="14"/>
      <c r="H7" s="14"/>
      <c r="I7" s="14">
        <v>210</v>
      </c>
      <c r="J7" s="14"/>
      <c r="K7" s="14"/>
      <c r="L7" s="14"/>
      <c r="M7" s="14"/>
      <c r="N7" s="14"/>
      <c r="O7" s="14"/>
      <c r="P7" s="14"/>
      <c r="Q7" s="14"/>
      <c r="R7" s="14">
        <v>210</v>
      </c>
      <c r="T7" s="24"/>
      <c r="U7" s="24"/>
      <c r="V7" s="24"/>
      <c r="W7" s="24"/>
    </row>
    <row r="8" spans="1:23">
      <c r="A8" s="10"/>
      <c r="B8" s="17" t="s">
        <v>31</v>
      </c>
      <c r="C8" s="17" t="s">
        <v>53</v>
      </c>
      <c r="D8" s="17">
        <v>24</v>
      </c>
      <c r="E8" s="12"/>
      <c r="F8" s="17" t="s">
        <v>45</v>
      </c>
      <c r="G8" s="14"/>
      <c r="H8" s="14">
        <v>170</v>
      </c>
      <c r="I8" s="14"/>
      <c r="J8" s="14"/>
      <c r="K8" s="14"/>
      <c r="L8" s="14"/>
      <c r="M8" s="14"/>
      <c r="N8" s="14"/>
      <c r="O8" s="14"/>
      <c r="P8" s="14"/>
      <c r="Q8" s="14"/>
      <c r="R8" s="14">
        <v>170</v>
      </c>
      <c r="T8" s="24"/>
      <c r="U8" s="24"/>
      <c r="V8" s="24"/>
      <c r="W8" s="24"/>
    </row>
    <row r="9" spans="1:23">
      <c r="A9" s="10"/>
      <c r="B9" s="17" t="s">
        <v>41</v>
      </c>
      <c r="C9" s="17" t="s">
        <v>54</v>
      </c>
      <c r="D9" s="17">
        <v>10</v>
      </c>
      <c r="E9" s="12"/>
      <c r="F9" s="17" t="s">
        <v>42</v>
      </c>
      <c r="G9" s="14"/>
      <c r="H9" s="14"/>
      <c r="I9" s="14"/>
      <c r="J9" s="14"/>
      <c r="K9" s="14"/>
      <c r="L9" s="14">
        <v>94</v>
      </c>
      <c r="M9" s="14"/>
      <c r="N9" s="14"/>
      <c r="O9" s="14"/>
      <c r="P9" s="14"/>
      <c r="Q9" s="14"/>
      <c r="R9" s="14">
        <v>94</v>
      </c>
      <c r="T9" s="24"/>
      <c r="U9" s="24"/>
      <c r="V9" s="24"/>
      <c r="W9" s="24"/>
    </row>
    <row r="10" spans="1:23">
      <c r="A10" s="10"/>
      <c r="B10" s="17" t="s">
        <v>42</v>
      </c>
      <c r="C10" s="17" t="s">
        <v>37</v>
      </c>
      <c r="D10" s="17">
        <v>94</v>
      </c>
      <c r="E10" s="12"/>
      <c r="F10" s="17" t="s">
        <v>50</v>
      </c>
      <c r="G10" s="14"/>
      <c r="H10" s="14"/>
      <c r="I10" s="14"/>
      <c r="J10" s="14"/>
      <c r="K10" s="14"/>
      <c r="L10" s="14"/>
      <c r="M10" s="14">
        <v>28</v>
      </c>
      <c r="N10" s="14"/>
      <c r="O10" s="14"/>
      <c r="P10" s="14"/>
      <c r="Q10" s="14"/>
      <c r="R10" s="14">
        <v>28</v>
      </c>
      <c r="T10" s="24"/>
      <c r="U10" s="24"/>
      <c r="V10" s="24"/>
      <c r="W10" s="24"/>
    </row>
    <row r="11" spans="1:23">
      <c r="A11" s="10"/>
      <c r="B11" s="17" t="s">
        <v>43</v>
      </c>
      <c r="C11" s="17" t="s">
        <v>52</v>
      </c>
      <c r="D11" s="17">
        <v>50</v>
      </c>
      <c r="E11" s="12"/>
      <c r="F11" s="17" t="s">
        <v>36</v>
      </c>
      <c r="G11" s="14"/>
      <c r="H11" s="14"/>
      <c r="I11" s="14"/>
      <c r="J11" s="14"/>
      <c r="K11" s="14"/>
      <c r="L11" s="14">
        <v>75</v>
      </c>
      <c r="M11" s="14"/>
      <c r="N11" s="14"/>
      <c r="O11" s="14"/>
      <c r="P11" s="14"/>
      <c r="Q11" s="14"/>
      <c r="R11" s="14">
        <v>75</v>
      </c>
      <c r="T11" s="24"/>
      <c r="U11" s="24"/>
      <c r="V11" s="24"/>
      <c r="W11" s="24"/>
    </row>
    <row r="12" spans="1:23">
      <c r="A12" s="10"/>
      <c r="B12" s="17" t="s">
        <v>44</v>
      </c>
      <c r="C12" s="17" t="s">
        <v>38</v>
      </c>
      <c r="D12" s="17">
        <v>76</v>
      </c>
      <c r="E12" s="12"/>
      <c r="F12" s="17" t="s">
        <v>30</v>
      </c>
      <c r="G12" s="14"/>
      <c r="H12" s="14"/>
      <c r="I12" s="14"/>
      <c r="J12" s="14"/>
      <c r="K12" s="14"/>
      <c r="L12" s="14"/>
      <c r="M12" s="14"/>
      <c r="N12" s="14">
        <v>78</v>
      </c>
      <c r="O12" s="14"/>
      <c r="P12" s="14"/>
      <c r="Q12" s="14">
        <v>150</v>
      </c>
      <c r="R12" s="14">
        <v>228</v>
      </c>
      <c r="T12" s="24"/>
      <c r="U12" s="24"/>
      <c r="V12" s="24"/>
      <c r="W12" s="24"/>
    </row>
    <row r="13" spans="1:23">
      <c r="A13" s="10"/>
      <c r="B13" s="17" t="s">
        <v>45</v>
      </c>
      <c r="C13" s="17" t="s">
        <v>53</v>
      </c>
      <c r="D13" s="17">
        <v>170</v>
      </c>
      <c r="E13" s="12"/>
      <c r="F13" s="17" t="s">
        <v>47</v>
      </c>
      <c r="G13" s="14">
        <v>48</v>
      </c>
      <c r="H13" s="14"/>
      <c r="I13" s="14"/>
      <c r="J13" s="14"/>
      <c r="K13" s="14">
        <v>68</v>
      </c>
      <c r="L13" s="14"/>
      <c r="M13" s="14"/>
      <c r="N13" s="14"/>
      <c r="O13" s="14"/>
      <c r="P13" s="14"/>
      <c r="Q13" s="14"/>
      <c r="R13" s="14">
        <v>116</v>
      </c>
      <c r="T13" s="24"/>
      <c r="U13" s="24"/>
      <c r="V13" s="24"/>
      <c r="W13" s="24"/>
    </row>
    <row r="14" spans="1:23">
      <c r="A14" s="10"/>
      <c r="B14" s="17" t="s">
        <v>46</v>
      </c>
      <c r="C14" s="17" t="s">
        <v>32</v>
      </c>
      <c r="D14" s="17">
        <v>210</v>
      </c>
      <c r="E14" s="12"/>
      <c r="F14" s="17" t="s">
        <v>48</v>
      </c>
      <c r="G14" s="14"/>
      <c r="H14" s="14"/>
      <c r="I14" s="14"/>
      <c r="J14" s="14"/>
      <c r="K14" s="14">
        <v>55</v>
      </c>
      <c r="L14" s="14"/>
      <c r="M14" s="14"/>
      <c r="N14" s="14"/>
      <c r="O14" s="14"/>
      <c r="P14" s="14"/>
      <c r="Q14" s="14"/>
      <c r="R14" s="14">
        <v>55</v>
      </c>
      <c r="T14" s="24"/>
      <c r="U14" s="24"/>
      <c r="V14" s="24"/>
      <c r="W14" s="24"/>
    </row>
    <row r="15" spans="1:23">
      <c r="B15" s="17" t="s">
        <v>47</v>
      </c>
      <c r="C15" s="17" t="s">
        <v>54</v>
      </c>
      <c r="D15" s="17">
        <v>48</v>
      </c>
      <c r="E15" s="12"/>
      <c r="F15" s="17" t="s">
        <v>40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>
        <v>103</v>
      </c>
      <c r="R15" s="14">
        <v>103</v>
      </c>
      <c r="T15" s="24"/>
      <c r="U15" s="24"/>
      <c r="V15" s="24"/>
      <c r="W15" s="24"/>
    </row>
    <row r="16" spans="1:23">
      <c r="B16" s="17" t="s">
        <v>48</v>
      </c>
      <c r="C16" s="17" t="s">
        <v>55</v>
      </c>
      <c r="D16" s="17">
        <v>55</v>
      </c>
      <c r="E16" s="12"/>
      <c r="F16" s="17" t="s">
        <v>49</v>
      </c>
      <c r="G16" s="14"/>
      <c r="H16" s="14"/>
      <c r="I16" s="14"/>
      <c r="J16" s="14">
        <v>130</v>
      </c>
      <c r="K16" s="14"/>
      <c r="L16" s="14"/>
      <c r="M16" s="14"/>
      <c r="N16" s="14"/>
      <c r="O16" s="14"/>
      <c r="P16" s="14"/>
      <c r="Q16" s="14"/>
      <c r="R16" s="14">
        <v>130</v>
      </c>
      <c r="T16" s="24"/>
      <c r="U16" s="24"/>
      <c r="V16" s="24"/>
      <c r="W16" s="24"/>
    </row>
    <row r="17" spans="1:26">
      <c r="B17" s="17" t="s">
        <v>49</v>
      </c>
      <c r="C17" s="17" t="s">
        <v>56</v>
      </c>
      <c r="D17" s="17">
        <v>130</v>
      </c>
      <c r="E17" s="12"/>
      <c r="F17" s="17" t="s">
        <v>39</v>
      </c>
      <c r="G17" s="14"/>
      <c r="H17" s="14"/>
      <c r="I17" s="14"/>
      <c r="J17" s="14"/>
      <c r="K17" s="14"/>
      <c r="L17" s="14"/>
      <c r="M17" s="14"/>
      <c r="N17" s="14">
        <v>65</v>
      </c>
      <c r="O17" s="14">
        <v>55</v>
      </c>
      <c r="P17" s="14"/>
      <c r="Q17" s="14"/>
      <c r="R17" s="14">
        <v>120</v>
      </c>
      <c r="T17" s="24"/>
      <c r="U17" s="24"/>
      <c r="V17" s="24"/>
      <c r="W17" s="24"/>
    </row>
    <row r="18" spans="1:26">
      <c r="B18" s="17" t="s">
        <v>50</v>
      </c>
      <c r="C18" s="17" t="s">
        <v>57</v>
      </c>
      <c r="D18" s="17">
        <v>28</v>
      </c>
      <c r="E18" s="12"/>
      <c r="F18" s="17" t="s">
        <v>31</v>
      </c>
      <c r="G18" s="14"/>
      <c r="H18" s="14">
        <v>24</v>
      </c>
      <c r="I18" s="14">
        <v>200</v>
      </c>
      <c r="J18" s="14"/>
      <c r="K18" s="14"/>
      <c r="L18" s="14"/>
      <c r="M18" s="14"/>
      <c r="N18" s="14"/>
      <c r="O18" s="14"/>
      <c r="P18" s="14"/>
      <c r="Q18" s="14"/>
      <c r="R18" s="14">
        <v>224</v>
      </c>
      <c r="T18" s="24"/>
      <c r="U18" s="24"/>
      <c r="V18" s="24"/>
      <c r="W18" s="24"/>
    </row>
    <row r="19" spans="1:26">
      <c r="B19" s="17" t="s">
        <v>51</v>
      </c>
      <c r="C19" s="17" t="s">
        <v>58</v>
      </c>
      <c r="D19" s="17">
        <v>90</v>
      </c>
      <c r="E19" s="12"/>
      <c r="F19" s="17" t="s">
        <v>41</v>
      </c>
      <c r="G19" s="14">
        <v>10</v>
      </c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>
        <v>10</v>
      </c>
      <c r="T19" s="24"/>
      <c r="U19" s="24"/>
      <c r="V19" s="24"/>
      <c r="W19" s="24"/>
    </row>
    <row r="20" spans="1:26">
      <c r="B20" s="17" t="s">
        <v>39</v>
      </c>
      <c r="C20" s="17" t="s">
        <v>38</v>
      </c>
      <c r="D20" s="17">
        <v>65</v>
      </c>
      <c r="E20" s="12"/>
      <c r="F20" s="12" t="s">
        <v>33</v>
      </c>
      <c r="G20" s="36">
        <v>168</v>
      </c>
      <c r="H20" s="36">
        <v>194</v>
      </c>
      <c r="I20" s="36">
        <v>410</v>
      </c>
      <c r="J20" s="36">
        <v>130</v>
      </c>
      <c r="K20" s="36">
        <v>123</v>
      </c>
      <c r="L20" s="36">
        <v>169</v>
      </c>
      <c r="M20" s="36">
        <v>28</v>
      </c>
      <c r="N20" s="36">
        <v>219</v>
      </c>
      <c r="O20" s="36">
        <v>105</v>
      </c>
      <c r="P20" s="36">
        <v>90</v>
      </c>
      <c r="Q20" s="36">
        <v>253</v>
      </c>
      <c r="R20" s="36">
        <v>1889</v>
      </c>
      <c r="T20" s="24"/>
      <c r="U20" s="24"/>
      <c r="V20" s="24"/>
      <c r="W20" s="24"/>
      <c r="X20" s="24"/>
      <c r="Y20" s="24"/>
      <c r="Z20" s="24"/>
    </row>
    <row r="21" spans="1:26">
      <c r="B21" s="17" t="s">
        <v>44</v>
      </c>
      <c r="C21" s="17" t="s">
        <v>54</v>
      </c>
      <c r="D21" s="17">
        <v>110</v>
      </c>
      <c r="E21" s="12"/>
      <c r="T21" s="24"/>
      <c r="U21" s="24"/>
      <c r="V21" s="24"/>
      <c r="W21" s="24"/>
      <c r="X21" s="24"/>
      <c r="Y21" s="24"/>
      <c r="Z21" s="24"/>
    </row>
    <row r="22" spans="1:26">
      <c r="B22" s="17" t="s">
        <v>47</v>
      </c>
      <c r="C22" s="17" t="s">
        <v>55</v>
      </c>
      <c r="D22" s="17">
        <v>68</v>
      </c>
      <c r="E22" s="12"/>
      <c r="T22" s="24"/>
      <c r="U22" s="24"/>
      <c r="V22" s="24"/>
      <c r="W22" s="24"/>
      <c r="X22" s="24"/>
      <c r="Y22" s="24"/>
      <c r="Z22" s="24"/>
    </row>
    <row r="23" spans="1:26"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T23" s="24"/>
      <c r="U23" s="24"/>
      <c r="V23" s="24"/>
      <c r="W23" s="24"/>
      <c r="X23" s="24"/>
      <c r="Y23" s="24"/>
      <c r="Z23" s="24"/>
    </row>
    <row r="24" spans="1:26">
      <c r="D24" s="39"/>
      <c r="E24" s="39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U24" s="24"/>
      <c r="V24" s="24"/>
      <c r="W24" s="24"/>
      <c r="X24" s="24"/>
      <c r="Y24" s="24"/>
      <c r="Z24" s="24"/>
    </row>
    <row r="25" spans="1:26"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38"/>
      <c r="U25" s="24"/>
      <c r="V25" s="24"/>
      <c r="W25" s="24"/>
      <c r="X25" s="24"/>
      <c r="Y25" s="24"/>
      <c r="Z25" s="24"/>
    </row>
    <row r="26" spans="1:26">
      <c r="A26" s="53" t="s">
        <v>73</v>
      </c>
      <c r="B26" s="53"/>
      <c r="C26" s="53"/>
      <c r="D26" s="53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38"/>
      <c r="U26" s="24"/>
      <c r="V26" s="24"/>
      <c r="W26" s="24"/>
      <c r="X26" s="24"/>
      <c r="Y26" s="24"/>
      <c r="Z26" s="24"/>
    </row>
    <row r="27" spans="1:26">
      <c r="A27" s="13" t="s">
        <v>69</v>
      </c>
      <c r="B27" s="13" t="s">
        <v>70</v>
      </c>
      <c r="C27" s="13" t="s">
        <v>72</v>
      </c>
      <c r="D27" s="13" t="s">
        <v>71</v>
      </c>
      <c r="E27" s="24"/>
      <c r="F27" s="11" t="s">
        <v>89</v>
      </c>
      <c r="G27" s="11" t="s">
        <v>35</v>
      </c>
      <c r="R27" s="38"/>
      <c r="U27" s="24"/>
      <c r="V27" s="24"/>
      <c r="W27" s="24"/>
      <c r="X27" s="24"/>
      <c r="Y27" s="24"/>
      <c r="Z27" s="24"/>
    </row>
    <row r="28" spans="1:26">
      <c r="A28" s="13" t="s">
        <v>74</v>
      </c>
      <c r="B28" s="13">
        <v>1</v>
      </c>
      <c r="C28" s="13" t="s">
        <v>75</v>
      </c>
      <c r="D28" s="13">
        <v>-11</v>
      </c>
      <c r="E28" s="24"/>
      <c r="F28" s="11" t="s">
        <v>88</v>
      </c>
      <c r="G28" t="s">
        <v>75</v>
      </c>
      <c r="H28" t="s">
        <v>77</v>
      </c>
      <c r="I28" t="s">
        <v>82</v>
      </c>
      <c r="J28" t="s">
        <v>79</v>
      </c>
      <c r="K28" t="s">
        <v>33</v>
      </c>
      <c r="R28" s="38"/>
      <c r="U28" s="22"/>
      <c r="V28" s="38"/>
      <c r="W28" s="38"/>
      <c r="X28" s="38"/>
      <c r="Y28" s="38"/>
      <c r="Z28" s="38"/>
    </row>
    <row r="29" spans="1:26">
      <c r="A29" s="13" t="s">
        <v>76</v>
      </c>
      <c r="B29" s="13">
        <v>2</v>
      </c>
      <c r="C29" s="13" t="s">
        <v>77</v>
      </c>
      <c r="D29" s="13">
        <v>-20</v>
      </c>
      <c r="E29" s="24"/>
      <c r="F29" s="17" t="s">
        <v>74</v>
      </c>
      <c r="G29" s="41">
        <v>-11</v>
      </c>
      <c r="H29" s="14"/>
      <c r="I29" s="14"/>
      <c r="J29" s="14"/>
      <c r="K29" s="14">
        <v>-11</v>
      </c>
      <c r="R29" s="38"/>
      <c r="U29" s="22"/>
      <c r="V29" s="38"/>
      <c r="W29" s="38"/>
      <c r="X29" s="38"/>
      <c r="Y29" s="38"/>
      <c r="Z29" s="38"/>
    </row>
    <row r="30" spans="1:26">
      <c r="A30" s="13" t="s">
        <v>78</v>
      </c>
      <c r="B30" s="13">
        <v>3</v>
      </c>
      <c r="C30" s="13" t="s">
        <v>79</v>
      </c>
      <c r="D30" s="13">
        <v>23</v>
      </c>
      <c r="E30" s="24"/>
      <c r="F30" s="17" t="s">
        <v>76</v>
      </c>
      <c r="G30" s="41"/>
      <c r="H30" s="14">
        <v>-20</v>
      </c>
      <c r="I30" s="14"/>
      <c r="J30" s="14"/>
      <c r="K30" s="14">
        <v>-20</v>
      </c>
      <c r="R30" s="38"/>
      <c r="U30" s="22"/>
      <c r="V30" s="38"/>
      <c r="W30" s="38"/>
      <c r="X30" s="38"/>
      <c r="Y30" s="38"/>
      <c r="Z30" s="38"/>
    </row>
    <row r="31" spans="1:26">
      <c r="A31" s="13" t="s">
        <v>80</v>
      </c>
      <c r="B31" s="13">
        <v>4</v>
      </c>
      <c r="C31" s="13" t="s">
        <v>75</v>
      </c>
      <c r="D31" s="13">
        <v>18</v>
      </c>
      <c r="E31" s="24"/>
      <c r="F31" s="17" t="s">
        <v>78</v>
      </c>
      <c r="G31" s="41"/>
      <c r="H31" s="14"/>
      <c r="I31" s="14"/>
      <c r="J31" s="14">
        <v>23</v>
      </c>
      <c r="K31" s="14">
        <v>23</v>
      </c>
      <c r="R31" s="38"/>
      <c r="U31" s="22"/>
      <c r="V31" s="38"/>
      <c r="W31" s="38"/>
      <c r="X31" s="38"/>
      <c r="Y31" s="38"/>
      <c r="Z31" s="38"/>
    </row>
    <row r="32" spans="1:26">
      <c r="A32" s="13" t="s">
        <v>80</v>
      </c>
      <c r="B32" s="13">
        <v>4</v>
      </c>
      <c r="C32" s="13" t="s">
        <v>77</v>
      </c>
      <c r="D32" s="13">
        <v>-3</v>
      </c>
      <c r="E32" s="24"/>
      <c r="F32" s="17" t="s">
        <v>80</v>
      </c>
      <c r="G32" s="41">
        <v>18</v>
      </c>
      <c r="H32" s="14">
        <v>-3</v>
      </c>
      <c r="I32" s="14"/>
      <c r="J32" s="14"/>
      <c r="K32" s="14">
        <v>18</v>
      </c>
      <c r="R32" s="38"/>
      <c r="U32" s="22"/>
      <c r="V32" s="38"/>
      <c r="W32" s="38"/>
      <c r="X32" s="38"/>
      <c r="Y32" s="38"/>
      <c r="Z32" s="38"/>
    </row>
    <row r="33" spans="1:26">
      <c r="A33" s="13" t="s">
        <v>81</v>
      </c>
      <c r="B33" s="13">
        <v>5</v>
      </c>
      <c r="C33" s="13" t="s">
        <v>79</v>
      </c>
      <c r="D33" s="13">
        <v>25</v>
      </c>
      <c r="E33" s="24"/>
      <c r="F33" s="17" t="s">
        <v>81</v>
      </c>
      <c r="G33" s="41">
        <v>20</v>
      </c>
      <c r="H33" s="14"/>
      <c r="I33" s="14">
        <v>8</v>
      </c>
      <c r="J33" s="14">
        <v>25</v>
      </c>
      <c r="K33" s="14">
        <v>25</v>
      </c>
      <c r="R33" s="38"/>
      <c r="U33" s="22"/>
      <c r="V33" s="38"/>
      <c r="W33" s="38"/>
      <c r="X33" s="38"/>
      <c r="Y33" s="38"/>
      <c r="Z33" s="38"/>
    </row>
    <row r="34" spans="1:26">
      <c r="A34" s="13" t="s">
        <v>81</v>
      </c>
      <c r="B34" s="13">
        <v>5</v>
      </c>
      <c r="C34" s="13" t="s">
        <v>75</v>
      </c>
      <c r="D34" s="13">
        <v>20</v>
      </c>
      <c r="E34" s="24"/>
      <c r="F34" s="17" t="s">
        <v>83</v>
      </c>
      <c r="G34" s="41">
        <v>23</v>
      </c>
      <c r="H34" s="14"/>
      <c r="I34" s="14"/>
      <c r="J34" s="14">
        <v>31</v>
      </c>
      <c r="K34" s="14">
        <v>31</v>
      </c>
      <c r="L34" s="24"/>
      <c r="M34" s="24"/>
      <c r="N34" s="24"/>
      <c r="O34" s="24"/>
      <c r="P34" s="24"/>
      <c r="Q34" s="24"/>
      <c r="R34" s="38"/>
      <c r="U34" s="22"/>
      <c r="V34" s="38"/>
      <c r="W34" s="38"/>
      <c r="X34" s="38"/>
      <c r="Y34" s="38"/>
      <c r="Z34" s="38"/>
    </row>
    <row r="35" spans="1:26">
      <c r="A35" s="13" t="s">
        <v>81</v>
      </c>
      <c r="B35" s="13">
        <v>5</v>
      </c>
      <c r="C35" s="13" t="s">
        <v>82</v>
      </c>
      <c r="D35" s="13">
        <v>8</v>
      </c>
      <c r="E35" s="24"/>
      <c r="F35" s="17" t="s">
        <v>84</v>
      </c>
      <c r="G35" s="41"/>
      <c r="H35" s="14">
        <v>28</v>
      </c>
      <c r="I35" s="14"/>
      <c r="J35" s="14"/>
      <c r="K35" s="14">
        <v>28</v>
      </c>
      <c r="L35" s="24"/>
      <c r="M35" s="24"/>
      <c r="N35" s="24"/>
      <c r="O35" s="24"/>
      <c r="P35" s="24"/>
      <c r="Q35" s="24"/>
      <c r="R35" s="38"/>
      <c r="U35" s="22"/>
      <c r="V35" s="38"/>
      <c r="W35" s="38"/>
      <c r="X35" s="38"/>
      <c r="Y35" s="38"/>
      <c r="Z35" s="38"/>
    </row>
    <row r="36" spans="1:26">
      <c r="A36" s="13" t="s">
        <v>83</v>
      </c>
      <c r="B36" s="13">
        <v>6</v>
      </c>
      <c r="C36" s="13" t="s">
        <v>75</v>
      </c>
      <c r="D36" s="13">
        <v>23</v>
      </c>
      <c r="E36" s="24"/>
      <c r="F36" s="17" t="s">
        <v>85</v>
      </c>
      <c r="G36" s="41">
        <v>30</v>
      </c>
      <c r="H36" s="14">
        <v>27</v>
      </c>
      <c r="I36" s="14">
        <v>23</v>
      </c>
      <c r="J36" s="14">
        <v>34</v>
      </c>
      <c r="K36" s="14">
        <v>34</v>
      </c>
      <c r="L36" s="24"/>
      <c r="M36" s="24"/>
      <c r="N36" s="24"/>
      <c r="O36" s="24"/>
      <c r="P36" s="24"/>
      <c r="Q36" s="24"/>
      <c r="R36" s="38"/>
      <c r="U36" s="22"/>
      <c r="V36" s="38"/>
      <c r="W36" s="38"/>
      <c r="X36" s="38"/>
      <c r="Y36" s="38"/>
      <c r="Z36" s="38"/>
    </row>
    <row r="37" spans="1:26">
      <c r="A37" s="13" t="s">
        <v>83</v>
      </c>
      <c r="B37" s="13">
        <v>6</v>
      </c>
      <c r="C37" s="13" t="s">
        <v>79</v>
      </c>
      <c r="D37" s="13">
        <v>31</v>
      </c>
      <c r="E37" s="24"/>
      <c r="F37" s="17" t="s">
        <v>86</v>
      </c>
      <c r="G37" s="41">
        <v>24</v>
      </c>
      <c r="H37" s="14"/>
      <c r="I37" s="14">
        <v>18</v>
      </c>
      <c r="J37" s="14"/>
      <c r="K37" s="14">
        <v>24</v>
      </c>
      <c r="L37" s="24"/>
      <c r="M37" s="24"/>
      <c r="N37" s="24"/>
      <c r="O37" s="24"/>
      <c r="P37" s="24"/>
      <c r="Q37" s="24"/>
      <c r="R37" s="38"/>
      <c r="U37" s="22"/>
      <c r="V37" s="38"/>
      <c r="W37" s="38"/>
      <c r="X37" s="38"/>
      <c r="Y37" s="38"/>
      <c r="Z37" s="38"/>
    </row>
    <row r="38" spans="1:26">
      <c r="A38" s="13" t="s">
        <v>84</v>
      </c>
      <c r="B38" s="13">
        <v>7</v>
      </c>
      <c r="C38" s="13" t="s">
        <v>77</v>
      </c>
      <c r="D38" s="13">
        <v>28</v>
      </c>
      <c r="E38" s="24"/>
      <c r="F38" s="17" t="s">
        <v>87</v>
      </c>
      <c r="G38" s="41">
        <v>15</v>
      </c>
      <c r="H38" s="14">
        <v>8</v>
      </c>
      <c r="I38" s="14"/>
      <c r="J38" s="14"/>
      <c r="K38" s="14">
        <v>15</v>
      </c>
      <c r="L38" s="24"/>
      <c r="M38" s="24"/>
      <c r="N38" s="24"/>
      <c r="O38" s="24"/>
      <c r="P38" s="24"/>
      <c r="Q38" s="24"/>
      <c r="R38" s="38"/>
      <c r="U38" s="22"/>
      <c r="V38" s="38"/>
      <c r="W38" s="38"/>
      <c r="X38" s="38"/>
      <c r="Y38" s="38"/>
      <c r="Z38" s="38"/>
    </row>
    <row r="39" spans="1:26">
      <c r="A39" s="13" t="s">
        <v>85</v>
      </c>
      <c r="B39" s="13">
        <v>8</v>
      </c>
      <c r="C39" s="13" t="s">
        <v>75</v>
      </c>
      <c r="D39" s="13">
        <v>30</v>
      </c>
      <c r="E39" s="24"/>
      <c r="F39" s="12" t="s">
        <v>33</v>
      </c>
      <c r="G39" s="36">
        <v>30</v>
      </c>
      <c r="H39" s="36">
        <v>28</v>
      </c>
      <c r="I39" s="36">
        <v>23</v>
      </c>
      <c r="J39" s="36">
        <v>34</v>
      </c>
      <c r="K39" s="36">
        <v>34</v>
      </c>
      <c r="L39" s="24"/>
      <c r="M39" s="24"/>
      <c r="N39" s="24"/>
      <c r="O39" s="24"/>
      <c r="P39" s="24"/>
      <c r="Q39" s="24"/>
      <c r="R39" s="38"/>
      <c r="U39" s="24"/>
      <c r="V39" s="24"/>
      <c r="W39" s="24"/>
      <c r="X39" s="24"/>
      <c r="Y39" s="24"/>
      <c r="Z39" s="24"/>
    </row>
    <row r="40" spans="1:26">
      <c r="A40" s="13" t="s">
        <v>85</v>
      </c>
      <c r="B40" s="13">
        <v>8</v>
      </c>
      <c r="C40" s="13" t="s">
        <v>79</v>
      </c>
      <c r="D40" s="13">
        <v>34</v>
      </c>
      <c r="E40" s="24"/>
      <c r="I40" s="24"/>
      <c r="J40" s="24"/>
      <c r="K40" s="24"/>
      <c r="L40" s="24"/>
      <c r="M40" s="24"/>
      <c r="N40" s="24"/>
      <c r="O40" s="24"/>
      <c r="P40" s="24"/>
      <c r="Q40" s="24"/>
      <c r="R40" s="38"/>
      <c r="U40" s="24"/>
      <c r="V40" s="24"/>
      <c r="W40" s="24"/>
      <c r="X40" s="24"/>
      <c r="Y40" s="24"/>
      <c r="Z40" s="24"/>
    </row>
    <row r="41" spans="1:26">
      <c r="A41" s="13" t="s">
        <v>85</v>
      </c>
      <c r="B41" s="13">
        <v>8</v>
      </c>
      <c r="C41" s="13" t="s">
        <v>77</v>
      </c>
      <c r="D41" s="13">
        <v>27</v>
      </c>
      <c r="E41" s="24"/>
      <c r="I41" s="24"/>
      <c r="J41" s="24"/>
      <c r="K41" s="24"/>
      <c r="L41" s="24"/>
      <c r="M41" s="24"/>
      <c r="N41" s="24"/>
      <c r="O41" s="24"/>
      <c r="P41" s="24"/>
      <c r="Q41" s="24"/>
      <c r="U41" s="24"/>
      <c r="V41" s="24"/>
      <c r="W41" s="24"/>
      <c r="X41" s="24"/>
      <c r="Y41" s="24"/>
      <c r="Z41" s="24"/>
    </row>
    <row r="42" spans="1:26">
      <c r="A42" s="13" t="s">
        <v>85</v>
      </c>
      <c r="B42" s="13">
        <v>8</v>
      </c>
      <c r="C42" s="13" t="s">
        <v>82</v>
      </c>
      <c r="D42" s="13">
        <v>23</v>
      </c>
      <c r="E42" s="24"/>
      <c r="I42" s="24"/>
      <c r="J42" s="24"/>
      <c r="K42" s="24"/>
      <c r="L42" s="24"/>
      <c r="M42" s="24"/>
      <c r="N42" s="24"/>
      <c r="O42" s="24"/>
      <c r="P42" s="24"/>
      <c r="Q42" s="24"/>
      <c r="U42" s="24"/>
      <c r="V42" s="24"/>
      <c r="W42" s="24"/>
      <c r="X42" s="24"/>
      <c r="Y42" s="24"/>
      <c r="Z42" s="24"/>
    </row>
    <row r="43" spans="1:26">
      <c r="A43" s="13" t="s">
        <v>86</v>
      </c>
      <c r="B43" s="13">
        <v>9</v>
      </c>
      <c r="C43" s="13" t="s">
        <v>75</v>
      </c>
      <c r="D43" s="13">
        <v>24</v>
      </c>
      <c r="E43" s="24"/>
    </row>
    <row r="44" spans="1:26">
      <c r="A44" s="13" t="s">
        <v>86</v>
      </c>
      <c r="B44" s="13">
        <v>9</v>
      </c>
      <c r="C44" s="13" t="s">
        <v>82</v>
      </c>
      <c r="D44" s="13">
        <v>18</v>
      </c>
      <c r="E44" s="24"/>
    </row>
    <row r="45" spans="1:26">
      <c r="A45" s="13" t="s">
        <v>87</v>
      </c>
      <c r="B45" s="13">
        <v>10</v>
      </c>
      <c r="C45" s="13" t="s">
        <v>77</v>
      </c>
      <c r="D45" s="13">
        <v>8</v>
      </c>
      <c r="E45" s="24"/>
    </row>
    <row r="46" spans="1:26">
      <c r="A46" s="13" t="s">
        <v>87</v>
      </c>
      <c r="B46" s="13">
        <v>10</v>
      </c>
      <c r="C46" s="13" t="s">
        <v>75</v>
      </c>
      <c r="D46" s="13">
        <v>15</v>
      </c>
      <c r="E46" s="24"/>
    </row>
  </sheetData>
  <dataConsolidate link="1">
    <dataRefs count="3">
      <dataRef ref="A1:A10" sheet="задание 11"/>
      <dataRef ref="C1:C10" sheet="задание 11"/>
      <dataRef ref="C1:C10" sheet="свод.табл зад 12-13"/>
    </dataRefs>
  </dataConsolidate>
  <mergeCells count="1">
    <mergeCell ref="A26:D2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8"/>
  <dimension ref="A1:G22"/>
  <sheetViews>
    <sheetView workbookViewId="0">
      <selection activeCell="A22" sqref="A1:C22"/>
    </sheetView>
  </sheetViews>
  <sheetFormatPr defaultRowHeight="15"/>
  <cols>
    <col min="1" max="1" width="14.7109375" customWidth="1"/>
    <col min="2" max="2" width="18.42578125" bestFit="1" customWidth="1"/>
    <col min="3" max="3" width="16.140625" bestFit="1" customWidth="1"/>
    <col min="7" max="7" width="9.140625" customWidth="1"/>
  </cols>
  <sheetData>
    <row r="1" spans="1:7">
      <c r="A1" s="19" t="s">
        <v>26</v>
      </c>
      <c r="B1" s="19" t="s">
        <v>18</v>
      </c>
      <c r="C1" s="19" t="s">
        <v>28</v>
      </c>
    </row>
    <row r="2" spans="1:7">
      <c r="A2" s="17" t="s">
        <v>51</v>
      </c>
      <c r="B2" s="17" t="s">
        <v>58</v>
      </c>
      <c r="C2" s="17">
        <v>90</v>
      </c>
      <c r="E2" s="42"/>
      <c r="F2" s="42"/>
      <c r="G2" s="42"/>
    </row>
    <row r="3" spans="1:7">
      <c r="A3" s="17" t="s">
        <v>44</v>
      </c>
      <c r="B3" s="17" t="s">
        <v>54</v>
      </c>
      <c r="C3" s="17">
        <v>110</v>
      </c>
      <c r="E3" s="22"/>
      <c r="F3" s="22"/>
      <c r="G3" s="22"/>
    </row>
    <row r="4" spans="1:7">
      <c r="A4" s="17" t="s">
        <v>44</v>
      </c>
      <c r="B4" s="17" t="s">
        <v>38</v>
      </c>
      <c r="C4" s="17">
        <v>76</v>
      </c>
      <c r="E4" s="22"/>
      <c r="F4" s="22"/>
      <c r="G4" s="22"/>
    </row>
    <row r="5" spans="1:7">
      <c r="A5" s="17" t="s">
        <v>43</v>
      </c>
      <c r="B5" s="17" t="s">
        <v>52</v>
      </c>
      <c r="C5" s="17">
        <v>50</v>
      </c>
      <c r="E5" s="22"/>
      <c r="F5" s="22"/>
      <c r="G5" s="22"/>
    </row>
    <row r="6" spans="1:7">
      <c r="A6" s="17" t="s">
        <v>46</v>
      </c>
      <c r="B6" s="17" t="s">
        <v>32</v>
      </c>
      <c r="C6" s="17">
        <v>210</v>
      </c>
      <c r="E6" s="22"/>
      <c r="F6" s="22"/>
      <c r="G6" s="22"/>
    </row>
    <row r="7" spans="1:7">
      <c r="A7" s="17" t="s">
        <v>45</v>
      </c>
      <c r="B7" s="17" t="s">
        <v>53</v>
      </c>
      <c r="C7" s="17">
        <v>170</v>
      </c>
      <c r="E7" s="22"/>
      <c r="F7" s="22"/>
      <c r="G7" s="22"/>
    </row>
    <row r="8" spans="1:7">
      <c r="A8" s="17" t="s">
        <v>42</v>
      </c>
      <c r="B8" s="17" t="s">
        <v>37</v>
      </c>
      <c r="C8" s="17">
        <v>94</v>
      </c>
      <c r="E8" s="22"/>
      <c r="F8" s="22"/>
      <c r="G8" s="22"/>
    </row>
    <row r="9" spans="1:7">
      <c r="A9" s="17" t="s">
        <v>50</v>
      </c>
      <c r="B9" s="17" t="s">
        <v>57</v>
      </c>
      <c r="C9" s="17">
        <v>28</v>
      </c>
      <c r="E9" s="22"/>
      <c r="F9" s="22"/>
      <c r="G9" s="22"/>
    </row>
    <row r="10" spans="1:7">
      <c r="A10" s="17" t="s">
        <v>36</v>
      </c>
      <c r="B10" s="17" t="s">
        <v>37</v>
      </c>
      <c r="C10" s="17">
        <v>75</v>
      </c>
      <c r="E10" s="22"/>
      <c r="F10" s="22"/>
      <c r="G10" s="22"/>
    </row>
    <row r="11" spans="1:7">
      <c r="A11" s="17" t="s">
        <v>30</v>
      </c>
      <c r="B11" s="17" t="s">
        <v>29</v>
      </c>
      <c r="C11" s="17">
        <v>150</v>
      </c>
      <c r="E11" s="22"/>
      <c r="F11" s="22"/>
      <c r="G11" s="22"/>
    </row>
    <row r="12" spans="1:7">
      <c r="A12" s="17" t="s">
        <v>30</v>
      </c>
      <c r="B12" s="17" t="s">
        <v>38</v>
      </c>
      <c r="C12" s="17">
        <v>78</v>
      </c>
      <c r="E12" s="22"/>
      <c r="F12" s="22"/>
      <c r="G12" s="22"/>
    </row>
    <row r="13" spans="1:7">
      <c r="A13" s="17" t="s">
        <v>47</v>
      </c>
      <c r="B13" s="17" t="s">
        <v>55</v>
      </c>
      <c r="C13" s="17">
        <v>68</v>
      </c>
      <c r="E13" s="22"/>
      <c r="F13" s="22"/>
      <c r="G13" s="22"/>
    </row>
    <row r="14" spans="1:7">
      <c r="A14" s="17" t="s">
        <v>47</v>
      </c>
      <c r="B14" s="17" t="s">
        <v>54</v>
      </c>
      <c r="C14" s="17">
        <v>48</v>
      </c>
      <c r="E14" s="22"/>
      <c r="F14" s="22"/>
      <c r="G14" s="22"/>
    </row>
    <row r="15" spans="1:7">
      <c r="A15" s="17" t="s">
        <v>48</v>
      </c>
      <c r="B15" s="17" t="s">
        <v>55</v>
      </c>
      <c r="C15" s="17">
        <v>55</v>
      </c>
      <c r="E15" s="22"/>
      <c r="F15" s="22"/>
      <c r="G15" s="22"/>
    </row>
    <row r="16" spans="1:7">
      <c r="A16" s="17" t="s">
        <v>40</v>
      </c>
      <c r="B16" s="17" t="s">
        <v>29</v>
      </c>
      <c r="C16" s="17">
        <v>103</v>
      </c>
      <c r="E16" s="22"/>
      <c r="F16" s="22"/>
      <c r="G16" s="22"/>
    </row>
    <row r="17" spans="1:7">
      <c r="A17" s="17" t="s">
        <v>49</v>
      </c>
      <c r="B17" s="17" t="s">
        <v>56</v>
      </c>
      <c r="C17" s="17">
        <v>130</v>
      </c>
      <c r="E17" s="22"/>
      <c r="F17" s="22"/>
      <c r="G17" s="22"/>
    </row>
    <row r="18" spans="1:7">
      <c r="A18" s="17" t="s">
        <v>39</v>
      </c>
      <c r="B18" s="17" t="s">
        <v>38</v>
      </c>
      <c r="C18" s="17">
        <v>65</v>
      </c>
      <c r="E18" s="22"/>
      <c r="F18" s="22"/>
      <c r="G18" s="22"/>
    </row>
    <row r="19" spans="1:7">
      <c r="A19" s="17" t="s">
        <v>39</v>
      </c>
      <c r="B19" s="17" t="s">
        <v>52</v>
      </c>
      <c r="C19" s="17">
        <v>55</v>
      </c>
      <c r="E19" s="22"/>
      <c r="F19" s="22"/>
      <c r="G19" s="22"/>
    </row>
    <row r="20" spans="1:7">
      <c r="A20" s="17" t="s">
        <v>31</v>
      </c>
      <c r="B20" s="17" t="s">
        <v>32</v>
      </c>
      <c r="C20" s="17">
        <v>200</v>
      </c>
      <c r="E20" s="22"/>
      <c r="F20" s="22"/>
      <c r="G20" s="22"/>
    </row>
    <row r="21" spans="1:7">
      <c r="A21" s="17" t="s">
        <v>31</v>
      </c>
      <c r="B21" s="17" t="s">
        <v>53</v>
      </c>
      <c r="C21" s="17">
        <v>24</v>
      </c>
      <c r="E21" s="22"/>
      <c r="F21" s="22"/>
      <c r="G21" s="22"/>
    </row>
    <row r="22" spans="1:7">
      <c r="A22" s="17" t="s">
        <v>41</v>
      </c>
      <c r="B22" s="17" t="s">
        <v>54</v>
      </c>
      <c r="C22" s="17">
        <v>10</v>
      </c>
      <c r="E22" s="22"/>
      <c r="F22" s="22"/>
      <c r="G22" s="22"/>
    </row>
  </sheetData>
  <autoFilter ref="A1:C22"/>
  <sortState ref="A2:C22">
    <sortCondition ref="A2:A22"/>
  </sortState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7"/>
  <dimension ref="A1:C39"/>
  <sheetViews>
    <sheetView workbookViewId="0">
      <selection activeCell="E36" sqref="E36"/>
    </sheetView>
  </sheetViews>
  <sheetFormatPr defaultRowHeight="15" outlineLevelRow="2"/>
  <cols>
    <col min="1" max="1" width="14.7109375" bestFit="1" customWidth="1"/>
    <col min="2" max="2" width="18.42578125" bestFit="1" customWidth="1"/>
    <col min="3" max="3" width="16.140625" bestFit="1" customWidth="1"/>
  </cols>
  <sheetData>
    <row r="1" spans="1:3">
      <c r="A1" s="19" t="s">
        <v>26</v>
      </c>
      <c r="B1" s="19" t="s">
        <v>18</v>
      </c>
      <c r="C1" s="19" t="s">
        <v>28</v>
      </c>
    </row>
    <row r="2" spans="1:3" outlineLevel="2">
      <c r="A2" s="17" t="s">
        <v>51</v>
      </c>
      <c r="B2" s="17" t="s">
        <v>58</v>
      </c>
      <c r="C2" s="17">
        <v>90</v>
      </c>
    </row>
    <row r="3" spans="1:3" outlineLevel="1">
      <c r="A3" s="20" t="s">
        <v>100</v>
      </c>
      <c r="B3" s="17"/>
      <c r="C3" s="17">
        <f>SUBTOTAL(9,C2:C2)</f>
        <v>90</v>
      </c>
    </row>
    <row r="4" spans="1:3" outlineLevel="2">
      <c r="A4" s="17" t="s">
        <v>44</v>
      </c>
      <c r="B4" s="17" t="s">
        <v>54</v>
      </c>
      <c r="C4" s="17">
        <v>110</v>
      </c>
    </row>
    <row r="5" spans="1:3" outlineLevel="2">
      <c r="A5" s="17" t="s">
        <v>44</v>
      </c>
      <c r="B5" s="17" t="s">
        <v>38</v>
      </c>
      <c r="C5" s="17">
        <v>76</v>
      </c>
    </row>
    <row r="6" spans="1:3" outlineLevel="1">
      <c r="A6" s="21" t="s">
        <v>98</v>
      </c>
      <c r="B6" s="17"/>
      <c r="C6" s="17">
        <f>SUBTOTAL(9,C4:C5)</f>
        <v>186</v>
      </c>
    </row>
    <row r="7" spans="1:3" outlineLevel="2">
      <c r="A7" s="17" t="s">
        <v>43</v>
      </c>
      <c r="B7" s="17" t="s">
        <v>52</v>
      </c>
      <c r="C7" s="17">
        <v>50</v>
      </c>
    </row>
    <row r="8" spans="1:3" outlineLevel="1">
      <c r="A8" s="21" t="s">
        <v>94</v>
      </c>
      <c r="B8" s="17"/>
      <c r="C8" s="17">
        <f>SUBTOTAL(9,C7:C7)</f>
        <v>50</v>
      </c>
    </row>
    <row r="9" spans="1:3" outlineLevel="2">
      <c r="A9" s="17" t="s">
        <v>46</v>
      </c>
      <c r="B9" s="17" t="s">
        <v>32</v>
      </c>
      <c r="C9" s="17">
        <v>210</v>
      </c>
    </row>
    <row r="10" spans="1:3" outlineLevel="1">
      <c r="A10" s="21" t="s">
        <v>105</v>
      </c>
      <c r="B10" s="17"/>
      <c r="C10" s="17">
        <f>SUBTOTAL(9,C9:C9)</f>
        <v>210</v>
      </c>
    </row>
    <row r="11" spans="1:3" outlineLevel="2">
      <c r="A11" s="17" t="s">
        <v>45</v>
      </c>
      <c r="B11" s="17" t="s">
        <v>53</v>
      </c>
      <c r="C11" s="17">
        <v>170</v>
      </c>
    </row>
    <row r="12" spans="1:3" outlineLevel="1">
      <c r="A12" s="21" t="s">
        <v>104</v>
      </c>
      <c r="B12" s="17"/>
      <c r="C12" s="17">
        <f>SUBTOTAL(9,C11:C11)</f>
        <v>170</v>
      </c>
    </row>
    <row r="13" spans="1:3" outlineLevel="2">
      <c r="A13" s="17" t="s">
        <v>42</v>
      </c>
      <c r="B13" s="17" t="s">
        <v>37</v>
      </c>
      <c r="C13" s="17">
        <v>94</v>
      </c>
    </row>
    <row r="14" spans="1:3" outlineLevel="1">
      <c r="A14" s="21" t="s">
        <v>101</v>
      </c>
      <c r="B14" s="17"/>
      <c r="C14" s="17">
        <f>SUBTOTAL(9,C13:C13)</f>
        <v>94</v>
      </c>
    </row>
    <row r="15" spans="1:3" outlineLevel="2">
      <c r="A15" s="17" t="s">
        <v>50</v>
      </c>
      <c r="B15" s="17" t="s">
        <v>57</v>
      </c>
      <c r="C15" s="17">
        <v>28</v>
      </c>
    </row>
    <row r="16" spans="1:3" outlineLevel="1">
      <c r="A16" s="21" t="s">
        <v>92</v>
      </c>
      <c r="B16" s="17"/>
      <c r="C16" s="17">
        <f>SUBTOTAL(9,C15:C15)</f>
        <v>28</v>
      </c>
    </row>
    <row r="17" spans="1:3" outlineLevel="2">
      <c r="A17" s="17" t="s">
        <v>36</v>
      </c>
      <c r="B17" s="17" t="s">
        <v>37</v>
      </c>
      <c r="C17" s="17">
        <v>75</v>
      </c>
    </row>
    <row r="18" spans="1:3" outlineLevel="1">
      <c r="A18" s="21" t="s">
        <v>97</v>
      </c>
      <c r="B18" s="17"/>
      <c r="C18" s="17">
        <f>SUBTOTAL(9,C17:C17)</f>
        <v>75</v>
      </c>
    </row>
    <row r="19" spans="1:3" outlineLevel="2">
      <c r="A19" s="17" t="s">
        <v>30</v>
      </c>
      <c r="B19" s="17" t="s">
        <v>29</v>
      </c>
      <c r="C19" s="17">
        <v>150</v>
      </c>
    </row>
    <row r="20" spans="1:3" outlineLevel="2">
      <c r="A20" s="17" t="s">
        <v>30</v>
      </c>
      <c r="B20" s="17" t="s">
        <v>38</v>
      </c>
      <c r="C20" s="17">
        <v>78</v>
      </c>
    </row>
    <row r="21" spans="1:3" outlineLevel="1">
      <c r="A21" s="21" t="s">
        <v>99</v>
      </c>
      <c r="B21" s="17"/>
      <c r="C21" s="17">
        <f>SUBTOTAL(9,C19:C20)</f>
        <v>228</v>
      </c>
    </row>
    <row r="22" spans="1:3" outlineLevel="2">
      <c r="A22" s="17" t="s">
        <v>47</v>
      </c>
      <c r="B22" s="17" t="s">
        <v>55</v>
      </c>
      <c r="C22" s="17">
        <v>68</v>
      </c>
    </row>
    <row r="23" spans="1:3" outlineLevel="2">
      <c r="A23" s="17" t="s">
        <v>47</v>
      </c>
      <c r="B23" s="17" t="s">
        <v>54</v>
      </c>
      <c r="C23" s="17">
        <v>48</v>
      </c>
    </row>
    <row r="24" spans="1:3" outlineLevel="1">
      <c r="A24" s="21" t="s">
        <v>93</v>
      </c>
      <c r="B24" s="17"/>
      <c r="C24" s="17">
        <f>SUBTOTAL(9,C22:C23)</f>
        <v>116</v>
      </c>
    </row>
    <row r="25" spans="1:3" outlineLevel="2">
      <c r="A25" s="17" t="s">
        <v>48</v>
      </c>
      <c r="B25" s="17" t="s">
        <v>55</v>
      </c>
      <c r="C25" s="17">
        <v>55</v>
      </c>
    </row>
    <row r="26" spans="1:3" outlineLevel="1">
      <c r="A26" s="21" t="s">
        <v>96</v>
      </c>
      <c r="B26" s="17"/>
      <c r="C26" s="17">
        <f>SUBTOTAL(9,C25:C25)</f>
        <v>55</v>
      </c>
    </row>
    <row r="27" spans="1:3" outlineLevel="2">
      <c r="A27" s="17" t="s">
        <v>40</v>
      </c>
      <c r="B27" s="17" t="s">
        <v>29</v>
      </c>
      <c r="C27" s="17">
        <v>103</v>
      </c>
    </row>
    <row r="28" spans="1:3" outlineLevel="1">
      <c r="A28" s="21" t="s">
        <v>102</v>
      </c>
      <c r="B28" s="17"/>
      <c r="C28" s="17">
        <f>SUBTOTAL(9,C27:C27)</f>
        <v>103</v>
      </c>
    </row>
    <row r="29" spans="1:3" outlineLevel="2">
      <c r="A29" s="17" t="s">
        <v>49</v>
      </c>
      <c r="B29" s="17" t="s">
        <v>56</v>
      </c>
      <c r="C29" s="17">
        <v>130</v>
      </c>
    </row>
    <row r="30" spans="1:3" outlineLevel="1">
      <c r="A30" s="21" t="s">
        <v>103</v>
      </c>
      <c r="B30" s="17"/>
      <c r="C30" s="17">
        <f>SUBTOTAL(9,C29:C29)</f>
        <v>130</v>
      </c>
    </row>
    <row r="31" spans="1:3" outlineLevel="2">
      <c r="A31" s="17" t="s">
        <v>39</v>
      </c>
      <c r="B31" s="17" t="s">
        <v>38</v>
      </c>
      <c r="C31" s="17">
        <v>65</v>
      </c>
    </row>
    <row r="32" spans="1:3" outlineLevel="2">
      <c r="A32" s="17" t="s">
        <v>39</v>
      </c>
      <c r="B32" s="17" t="s">
        <v>52</v>
      </c>
      <c r="C32" s="17">
        <v>55</v>
      </c>
    </row>
    <row r="33" spans="1:3" outlineLevel="1">
      <c r="A33" s="21" t="s">
        <v>95</v>
      </c>
      <c r="B33" s="17"/>
      <c r="C33" s="17">
        <f>SUBTOTAL(9,C31:C32)</f>
        <v>120</v>
      </c>
    </row>
    <row r="34" spans="1:3" outlineLevel="2">
      <c r="A34" s="17" t="s">
        <v>31</v>
      </c>
      <c r="B34" s="17" t="s">
        <v>32</v>
      </c>
      <c r="C34" s="17">
        <v>200</v>
      </c>
    </row>
    <row r="35" spans="1:3" outlineLevel="2">
      <c r="A35" s="17" t="s">
        <v>31</v>
      </c>
      <c r="B35" s="17" t="s">
        <v>53</v>
      </c>
      <c r="C35" s="17">
        <v>24</v>
      </c>
    </row>
    <row r="36" spans="1:3" outlineLevel="1">
      <c r="A36" s="21" t="s">
        <v>91</v>
      </c>
      <c r="B36" s="17"/>
      <c r="C36" s="17">
        <f>SUBTOTAL(9,C34:C35)</f>
        <v>224</v>
      </c>
    </row>
    <row r="37" spans="1:3" outlineLevel="2">
      <c r="A37" s="17" t="s">
        <v>41</v>
      </c>
      <c r="B37" s="17" t="s">
        <v>54</v>
      </c>
      <c r="C37" s="17">
        <v>10</v>
      </c>
    </row>
    <row r="38" spans="1:3" outlineLevel="1">
      <c r="A38" s="23" t="s">
        <v>90</v>
      </c>
      <c r="B38" s="22"/>
      <c r="C38" s="22">
        <f>SUBTOTAL(9,C37:C37)</f>
        <v>10</v>
      </c>
    </row>
    <row r="39" spans="1:3">
      <c r="A39" s="23" t="s">
        <v>33</v>
      </c>
      <c r="B39" s="22"/>
      <c r="C39" s="22">
        <f>SUBTOTAL(9,C2:C37)</f>
        <v>1889</v>
      </c>
    </row>
  </sheetData>
  <autoFilter ref="A1:C37">
    <sortState ref="A2:C22">
      <sortCondition ref="A1:A22"/>
    </sortState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 filterMode="1"/>
  <dimension ref="A1:H49"/>
  <sheetViews>
    <sheetView workbookViewId="0">
      <selection activeCell="D41" sqref="D41"/>
    </sheetView>
  </sheetViews>
  <sheetFormatPr defaultRowHeight="15"/>
  <cols>
    <col min="1" max="1" width="14.7109375" bestFit="1" customWidth="1"/>
    <col min="2" max="2" width="18.42578125" bestFit="1" customWidth="1"/>
    <col min="3" max="3" width="16.140625" bestFit="1" customWidth="1"/>
    <col min="6" max="6" width="14" customWidth="1"/>
    <col min="7" max="7" width="14.140625" customWidth="1"/>
    <col min="8" max="8" width="11.85546875" customWidth="1"/>
  </cols>
  <sheetData>
    <row r="1" spans="1:3">
      <c r="A1" s="19" t="s">
        <v>26</v>
      </c>
      <c r="B1" s="19" t="s">
        <v>18</v>
      </c>
      <c r="C1" s="19" t="s">
        <v>28</v>
      </c>
    </row>
    <row r="2" spans="1:3">
      <c r="A2" s="17" t="s">
        <v>41</v>
      </c>
      <c r="B2" s="17" t="s">
        <v>54</v>
      </c>
      <c r="C2" s="17">
        <v>10</v>
      </c>
    </row>
    <row r="3" spans="1:3" hidden="1">
      <c r="A3" s="17" t="s">
        <v>31</v>
      </c>
      <c r="B3" s="17" t="s">
        <v>53</v>
      </c>
      <c r="C3" s="17">
        <v>24</v>
      </c>
    </row>
    <row r="4" spans="1:3" hidden="1">
      <c r="A4" s="17" t="s">
        <v>50</v>
      </c>
      <c r="B4" s="17" t="s">
        <v>57</v>
      </c>
      <c r="C4" s="17">
        <v>28</v>
      </c>
    </row>
    <row r="5" spans="1:3">
      <c r="A5" s="17" t="s">
        <v>47</v>
      </c>
      <c r="B5" s="17" t="s">
        <v>54</v>
      </c>
      <c r="C5" s="17">
        <v>48</v>
      </c>
    </row>
    <row r="6" spans="1:3" hidden="1">
      <c r="A6" s="17" t="s">
        <v>43</v>
      </c>
      <c r="B6" s="17" t="s">
        <v>52</v>
      </c>
      <c r="C6" s="17">
        <v>50</v>
      </c>
    </row>
    <row r="7" spans="1:3" hidden="1">
      <c r="A7" s="17" t="s">
        <v>39</v>
      </c>
      <c r="B7" s="17" t="s">
        <v>52</v>
      </c>
      <c r="C7" s="17">
        <v>55</v>
      </c>
    </row>
    <row r="8" spans="1:3" hidden="1">
      <c r="A8" s="17" t="s">
        <v>48</v>
      </c>
      <c r="B8" s="17" t="s">
        <v>55</v>
      </c>
      <c r="C8" s="17">
        <v>55</v>
      </c>
    </row>
    <row r="9" spans="1:3" hidden="1">
      <c r="A9" s="17" t="s">
        <v>39</v>
      </c>
      <c r="B9" s="17" t="s">
        <v>38</v>
      </c>
      <c r="C9" s="17">
        <v>65</v>
      </c>
    </row>
    <row r="10" spans="1:3" hidden="1">
      <c r="A10" s="17" t="s">
        <v>47</v>
      </c>
      <c r="B10" s="17" t="s">
        <v>55</v>
      </c>
      <c r="C10" s="17">
        <v>68</v>
      </c>
    </row>
    <row r="11" spans="1:3" hidden="1">
      <c r="A11" s="17" t="s">
        <v>36</v>
      </c>
      <c r="B11" s="17" t="s">
        <v>37</v>
      </c>
      <c r="C11" s="17">
        <v>75</v>
      </c>
    </row>
    <row r="12" spans="1:3" hidden="1">
      <c r="A12" s="17" t="s">
        <v>44</v>
      </c>
      <c r="B12" s="17" t="s">
        <v>38</v>
      </c>
      <c r="C12" s="17">
        <v>76</v>
      </c>
    </row>
    <row r="13" spans="1:3" hidden="1">
      <c r="A13" s="17" t="s">
        <v>30</v>
      </c>
      <c r="B13" s="17" t="s">
        <v>38</v>
      </c>
      <c r="C13" s="17">
        <v>78</v>
      </c>
    </row>
    <row r="14" spans="1:3" hidden="1">
      <c r="A14" s="17" t="s">
        <v>51</v>
      </c>
      <c r="B14" s="17" t="s">
        <v>58</v>
      </c>
      <c r="C14" s="17">
        <v>90</v>
      </c>
    </row>
    <row r="15" spans="1:3" hidden="1">
      <c r="A15" s="17" t="s">
        <v>42</v>
      </c>
      <c r="B15" s="17" t="s">
        <v>37</v>
      </c>
      <c r="C15" s="17">
        <v>94</v>
      </c>
    </row>
    <row r="16" spans="1:3" hidden="1">
      <c r="A16" s="17" t="s">
        <v>40</v>
      </c>
      <c r="B16" s="17" t="s">
        <v>29</v>
      </c>
      <c r="C16" s="17">
        <v>103</v>
      </c>
    </row>
    <row r="17" spans="1:8">
      <c r="A17" s="17" t="s">
        <v>44</v>
      </c>
      <c r="B17" s="17" t="s">
        <v>54</v>
      </c>
      <c r="C17" s="17">
        <v>110</v>
      </c>
    </row>
    <row r="18" spans="1:8" hidden="1">
      <c r="A18" s="17" t="s">
        <v>49</v>
      </c>
      <c r="B18" s="17" t="s">
        <v>56</v>
      </c>
      <c r="C18" s="17">
        <v>130</v>
      </c>
    </row>
    <row r="19" spans="1:8" hidden="1">
      <c r="A19" s="17" t="s">
        <v>30</v>
      </c>
      <c r="B19" s="17" t="s">
        <v>29</v>
      </c>
      <c r="C19" s="17">
        <v>150</v>
      </c>
    </row>
    <row r="20" spans="1:8" hidden="1">
      <c r="A20" s="17" t="s">
        <v>45</v>
      </c>
      <c r="B20" s="17" t="s">
        <v>53</v>
      </c>
      <c r="C20" s="17">
        <v>170</v>
      </c>
    </row>
    <row r="21" spans="1:8" hidden="1">
      <c r="A21" s="17" t="s">
        <v>31</v>
      </c>
      <c r="B21" s="17" t="s">
        <v>32</v>
      </c>
      <c r="C21" s="17">
        <v>200</v>
      </c>
    </row>
    <row r="22" spans="1:8" hidden="1">
      <c r="A22" s="17" t="s">
        <v>46</v>
      </c>
      <c r="B22" s="17" t="s">
        <v>32</v>
      </c>
      <c r="C22" s="17">
        <v>210</v>
      </c>
    </row>
    <row r="25" spans="1:8">
      <c r="F25" s="24"/>
      <c r="G25" s="24"/>
      <c r="H25" s="24"/>
    </row>
    <row r="26" spans="1:8">
      <c r="F26" s="42"/>
      <c r="G26" s="42"/>
      <c r="H26" s="42"/>
    </row>
    <row r="27" spans="1:8">
      <c r="F27" s="22"/>
      <c r="G27" s="22"/>
      <c r="H27" s="22"/>
    </row>
    <row r="28" spans="1:8">
      <c r="F28" s="22"/>
      <c r="G28" s="22"/>
      <c r="H28" s="22"/>
    </row>
    <row r="29" spans="1:8">
      <c r="F29" s="22"/>
      <c r="G29" s="22"/>
      <c r="H29" s="22"/>
    </row>
    <row r="30" spans="1:8">
      <c r="F30" s="22"/>
      <c r="G30" s="22"/>
      <c r="H30" s="22"/>
    </row>
    <row r="31" spans="1:8">
      <c r="F31" s="22"/>
      <c r="G31" s="22"/>
      <c r="H31" s="22"/>
    </row>
    <row r="32" spans="1:8">
      <c r="F32" s="22"/>
      <c r="G32" s="22"/>
      <c r="H32" s="22"/>
    </row>
    <row r="33" spans="6:8">
      <c r="F33" s="22"/>
      <c r="G33" s="22"/>
      <c r="H33" s="22"/>
    </row>
    <row r="34" spans="6:8">
      <c r="F34" s="22"/>
      <c r="G34" s="22"/>
      <c r="H34" s="22"/>
    </row>
    <row r="35" spans="6:8">
      <c r="F35" s="22"/>
      <c r="G35" s="22"/>
      <c r="H35" s="22"/>
    </row>
    <row r="36" spans="6:8">
      <c r="F36" s="22"/>
      <c r="G36" s="22"/>
      <c r="H36" s="22"/>
    </row>
    <row r="37" spans="6:8">
      <c r="F37" s="22"/>
      <c r="G37" s="22"/>
      <c r="H37" s="22"/>
    </row>
    <row r="38" spans="6:8">
      <c r="F38" s="22"/>
      <c r="G38" s="22"/>
      <c r="H38" s="22"/>
    </row>
    <row r="39" spans="6:8">
      <c r="F39" s="22"/>
      <c r="G39" s="22"/>
      <c r="H39" s="22"/>
    </row>
    <row r="40" spans="6:8">
      <c r="F40" s="22"/>
      <c r="G40" s="22"/>
      <c r="H40" s="22"/>
    </row>
    <row r="41" spans="6:8">
      <c r="F41" s="22"/>
      <c r="G41" s="22"/>
      <c r="H41" s="22"/>
    </row>
    <row r="42" spans="6:8">
      <c r="F42" s="22"/>
      <c r="G42" s="22"/>
      <c r="H42" s="22"/>
    </row>
    <row r="43" spans="6:8">
      <c r="F43" s="22"/>
      <c r="G43" s="22"/>
      <c r="H43" s="22"/>
    </row>
    <row r="44" spans="6:8">
      <c r="F44" s="22"/>
      <c r="G44" s="22"/>
      <c r="H44" s="22"/>
    </row>
    <row r="45" spans="6:8">
      <c r="F45" s="22"/>
      <c r="G45" s="22"/>
      <c r="H45" s="22"/>
    </row>
    <row r="46" spans="6:8">
      <c r="F46" s="22"/>
      <c r="G46" s="22"/>
      <c r="H46" s="22"/>
    </row>
    <row r="47" spans="6:8">
      <c r="F47" s="22"/>
      <c r="G47" s="22"/>
      <c r="H47" s="22"/>
    </row>
    <row r="48" spans="6:8">
      <c r="F48" s="24"/>
      <c r="G48" s="24"/>
      <c r="H48" s="24"/>
    </row>
    <row r="49" spans="6:8">
      <c r="F49" s="24"/>
      <c r="G49" s="24"/>
      <c r="H49" s="24"/>
    </row>
  </sheetData>
  <autoFilter ref="B1:B22">
    <filterColumn colId="0">
      <filters>
        <filter val="Духи"/>
      </filters>
    </filterColumn>
  </autoFilter>
  <sortState ref="F27:H47">
    <sortCondition ref="F27:F4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7</vt:i4>
      </vt:variant>
    </vt:vector>
  </HeadingPairs>
  <TitlesOfParts>
    <vt:vector size="18" baseType="lpstr">
      <vt:lpstr>задание 1-8</vt:lpstr>
      <vt:lpstr>задание 9</vt:lpstr>
      <vt:lpstr>задание 10</vt:lpstr>
      <vt:lpstr>Консолидация</vt:lpstr>
      <vt:lpstr>задание 11</vt:lpstr>
      <vt:lpstr>свод.табл зад 12-13</vt:lpstr>
      <vt:lpstr>зад 14</vt:lpstr>
      <vt:lpstr>зад.15</vt:lpstr>
      <vt:lpstr>зад 16</vt:lpstr>
      <vt:lpstr>зад. 17-18</vt:lpstr>
      <vt:lpstr>зад 19</vt:lpstr>
      <vt:lpstr>D0</vt:lpstr>
      <vt:lpstr>DV</vt:lpstr>
      <vt:lpstr>p</vt:lpstr>
      <vt:lpstr>S</vt:lpstr>
      <vt:lpstr>SV</vt:lpstr>
      <vt:lpstr>КОЛИЧЕСТВО</vt:lpstr>
      <vt:lpstr>ПОСТАВКИ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2013-12-13T16:29:37Z</dcterms:modified>
</cp:coreProperties>
</file>