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10" yWindow="240" windowWidth="9135" windowHeight="4365"/>
  </bookViews>
  <sheets>
    <sheet name="сотрудники" sheetId="1" r:id="rId1"/>
    <sheet name="Лист2" sheetId="2" r:id="rId2"/>
    <sheet name="Лист3" sheetId="3" r:id="rId3"/>
    <sheet name="Лист4" sheetId="4" r:id="rId4"/>
    <sheet name="Лист5" sheetId="5" r:id="rId5"/>
  </sheets>
  <calcPr calcId="144525"/>
</workbook>
</file>

<file path=xl/calcChain.xml><?xml version="1.0" encoding="utf-8"?>
<calcChain xmlns="http://schemas.openxmlformats.org/spreadsheetml/2006/main">
  <c r="J7" i="1" l="1"/>
  <c r="J8" i="1"/>
  <c r="J9" i="1"/>
  <c r="J10" i="1"/>
  <c r="J11" i="1"/>
  <c r="J12" i="1"/>
  <c r="J13" i="1"/>
  <c r="J14" i="1"/>
  <c r="J15" i="1"/>
  <c r="J16" i="1"/>
  <c r="J17" i="1"/>
  <c r="J18" i="1"/>
  <c r="J19" i="1"/>
  <c r="N12" i="1" l="1"/>
  <c r="N7" i="1"/>
  <c r="L9" i="1"/>
  <c r="M9" i="1" s="1"/>
  <c r="L11" i="1"/>
  <c r="M11" i="1" s="1"/>
  <c r="L12" i="1"/>
  <c r="M12" i="1" s="1"/>
  <c r="L13" i="1"/>
  <c r="M13" i="1" s="1"/>
  <c r="L14" i="1"/>
  <c r="M14" i="1" s="1"/>
  <c r="L15" i="1"/>
  <c r="M15" i="1" s="1"/>
  <c r="L16" i="1"/>
  <c r="M16" i="1" s="1"/>
  <c r="L17" i="1"/>
  <c r="M17" i="1" s="1"/>
  <c r="L18" i="1"/>
  <c r="M18" i="1" s="1"/>
  <c r="L19" i="1"/>
  <c r="M19" i="1" s="1"/>
  <c r="L10" i="1"/>
  <c r="M10" i="1" s="1"/>
  <c r="L7" i="1"/>
  <c r="M7" i="1" s="1"/>
  <c r="L8" i="1"/>
  <c r="M8" i="1" s="1"/>
  <c r="N19" i="1"/>
  <c r="N18" i="1"/>
  <c r="N17" i="1"/>
  <c r="N16" i="1"/>
  <c r="N15" i="1"/>
  <c r="N14" i="1"/>
  <c r="N13" i="1"/>
  <c r="N11" i="1"/>
  <c r="N10" i="1"/>
  <c r="N8" i="1"/>
  <c r="N9" i="1"/>
  <c r="G4" i="1"/>
  <c r="K7" i="1" l="1"/>
  <c r="K19" i="1"/>
  <c r="K18" i="1"/>
  <c r="K17" i="1"/>
  <c r="K16" i="1"/>
  <c r="K15" i="1"/>
  <c r="K14" i="1"/>
  <c r="K13" i="1"/>
  <c r="K12" i="1"/>
  <c r="K11" i="1"/>
  <c r="K10" i="1"/>
  <c r="K9" i="1"/>
  <c r="K8" i="1"/>
</calcChain>
</file>

<file path=xl/sharedStrings.xml><?xml version="1.0" encoding="utf-8"?>
<sst xmlns="http://schemas.openxmlformats.org/spreadsheetml/2006/main" count="49" uniqueCount="36">
  <si>
    <t>Имя</t>
  </si>
  <si>
    <t>Фамилия</t>
  </si>
  <si>
    <t>Должность</t>
  </si>
  <si>
    <t>Табельный номер</t>
  </si>
  <si>
    <t>Отдел</t>
  </si>
  <si>
    <t>Дата рождения</t>
  </si>
  <si>
    <t>Дата найма</t>
  </si>
  <si>
    <t>Образование</t>
  </si>
  <si>
    <t>IQ</t>
  </si>
  <si>
    <t>Экспедитор</t>
  </si>
  <si>
    <t>среднне специальное</t>
  </si>
  <si>
    <t>Агент по продажам</t>
  </si>
  <si>
    <t>среднее специальное</t>
  </si>
  <si>
    <t>Вице-президент</t>
  </si>
  <si>
    <t>высшее</t>
  </si>
  <si>
    <t>среднее</t>
  </si>
  <si>
    <t>Администратор</t>
  </si>
  <si>
    <t>Художник</t>
  </si>
  <si>
    <t>Агент по снабжению</t>
  </si>
  <si>
    <t>Финансовый директор</t>
  </si>
  <si>
    <t>высшее, к.т.н.</t>
  </si>
  <si>
    <t>Насибуллина</t>
  </si>
  <si>
    <t>Минимальный оклад по фирме</t>
  </si>
  <si>
    <t>Подоходный налог</t>
  </si>
  <si>
    <t>Пенсионные отчисления</t>
  </si>
  <si>
    <t>Курс$ USA</t>
  </si>
  <si>
    <t>КурсEURO</t>
  </si>
  <si>
    <t>Результат тестирования</t>
  </si>
  <si>
    <t>Стаж</t>
  </si>
  <si>
    <t>Текущая дата</t>
  </si>
  <si>
    <t>Процент оклада</t>
  </si>
  <si>
    <t>Управляющий экспедицей</t>
  </si>
  <si>
    <t>Оклад в рублях</t>
  </si>
  <si>
    <t>Надбавка за IQ в%</t>
  </si>
  <si>
    <t>Надбавка за стаж в%</t>
  </si>
  <si>
    <t>УСЛОВИЯ НАДБАВКИ: ОТ 5 ДО 10 ЛЕТ -15%,ОТ 10 ДО 20 ЛЕТ-25 %, БОЛЕЕ 20 ЛЕТ-35 %,ИСПОЛЬЗОВАТЬ ФУНКЦИЮ ЕСЛИ и 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</si>
</sst>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9"/>
      <name val="Times New Roman Cyr"/>
      <charset val="204"/>
    </font>
    <font>
      <sz val="10"/>
      <color indexed="8"/>
      <name val="MS Sans Serif"/>
      <family val="2"/>
      <charset val="204"/>
    </font>
    <font>
      <sz val="12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2"/>
      <name val="Times New Roman Cyr"/>
      <charset val="204"/>
    </font>
    <font>
      <b/>
      <sz val="12"/>
      <name val="Times New Roman Cyr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2" borderId="1">
      <alignment horizontal="center"/>
    </xf>
    <xf numFmtId="0" fontId="1" fillId="0" borderId="0"/>
  </cellStyleXfs>
  <cellXfs count="21">
    <xf numFmtId="0" fontId="0" fillId="0" borderId="0" xfId="0"/>
    <xf numFmtId="0" fontId="2" fillId="2" borderId="3" xfId="2" applyFont="1" applyFill="1" applyBorder="1" applyAlignment="1">
      <alignment horizontal="left" wrapText="1"/>
    </xf>
    <xf numFmtId="0" fontId="3" fillId="2" borderId="3" xfId="2" applyFont="1" applyFill="1" applyBorder="1" applyAlignment="1">
      <alignment horizontal="left" wrapText="1"/>
    </xf>
    <xf numFmtId="0" fontId="3" fillId="2" borderId="3" xfId="2" applyFont="1" applyFill="1" applyBorder="1" applyAlignment="1">
      <alignment horizontal="left"/>
    </xf>
    <xf numFmtId="0" fontId="2" fillId="0" borderId="2" xfId="2" applyFont="1" applyFill="1" applyBorder="1" applyAlignment="1">
      <alignment horizontal="left" wrapText="1"/>
    </xf>
    <xf numFmtId="14" fontId="2" fillId="0" borderId="2" xfId="2" applyNumberFormat="1" applyFont="1" applyFill="1" applyBorder="1" applyAlignment="1">
      <alignment horizontal="left" wrapText="1"/>
    </xf>
    <xf numFmtId="0" fontId="2" fillId="0" borderId="2" xfId="2" applyFont="1" applyFill="1" applyBorder="1" applyAlignment="1">
      <alignment wrapText="1"/>
    </xf>
    <xf numFmtId="9" fontId="2" fillId="0" borderId="2" xfId="2" applyNumberFormat="1" applyFont="1" applyFill="1" applyBorder="1" applyAlignment="1">
      <alignment horizontal="center" wrapText="1"/>
    </xf>
    <xf numFmtId="0" fontId="2" fillId="0" borderId="4" xfId="2" applyFont="1" applyFill="1" applyBorder="1" applyAlignment="1">
      <alignment horizontal="center" wrapText="1"/>
    </xf>
    <xf numFmtId="49" fontId="2" fillId="0" borderId="2" xfId="2" applyNumberFormat="1" applyFont="1" applyFill="1" applyBorder="1" applyAlignment="1">
      <alignment horizontal="center" wrapText="1"/>
    </xf>
    <xf numFmtId="0" fontId="3" fillId="2" borderId="3" xfId="2" applyFont="1" applyFill="1" applyBorder="1" applyAlignment="1">
      <alignment horizontal="center" vertical="center" wrapText="1"/>
    </xf>
    <xf numFmtId="0" fontId="3" fillId="2" borderId="3" xfId="2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3" fillId="2" borderId="5" xfId="2" applyFont="1" applyFill="1" applyBorder="1" applyAlignment="1">
      <alignment horizontal="center" vertical="center" wrapText="1"/>
    </xf>
    <xf numFmtId="0" fontId="2" fillId="0" borderId="6" xfId="2" applyFont="1" applyFill="1" applyBorder="1" applyAlignment="1">
      <alignment horizontal="left"/>
    </xf>
    <xf numFmtId="0" fontId="3" fillId="2" borderId="2" xfId="2" applyFont="1" applyFill="1" applyBorder="1" applyAlignment="1">
      <alignment horizontal="center" vertical="center"/>
    </xf>
    <xf numFmtId="14" fontId="4" fillId="0" borderId="2" xfId="0" applyNumberFormat="1" applyFont="1" applyBorder="1"/>
    <xf numFmtId="0" fontId="0" fillId="0" borderId="2" xfId="0" applyBorder="1" applyAlignment="1">
      <alignment horizontal="center"/>
    </xf>
    <xf numFmtId="0" fontId="2" fillId="0" borderId="2" xfId="2" applyNumberFormat="1" applyFont="1" applyFill="1" applyBorder="1" applyAlignment="1">
      <alignment horizontal="left" wrapText="1"/>
    </xf>
    <xf numFmtId="0" fontId="2" fillId="0" borderId="2" xfId="2" applyFont="1" applyFill="1" applyBorder="1" applyAlignment="1">
      <alignment horizontal="center"/>
    </xf>
    <xf numFmtId="0" fontId="5" fillId="0" borderId="0" xfId="0" applyFont="1"/>
  </cellXfs>
  <cellStyles count="3">
    <cellStyle name="Yfcb,ekkbyf" xfId="1"/>
    <cellStyle name="Обычный" xfId="0" builtinId="0"/>
    <cellStyle name="Обычный_Лист1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99"/>
  <sheetViews>
    <sheetView tabSelected="1" topLeftCell="F1" zoomScale="80" zoomScaleNormal="80" workbookViewId="0">
      <selection activeCell="J28" sqref="J28"/>
    </sheetView>
  </sheetViews>
  <sheetFormatPr defaultRowHeight="12" x14ac:dyDescent="0.2"/>
  <cols>
    <col min="1" max="1" width="14.33203125" customWidth="1"/>
    <col min="2" max="2" width="18.33203125" customWidth="1"/>
    <col min="3" max="3" width="20.1640625" customWidth="1"/>
    <col min="4" max="4" width="15" customWidth="1"/>
    <col min="5" max="5" width="16.83203125" customWidth="1"/>
    <col min="6" max="6" width="16.6640625" customWidth="1"/>
    <col min="7" max="7" width="15.1640625" customWidth="1"/>
    <col min="8" max="8" width="18.33203125" customWidth="1"/>
    <col min="9" max="9" width="11.6640625" customWidth="1"/>
    <col min="10" max="10" width="25" customWidth="1"/>
    <col min="11" max="11" width="22.5" customWidth="1"/>
    <col min="12" max="12" width="23" customWidth="1"/>
    <col min="13" max="13" width="21.6640625" customWidth="1"/>
    <col min="14" max="14" width="24.83203125" customWidth="1"/>
    <col min="15" max="15" width="27" customWidth="1"/>
  </cols>
  <sheetData>
    <row r="1" spans="1:16" ht="25.5" customHeight="1" x14ac:dyDescent="0.25">
      <c r="A1" s="1"/>
      <c r="B1" s="2"/>
      <c r="C1" s="2"/>
      <c r="D1" s="2"/>
      <c r="E1" s="2"/>
      <c r="F1" s="2"/>
      <c r="G1" s="2"/>
      <c r="H1" s="3"/>
      <c r="I1" s="3"/>
      <c r="K1" s="20" t="s">
        <v>35</v>
      </c>
    </row>
    <row r="2" spans="1:16" ht="55.5" customHeight="1" x14ac:dyDescent="0.25">
      <c r="A2" s="4"/>
      <c r="B2" s="6" t="s">
        <v>22</v>
      </c>
      <c r="C2" s="8">
        <v>5000</v>
      </c>
      <c r="D2" s="4"/>
      <c r="E2" s="4" t="s">
        <v>25</v>
      </c>
      <c r="F2" s="9">
        <v>36</v>
      </c>
      <c r="G2" s="5"/>
      <c r="H2" s="4"/>
      <c r="I2" s="4"/>
    </row>
    <row r="3" spans="1:16" ht="39.75" customHeight="1" x14ac:dyDescent="0.25">
      <c r="A3" s="4"/>
      <c r="B3" s="4" t="s">
        <v>23</v>
      </c>
      <c r="C3" s="7">
        <v>0.12</v>
      </c>
      <c r="D3" s="4"/>
      <c r="E3" s="4" t="s">
        <v>26</v>
      </c>
      <c r="F3" s="9">
        <v>46.5</v>
      </c>
      <c r="G3" s="5"/>
      <c r="H3" s="4"/>
      <c r="I3" s="4"/>
    </row>
    <row r="4" spans="1:16" ht="31.5" x14ac:dyDescent="0.25">
      <c r="A4" s="4"/>
      <c r="B4" s="4" t="s">
        <v>24</v>
      </c>
      <c r="C4" s="7">
        <v>0.01</v>
      </c>
      <c r="D4" s="4"/>
      <c r="E4" s="4" t="s">
        <v>29</v>
      </c>
      <c r="F4" s="5"/>
      <c r="G4" s="5">
        <f ca="1">TODAY()</f>
        <v>41622</v>
      </c>
      <c r="H4" s="4"/>
      <c r="I4" s="4"/>
    </row>
    <row r="5" spans="1:16" ht="12" customHeight="1" x14ac:dyDescent="0.25">
      <c r="A5" s="4"/>
      <c r="B5" s="4"/>
      <c r="C5" s="4"/>
      <c r="D5" s="4"/>
      <c r="E5" s="4"/>
      <c r="F5" s="5"/>
      <c r="G5" s="5"/>
      <c r="H5" s="4"/>
      <c r="I5" s="4"/>
    </row>
    <row r="6" spans="1:16" ht="42" customHeight="1" x14ac:dyDescent="0.2">
      <c r="A6" s="10" t="s">
        <v>0</v>
      </c>
      <c r="B6" s="10" t="s">
        <v>1</v>
      </c>
      <c r="C6" s="10" t="s">
        <v>2</v>
      </c>
      <c r="D6" s="10" t="s">
        <v>3</v>
      </c>
      <c r="E6" s="10" t="s">
        <v>4</v>
      </c>
      <c r="F6" s="10" t="s">
        <v>5</v>
      </c>
      <c r="G6" s="10" t="s">
        <v>6</v>
      </c>
      <c r="H6" s="11" t="s">
        <v>7</v>
      </c>
      <c r="I6" s="11" t="s">
        <v>8</v>
      </c>
      <c r="J6" s="13" t="s">
        <v>27</v>
      </c>
      <c r="K6" s="15" t="s">
        <v>28</v>
      </c>
      <c r="L6" s="15" t="s">
        <v>30</v>
      </c>
      <c r="M6" s="15" t="s">
        <v>32</v>
      </c>
      <c r="N6" s="15" t="s">
        <v>33</v>
      </c>
      <c r="O6" s="15" t="s">
        <v>34</v>
      </c>
    </row>
    <row r="7" spans="1:16" ht="35.25" customHeight="1" x14ac:dyDescent="0.25">
      <c r="A7" s="4"/>
      <c r="B7" s="4"/>
      <c r="C7" s="4" t="s">
        <v>9</v>
      </c>
      <c r="D7" s="18"/>
      <c r="E7" s="18"/>
      <c r="F7" s="18"/>
      <c r="G7" s="5">
        <v>31330</v>
      </c>
      <c r="H7" s="4" t="s">
        <v>10</v>
      </c>
      <c r="I7" s="4">
        <v>120</v>
      </c>
      <c r="J7" s="14" t="str">
        <f>IF(I7&gt;=140,"Феноменальный",(IF(AND(I7&gt;=130,I7&lt;=139),"Очень высокий",(IF(AND(I7&gt;=110,I7&lt;=129),"Высокий ",(IF(AND(I7&gt;=100,I7&lt;=109),"Высокий средний",(IF(AND(I7&gt;=90,I7&lt;=99),"Низкий средний",(IF(AND(I7&gt;=80,I7&lt;=89),"Низкий",(IF(I7&lt;=79,"Очень низкий",)))))))))))))</f>
        <v xml:space="preserve">Высокий </v>
      </c>
      <c r="K7" s="16" t="str">
        <f ca="1">DATEDIF(G7,G4,"y")&amp;" г. "&amp;DATEDIF(G7,G4,"ym")&amp;" мес. "&amp;DATEDIF(G7,G4,"md")&amp;" дн."</f>
        <v>28 г. 2 мес. 4 дн.</v>
      </c>
      <c r="L7" s="17">
        <f>IF(C7="Финансовый директор",300,IF(C7="Вице-президент",200,IF(C7="Художник",125,IF(C7="Администратор",125,IF(C7="Агент по продажам",110,IF(C7="Агент по снабжению",110,IF(C7="Управляющий экспедицей",100,IF(C7="Экспедитор",100,))))))))</f>
        <v>100</v>
      </c>
      <c r="M7" s="17">
        <f>C2+C2*L7/100</f>
        <v>10000</v>
      </c>
      <c r="N7" s="17">
        <f>IF(J7="Феноминальный",50,IF(J7="Очень высокий",40,IF(J7="Высокий ",30,IF(J7="Высокий средний",25,))))</f>
        <v>30</v>
      </c>
      <c r="O7" s="19"/>
    </row>
    <row r="8" spans="1:16" ht="31.5" x14ac:dyDescent="0.25">
      <c r="A8" s="4"/>
      <c r="B8" s="4"/>
      <c r="C8" s="4" t="s">
        <v>11</v>
      </c>
      <c r="D8" s="18"/>
      <c r="E8" s="18"/>
      <c r="F8" s="18"/>
      <c r="G8" s="5">
        <v>32245</v>
      </c>
      <c r="H8" s="4" t="s">
        <v>12</v>
      </c>
      <c r="I8" s="4">
        <v>100</v>
      </c>
      <c r="J8" s="14" t="str">
        <f t="shared" ref="J8:J19" si="0">IF(I8&gt;=140,"Феноменальный",(IF(AND(I8&gt;=130,I8&lt;=139),"Очень высокий",(IF(AND(I8&gt;=110,I8&lt;=129),"Высокий ",(IF(AND(I8&gt;=100,I8&lt;=109),"Высокий средний",(IF(AND(I8&gt;=90,I8&lt;=99),"Низкий средний",(IF(AND(I8&gt;=80,I8&lt;=89),"Низкий",(IF(I8&lt;=79,"Очень низкий",)))))))))))))</f>
        <v>Высокий средний</v>
      </c>
      <c r="K8" s="16" t="str">
        <f ca="1">DATEDIF(G8,G4,"y")&amp;" г. "&amp;DATEDIF(G8,G4,"ym")&amp;" мес. "&amp;DATEDIF(G8,G4,"md")&amp;" дн."</f>
        <v>25 г. 8 мес. 2 дн.</v>
      </c>
      <c r="L8" s="17">
        <f>IF(C8="Финансовый директор",300,IF(C8="Вице-президент",200,IF(C8="Художник",125,IF(C8="Администратор",125,IF(C8="Агент по продажам",110,IF(C8="Агент по снабжению",110,IF(C8="Управляющий экспедицей",100,IF(C8="Экспедитор",100,))))))))</f>
        <v>110</v>
      </c>
      <c r="M8" s="17">
        <f>C2+C2*L8/100</f>
        <v>10500</v>
      </c>
      <c r="N8" s="17">
        <f>IF(J8="Феноминальный",50,IF(J8="Очень высокий",40,IF(J8="Высокий ",30,IF(J8="Высокий средний",25,))))</f>
        <v>25</v>
      </c>
      <c r="O8" s="19"/>
    </row>
    <row r="9" spans="1:16" ht="15.75" x14ac:dyDescent="0.25">
      <c r="A9" s="4"/>
      <c r="B9" s="4"/>
      <c r="C9" s="4" t="s">
        <v>13</v>
      </c>
      <c r="D9" s="18"/>
      <c r="E9" s="18"/>
      <c r="F9" s="18"/>
      <c r="G9" s="5">
        <v>29558</v>
      </c>
      <c r="H9" s="4" t="s">
        <v>14</v>
      </c>
      <c r="I9" s="4">
        <v>125</v>
      </c>
      <c r="J9" s="14" t="str">
        <f t="shared" si="0"/>
        <v xml:space="preserve">Высокий </v>
      </c>
      <c r="K9" s="16" t="str">
        <f ca="1">DATEDIF(G9,G4,"y")&amp;" г. "&amp;DATEDIF(G9,G4,"ym")&amp;" мес. "&amp;DATEDIF(G9,G4,"md")&amp;" дн."</f>
        <v>33 г. 0 мес. 11 дн.</v>
      </c>
      <c r="L9" s="17">
        <f>IF(C9="Финансовый директор",300,IF(C9="Вице-президент",200,IF(C9="Художник",125,IF(C9="Администратор",125,IF(C9="Агент по продажам",110,IF(C9="Агент по снабжению",110,IF(C9="Управляющий экспедицей",100,IF(C9="Экспедитор",100,))))))))</f>
        <v>200</v>
      </c>
      <c r="M9" s="17">
        <f>C2+C2*L9/100</f>
        <v>15000</v>
      </c>
      <c r="N9" s="17">
        <f>IF(J9="Феноминальный",50,IF(J9="Очень высокий",40,IF(J9="Высокий ",30,IF(J9="Высокий средний",25,))))</f>
        <v>30</v>
      </c>
      <c r="O9" s="19"/>
    </row>
    <row r="10" spans="1:16" ht="15.75" x14ac:dyDescent="0.25">
      <c r="A10" s="4"/>
      <c r="B10" s="4"/>
      <c r="C10" s="4" t="s">
        <v>9</v>
      </c>
      <c r="D10" s="18"/>
      <c r="E10" s="18"/>
      <c r="F10" s="18"/>
      <c r="G10" s="5">
        <v>32906</v>
      </c>
      <c r="H10" s="4" t="s">
        <v>15</v>
      </c>
      <c r="I10" s="4">
        <v>80</v>
      </c>
      <c r="J10" s="14" t="str">
        <f t="shared" si="0"/>
        <v>Низкий</v>
      </c>
      <c r="K10" s="16" t="str">
        <f ca="1">DATEDIF(G10,G4,"y")&amp;" г. "&amp;DATEDIF(G10,G4,"ym")&amp;" мес. "&amp;DATEDIF(G10,G4,"md")&amp;" дн."</f>
        <v>23 г. 10 мес. 12 дн.</v>
      </c>
      <c r="L10" s="17">
        <f>IF(C10="Финансовый директор",300,IF(C10="Вице-президент",200,IF(C10="Художник",125,IF(C10="Администратор",125,IF(C10="Агент по продажам",110,IF(C10="Агент по снабжению",110,IF(C10="Управляющий экспедицей",100,IF(C10="Экспедитор",100,))))))))</f>
        <v>100</v>
      </c>
      <c r="M10" s="17">
        <f>C2+C2*L10/100</f>
        <v>10000</v>
      </c>
      <c r="N10" s="17">
        <f>IF(J10="Феноминальный",50,IF(J10="Очень высокий",40,IF(J10="Высокий ",30,IF(J10="Высокий средний",25,))))</f>
        <v>0</v>
      </c>
      <c r="O10" s="19"/>
      <c r="P10" s="12"/>
    </row>
    <row r="11" spans="1:16" ht="15.75" x14ac:dyDescent="0.25">
      <c r="A11" s="4"/>
      <c r="B11" s="4"/>
      <c r="C11" s="4" t="s">
        <v>16</v>
      </c>
      <c r="D11" s="18"/>
      <c r="E11" s="18"/>
      <c r="F11" s="18"/>
      <c r="G11" s="5">
        <v>29534</v>
      </c>
      <c r="H11" s="4" t="s">
        <v>14</v>
      </c>
      <c r="I11" s="4">
        <v>125</v>
      </c>
      <c r="J11" s="14" t="str">
        <f t="shared" si="0"/>
        <v xml:space="preserve">Высокий </v>
      </c>
      <c r="K11" s="16" t="str">
        <f ca="1">DATEDIF(G11,G4,"y")&amp;" г. "&amp;DATEDIF(G11,G4,"ym")&amp;" мес. "&amp;DATEDIF(G11,G4,"md")&amp;" дн."</f>
        <v>33 г. 1 мес. 5 дн.</v>
      </c>
      <c r="L11" s="17">
        <f>IF(C11="Финансовый директор",300,IF(C11="Вице-президент",200,IF(C11="Художник",125,IF(C11="Администратор",125,IF(C11="Агент по продажам",110,IF(C11="Агент по снабжению",110,IF(C11="Управляющий экспедицей",100,IF(C11="Экспедитор",100,))))))))</f>
        <v>125</v>
      </c>
      <c r="M11" s="17">
        <f>C2+C2*L11/100</f>
        <v>11250</v>
      </c>
      <c r="N11" s="17">
        <f>IF(J11="Феноминальный",50,IF(J11="Очень высокий",40,IF(J11="Высокий ",30,IF(J11="Высокий средний",25,))))</f>
        <v>30</v>
      </c>
      <c r="O11" s="19"/>
    </row>
    <row r="12" spans="1:16" ht="32.25" customHeight="1" x14ac:dyDescent="0.25">
      <c r="A12" s="4"/>
      <c r="B12" s="4"/>
      <c r="C12" s="4" t="s">
        <v>31</v>
      </c>
      <c r="D12" s="18"/>
      <c r="E12" s="18"/>
      <c r="F12" s="18"/>
      <c r="G12" s="5">
        <v>33839</v>
      </c>
      <c r="H12" s="4" t="s">
        <v>14</v>
      </c>
      <c r="I12" s="4">
        <v>130</v>
      </c>
      <c r="J12" s="14" t="str">
        <f>IF(I12&gt;=140,"Феноменальный",(IF(AND(I12&gt;=130,I12&lt;=139),"Очень высокий",(IF(AND(I12&gt;=110,I12&lt;=129),"Высокий ",(IF(AND(I12&gt;=100,I12&lt;=109),"Высокий средний",(IF(AND(I12&gt;=90,I12&lt;=99),"Низкий средний",(IF(AND(I12&gt;=80,I12&lt;=89),"Низкий",(IF(I12&lt;=79,"Очень низкий",)))))))))))))</f>
        <v>Очень высокий</v>
      </c>
      <c r="K12" s="16" t="str">
        <f ca="1">DATEDIF(G12,G4,"y")&amp;" г. "&amp;DATEDIF(G12,G4,"ym")&amp;" мес. "&amp;DATEDIF(G12,G4,"md")&amp;" дн."</f>
        <v>21 г. 3 мес. 21 дн.</v>
      </c>
      <c r="L12" s="17">
        <f>IF(C12="Финансовый директор",300,IF(C12="Вице-президент",200,IF(C12="Художник",125,IF(C12="Администратор",125,IF(C12="Агент по продажам",110,IF(C12="Агент по снабжению",110,IF(C12="Управляющий экспедицей",100,IF(C12="Экспедитор",100,))))))))</f>
        <v>100</v>
      </c>
      <c r="M12" s="17">
        <f>C2+C2*L12/100</f>
        <v>10000</v>
      </c>
      <c r="N12" s="17">
        <f>IF(J12="Феноминальный",50,IF(J12="Очень высокий",40,IF(J12="Высокий ",30,IF(J12="Высокий средний",25,))))</f>
        <v>40</v>
      </c>
      <c r="O12" s="19"/>
    </row>
    <row r="13" spans="1:16" ht="15.75" x14ac:dyDescent="0.25">
      <c r="A13" s="4"/>
      <c r="B13" s="4"/>
      <c r="C13" s="4" t="s">
        <v>9</v>
      </c>
      <c r="D13" s="18"/>
      <c r="E13" s="18"/>
      <c r="F13" s="18"/>
      <c r="G13" s="5">
        <v>29395</v>
      </c>
      <c r="H13" s="4" t="s">
        <v>15</v>
      </c>
      <c r="I13" s="4">
        <v>120</v>
      </c>
      <c r="J13" s="14" t="str">
        <f t="shared" si="0"/>
        <v xml:space="preserve">Высокий </v>
      </c>
      <c r="K13" s="16" t="str">
        <f ca="1">DATEDIF(G13,G4,"y")&amp;" г. "&amp;DATEDIF(G13,G4,"ym")&amp;" мес. "&amp;DATEDIF(G13,G4,"md")&amp;" дн."</f>
        <v>33 г. 5 мес. 21 дн.</v>
      </c>
      <c r="L13" s="17">
        <f>IF(C13="Финансовый директор",300,IF(C13="Вице-президент",200,IF(C13="Художник",125,IF(C13="Администратор",125,IF(C13="Агент по продажам",110,IF(C13="Агент по снабжению",110,IF(C13="Управляющий экспедицей",100,IF(C13="Экспедитор",100,))))))))</f>
        <v>100</v>
      </c>
      <c r="M13" s="17">
        <f>C2+C2*L13/100</f>
        <v>10000</v>
      </c>
      <c r="N13" s="17">
        <f>IF(J13="Феноминальный",50,IF(J13="Очень высокий",40,IF(J13="Высокий ",30,IF(J13="Высокий средний",25,))))</f>
        <v>30</v>
      </c>
      <c r="O13" s="19"/>
    </row>
    <row r="14" spans="1:16" ht="15.75" x14ac:dyDescent="0.25">
      <c r="A14" s="4"/>
      <c r="B14" s="4"/>
      <c r="C14" s="4" t="s">
        <v>17</v>
      </c>
      <c r="D14" s="18"/>
      <c r="E14" s="18"/>
      <c r="F14" s="18"/>
      <c r="G14" s="5">
        <v>32919</v>
      </c>
      <c r="H14" s="4" t="s">
        <v>14</v>
      </c>
      <c r="I14" s="4">
        <v>100</v>
      </c>
      <c r="J14" s="14" t="str">
        <f t="shared" si="0"/>
        <v>Высокий средний</v>
      </c>
      <c r="K14" s="16" t="str">
        <f ca="1">DATEDIF(G14,G4,"y")&amp;" г. "&amp;DATEDIF(G14,G4,"ym")&amp;" мес. "&amp;DATEDIF(G14,G4,"md")&amp;" дн."</f>
        <v>23 г. 9 мес. 29 дн.</v>
      </c>
      <c r="L14" s="17">
        <f>IF(C14="Финансовый директор",300,IF(C14="Вице-президент",200,IF(C14="Художник",125,IF(C14="Администратор",125,IF(C14="Агент по продажам",110,IF(C14="Агент по снабжению",110,IF(C14="Управляющий экспедицей",100,IF(C14="Экспедитор",100,))))))))</f>
        <v>125</v>
      </c>
      <c r="M14" s="17">
        <f>C2+C2*L14/100</f>
        <v>11250</v>
      </c>
      <c r="N14" s="17">
        <f>IF(J14="Феноминальный",50,IF(J14="Очень высокий",40,IF(J14="Высокий ",30,IF(J14="Высокий средний",25,))))</f>
        <v>25</v>
      </c>
      <c r="O14" s="19"/>
    </row>
    <row r="15" spans="1:16" ht="31.5" x14ac:dyDescent="0.25">
      <c r="A15" s="4"/>
      <c r="B15" s="4"/>
      <c r="C15" s="4" t="s">
        <v>18</v>
      </c>
      <c r="D15" s="18"/>
      <c r="E15" s="18"/>
      <c r="F15" s="18"/>
      <c r="G15" s="5">
        <v>30706</v>
      </c>
      <c r="H15" s="4" t="s">
        <v>15</v>
      </c>
      <c r="I15" s="4">
        <v>60</v>
      </c>
      <c r="J15" s="14" t="str">
        <f t="shared" si="0"/>
        <v>Очень низкий</v>
      </c>
      <c r="K15" s="16" t="str">
        <f ca="1">DATEDIF(G15,G4,"y")&amp;" г. "&amp;DATEDIF(G15,G4,"ym")&amp;" мес. "&amp;DATEDIF(G15,G4,"md")&amp;" дн."</f>
        <v>29 г. 10 мес. 19 дн.</v>
      </c>
      <c r="L15" s="17">
        <f>IF(C15="Финансовый директор",300,IF(C15="Вице-президент",200,IF(C15="Художник",125,IF(C15="Администратор",125,IF(C15="Агент по продажам",110,IF(C15="Агент по снабжению",110,IF(C15="Управляющий экспедицей",100,IF(C15="Экспедитор",100,))))))))</f>
        <v>110</v>
      </c>
      <c r="M15" s="17">
        <f>C2+C2*L15/100</f>
        <v>10500</v>
      </c>
      <c r="N15" s="17">
        <f>IF(J15="Феноминальный",50,IF(J15="Очень высокий",40,IF(J15="Высокий ",30,IF(J15="Высокий средний",25,))))</f>
        <v>0</v>
      </c>
      <c r="O15" s="19"/>
    </row>
    <row r="16" spans="1:16" ht="31.5" x14ac:dyDescent="0.25">
      <c r="A16" s="4"/>
      <c r="B16" s="4"/>
      <c r="C16" s="4" t="s">
        <v>18</v>
      </c>
      <c r="D16" s="18"/>
      <c r="E16" s="18"/>
      <c r="F16" s="18"/>
      <c r="G16" s="5">
        <v>36293</v>
      </c>
      <c r="H16" s="4" t="s">
        <v>15</v>
      </c>
      <c r="I16" s="4">
        <v>85</v>
      </c>
      <c r="J16" s="14" t="str">
        <f t="shared" si="0"/>
        <v>Низкий</v>
      </c>
      <c r="K16" s="16" t="str">
        <f ca="1">DATEDIF(G16,G4,"y")&amp;" г. "&amp;DATEDIF(G16,G4,"ym")&amp;" мес. "&amp;DATEDIF(G16,G4,"md")&amp;" дн."</f>
        <v>14 г. 7 мес. 1 дн.</v>
      </c>
      <c r="L16" s="17">
        <f>IF(C16="Финансовый директор",300,IF(C16="Вице-президент",200,IF(C16="Художник",125,IF(C16="Администратор",125,IF(C16="Агент по продажам",110,IF(C16="Агент по снабжению",110,IF(C16="Управляющий экспедицей",100,IF(C16="Экспедитор",100,))))))))</f>
        <v>110</v>
      </c>
      <c r="M16" s="17">
        <f>C2+C2*L16/100</f>
        <v>10500</v>
      </c>
      <c r="N16" s="17">
        <f>IF(J16="Феноминальный",50,IF(J16="Очень высокий",40,IF(J16="Высокий ",30,IF(J16="Высокий средний",25,))))</f>
        <v>0</v>
      </c>
      <c r="O16" s="19"/>
    </row>
    <row r="17" spans="1:15" ht="31.5" x14ac:dyDescent="0.25">
      <c r="A17" s="4"/>
      <c r="B17" s="4"/>
      <c r="C17" s="4" t="s">
        <v>11</v>
      </c>
      <c r="D17" s="18"/>
      <c r="E17" s="18"/>
      <c r="F17" s="18"/>
      <c r="G17" s="5">
        <v>33160</v>
      </c>
      <c r="H17" s="4" t="s">
        <v>12</v>
      </c>
      <c r="I17" s="4">
        <v>120</v>
      </c>
      <c r="J17" s="14" t="str">
        <f t="shared" si="0"/>
        <v xml:space="preserve">Высокий </v>
      </c>
      <c r="K17" s="16" t="str">
        <f ca="1">DATEDIF(G17,G4,"y")&amp;" г. "&amp;DATEDIF(G17,G4,"ym")&amp;" мес. "&amp;DATEDIF(G17,G4,"md")&amp;" дн."</f>
        <v>23 г. 2 мес. 0 дн.</v>
      </c>
      <c r="L17" s="17">
        <f>IF(C17="Финансовый директор",300,IF(C17="Вице-президент",200,IF(C17="Художник",125,IF(C17="Администратор",125,IF(C17="Агент по продажам",110,IF(C17="Агент по снабжению",110,IF(C17="Управляющий экспедицей",100,IF(C17="Экспедитор",100,))))))))</f>
        <v>110</v>
      </c>
      <c r="M17" s="17">
        <f>C2+C2*L17/100</f>
        <v>10500</v>
      </c>
      <c r="N17" s="17">
        <f>IF(J17="Феноминальный",50,IF(J17="Очень высокий",40,IF(J17="Высокий ",30,IF(J17="Высокий средний",25,))))</f>
        <v>30</v>
      </c>
      <c r="O17" s="19"/>
    </row>
    <row r="18" spans="1:15" ht="31.5" x14ac:dyDescent="0.25">
      <c r="A18" s="4"/>
      <c r="B18" s="4"/>
      <c r="C18" s="4" t="s">
        <v>19</v>
      </c>
      <c r="D18" s="18"/>
      <c r="E18" s="18"/>
      <c r="F18" s="18"/>
      <c r="G18" s="5">
        <v>31175</v>
      </c>
      <c r="H18" s="4" t="s">
        <v>20</v>
      </c>
      <c r="I18" s="4">
        <v>130</v>
      </c>
      <c r="J18" s="14" t="str">
        <f t="shared" si="0"/>
        <v>Очень высокий</v>
      </c>
      <c r="K18" s="16" t="str">
        <f ca="1">DATEDIF(G18,G4,"y")&amp;" г. "&amp;DATEDIF(G18,G4,"ym")&amp;" мес. "&amp;DATEDIF(G18,G4,"md")&amp;" дн."</f>
        <v>28 г. 7 мес. 6 дн.</v>
      </c>
      <c r="L18" s="17">
        <f>IF(C18="Финансовый директор",300,IF(C18="Вице-президент",200,IF(C18="Художник",125,IF(C18="Администратор",125,IF(C18="Агент по продажам",110,IF(C18="Агент по снабжению",110,IF(C18="Управляющий экспедицей",100,IF(C18="Экспедитор",100,))))))))</f>
        <v>300</v>
      </c>
      <c r="M18" s="17">
        <f>C2+C2*L18/100</f>
        <v>20000</v>
      </c>
      <c r="N18" s="17">
        <f>IF(J18="Феноминальный",50,IF(J18="Очень высокий",40,IF(J18="Высокий ",30,IF(J18="Высокий средний",25,))))</f>
        <v>40</v>
      </c>
      <c r="O18" s="19"/>
    </row>
    <row r="19" spans="1:15" ht="15.75" x14ac:dyDescent="0.25">
      <c r="A19" s="4"/>
      <c r="B19" s="4"/>
      <c r="C19" s="4" t="s">
        <v>9</v>
      </c>
      <c r="D19" s="18"/>
      <c r="E19" s="18"/>
      <c r="F19" s="18"/>
      <c r="G19" s="5">
        <v>34186</v>
      </c>
      <c r="H19" s="4" t="s">
        <v>15</v>
      </c>
      <c r="I19" s="4">
        <v>95</v>
      </c>
      <c r="J19" s="14" t="str">
        <f t="shared" si="0"/>
        <v>Низкий средний</v>
      </c>
      <c r="K19" s="16" t="str">
        <f ca="1">DATEDIF(G19,G4,"y")&amp;" г. "&amp;DATEDIF(G19,G4,"ym")&amp;" мес. "&amp;DATEDIF(G19,G4,"md")&amp;" дн."</f>
        <v>20 г. 4 мес. 9 дн.</v>
      </c>
      <c r="L19" s="17">
        <f>IF(C19="Финансовый директор",300,IF(C19="Вице-президент",200,IF(C19="Художник",125,IF(C19="Администратор",125,IF(C19="Агент по продажам",110,IF(C19="Агент по снабжению",110,IF(C19="Управляющий экспедицей",100,IF(C19="Экспедитор",100,))))))))</f>
        <v>100</v>
      </c>
      <c r="M19" s="17">
        <f>C2+C2*L19/100</f>
        <v>10000</v>
      </c>
      <c r="N19" s="17">
        <f>IF(J19="Феноминальный",50,IF(J19="Очень высокий",40,IF(J19="Высокий ",30,IF(J19="Высокий средний",25,))))</f>
        <v>0</v>
      </c>
      <c r="O19" s="19"/>
    </row>
    <row r="99" spans="26:26" x14ac:dyDescent="0.2">
      <c r="Z99" t="s">
        <v>21</v>
      </c>
    </row>
  </sheetData>
  <pageMargins left="0.75" right="0.75" top="1" bottom="1" header="0.5" footer="0.5"/>
  <pageSetup paperSize="9" scale="2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" x14ac:dyDescent="0.2"/>
  <sheetData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" x14ac:dyDescent="0.2"/>
  <sheetData/>
  <pageMargins left="0.75" right="0.75" top="1" bottom="1" header="0.5" footer="0.5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" x14ac:dyDescent="0.2"/>
  <sheetData/>
  <pageMargins left="0.75" right="0.75" top="1" bottom="1" header="0.5" footer="0.5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" x14ac:dyDescent="0.2"/>
  <sheetData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сотрудники</vt:lpstr>
      <vt:lpstr>Лист2</vt:lpstr>
      <vt:lpstr>Лист3</vt:lpstr>
      <vt:lpstr>Лист4</vt:lpstr>
      <vt:lpstr>Лист5</vt:lpstr>
    </vt:vector>
  </TitlesOfParts>
  <Manager>Ягодкина Т.В.</Manager>
  <Company>ИББ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ТР-Excel</dc:title>
  <dc:subject>Формулы и функции</dc:subject>
  <dc:creator>Насибуллина</dc:creator>
  <cp:keywords>11-4-а</cp:keywords>
  <dc:description>Насибуллина</dc:description>
  <cp:lastModifiedBy>Алина</cp:lastModifiedBy>
  <dcterms:created xsi:type="dcterms:W3CDTF">2004-05-01T19:36:00Z</dcterms:created>
  <dcterms:modified xsi:type="dcterms:W3CDTF">2013-12-14T18:17:28Z</dcterms:modified>
</cp:coreProperties>
</file>