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95" windowHeight="7815" tabRatio="781" activeTab="0"/>
  </bookViews>
  <sheets>
    <sheet name="Samadov.K" sheetId="1" r:id="rId1"/>
  </sheets>
  <definedNames>
    <definedName name="_xlnm.Print_Area" localSheetId="0">'Samadov.K'!$A$1:$AG$92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<sst xmlns="http://schemas.openxmlformats.org/spreadsheetml/2006/main" count="128" uniqueCount="45">
  <si>
    <t xml:space="preserve">  Код Т.П.</t>
  </si>
  <si>
    <t>ИТОГО%</t>
  </si>
  <si>
    <t>итого:</t>
  </si>
  <si>
    <t>наименование</t>
  </si>
  <si>
    <t>кол-во</t>
  </si>
  <si>
    <t>№</t>
  </si>
  <si>
    <t>1618 Кофе "Cafe Pele Premium 190 гр/24шт</t>
  </si>
  <si>
    <t>1616 Кофе " Cafe Pele " 200 гр/24шт</t>
  </si>
  <si>
    <t>230. Консервы из говядины "Texana Lunch" 400гр/24шт с ключом</t>
  </si>
  <si>
    <t>1 Миринда апельсин 1л/12шт</t>
  </si>
  <si>
    <t>1 Пепси 1л/12шт</t>
  </si>
  <si>
    <t>Сухие сливки "Сопьо крима" 1кг/20шт</t>
  </si>
  <si>
    <t>01. ИМПРА 100% Натур.Цейлон.Чай.круп.лист 50гр/200шт (Красный)</t>
  </si>
  <si>
    <t>1. Мыло хозяйственное 65% 200гр/60шт</t>
  </si>
  <si>
    <t>2. Мыло хозяйственное 65% 250гр/48шт</t>
  </si>
  <si>
    <t>10 Шоколадная "Sweety фемида" кунжут по 2кг</t>
  </si>
  <si>
    <t>ИТОГО ШТ.</t>
  </si>
  <si>
    <t>ПО ПЛАНУ %</t>
  </si>
  <si>
    <t>243. Консервы из говядины "Bill Beef" 400гр/24шт с ключом</t>
  </si>
  <si>
    <t>СЗДП х</t>
  </si>
  <si>
    <t>СЗДП y</t>
  </si>
  <si>
    <t>СЗДА х</t>
  </si>
  <si>
    <t>СЗДП к</t>
  </si>
  <si>
    <t>2 Карамель "Персиковая" по 3 кг. (Херсон)</t>
  </si>
  <si>
    <t>12 Шоколадная"Sweety фемида" пломбир по 2кг</t>
  </si>
  <si>
    <t>СЗДА к</t>
  </si>
  <si>
    <t>1 Севен Ап / Пепси лайт1л/12шт</t>
  </si>
  <si>
    <t>Балькони торт асортимент 400гр/6шт</t>
  </si>
  <si>
    <t>Сок Да-Да ассортимент 1л/12шт</t>
  </si>
  <si>
    <t>Сгущеное молоко ГОСТ 380гр/24шт</t>
  </si>
  <si>
    <t>2 Карамель" Мол-ореховый аромат" по 3 кг.(Херсон)</t>
  </si>
  <si>
    <t>3 Конфеты "Мон Амур" по 3 кг (Херсон)</t>
  </si>
  <si>
    <t>Спецпроект на Декабрь 2013 года</t>
  </si>
  <si>
    <t>Минеральная вода "Ессентуки" 1,5л/6шт асортимент</t>
  </si>
  <si>
    <t>Минеральная вода "Ессентуки" 0,5л/20шт асортимент</t>
  </si>
  <si>
    <t>Сгущеное молоко ИРИСКА 380гр/45шт</t>
  </si>
  <si>
    <t>Напиток "Sinalco" 0,5л/12шт</t>
  </si>
  <si>
    <t>5298 Конфеты "Маленькое чудо" саше 5шт по 1кг</t>
  </si>
  <si>
    <t>5305 Конфеты "Новое чудо" саше 5шт по 1кг</t>
  </si>
  <si>
    <t>10 "Sweety фемида" шоколадный мус по 2кг</t>
  </si>
  <si>
    <t>10 "Sweety фемида" фундук по 2кг</t>
  </si>
  <si>
    <t>10 "Sweety фемида" капучино по 2кг</t>
  </si>
  <si>
    <t>10  "Sweety фемида" марципан по 2кг</t>
  </si>
  <si>
    <t>СЗДА y</t>
  </si>
  <si>
    <t>00612 Конфеты "Сгущенка" в шок глазури по 5кг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</si>
</sst>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b/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"/>
      <family val="2"/>
    </font>
    <font>
      <sz val="26"/>
      <color theme="1"/>
      <name val="Arial"/>
      <family val="2"/>
    </font>
    <font>
      <b/>
      <sz val="3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5" borderId="10" xfId="53" applyFont="1" applyFill="1" applyBorder="1" applyAlignment="1">
      <alignment horizontal="left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9" fontId="3" fillId="0" borderId="10" xfId="57" applyFont="1" applyBorder="1" applyAlignment="1">
      <alignment horizontal="center" vertical="center"/>
    </xf>
    <xf numFmtId="0" fontId="3" fillId="0" borderId="10" xfId="53" applyFont="1" applyBorder="1" applyAlignment="1">
      <alignment horizontal="left" vertical="center" wrapText="1"/>
      <protection/>
    </xf>
    <xf numFmtId="0" fontId="3" fillId="35" borderId="10" xfId="53" applyFont="1" applyFill="1" applyBorder="1" applyAlignment="1">
      <alignment horizontal="left" vertical="center"/>
      <protection/>
    </xf>
    <xf numFmtId="0" fontId="5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9" fontId="3" fillId="0" borderId="17" xfId="57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9" fontId="3" fillId="0" borderId="0" xfId="57" applyFont="1" applyBorder="1" applyAlignment="1">
      <alignment horizontal="center" vertical="center"/>
    </xf>
    <xf numFmtId="0" fontId="5" fillId="0" borderId="10" xfId="52" applyFont="1" applyBorder="1" applyAlignment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35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9" fontId="3" fillId="0" borderId="12" xfId="57" applyFont="1" applyBorder="1" applyAlignment="1">
      <alignment horizontal="center" vertical="center"/>
    </xf>
    <xf numFmtId="9" fontId="3" fillId="0" borderId="13" xfId="57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9" fontId="3" fillId="0" borderId="16" xfId="57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2"/>
  <sheetViews>
    <sheetView tabSelected="1" view="pageBreakPreview" zoomScale="20" zoomScaleNormal="30" zoomScaleSheetLayoutView="20" workbookViewId="0" topLeftCell="A1">
      <selection activeCell="Y9" sqref="Y9"/>
    </sheetView>
  </sheetViews>
  <sheetFormatPr defaultColWidth="9.140625" defaultRowHeight="15"/>
  <cols>
    <col min="1" max="1" width="40.140625" style="7" customWidth="1"/>
    <col min="2" max="2" width="243.140625" style="7" bestFit="1" customWidth="1"/>
    <col min="3" max="3" width="26.57421875" style="7" bestFit="1" customWidth="1"/>
    <col min="4" max="30" width="17.7109375" style="7" customWidth="1"/>
    <col min="31" max="31" width="40.140625" style="7" bestFit="1" customWidth="1"/>
    <col min="32" max="32" width="52.8515625" style="7" bestFit="1" customWidth="1"/>
    <col min="33" max="33" width="46.28125" style="7" bestFit="1" customWidth="1"/>
    <col min="34" max="34" width="8.140625" style="0" customWidth="1"/>
    <col min="35" max="35" width="8.57421875" style="0" customWidth="1"/>
  </cols>
  <sheetData>
    <row r="1" spans="1:33" s="4" customFormat="1" ht="69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s="1" customFormat="1" ht="90" customHeight="1">
      <c r="A2" s="8" t="s">
        <v>0</v>
      </c>
      <c r="B2" s="54" t="s">
        <v>19</v>
      </c>
      <c r="C2" s="60" t="s">
        <v>32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9"/>
    </row>
    <row r="3" spans="1:33" s="1" customFormat="1" ht="90" customHeight="1">
      <c r="A3" s="10" t="s">
        <v>5</v>
      </c>
      <c r="B3" s="11" t="s">
        <v>3</v>
      </c>
      <c r="C3" s="12" t="s">
        <v>4</v>
      </c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  <c r="S3" s="13">
        <v>18</v>
      </c>
      <c r="T3" s="13">
        <v>19</v>
      </c>
      <c r="U3" s="13">
        <v>20</v>
      </c>
      <c r="V3" s="13">
        <v>21</v>
      </c>
      <c r="W3" s="13">
        <v>22</v>
      </c>
      <c r="X3" s="13">
        <v>23</v>
      </c>
      <c r="Y3" s="13">
        <v>25</v>
      </c>
      <c r="Z3" s="13">
        <v>26</v>
      </c>
      <c r="AA3" s="13">
        <v>27</v>
      </c>
      <c r="AB3" s="13">
        <v>28</v>
      </c>
      <c r="AC3" s="13">
        <v>29</v>
      </c>
      <c r="AD3" s="13">
        <v>30</v>
      </c>
      <c r="AE3" s="12" t="s">
        <v>1</v>
      </c>
      <c r="AF3" s="12" t="s">
        <v>17</v>
      </c>
      <c r="AG3" s="12" t="s">
        <v>16</v>
      </c>
    </row>
    <row r="4" spans="1:33" s="1" customFormat="1" ht="90" customHeight="1">
      <c r="A4" s="14">
        <v>1</v>
      </c>
      <c r="B4" s="11" t="s">
        <v>3</v>
      </c>
      <c r="C4" s="57">
        <v>30</v>
      </c>
      <c r="D4" s="16"/>
      <c r="E4" s="17"/>
      <c r="F4" s="16"/>
      <c r="G4" s="17"/>
      <c r="H4" s="16"/>
      <c r="I4" s="17"/>
      <c r="J4" s="16"/>
      <c r="K4" s="17"/>
      <c r="L4" s="16">
        <v>15</v>
      </c>
      <c r="M4" s="17"/>
      <c r="N4" s="16"/>
      <c r="O4" s="16"/>
      <c r="P4" s="16"/>
      <c r="Q4" s="17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>
        <f>SUM(D4:AD4)/C4</f>
        <v>0.5</v>
      </c>
      <c r="AF4" s="18">
        <f>IF(SUM(D4:AE4)&lt;C4,SUM(E4:AE4)/C4,100%)</f>
        <v>0.5166666666666667</v>
      </c>
      <c r="AG4" s="14">
        <f>SUM(D4:AD4)</f>
        <v>15</v>
      </c>
    </row>
    <row r="5" spans="1:33" s="1" customFormat="1" ht="90" customHeight="1">
      <c r="A5" s="14">
        <v>2</v>
      </c>
      <c r="B5" s="11" t="s">
        <v>3</v>
      </c>
      <c r="C5" s="57">
        <v>15</v>
      </c>
      <c r="D5" s="16"/>
      <c r="E5" s="17"/>
      <c r="F5" s="16"/>
      <c r="G5" s="17"/>
      <c r="H5" s="16"/>
      <c r="I5" s="17"/>
      <c r="J5" s="16"/>
      <c r="K5" s="17"/>
      <c r="L5" s="16">
        <v>7.5</v>
      </c>
      <c r="M5" s="17"/>
      <c r="N5" s="16"/>
      <c r="O5" s="16"/>
      <c r="P5" s="16"/>
      <c r="Q5" s="17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8">
        <f>SUM(D5:AD5)/C5</f>
        <v>0.5</v>
      </c>
      <c r="AF5" s="18">
        <f>IF(SUM(D5:AE5)&lt;C5,SUM(E5:AE5)/C5,100%)</f>
        <v>0.5333333333333333</v>
      </c>
      <c r="AG5" s="14">
        <f>SUM(D5:AD5)</f>
        <v>7.5</v>
      </c>
    </row>
    <row r="6" spans="1:33" s="1" customFormat="1" ht="90" customHeight="1">
      <c r="A6" s="14">
        <v>3</v>
      </c>
      <c r="B6" s="11" t="s">
        <v>3</v>
      </c>
      <c r="C6" s="57">
        <v>240</v>
      </c>
      <c r="D6" s="16"/>
      <c r="E6" s="17"/>
      <c r="F6" s="16"/>
      <c r="G6" s="17"/>
      <c r="H6" s="16"/>
      <c r="I6" s="17"/>
      <c r="J6" s="16"/>
      <c r="K6" s="17"/>
      <c r="L6" s="16">
        <v>120</v>
      </c>
      <c r="M6" s="17"/>
      <c r="N6" s="16"/>
      <c r="O6" s="16"/>
      <c r="P6" s="16"/>
      <c r="Q6" s="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8">
        <f>SUM(D6:AD6)/C6</f>
        <v>0.5</v>
      </c>
      <c r="AF6" s="18">
        <f>IF(SUM(D6:AE6)&lt;C6,SUM(E6:AE6)/C6,100%)</f>
        <v>0.5020833333333333</v>
      </c>
      <c r="AG6" s="14">
        <f>SUM(D6:AD6)</f>
        <v>120</v>
      </c>
    </row>
    <row r="7" spans="1:33" s="1" customFormat="1" ht="90" customHeight="1">
      <c r="A7" s="14">
        <v>4</v>
      </c>
      <c r="B7" s="11" t="s">
        <v>3</v>
      </c>
      <c r="C7" s="57">
        <v>240</v>
      </c>
      <c r="D7" s="16"/>
      <c r="E7" s="16"/>
      <c r="F7" s="16"/>
      <c r="G7" s="16"/>
      <c r="H7" s="16"/>
      <c r="I7" s="16"/>
      <c r="J7" s="16"/>
      <c r="K7" s="16"/>
      <c r="L7" s="16">
        <v>120</v>
      </c>
      <c r="M7" s="17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8">
        <f aca="true" t="shared" si="0" ref="AE7:AE12">SUM(D7:AD7)/C7</f>
        <v>0.5</v>
      </c>
      <c r="AF7" s="18">
        <f aca="true" t="shared" si="1" ref="AF7:AF13">IF(SUM(D7:AE7)&lt;C7,SUM(E7:AE7)/C7,100%)</f>
        <v>0.5020833333333333</v>
      </c>
      <c r="AG7" s="14">
        <f aca="true" t="shared" si="2" ref="AG7:AG13">SUM(D7:AD7)</f>
        <v>120</v>
      </c>
    </row>
    <row r="8" spans="1:34" s="1" customFormat="1" ht="90" customHeight="1">
      <c r="A8" s="14">
        <v>5</v>
      </c>
      <c r="B8" s="11" t="s">
        <v>3</v>
      </c>
      <c r="C8" s="57">
        <v>120</v>
      </c>
      <c r="D8" s="16"/>
      <c r="E8" s="16"/>
      <c r="F8" s="16"/>
      <c r="G8" s="16"/>
      <c r="H8" s="16"/>
      <c r="I8" s="16"/>
      <c r="J8" s="16"/>
      <c r="K8" s="16"/>
      <c r="L8" s="16">
        <v>60</v>
      </c>
      <c r="M8" s="17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>
        <f>SUM(D8:AD8)/C8</f>
        <v>0.5</v>
      </c>
      <c r="AF8" s="18">
        <f t="shared" si="1"/>
        <v>0.5041666666666667</v>
      </c>
      <c r="AG8" s="14">
        <f t="shared" si="2"/>
        <v>60</v>
      </c>
      <c r="AH8" s="2"/>
    </row>
    <row r="9" spans="1:33" s="1" customFormat="1" ht="90" customHeight="1">
      <c r="A9" s="14">
        <v>6</v>
      </c>
      <c r="B9" s="11" t="s">
        <v>3</v>
      </c>
      <c r="C9" s="57">
        <v>120</v>
      </c>
      <c r="D9" s="16"/>
      <c r="E9" s="16"/>
      <c r="F9" s="16"/>
      <c r="G9" s="16"/>
      <c r="H9" s="16"/>
      <c r="I9" s="16"/>
      <c r="J9" s="16"/>
      <c r="K9" s="16"/>
      <c r="L9" s="16">
        <v>60</v>
      </c>
      <c r="M9" s="1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8">
        <f t="shared" si="0"/>
        <v>0.5</v>
      </c>
      <c r="AF9" s="18">
        <f>IF(SUM(D9:AE9)&lt;C9,SUM(E9:AE9)/C9,100%)</f>
        <v>0.5041666666666667</v>
      </c>
      <c r="AG9" s="14">
        <f t="shared" si="2"/>
        <v>60</v>
      </c>
    </row>
    <row r="10" spans="1:33" s="1" customFormat="1" ht="90" customHeight="1">
      <c r="A10" s="14">
        <v>7</v>
      </c>
      <c r="B10" s="11" t="s">
        <v>3</v>
      </c>
      <c r="C10" s="57">
        <v>24</v>
      </c>
      <c r="D10" s="16"/>
      <c r="E10" s="16"/>
      <c r="F10" s="16"/>
      <c r="G10" s="16"/>
      <c r="H10" s="16"/>
      <c r="I10" s="16"/>
      <c r="J10" s="16"/>
      <c r="K10" s="16"/>
      <c r="L10" s="16">
        <v>12</v>
      </c>
      <c r="M10" s="17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8">
        <f t="shared" si="0"/>
        <v>0.5</v>
      </c>
      <c r="AF10" s="18">
        <f t="shared" si="1"/>
        <v>0.5208333333333334</v>
      </c>
      <c r="AG10" s="14">
        <f t="shared" si="2"/>
        <v>12</v>
      </c>
    </row>
    <row r="11" spans="1:33" s="1" customFormat="1" ht="90" customHeight="1">
      <c r="A11" s="14">
        <v>8</v>
      </c>
      <c r="B11" s="11" t="s">
        <v>3</v>
      </c>
      <c r="C11" s="58">
        <v>96</v>
      </c>
      <c r="D11" s="16"/>
      <c r="E11" s="16"/>
      <c r="F11" s="16"/>
      <c r="G11" s="16"/>
      <c r="H11" s="16"/>
      <c r="I11" s="16"/>
      <c r="J11" s="16"/>
      <c r="K11" s="16"/>
      <c r="L11" s="16">
        <v>48</v>
      </c>
      <c r="M11" s="1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8">
        <f t="shared" si="0"/>
        <v>0.5</v>
      </c>
      <c r="AF11" s="18">
        <f t="shared" si="1"/>
        <v>0.5052083333333334</v>
      </c>
      <c r="AG11" s="14">
        <f t="shared" si="2"/>
        <v>48</v>
      </c>
    </row>
    <row r="12" spans="1:33" s="1" customFormat="1" ht="90" customHeight="1">
      <c r="A12" s="14">
        <v>9</v>
      </c>
      <c r="B12" s="11" t="s">
        <v>3</v>
      </c>
      <c r="C12" s="58">
        <v>48</v>
      </c>
      <c r="D12" s="16"/>
      <c r="E12" s="16"/>
      <c r="F12" s="16"/>
      <c r="G12" s="16"/>
      <c r="H12" s="16"/>
      <c r="I12" s="16"/>
      <c r="J12" s="16"/>
      <c r="K12" s="16"/>
      <c r="L12" s="16">
        <v>24</v>
      </c>
      <c r="M12" s="17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>
        <f t="shared" si="0"/>
        <v>0.5</v>
      </c>
      <c r="AF12" s="18">
        <f t="shared" si="1"/>
        <v>0.5104166666666666</v>
      </c>
      <c r="AG12" s="14">
        <f t="shared" si="2"/>
        <v>24</v>
      </c>
    </row>
    <row r="13" spans="1:33" s="3" customFormat="1" ht="90" customHeight="1">
      <c r="A13" s="14">
        <v>10</v>
      </c>
      <c r="B13" s="11" t="s">
        <v>3</v>
      </c>
      <c r="C13" s="59">
        <v>250</v>
      </c>
      <c r="D13" s="16"/>
      <c r="E13" s="16"/>
      <c r="F13" s="16"/>
      <c r="G13" s="16"/>
      <c r="H13" s="16"/>
      <c r="I13" s="16"/>
      <c r="J13" s="16"/>
      <c r="K13" s="16"/>
      <c r="L13" s="16">
        <v>125</v>
      </c>
      <c r="M13" s="1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8">
        <f>SUM(D13:AD13)/C13</f>
        <v>0.5</v>
      </c>
      <c r="AF13" s="18">
        <f t="shared" si="1"/>
        <v>0.502</v>
      </c>
      <c r="AG13" s="14">
        <f t="shared" si="2"/>
        <v>125</v>
      </c>
    </row>
    <row r="14" spans="1:33" s="1" customFormat="1" ht="90" customHeight="1" hidden="1">
      <c r="A14" s="14">
        <v>11</v>
      </c>
      <c r="B14" s="11" t="s">
        <v>3</v>
      </c>
      <c r="C14" s="24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18"/>
      <c r="AF14" s="18"/>
      <c r="AG14" s="14"/>
    </row>
    <row r="15" spans="1:33" s="1" customFormat="1" ht="90" customHeight="1" hidden="1">
      <c r="A15" s="14">
        <v>12</v>
      </c>
      <c r="B15" s="11" t="s">
        <v>3</v>
      </c>
      <c r="C15" s="24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8"/>
      <c r="AF15" s="18"/>
      <c r="AG15" s="14"/>
    </row>
    <row r="16" spans="1:33" s="1" customFormat="1" ht="90" customHeight="1" hidden="1">
      <c r="A16" s="14">
        <v>13</v>
      </c>
      <c r="B16" s="11" t="s">
        <v>3</v>
      </c>
      <c r="C16" s="24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8"/>
      <c r="AF16" s="18"/>
      <c r="AG16" s="14"/>
    </row>
    <row r="17" spans="1:33" s="1" customFormat="1" ht="90" customHeight="1">
      <c r="A17" s="14"/>
      <c r="B17" s="29" t="s">
        <v>2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/>
      <c r="AE17" s="33">
        <f>SUM(AE4:AE16)/10</f>
        <v>0.5</v>
      </c>
      <c r="AF17" s="18">
        <f>SUM(AF4:AF16)/10</f>
        <v>0.5100958333333334</v>
      </c>
      <c r="AG17" s="14">
        <f>SUM(AG4:AG16)</f>
        <v>591.5</v>
      </c>
    </row>
    <row r="18" spans="1:33" s="2" customFormat="1" ht="90" customHeight="1">
      <c r="A18" s="34"/>
      <c r="B18" s="35"/>
      <c r="C18" s="3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/>
      <c r="AF18" s="37"/>
      <c r="AG18" s="34"/>
    </row>
    <row r="19" spans="1:33" s="1" customFormat="1" ht="90" customHeight="1" hidden="1">
      <c r="A19" s="8" t="s">
        <v>0</v>
      </c>
      <c r="B19" s="54" t="s">
        <v>20</v>
      </c>
      <c r="C19" s="60" t="s">
        <v>32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9"/>
    </row>
    <row r="20" spans="1:33" s="1" customFormat="1" ht="90" customHeight="1" hidden="1">
      <c r="A20" s="10" t="s">
        <v>5</v>
      </c>
      <c r="B20" s="11" t="s">
        <v>3</v>
      </c>
      <c r="C20" s="12" t="s">
        <v>4</v>
      </c>
      <c r="D20" s="13">
        <v>1</v>
      </c>
      <c r="E20" s="13">
        <v>2</v>
      </c>
      <c r="F20" s="13">
        <v>3</v>
      </c>
      <c r="G20" s="13">
        <v>4</v>
      </c>
      <c r="H20" s="13">
        <v>5</v>
      </c>
      <c r="I20" s="13">
        <v>7</v>
      </c>
      <c r="J20" s="13">
        <v>8</v>
      </c>
      <c r="K20" s="13">
        <v>9</v>
      </c>
      <c r="L20" s="13">
        <v>10</v>
      </c>
      <c r="M20" s="13">
        <v>11</v>
      </c>
      <c r="N20" s="13">
        <v>12</v>
      </c>
      <c r="O20" s="13">
        <v>13</v>
      </c>
      <c r="P20" s="13">
        <v>14</v>
      </c>
      <c r="Q20" s="13">
        <v>15</v>
      </c>
      <c r="R20" s="13">
        <v>16</v>
      </c>
      <c r="S20" s="13">
        <v>18</v>
      </c>
      <c r="T20" s="13">
        <v>19</v>
      </c>
      <c r="U20" s="13">
        <v>20</v>
      </c>
      <c r="V20" s="13">
        <v>21</v>
      </c>
      <c r="W20" s="13">
        <v>22</v>
      </c>
      <c r="X20" s="13">
        <v>23</v>
      </c>
      <c r="Y20" s="13">
        <v>25</v>
      </c>
      <c r="Z20" s="13">
        <v>26</v>
      </c>
      <c r="AA20" s="13">
        <v>27</v>
      </c>
      <c r="AB20" s="13">
        <v>28</v>
      </c>
      <c r="AC20" s="13">
        <v>29</v>
      </c>
      <c r="AD20" s="13">
        <v>30</v>
      </c>
      <c r="AE20" s="12" t="s">
        <v>1</v>
      </c>
      <c r="AF20" s="12" t="s">
        <v>17</v>
      </c>
      <c r="AG20" s="12" t="s">
        <v>16</v>
      </c>
    </row>
    <row r="21" spans="1:33" s="1" customFormat="1" ht="90" customHeight="1" hidden="1">
      <c r="A21" s="14">
        <v>1</v>
      </c>
      <c r="B21" s="19" t="s">
        <v>7</v>
      </c>
      <c r="C21" s="14">
        <f>24*2</f>
        <v>48</v>
      </c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8">
        <f>SUM(D21:AD21)/C21</f>
        <v>0</v>
      </c>
      <c r="AF21" s="18">
        <f>IF(SUM(D21:AE21)&lt;C21,SUM(E21:AE21)/C21,100%)</f>
        <v>0</v>
      </c>
      <c r="AG21" s="14">
        <f>SUM(D21:AD21)</f>
        <v>0</v>
      </c>
    </row>
    <row r="22" spans="1:33" s="1" customFormat="1" ht="90" customHeight="1" hidden="1">
      <c r="A22" s="14">
        <v>2</v>
      </c>
      <c r="B22" s="19" t="s">
        <v>6</v>
      </c>
      <c r="C22" s="14">
        <f>24*2</f>
        <v>48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>
        <f aca="true" t="shared" si="3" ref="AE22:AE29">SUM(D22:AD22)/C22</f>
        <v>0</v>
      </c>
      <c r="AF22" s="18">
        <f aca="true" t="shared" si="4" ref="AF22:AF29">IF(SUM(D22:AE22)&lt;C22,SUM(E22:AE22)/C22,100%)</f>
        <v>0</v>
      </c>
      <c r="AG22" s="14">
        <f aca="true" t="shared" si="5" ref="AG22:AG29">SUM(D22:AD22)</f>
        <v>0</v>
      </c>
    </row>
    <row r="23" spans="1:34" s="1" customFormat="1" ht="90" customHeight="1" hidden="1">
      <c r="A23" s="14">
        <v>3</v>
      </c>
      <c r="B23" s="38" t="s">
        <v>8</v>
      </c>
      <c r="C23" s="14">
        <f>24*14</f>
        <v>336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8">
        <f t="shared" si="3"/>
        <v>0</v>
      </c>
      <c r="AF23" s="18">
        <f t="shared" si="4"/>
        <v>0</v>
      </c>
      <c r="AG23" s="14">
        <f t="shared" si="5"/>
        <v>0</v>
      </c>
      <c r="AH23" s="2"/>
    </row>
    <row r="24" spans="1:33" s="1" customFormat="1" ht="90" customHeight="1" hidden="1">
      <c r="A24" s="14">
        <v>4</v>
      </c>
      <c r="B24" s="38" t="s">
        <v>18</v>
      </c>
      <c r="C24" s="14">
        <f>24*147</f>
        <v>3528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>
        <f t="shared" si="3"/>
        <v>0</v>
      </c>
      <c r="AF24" s="18">
        <f t="shared" si="4"/>
        <v>0</v>
      </c>
      <c r="AG24" s="14">
        <f t="shared" si="5"/>
        <v>0</v>
      </c>
    </row>
    <row r="25" spans="1:33" s="1" customFormat="1" ht="90" customHeight="1" hidden="1">
      <c r="A25" s="14">
        <v>8</v>
      </c>
      <c r="B25" s="15" t="s">
        <v>36</v>
      </c>
      <c r="C25" s="14">
        <f>12*23</f>
        <v>276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8">
        <f t="shared" si="3"/>
        <v>0</v>
      </c>
      <c r="AF25" s="18">
        <f t="shared" si="4"/>
        <v>0</v>
      </c>
      <c r="AG25" s="14">
        <f t="shared" si="5"/>
        <v>0</v>
      </c>
    </row>
    <row r="26" spans="1:33" s="1" customFormat="1" ht="90" customHeight="1" hidden="1">
      <c r="A26" s="14">
        <v>5</v>
      </c>
      <c r="B26" s="15" t="s">
        <v>9</v>
      </c>
      <c r="C26" s="14">
        <f>12*15</f>
        <v>180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>
        <f t="shared" si="3"/>
        <v>0</v>
      </c>
      <c r="AF26" s="18">
        <f t="shared" si="4"/>
        <v>0</v>
      </c>
      <c r="AG26" s="14">
        <f t="shared" si="5"/>
        <v>0</v>
      </c>
    </row>
    <row r="27" spans="1:33" s="1" customFormat="1" ht="90" customHeight="1" hidden="1">
      <c r="A27" s="14">
        <v>6</v>
      </c>
      <c r="B27" s="15" t="s">
        <v>10</v>
      </c>
      <c r="C27" s="14">
        <f>12*7</f>
        <v>84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8">
        <f t="shared" si="3"/>
        <v>0</v>
      </c>
      <c r="AF27" s="18">
        <f t="shared" si="4"/>
        <v>0</v>
      </c>
      <c r="AG27" s="14">
        <f t="shared" si="5"/>
        <v>0</v>
      </c>
    </row>
    <row r="28" spans="1:33" s="1" customFormat="1" ht="90" customHeight="1" hidden="1">
      <c r="A28" s="14">
        <v>7</v>
      </c>
      <c r="B28" s="15" t="s">
        <v>26</v>
      </c>
      <c r="C28" s="14">
        <f>12*13</f>
        <v>156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>
        <f t="shared" si="3"/>
        <v>0</v>
      </c>
      <c r="AF28" s="18">
        <f>IF(SUM(D28:AE28)&lt;C28,SUM(E28:AE28)/C28,100%)</f>
        <v>0</v>
      </c>
      <c r="AG28" s="14">
        <f t="shared" si="5"/>
        <v>0</v>
      </c>
    </row>
    <row r="29" spans="1:33" s="1" customFormat="1" ht="90" customHeight="1" hidden="1">
      <c r="A29" s="14">
        <v>9</v>
      </c>
      <c r="B29" s="19" t="s">
        <v>27</v>
      </c>
      <c r="C29" s="14">
        <f>6*19</f>
        <v>114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8">
        <f t="shared" si="3"/>
        <v>0</v>
      </c>
      <c r="AF29" s="18">
        <f t="shared" si="4"/>
        <v>0</v>
      </c>
      <c r="AG29" s="14">
        <f t="shared" si="5"/>
        <v>0</v>
      </c>
    </row>
    <row r="30" spans="1:33" s="3" customFormat="1" ht="90" customHeight="1" hidden="1">
      <c r="A30" s="14"/>
      <c r="B30" s="29" t="s">
        <v>2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2"/>
      <c r="AE30" s="33">
        <f>SUM(AE21:AE29)/9</f>
        <v>0</v>
      </c>
      <c r="AF30" s="18">
        <f>SUM(AF21:AF29)/9</f>
        <v>0</v>
      </c>
      <c r="AG30" s="14">
        <f>SUM(AG21:AG29)</f>
        <v>0</v>
      </c>
    </row>
    <row r="31" spans="1:33" s="1" customFormat="1" ht="90" customHeight="1" hidden="1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7"/>
    </row>
    <row r="32" spans="1:33" s="1" customFormat="1" ht="90" customHeight="1" hidden="1">
      <c r="A32" s="8" t="s">
        <v>0</v>
      </c>
      <c r="B32" s="54" t="s">
        <v>22</v>
      </c>
      <c r="C32" s="60" t="s">
        <v>32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s="1" customFormat="1" ht="90" customHeight="1" hidden="1">
      <c r="A33" s="10" t="s">
        <v>5</v>
      </c>
      <c r="B33" s="11" t="s">
        <v>3</v>
      </c>
      <c r="C33" s="12" t="s">
        <v>4</v>
      </c>
      <c r="D33" s="13">
        <v>1</v>
      </c>
      <c r="E33" s="13">
        <v>2</v>
      </c>
      <c r="F33" s="13">
        <v>3</v>
      </c>
      <c r="G33" s="13">
        <v>4</v>
      </c>
      <c r="H33" s="13">
        <v>5</v>
      </c>
      <c r="I33" s="13">
        <v>7</v>
      </c>
      <c r="J33" s="13">
        <v>8</v>
      </c>
      <c r="K33" s="13">
        <v>9</v>
      </c>
      <c r="L33" s="13">
        <v>10</v>
      </c>
      <c r="M33" s="13">
        <v>11</v>
      </c>
      <c r="N33" s="13">
        <v>12</v>
      </c>
      <c r="O33" s="13">
        <v>13</v>
      </c>
      <c r="P33" s="13">
        <v>14</v>
      </c>
      <c r="Q33" s="13">
        <v>15</v>
      </c>
      <c r="R33" s="13">
        <v>16</v>
      </c>
      <c r="S33" s="13">
        <v>18</v>
      </c>
      <c r="T33" s="13">
        <v>19</v>
      </c>
      <c r="U33" s="13">
        <v>20</v>
      </c>
      <c r="V33" s="13">
        <v>21</v>
      </c>
      <c r="W33" s="13">
        <v>22</v>
      </c>
      <c r="X33" s="13">
        <v>23</v>
      </c>
      <c r="Y33" s="13">
        <v>25</v>
      </c>
      <c r="Z33" s="13">
        <v>26</v>
      </c>
      <c r="AA33" s="13">
        <v>27</v>
      </c>
      <c r="AB33" s="13">
        <v>28</v>
      </c>
      <c r="AC33" s="13">
        <v>29</v>
      </c>
      <c r="AD33" s="13">
        <v>30</v>
      </c>
      <c r="AE33" s="12" t="s">
        <v>1</v>
      </c>
      <c r="AF33" s="12" t="s">
        <v>17</v>
      </c>
      <c r="AG33" s="12" t="s">
        <v>16</v>
      </c>
    </row>
    <row r="34" spans="1:33" s="1" customFormat="1" ht="90" customHeight="1" hidden="1">
      <c r="A34" s="14">
        <v>1</v>
      </c>
      <c r="B34" s="39" t="s">
        <v>30</v>
      </c>
      <c r="C34" s="14">
        <v>17</v>
      </c>
      <c r="D34" s="16"/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>
        <f>SUM(D34:AD34)/C34</f>
        <v>0</v>
      </c>
      <c r="AF34" s="18">
        <f>IF(SUM(D34:AE34)&lt;C34,SUM(E34:AE34)/C34,100%)</f>
        <v>0</v>
      </c>
      <c r="AG34" s="14">
        <f>SUM(D34:AD34)</f>
        <v>0</v>
      </c>
    </row>
    <row r="35" spans="1:33" s="1" customFormat="1" ht="90" customHeight="1" hidden="1">
      <c r="A35" s="14">
        <v>2</v>
      </c>
      <c r="B35" s="40" t="s">
        <v>23</v>
      </c>
      <c r="C35" s="14">
        <v>18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8">
        <f>SUM(D35:AD35)/C35</f>
        <v>0</v>
      </c>
      <c r="AF35" s="18">
        <f>IF(SUM(D35:AE35)&lt;C35,SUM(E35:AE35)/C35,100%)</f>
        <v>0</v>
      </c>
      <c r="AG35" s="14">
        <f>SUM(D35:AD35)</f>
        <v>0</v>
      </c>
    </row>
    <row r="36" spans="1:34" s="1" customFormat="1" ht="90" customHeight="1" hidden="1">
      <c r="A36" s="14">
        <v>3</v>
      </c>
      <c r="B36" s="39" t="s">
        <v>31</v>
      </c>
      <c r="C36" s="14">
        <v>150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>
        <f>SUM(D36:AD36)/C36</f>
        <v>0</v>
      </c>
      <c r="AF36" s="18">
        <f>IF(SUM(D36:AE36)&lt;C36,SUM(E36:AE36)/C36,100%)</f>
        <v>0</v>
      </c>
      <c r="AG36" s="14">
        <f>SUM(D36:AD36)</f>
        <v>0</v>
      </c>
      <c r="AH36" s="2"/>
    </row>
    <row r="37" spans="1:33" s="1" customFormat="1" ht="90" customHeight="1" hidden="1">
      <c r="A37" s="14">
        <v>4</v>
      </c>
      <c r="B37" s="40" t="s">
        <v>15</v>
      </c>
      <c r="C37" s="14">
        <v>16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8">
        <f>SUM(D37:AD37)/C37</f>
        <v>0</v>
      </c>
      <c r="AF37" s="18">
        <f>IF(SUM(D37:AE37)&lt;C37,SUM(E37:AE37)/C37,100%)</f>
        <v>0</v>
      </c>
      <c r="AG37" s="14">
        <f>SUM(D37:AD37)</f>
        <v>0</v>
      </c>
    </row>
    <row r="38" spans="1:33" s="1" customFormat="1" ht="90" customHeight="1" hidden="1">
      <c r="A38" s="14">
        <v>5</v>
      </c>
      <c r="B38" s="40" t="s">
        <v>24</v>
      </c>
      <c r="C38" s="14">
        <v>23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>
        <f>SUM(D38:AD38)/C38</f>
        <v>0</v>
      </c>
      <c r="AF38" s="18">
        <f>IF(SUM(D38:AE38)&lt;C38,SUM(E38:AE38)/C38,100%)</f>
        <v>0</v>
      </c>
      <c r="AG38" s="14">
        <f>SUM(D38:AD38)</f>
        <v>0</v>
      </c>
    </row>
    <row r="39" spans="1:33" s="1" customFormat="1" ht="90" customHeight="1" hidden="1">
      <c r="A39" s="14">
        <v>6</v>
      </c>
      <c r="B39" s="41" t="s">
        <v>37</v>
      </c>
      <c r="C39" s="14">
        <v>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8">
        <f aca="true" t="shared" si="6" ref="AE39:AE44">SUM(D39:AD39)/C39</f>
        <v>0</v>
      </c>
      <c r="AF39" s="18">
        <f aca="true" t="shared" si="7" ref="AF39:AF44">IF(SUM(D39:AE39)&lt;C39,SUM(E39:AE39)/C39,100%)</f>
        <v>0</v>
      </c>
      <c r="AG39" s="14">
        <f aca="true" t="shared" si="8" ref="AG39:AG44">SUM(D39:AD39)</f>
        <v>0</v>
      </c>
    </row>
    <row r="40" spans="1:33" s="1" customFormat="1" ht="90" customHeight="1" hidden="1">
      <c r="A40" s="14">
        <v>7</v>
      </c>
      <c r="B40" s="41" t="s">
        <v>38</v>
      </c>
      <c r="C40" s="14">
        <v>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>
        <f t="shared" si="6"/>
        <v>0</v>
      </c>
      <c r="AF40" s="18">
        <f t="shared" si="7"/>
        <v>0</v>
      </c>
      <c r="AG40" s="14">
        <f t="shared" si="8"/>
        <v>0</v>
      </c>
    </row>
    <row r="41" spans="1:33" s="1" customFormat="1" ht="90" customHeight="1" hidden="1">
      <c r="A41" s="14">
        <v>8</v>
      </c>
      <c r="B41" s="39" t="s">
        <v>40</v>
      </c>
      <c r="C41" s="14">
        <v>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8">
        <f t="shared" si="6"/>
        <v>0</v>
      </c>
      <c r="AF41" s="18">
        <f t="shared" si="7"/>
        <v>0</v>
      </c>
      <c r="AG41" s="14">
        <f t="shared" si="8"/>
        <v>0</v>
      </c>
    </row>
    <row r="42" spans="1:33" s="1" customFormat="1" ht="90" customHeight="1" hidden="1">
      <c r="A42" s="14">
        <v>9</v>
      </c>
      <c r="B42" s="41" t="s">
        <v>42</v>
      </c>
      <c r="C42" s="14">
        <v>3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>
        <f t="shared" si="6"/>
        <v>0</v>
      </c>
      <c r="AF42" s="18">
        <f t="shared" si="7"/>
        <v>0</v>
      </c>
      <c r="AG42" s="14">
        <f t="shared" si="8"/>
        <v>0</v>
      </c>
    </row>
    <row r="43" spans="1:33" s="1" customFormat="1" ht="90" customHeight="1" hidden="1">
      <c r="A43" s="14">
        <v>10</v>
      </c>
      <c r="B43" s="39" t="s">
        <v>39</v>
      </c>
      <c r="C43" s="14">
        <v>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8">
        <f t="shared" si="6"/>
        <v>0</v>
      </c>
      <c r="AF43" s="18">
        <f t="shared" si="7"/>
        <v>0</v>
      </c>
      <c r="AG43" s="14">
        <f t="shared" si="8"/>
        <v>0</v>
      </c>
    </row>
    <row r="44" spans="1:33" s="1" customFormat="1" ht="90" customHeight="1" hidden="1">
      <c r="A44" s="14">
        <v>11</v>
      </c>
      <c r="B44" s="39" t="s">
        <v>41</v>
      </c>
      <c r="C44" s="14">
        <v>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8">
        <f t="shared" si="6"/>
        <v>0</v>
      </c>
      <c r="AF44" s="18">
        <f t="shared" si="7"/>
        <v>0</v>
      </c>
      <c r="AG44" s="14">
        <f t="shared" si="8"/>
        <v>0</v>
      </c>
    </row>
    <row r="45" spans="1:33" s="1" customFormat="1" ht="90" customHeight="1" hidden="1">
      <c r="A45" s="14">
        <v>12</v>
      </c>
      <c r="B45" s="42" t="s">
        <v>44</v>
      </c>
      <c r="C45" s="14">
        <v>6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8">
        <f>SUM(D45:AD45)/C45</f>
        <v>0</v>
      </c>
      <c r="AF45" s="18">
        <f>IF(SUM(D45:AE45)&lt;C45,SUM(E45:AE45)/C45,100%)</f>
        <v>0</v>
      </c>
      <c r="AG45" s="14">
        <f>SUM(D45:AD45)</f>
        <v>0</v>
      </c>
    </row>
    <row r="46" spans="1:33" s="3" customFormat="1" ht="90" customHeight="1" hidden="1">
      <c r="A46" s="14"/>
      <c r="B46" s="29" t="s">
        <v>2</v>
      </c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2"/>
      <c r="AE46" s="33">
        <f>SUM(AE34:AE45)/12</f>
        <v>0</v>
      </c>
      <c r="AF46" s="18">
        <f>SUM(AF34:AF45)/12</f>
        <v>0</v>
      </c>
      <c r="AG46" s="14">
        <f>SUM(AG34:AG45)</f>
        <v>0</v>
      </c>
    </row>
    <row r="47" spans="1:33" s="1" customFormat="1" ht="75" customHeight="1" hidden="1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7"/>
    </row>
    <row r="48" spans="1:33" s="1" customFormat="1" ht="90" customHeight="1" hidden="1">
      <c r="A48" s="8" t="s">
        <v>0</v>
      </c>
      <c r="B48" s="54" t="s">
        <v>21</v>
      </c>
      <c r="C48" s="60" t="s">
        <v>32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9"/>
    </row>
    <row r="49" spans="1:33" s="1" customFormat="1" ht="90" customHeight="1" hidden="1">
      <c r="A49" s="10" t="s">
        <v>5</v>
      </c>
      <c r="B49" s="11" t="s">
        <v>3</v>
      </c>
      <c r="C49" s="12" t="s">
        <v>4</v>
      </c>
      <c r="D49" s="13">
        <v>1</v>
      </c>
      <c r="E49" s="13">
        <v>2</v>
      </c>
      <c r="F49" s="13">
        <v>3</v>
      </c>
      <c r="G49" s="13">
        <v>4</v>
      </c>
      <c r="H49" s="13">
        <v>5</v>
      </c>
      <c r="I49" s="13">
        <v>7</v>
      </c>
      <c r="J49" s="13">
        <v>8</v>
      </c>
      <c r="K49" s="13">
        <v>9</v>
      </c>
      <c r="L49" s="13">
        <v>10</v>
      </c>
      <c r="M49" s="13">
        <v>11</v>
      </c>
      <c r="N49" s="13">
        <v>12</v>
      </c>
      <c r="O49" s="13">
        <v>13</v>
      </c>
      <c r="P49" s="13">
        <v>14</v>
      </c>
      <c r="Q49" s="13">
        <v>15</v>
      </c>
      <c r="R49" s="13">
        <v>16</v>
      </c>
      <c r="S49" s="13">
        <v>18</v>
      </c>
      <c r="T49" s="13">
        <v>19</v>
      </c>
      <c r="U49" s="13">
        <v>20</v>
      </c>
      <c r="V49" s="13">
        <v>21</v>
      </c>
      <c r="W49" s="13">
        <v>22</v>
      </c>
      <c r="X49" s="13">
        <v>23</v>
      </c>
      <c r="Y49" s="13">
        <v>25</v>
      </c>
      <c r="Z49" s="13">
        <v>26</v>
      </c>
      <c r="AA49" s="13">
        <v>27</v>
      </c>
      <c r="AB49" s="13">
        <v>28</v>
      </c>
      <c r="AC49" s="13">
        <v>29</v>
      </c>
      <c r="AD49" s="13">
        <v>30</v>
      </c>
      <c r="AE49" s="12" t="s">
        <v>1</v>
      </c>
      <c r="AF49" s="12" t="s">
        <v>17</v>
      </c>
      <c r="AG49" s="12" t="s">
        <v>16</v>
      </c>
    </row>
    <row r="50" spans="1:33" s="1" customFormat="1" ht="90" customHeight="1" hidden="1">
      <c r="A50" s="14">
        <v>1</v>
      </c>
      <c r="B50" s="15" t="s">
        <v>33</v>
      </c>
      <c r="C50" s="14">
        <f>6*211</f>
        <v>1266</v>
      </c>
      <c r="D50" s="16"/>
      <c r="E50" s="17"/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8">
        <f>SUM(D50:AD50)/C50</f>
        <v>0</v>
      </c>
      <c r="AF50" s="18">
        <f aca="true" t="shared" si="9" ref="AF50:AF55">IF(SUM(D50:AE50)&lt;C50,SUM(E50:AE50)/C50,100%)</f>
        <v>0</v>
      </c>
      <c r="AG50" s="14">
        <f>SUM(D50:AD50)</f>
        <v>0</v>
      </c>
    </row>
    <row r="51" spans="1:33" s="1" customFormat="1" ht="90" customHeight="1" hidden="1">
      <c r="A51" s="14">
        <v>2</v>
      </c>
      <c r="B51" s="15" t="s">
        <v>34</v>
      </c>
      <c r="C51" s="14">
        <f>20*11</f>
        <v>220</v>
      </c>
      <c r="D51" s="16"/>
      <c r="E51" s="17"/>
      <c r="F51" s="16"/>
      <c r="G51" s="17"/>
      <c r="H51" s="16"/>
      <c r="I51" s="17"/>
      <c r="J51" s="16"/>
      <c r="K51" s="17"/>
      <c r="L51" s="16"/>
      <c r="M51" s="17"/>
      <c r="N51" s="16"/>
      <c r="O51" s="17"/>
      <c r="P51" s="16"/>
      <c r="Q51" s="17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8">
        <f>SUM(D51:AD51)/C51</f>
        <v>0</v>
      </c>
      <c r="AF51" s="18">
        <f t="shared" si="9"/>
        <v>0</v>
      </c>
      <c r="AG51" s="14">
        <f>SUM(D51:AD51)</f>
        <v>0</v>
      </c>
    </row>
    <row r="52" spans="1:33" s="1" customFormat="1" ht="90" customHeight="1" hidden="1">
      <c r="A52" s="14">
        <v>3</v>
      </c>
      <c r="B52" s="19" t="s">
        <v>28</v>
      </c>
      <c r="C52" s="14">
        <f>12*150</f>
        <v>1800</v>
      </c>
      <c r="D52" s="16"/>
      <c r="E52" s="17"/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8">
        <f>SUM(D52:AD52)/C52</f>
        <v>0</v>
      </c>
      <c r="AF52" s="18">
        <f t="shared" si="9"/>
        <v>0</v>
      </c>
      <c r="AG52" s="14">
        <f>SUM(D52:AD52)</f>
        <v>0</v>
      </c>
    </row>
    <row r="53" spans="1:33" s="1" customFormat="1" ht="90" customHeight="1" hidden="1">
      <c r="A53" s="14">
        <v>4</v>
      </c>
      <c r="B53" s="15" t="s">
        <v>9</v>
      </c>
      <c r="C53" s="14">
        <f>12*15</f>
        <v>180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8">
        <f aca="true" t="shared" si="10" ref="AE53:AE59">SUM(D53:AD53)/C53</f>
        <v>0</v>
      </c>
      <c r="AF53" s="18">
        <f t="shared" si="9"/>
        <v>0</v>
      </c>
      <c r="AG53" s="14">
        <f aca="true" t="shared" si="11" ref="AG53:AG62">SUM(D53:AD53)</f>
        <v>0</v>
      </c>
    </row>
    <row r="54" spans="1:34" s="1" customFormat="1" ht="90" customHeight="1" hidden="1">
      <c r="A54" s="14">
        <v>5</v>
      </c>
      <c r="B54" s="15" t="s">
        <v>10</v>
      </c>
      <c r="C54" s="14">
        <f>12*7</f>
        <v>84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8">
        <f t="shared" si="10"/>
        <v>0</v>
      </c>
      <c r="AF54" s="18">
        <f t="shared" si="9"/>
        <v>0</v>
      </c>
      <c r="AG54" s="14">
        <f t="shared" si="11"/>
        <v>0</v>
      </c>
      <c r="AH54" s="2"/>
    </row>
    <row r="55" spans="1:33" s="1" customFormat="1" ht="90" customHeight="1" hidden="1">
      <c r="A55" s="14">
        <v>6</v>
      </c>
      <c r="B55" s="15" t="s">
        <v>26</v>
      </c>
      <c r="C55" s="14">
        <f>12*13</f>
        <v>156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8">
        <f t="shared" si="10"/>
        <v>0</v>
      </c>
      <c r="AF55" s="18">
        <f t="shared" si="9"/>
        <v>0</v>
      </c>
      <c r="AG55" s="14">
        <f t="shared" si="11"/>
        <v>0</v>
      </c>
    </row>
    <row r="56" spans="1:33" s="1" customFormat="1" ht="90" customHeight="1" hidden="1">
      <c r="A56" s="14">
        <v>7</v>
      </c>
      <c r="B56" s="20" t="s">
        <v>11</v>
      </c>
      <c r="C56" s="14">
        <f>1*20</f>
        <v>20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8">
        <f t="shared" si="10"/>
        <v>0</v>
      </c>
      <c r="AF56" s="18">
        <f aca="true" t="shared" si="12" ref="AF56:AF62">IF(SUM(D56:AE56)&lt;C56,SUM(E56:AE56)/C56,100%)</f>
        <v>0</v>
      </c>
      <c r="AG56" s="14">
        <f t="shared" si="11"/>
        <v>0</v>
      </c>
    </row>
    <row r="57" spans="1:33" s="1" customFormat="1" ht="90" customHeight="1" hidden="1">
      <c r="A57" s="14">
        <v>8</v>
      </c>
      <c r="B57" s="21" t="s">
        <v>13</v>
      </c>
      <c r="C57" s="22">
        <f>60*88</f>
        <v>5280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8">
        <f t="shared" si="10"/>
        <v>0</v>
      </c>
      <c r="AF57" s="18">
        <f t="shared" si="12"/>
        <v>0</v>
      </c>
      <c r="AG57" s="14">
        <f t="shared" si="11"/>
        <v>0</v>
      </c>
    </row>
    <row r="58" spans="1:33" s="1" customFormat="1" ht="90" customHeight="1" hidden="1">
      <c r="A58" s="14">
        <v>9</v>
      </c>
      <c r="B58" s="21" t="s">
        <v>14</v>
      </c>
      <c r="C58" s="22">
        <f>48*69</f>
        <v>3312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8">
        <f t="shared" si="10"/>
        <v>0</v>
      </c>
      <c r="AF58" s="18">
        <f t="shared" si="12"/>
        <v>0</v>
      </c>
      <c r="AG58" s="14">
        <f t="shared" si="11"/>
        <v>0</v>
      </c>
    </row>
    <row r="59" spans="1:33" s="3" customFormat="1" ht="90" customHeight="1" hidden="1">
      <c r="A59" s="14">
        <v>10</v>
      </c>
      <c r="B59" s="23" t="s">
        <v>12</v>
      </c>
      <c r="C59" s="24">
        <f>1*200</f>
        <v>200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8">
        <f t="shared" si="10"/>
        <v>0</v>
      </c>
      <c r="AF59" s="18">
        <f t="shared" si="12"/>
        <v>0</v>
      </c>
      <c r="AG59" s="14">
        <f t="shared" si="11"/>
        <v>0</v>
      </c>
    </row>
    <row r="60" spans="1:33" s="1" customFormat="1" ht="90" customHeight="1" hidden="1">
      <c r="A60" s="14">
        <v>11</v>
      </c>
      <c r="B60" s="25" t="s">
        <v>29</v>
      </c>
      <c r="C60" s="24">
        <f>24*24</f>
        <v>576</v>
      </c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18">
        <f>SUM(D60:AD60)/C60</f>
        <v>0</v>
      </c>
      <c r="AF60" s="18">
        <f t="shared" si="12"/>
        <v>0</v>
      </c>
      <c r="AG60" s="14">
        <f t="shared" si="11"/>
        <v>0</v>
      </c>
    </row>
    <row r="61" spans="1:33" s="1" customFormat="1" ht="90" customHeight="1" hidden="1">
      <c r="A61" s="14">
        <v>12</v>
      </c>
      <c r="B61" s="25" t="s">
        <v>35</v>
      </c>
      <c r="C61" s="24">
        <f>45*135</f>
        <v>6075</v>
      </c>
      <c r="D61" s="26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18">
        <f>SUM(D61:AD61)/C61</f>
        <v>0</v>
      </c>
      <c r="AF61" s="18">
        <f t="shared" si="12"/>
        <v>0</v>
      </c>
      <c r="AG61" s="14">
        <f t="shared" si="11"/>
        <v>0</v>
      </c>
    </row>
    <row r="62" spans="1:33" s="1" customFormat="1" ht="90" customHeight="1" hidden="1">
      <c r="A62" s="14">
        <v>13</v>
      </c>
      <c r="B62" s="28" t="s">
        <v>11</v>
      </c>
      <c r="C62" s="24">
        <f>20*1</f>
        <v>20</v>
      </c>
      <c r="D62" s="2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18">
        <f>SUM(D62:AD62)/C62</f>
        <v>0</v>
      </c>
      <c r="AF62" s="18">
        <f t="shared" si="12"/>
        <v>0</v>
      </c>
      <c r="AG62" s="14">
        <f t="shared" si="11"/>
        <v>0</v>
      </c>
    </row>
    <row r="63" spans="1:33" s="1" customFormat="1" ht="90" customHeight="1" hidden="1">
      <c r="A63" s="43"/>
      <c r="B63" s="44" t="s">
        <v>2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26"/>
      <c r="AE63" s="47">
        <f>SUM(AE50:AE62)/13</f>
        <v>0</v>
      </c>
      <c r="AF63" s="48">
        <f>SUM(AF50:AF62)/13</f>
        <v>0</v>
      </c>
      <c r="AG63" s="43">
        <f>SUM(AG50:AG62)</f>
        <v>0</v>
      </c>
    </row>
    <row r="64" spans="1:33" s="1" customFormat="1" ht="90" customHeight="1" hidden="1">
      <c r="A64" s="49"/>
      <c r="B64" s="50"/>
      <c r="C64" s="4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51"/>
      <c r="AF64" s="51"/>
      <c r="AG64" s="49"/>
    </row>
    <row r="65" spans="1:33" s="1" customFormat="1" ht="90" customHeight="1" hidden="1">
      <c r="A65" s="52" t="s">
        <v>0</v>
      </c>
      <c r="B65" s="56" t="s">
        <v>43</v>
      </c>
      <c r="C65" s="61" t="s">
        <v>32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53"/>
    </row>
    <row r="66" spans="1:33" s="1" customFormat="1" ht="90" customHeight="1" hidden="1">
      <c r="A66" s="10" t="s">
        <v>5</v>
      </c>
      <c r="B66" s="11" t="s">
        <v>3</v>
      </c>
      <c r="C66" s="12" t="s">
        <v>4</v>
      </c>
      <c r="D66" s="13">
        <v>1</v>
      </c>
      <c r="E66" s="13">
        <v>2</v>
      </c>
      <c r="F66" s="13">
        <v>3</v>
      </c>
      <c r="G66" s="13">
        <v>4</v>
      </c>
      <c r="H66" s="13">
        <v>5</v>
      </c>
      <c r="I66" s="13">
        <v>7</v>
      </c>
      <c r="J66" s="13">
        <v>8</v>
      </c>
      <c r="K66" s="13">
        <v>9</v>
      </c>
      <c r="L66" s="13">
        <v>10</v>
      </c>
      <c r="M66" s="13">
        <v>11</v>
      </c>
      <c r="N66" s="13">
        <v>12</v>
      </c>
      <c r="O66" s="13">
        <v>13</v>
      </c>
      <c r="P66" s="13">
        <v>14</v>
      </c>
      <c r="Q66" s="13">
        <v>15</v>
      </c>
      <c r="R66" s="13">
        <v>16</v>
      </c>
      <c r="S66" s="13">
        <v>18</v>
      </c>
      <c r="T66" s="13">
        <v>19</v>
      </c>
      <c r="U66" s="13">
        <v>20</v>
      </c>
      <c r="V66" s="13">
        <v>21</v>
      </c>
      <c r="W66" s="13">
        <v>22</v>
      </c>
      <c r="X66" s="13">
        <v>23</v>
      </c>
      <c r="Y66" s="13">
        <v>25</v>
      </c>
      <c r="Z66" s="13">
        <v>26</v>
      </c>
      <c r="AA66" s="13">
        <v>27</v>
      </c>
      <c r="AB66" s="13">
        <v>28</v>
      </c>
      <c r="AC66" s="13">
        <v>29</v>
      </c>
      <c r="AD66" s="13">
        <v>30</v>
      </c>
      <c r="AE66" s="12" t="s">
        <v>1</v>
      </c>
      <c r="AF66" s="12" t="s">
        <v>17</v>
      </c>
      <c r="AG66" s="12" t="s">
        <v>16</v>
      </c>
    </row>
    <row r="67" spans="1:33" s="1" customFormat="1" ht="90" customHeight="1" hidden="1">
      <c r="A67" s="14">
        <v>1</v>
      </c>
      <c r="B67" s="19" t="s">
        <v>7</v>
      </c>
      <c r="C67" s="14">
        <f>24*2</f>
        <v>48</v>
      </c>
      <c r="D67" s="16"/>
      <c r="E67" s="14">
        <f>24*2</f>
        <v>48</v>
      </c>
      <c r="F67" s="16"/>
      <c r="G67" s="17"/>
      <c r="H67" s="16"/>
      <c r="I67" s="17"/>
      <c r="J67" s="16"/>
      <c r="K67" s="17"/>
      <c r="L67" s="16"/>
      <c r="M67" s="17"/>
      <c r="N67" s="16"/>
      <c r="O67" s="14">
        <f>24*2</f>
        <v>48</v>
      </c>
      <c r="P67" s="16"/>
      <c r="Q67" s="17"/>
      <c r="R67" s="16"/>
      <c r="S67" s="16"/>
      <c r="T67" s="16"/>
      <c r="U67" s="16"/>
      <c r="V67" s="16"/>
      <c r="W67" s="14">
        <f>24*2</f>
        <v>48</v>
      </c>
      <c r="X67" s="16"/>
      <c r="Y67" s="16"/>
      <c r="Z67" s="16"/>
      <c r="AA67" s="16"/>
      <c r="AB67" s="16"/>
      <c r="AC67" s="16"/>
      <c r="AD67" s="16"/>
      <c r="AE67" s="18">
        <f>SUM(D67:AD67)/C67</f>
        <v>3</v>
      </c>
      <c r="AF67" s="18">
        <f>IF(SUM(D67:AE67)&lt;C67,SUM(E67:AE67)/C67,100%)</f>
        <v>1</v>
      </c>
      <c r="AG67" s="14">
        <f>SUM(D67:AD67)</f>
        <v>144</v>
      </c>
    </row>
    <row r="68" spans="1:33" s="1" customFormat="1" ht="90" customHeight="1" hidden="1">
      <c r="A68" s="14">
        <v>2</v>
      </c>
      <c r="B68" s="19" t="s">
        <v>6</v>
      </c>
      <c r="C68" s="14">
        <f>24*2</f>
        <v>48</v>
      </c>
      <c r="D68" s="16"/>
      <c r="E68" s="14">
        <f>24*2</f>
        <v>48</v>
      </c>
      <c r="F68" s="16"/>
      <c r="G68" s="16"/>
      <c r="H68" s="16"/>
      <c r="I68" s="16"/>
      <c r="J68" s="16"/>
      <c r="K68" s="16"/>
      <c r="L68" s="16"/>
      <c r="M68" s="16"/>
      <c r="N68" s="16"/>
      <c r="O68" s="14">
        <f>24*2</f>
        <v>48</v>
      </c>
      <c r="P68" s="16"/>
      <c r="Q68" s="16"/>
      <c r="R68" s="16"/>
      <c r="S68" s="16"/>
      <c r="T68" s="16"/>
      <c r="U68" s="16"/>
      <c r="V68" s="16"/>
      <c r="W68" s="14">
        <f>24*2</f>
        <v>48</v>
      </c>
      <c r="X68" s="16"/>
      <c r="Y68" s="16"/>
      <c r="Z68" s="16"/>
      <c r="AA68" s="16"/>
      <c r="AB68" s="16"/>
      <c r="AC68" s="16"/>
      <c r="AD68" s="16"/>
      <c r="AE68" s="18">
        <f aca="true" t="shared" si="13" ref="AE68:AE75">SUM(D68:AD68)/C68</f>
        <v>3</v>
      </c>
      <c r="AF68" s="18">
        <f aca="true" t="shared" si="14" ref="AF68:AF73">IF(SUM(D68:AE68)&lt;C68,SUM(E68:AE68)/C68,100%)</f>
        <v>1</v>
      </c>
      <c r="AG68" s="14">
        <f aca="true" t="shared" si="15" ref="AG68:AG75">SUM(D68:AD68)</f>
        <v>144</v>
      </c>
    </row>
    <row r="69" spans="1:34" s="1" customFormat="1" ht="90" customHeight="1" hidden="1">
      <c r="A69" s="14">
        <v>3</v>
      </c>
      <c r="B69" s="38" t="s">
        <v>8</v>
      </c>
      <c r="C69" s="14">
        <f>24*14</f>
        <v>336</v>
      </c>
      <c r="D69" s="16"/>
      <c r="E69" s="14">
        <f>24*14</f>
        <v>336</v>
      </c>
      <c r="F69" s="16"/>
      <c r="G69" s="16"/>
      <c r="H69" s="16"/>
      <c r="I69" s="16"/>
      <c r="J69" s="16"/>
      <c r="K69" s="16"/>
      <c r="L69" s="16"/>
      <c r="M69" s="16"/>
      <c r="N69" s="16"/>
      <c r="O69" s="14">
        <f>24*14</f>
        <v>336</v>
      </c>
      <c r="P69" s="16"/>
      <c r="Q69" s="16"/>
      <c r="R69" s="16"/>
      <c r="S69" s="16"/>
      <c r="T69" s="16"/>
      <c r="U69" s="16"/>
      <c r="V69" s="16"/>
      <c r="W69" s="14">
        <f>24*14</f>
        <v>336</v>
      </c>
      <c r="X69" s="16"/>
      <c r="Y69" s="16"/>
      <c r="Z69" s="16"/>
      <c r="AA69" s="16"/>
      <c r="AB69" s="16"/>
      <c r="AC69" s="16"/>
      <c r="AD69" s="16"/>
      <c r="AE69" s="18">
        <f t="shared" si="13"/>
        <v>3</v>
      </c>
      <c r="AF69" s="18">
        <f t="shared" si="14"/>
        <v>1</v>
      </c>
      <c r="AG69" s="14">
        <f t="shared" si="15"/>
        <v>1008</v>
      </c>
      <c r="AH69" s="2"/>
    </row>
    <row r="70" spans="1:33" s="1" customFormat="1" ht="90" customHeight="1" hidden="1">
      <c r="A70" s="14">
        <v>4</v>
      </c>
      <c r="B70" s="38" t="s">
        <v>18</v>
      </c>
      <c r="C70" s="14">
        <f>24*147</f>
        <v>3528</v>
      </c>
      <c r="D70" s="16"/>
      <c r="E70" s="14">
        <f>24*147</f>
        <v>3528</v>
      </c>
      <c r="F70" s="16"/>
      <c r="G70" s="16"/>
      <c r="H70" s="16"/>
      <c r="I70" s="16"/>
      <c r="J70" s="16"/>
      <c r="K70" s="16"/>
      <c r="L70" s="16"/>
      <c r="M70" s="16"/>
      <c r="N70" s="16"/>
      <c r="O70" s="14">
        <f>24*147</f>
        <v>3528</v>
      </c>
      <c r="P70" s="16"/>
      <c r="Q70" s="16"/>
      <c r="R70" s="16"/>
      <c r="S70" s="16"/>
      <c r="T70" s="16"/>
      <c r="U70" s="16"/>
      <c r="V70" s="16"/>
      <c r="W70" s="14">
        <f>24*147</f>
        <v>3528</v>
      </c>
      <c r="X70" s="16"/>
      <c r="Y70" s="16"/>
      <c r="Z70" s="16"/>
      <c r="AA70" s="16"/>
      <c r="AB70" s="16"/>
      <c r="AC70" s="16"/>
      <c r="AD70" s="16"/>
      <c r="AE70" s="18">
        <f t="shared" si="13"/>
        <v>3</v>
      </c>
      <c r="AF70" s="18">
        <f t="shared" si="14"/>
        <v>1</v>
      </c>
      <c r="AG70" s="14">
        <f t="shared" si="15"/>
        <v>10584</v>
      </c>
    </row>
    <row r="71" spans="1:33" s="1" customFormat="1" ht="90" customHeight="1" hidden="1">
      <c r="A71" s="14">
        <v>8</v>
      </c>
      <c r="B71" s="15" t="s">
        <v>36</v>
      </c>
      <c r="C71" s="14">
        <f>12*23</f>
        <v>276</v>
      </c>
      <c r="D71" s="16"/>
      <c r="E71" s="14">
        <f>12*23</f>
        <v>276</v>
      </c>
      <c r="F71" s="16"/>
      <c r="G71" s="16"/>
      <c r="H71" s="16"/>
      <c r="I71" s="16"/>
      <c r="J71" s="16"/>
      <c r="K71" s="16"/>
      <c r="L71" s="16"/>
      <c r="M71" s="16"/>
      <c r="N71" s="16"/>
      <c r="O71" s="14">
        <f>12*23</f>
        <v>276</v>
      </c>
      <c r="P71" s="16"/>
      <c r="Q71" s="16"/>
      <c r="R71" s="16"/>
      <c r="S71" s="16"/>
      <c r="T71" s="16"/>
      <c r="U71" s="16"/>
      <c r="V71" s="16"/>
      <c r="W71" s="14">
        <f>12*23</f>
        <v>276</v>
      </c>
      <c r="X71" s="16"/>
      <c r="Y71" s="16"/>
      <c r="Z71" s="16"/>
      <c r="AA71" s="16"/>
      <c r="AB71" s="16"/>
      <c r="AC71" s="16"/>
      <c r="AD71" s="16"/>
      <c r="AE71" s="18">
        <f t="shared" si="13"/>
        <v>3</v>
      </c>
      <c r="AF71" s="18">
        <f t="shared" si="14"/>
        <v>1</v>
      </c>
      <c r="AG71" s="14">
        <f t="shared" si="15"/>
        <v>828</v>
      </c>
    </row>
    <row r="72" spans="1:33" s="1" customFormat="1" ht="90" customHeight="1" hidden="1">
      <c r="A72" s="14">
        <v>5</v>
      </c>
      <c r="B72" s="15" t="s">
        <v>9</v>
      </c>
      <c r="C72" s="14">
        <f>12*15</f>
        <v>180</v>
      </c>
      <c r="D72" s="16"/>
      <c r="E72" s="14">
        <f>12*15</f>
        <v>180</v>
      </c>
      <c r="F72" s="16"/>
      <c r="G72" s="16"/>
      <c r="H72" s="16"/>
      <c r="I72" s="16"/>
      <c r="J72" s="16"/>
      <c r="K72" s="16"/>
      <c r="L72" s="16"/>
      <c r="M72" s="16"/>
      <c r="N72" s="16"/>
      <c r="O72" s="14">
        <f>12*15</f>
        <v>180</v>
      </c>
      <c r="P72" s="16"/>
      <c r="Q72" s="16"/>
      <c r="R72" s="16"/>
      <c r="S72" s="16"/>
      <c r="T72" s="16"/>
      <c r="U72" s="16"/>
      <c r="V72" s="16"/>
      <c r="W72" s="14">
        <f>12*15</f>
        <v>180</v>
      </c>
      <c r="X72" s="16"/>
      <c r="Y72" s="16"/>
      <c r="Z72" s="16"/>
      <c r="AA72" s="16"/>
      <c r="AB72" s="16"/>
      <c r="AC72" s="16"/>
      <c r="AD72" s="16"/>
      <c r="AE72" s="18">
        <f t="shared" si="13"/>
        <v>3</v>
      </c>
      <c r="AF72" s="18">
        <f t="shared" si="14"/>
        <v>1</v>
      </c>
      <c r="AG72" s="14">
        <f t="shared" si="15"/>
        <v>540</v>
      </c>
    </row>
    <row r="73" spans="1:33" s="1" customFormat="1" ht="90" customHeight="1" hidden="1">
      <c r="A73" s="14">
        <v>6</v>
      </c>
      <c r="B73" s="15" t="s">
        <v>10</v>
      </c>
      <c r="C73" s="14">
        <f>12*7</f>
        <v>84</v>
      </c>
      <c r="D73" s="16"/>
      <c r="E73" s="14">
        <f>12*7</f>
        <v>84</v>
      </c>
      <c r="F73" s="16"/>
      <c r="G73" s="16"/>
      <c r="H73" s="16"/>
      <c r="I73" s="16"/>
      <c r="J73" s="16"/>
      <c r="K73" s="16"/>
      <c r="L73" s="16"/>
      <c r="M73" s="16"/>
      <c r="N73" s="16"/>
      <c r="O73" s="14">
        <f>12*7</f>
        <v>84</v>
      </c>
      <c r="P73" s="16"/>
      <c r="Q73" s="16"/>
      <c r="R73" s="16"/>
      <c r="S73" s="16"/>
      <c r="T73" s="16"/>
      <c r="U73" s="16"/>
      <c r="V73" s="16"/>
      <c r="W73" s="14">
        <f>12*7</f>
        <v>84</v>
      </c>
      <c r="X73" s="16"/>
      <c r="Y73" s="16"/>
      <c r="Z73" s="16"/>
      <c r="AA73" s="16"/>
      <c r="AB73" s="16"/>
      <c r="AC73" s="16"/>
      <c r="AD73" s="16"/>
      <c r="AE73" s="18">
        <f t="shared" si="13"/>
        <v>3</v>
      </c>
      <c r="AF73" s="18">
        <f t="shared" si="14"/>
        <v>1</v>
      </c>
      <c r="AG73" s="14">
        <f t="shared" si="15"/>
        <v>252</v>
      </c>
    </row>
    <row r="74" spans="1:33" s="1" customFormat="1" ht="90" customHeight="1" hidden="1">
      <c r="A74" s="14">
        <v>7</v>
      </c>
      <c r="B74" s="15" t="s">
        <v>26</v>
      </c>
      <c r="C74" s="14">
        <f>12*13</f>
        <v>156</v>
      </c>
      <c r="D74" s="16"/>
      <c r="E74" s="14">
        <f>12*13</f>
        <v>156</v>
      </c>
      <c r="F74" s="16"/>
      <c r="G74" s="16"/>
      <c r="H74" s="16"/>
      <c r="I74" s="16"/>
      <c r="J74" s="16"/>
      <c r="K74" s="16"/>
      <c r="L74" s="16"/>
      <c r="M74" s="16"/>
      <c r="N74" s="16"/>
      <c r="O74" s="14">
        <f>12*13</f>
        <v>156</v>
      </c>
      <c r="P74" s="16"/>
      <c r="Q74" s="16"/>
      <c r="R74" s="16"/>
      <c r="S74" s="16"/>
      <c r="T74" s="16"/>
      <c r="U74" s="16"/>
      <c r="V74" s="16"/>
      <c r="W74" s="14">
        <f>12*13</f>
        <v>156</v>
      </c>
      <c r="X74" s="16"/>
      <c r="Y74" s="16"/>
      <c r="Z74" s="16"/>
      <c r="AA74" s="16"/>
      <c r="AB74" s="16"/>
      <c r="AC74" s="16"/>
      <c r="AD74" s="16"/>
      <c r="AE74" s="18">
        <f t="shared" si="13"/>
        <v>3</v>
      </c>
      <c r="AF74" s="18">
        <f>IF(SUM(D74:AE74)&lt;C74,SUM(E74:AE74)/C74,100%)</f>
        <v>1</v>
      </c>
      <c r="AG74" s="14">
        <f t="shared" si="15"/>
        <v>468</v>
      </c>
    </row>
    <row r="75" spans="1:33" s="1" customFormat="1" ht="90" customHeight="1" hidden="1">
      <c r="A75" s="14">
        <v>9</v>
      </c>
      <c r="B75" s="19" t="s">
        <v>27</v>
      </c>
      <c r="C75" s="14">
        <f>6*19</f>
        <v>114</v>
      </c>
      <c r="D75" s="16"/>
      <c r="E75" s="14">
        <f>6*19</f>
        <v>114</v>
      </c>
      <c r="F75" s="16"/>
      <c r="G75" s="16"/>
      <c r="H75" s="16"/>
      <c r="I75" s="16"/>
      <c r="J75" s="16"/>
      <c r="K75" s="16"/>
      <c r="L75" s="16"/>
      <c r="M75" s="16"/>
      <c r="N75" s="16"/>
      <c r="O75" s="14">
        <f>6*19</f>
        <v>114</v>
      </c>
      <c r="P75" s="16"/>
      <c r="Q75" s="16"/>
      <c r="R75" s="16"/>
      <c r="S75" s="16"/>
      <c r="T75" s="16"/>
      <c r="U75" s="16"/>
      <c r="V75" s="16"/>
      <c r="W75" s="14">
        <f>6*19</f>
        <v>114</v>
      </c>
      <c r="X75" s="16"/>
      <c r="Y75" s="16"/>
      <c r="Z75" s="16"/>
      <c r="AA75" s="16"/>
      <c r="AB75" s="16"/>
      <c r="AC75" s="16"/>
      <c r="AD75" s="16"/>
      <c r="AE75" s="18">
        <f t="shared" si="13"/>
        <v>3</v>
      </c>
      <c r="AF75" s="18">
        <f>IF(SUM(D75:AE75)&lt;C75,SUM(E75:AE75)/C75,100%)</f>
        <v>1</v>
      </c>
      <c r="AG75" s="14">
        <f t="shared" si="15"/>
        <v>342</v>
      </c>
    </row>
    <row r="76" spans="1:33" s="3" customFormat="1" ht="90" customHeight="1" hidden="1">
      <c r="A76" s="14"/>
      <c r="B76" s="29" t="s">
        <v>2</v>
      </c>
      <c r="C76" s="3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2"/>
      <c r="AE76" s="33">
        <f>SUM(AE67:AE75)/9</f>
        <v>3</v>
      </c>
      <c r="AF76" s="18">
        <f>SUM(AF67:AF75)/9</f>
        <v>1</v>
      </c>
      <c r="AG76" s="14">
        <f>SUM(AG67:AG75)</f>
        <v>14310</v>
      </c>
    </row>
    <row r="77" spans="1:33" s="1" customFormat="1" ht="90" customHeight="1" hidden="1">
      <c r="A77" s="5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7"/>
    </row>
    <row r="78" spans="1:33" s="1" customFormat="1" ht="90" customHeight="1" hidden="1">
      <c r="A78" s="8" t="s">
        <v>0</v>
      </c>
      <c r="B78" s="54" t="s">
        <v>25</v>
      </c>
      <c r="C78" s="60" t="s">
        <v>32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9"/>
    </row>
    <row r="79" spans="1:33" s="1" customFormat="1" ht="90" customHeight="1" hidden="1">
      <c r="A79" s="10" t="s">
        <v>5</v>
      </c>
      <c r="B79" s="11" t="s">
        <v>3</v>
      </c>
      <c r="C79" s="12" t="s">
        <v>4</v>
      </c>
      <c r="D79" s="13">
        <v>1</v>
      </c>
      <c r="E79" s="13">
        <v>2</v>
      </c>
      <c r="F79" s="13">
        <v>3</v>
      </c>
      <c r="G79" s="13">
        <v>4</v>
      </c>
      <c r="H79" s="13">
        <v>5</v>
      </c>
      <c r="I79" s="13">
        <v>7</v>
      </c>
      <c r="J79" s="13">
        <v>8</v>
      </c>
      <c r="K79" s="13">
        <v>9</v>
      </c>
      <c r="L79" s="13">
        <v>10</v>
      </c>
      <c r="M79" s="13">
        <v>11</v>
      </c>
      <c r="N79" s="13">
        <v>12</v>
      </c>
      <c r="O79" s="13">
        <v>13</v>
      </c>
      <c r="P79" s="13">
        <v>14</v>
      </c>
      <c r="Q79" s="13">
        <v>15</v>
      </c>
      <c r="R79" s="13">
        <v>16</v>
      </c>
      <c r="S79" s="13">
        <v>18</v>
      </c>
      <c r="T79" s="13">
        <v>19</v>
      </c>
      <c r="U79" s="13">
        <v>20</v>
      </c>
      <c r="V79" s="13">
        <v>21</v>
      </c>
      <c r="W79" s="13">
        <v>22</v>
      </c>
      <c r="X79" s="13">
        <v>23</v>
      </c>
      <c r="Y79" s="13">
        <v>25</v>
      </c>
      <c r="Z79" s="13">
        <v>26</v>
      </c>
      <c r="AA79" s="13">
        <v>27</v>
      </c>
      <c r="AB79" s="13">
        <v>28</v>
      </c>
      <c r="AC79" s="13">
        <v>29</v>
      </c>
      <c r="AD79" s="13">
        <v>30</v>
      </c>
      <c r="AE79" s="12" t="s">
        <v>1</v>
      </c>
      <c r="AF79" s="12" t="s">
        <v>17</v>
      </c>
      <c r="AG79" s="12" t="s">
        <v>16</v>
      </c>
    </row>
    <row r="80" spans="1:33" s="1" customFormat="1" ht="90" customHeight="1" hidden="1">
      <c r="A80" s="14">
        <v>1</v>
      </c>
      <c r="B80" s="39" t="s">
        <v>30</v>
      </c>
      <c r="C80" s="14">
        <v>17</v>
      </c>
      <c r="D80" s="16"/>
      <c r="E80" s="17"/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8">
        <f>SUM(D80:AD80)/C80</f>
        <v>0</v>
      </c>
      <c r="AF80" s="18">
        <f>IF(SUM(D80:AE80)&lt;C80,SUM(E80:AE80)/C80,100%)</f>
        <v>0</v>
      </c>
      <c r="AG80" s="14">
        <f>SUM(D80:AD80)</f>
        <v>0</v>
      </c>
    </row>
    <row r="81" spans="1:33" s="1" customFormat="1" ht="90" customHeight="1" hidden="1">
      <c r="A81" s="14">
        <v>2</v>
      </c>
      <c r="B81" s="40" t="s">
        <v>23</v>
      </c>
      <c r="C81" s="14">
        <v>18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8">
        <f>SUM(D81:AD81)/C81</f>
        <v>0</v>
      </c>
      <c r="AF81" s="18">
        <f>IF(SUM(D81:AE81)&lt;C81,SUM(E81:AE81)/C81,100%)</f>
        <v>0</v>
      </c>
      <c r="AG81" s="14">
        <f>SUM(D81:AD81)</f>
        <v>0</v>
      </c>
    </row>
    <row r="82" spans="1:34" s="1" customFormat="1" ht="90" customHeight="1" hidden="1">
      <c r="A82" s="14">
        <v>3</v>
      </c>
      <c r="B82" s="39" t="s">
        <v>31</v>
      </c>
      <c r="C82" s="14">
        <v>150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8">
        <f>SUM(D82:AD82)/C82</f>
        <v>0</v>
      </c>
      <c r="AF82" s="18">
        <f>IF(SUM(D82:AE82)&lt;C82,SUM(E82:AE82)/C82,100%)</f>
        <v>0</v>
      </c>
      <c r="AG82" s="14">
        <f>SUM(D82:AD82)</f>
        <v>0</v>
      </c>
      <c r="AH82" s="2"/>
    </row>
    <row r="83" spans="1:33" s="1" customFormat="1" ht="90" customHeight="1" hidden="1">
      <c r="A83" s="14">
        <v>4</v>
      </c>
      <c r="B83" s="40" t="s">
        <v>15</v>
      </c>
      <c r="C83" s="14">
        <v>16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8">
        <f>SUM(D83:AD83)/C83</f>
        <v>0</v>
      </c>
      <c r="AF83" s="18">
        <f>IF(SUM(D83:AE83)&lt;C83,SUM(E83:AE83)/C83,100%)</f>
        <v>0</v>
      </c>
      <c r="AG83" s="14">
        <f>SUM(D83:AD83)</f>
        <v>0</v>
      </c>
    </row>
    <row r="84" spans="1:33" s="1" customFormat="1" ht="90" customHeight="1" hidden="1">
      <c r="A84" s="14">
        <v>5</v>
      </c>
      <c r="B84" s="40" t="s">
        <v>24</v>
      </c>
      <c r="C84" s="14">
        <v>23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8">
        <f>SUM(D84:AD84)/C84</f>
        <v>0</v>
      </c>
      <c r="AF84" s="18">
        <f>IF(SUM(D84:AE84)&lt;C84,SUM(E84:AE84)/C84,100%)</f>
        <v>0</v>
      </c>
      <c r="AG84" s="14">
        <f>SUM(D84:AD84)</f>
        <v>0</v>
      </c>
    </row>
    <row r="85" spans="1:33" s="1" customFormat="1" ht="90" customHeight="1" hidden="1">
      <c r="A85" s="14">
        <v>6</v>
      </c>
      <c r="B85" s="41" t="s">
        <v>37</v>
      </c>
      <c r="C85" s="14">
        <v>4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8">
        <f aca="true" t="shared" si="16" ref="AE85:AE91">SUM(D85:AD85)/C85</f>
        <v>0</v>
      </c>
      <c r="AF85" s="18">
        <f aca="true" t="shared" si="17" ref="AF85:AF91">IF(SUM(D85:AE85)&lt;C85,SUM(E85:AE85)/C85,100%)</f>
        <v>0</v>
      </c>
      <c r="AG85" s="14">
        <f aca="true" t="shared" si="18" ref="AG85:AG91">SUM(D85:AD85)</f>
        <v>0</v>
      </c>
    </row>
    <row r="86" spans="1:33" s="1" customFormat="1" ht="90" customHeight="1" hidden="1">
      <c r="A86" s="14">
        <v>7</v>
      </c>
      <c r="B86" s="41" t="s">
        <v>38</v>
      </c>
      <c r="C86" s="14">
        <v>3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8">
        <f t="shared" si="16"/>
        <v>0</v>
      </c>
      <c r="AF86" s="18">
        <f t="shared" si="17"/>
        <v>0</v>
      </c>
      <c r="AG86" s="14">
        <f t="shared" si="18"/>
        <v>0</v>
      </c>
    </row>
    <row r="87" spans="1:33" s="1" customFormat="1" ht="90" customHeight="1" hidden="1">
      <c r="A87" s="14">
        <v>8</v>
      </c>
      <c r="B87" s="39" t="s">
        <v>40</v>
      </c>
      <c r="C87" s="14">
        <v>4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8">
        <f t="shared" si="16"/>
        <v>0</v>
      </c>
      <c r="AF87" s="18">
        <f t="shared" si="17"/>
        <v>0</v>
      </c>
      <c r="AG87" s="14">
        <f t="shared" si="18"/>
        <v>0</v>
      </c>
    </row>
    <row r="88" spans="1:33" s="1" customFormat="1" ht="90" customHeight="1" hidden="1">
      <c r="A88" s="14">
        <v>9</v>
      </c>
      <c r="B88" s="41" t="s">
        <v>42</v>
      </c>
      <c r="C88" s="14">
        <v>3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8">
        <f t="shared" si="16"/>
        <v>0</v>
      </c>
      <c r="AF88" s="18">
        <f t="shared" si="17"/>
        <v>0</v>
      </c>
      <c r="AG88" s="14">
        <f t="shared" si="18"/>
        <v>0</v>
      </c>
    </row>
    <row r="89" spans="1:33" s="1" customFormat="1" ht="90" customHeight="1" hidden="1">
      <c r="A89" s="14">
        <v>10</v>
      </c>
      <c r="B89" s="39" t="s">
        <v>39</v>
      </c>
      <c r="C89" s="14">
        <v>7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8">
        <f t="shared" si="16"/>
        <v>0</v>
      </c>
      <c r="AF89" s="18">
        <f t="shared" si="17"/>
        <v>0</v>
      </c>
      <c r="AG89" s="14">
        <f t="shared" si="18"/>
        <v>0</v>
      </c>
    </row>
    <row r="90" spans="1:33" s="1" customFormat="1" ht="90" customHeight="1" hidden="1">
      <c r="A90" s="14">
        <v>11</v>
      </c>
      <c r="B90" s="39" t="s">
        <v>41</v>
      </c>
      <c r="C90" s="14">
        <v>9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8">
        <f t="shared" si="16"/>
        <v>0</v>
      </c>
      <c r="AF90" s="18">
        <f t="shared" si="17"/>
        <v>0</v>
      </c>
      <c r="AG90" s="14">
        <f t="shared" si="18"/>
        <v>0</v>
      </c>
    </row>
    <row r="91" spans="1:33" s="1" customFormat="1" ht="90" customHeight="1" hidden="1">
      <c r="A91" s="14">
        <v>12</v>
      </c>
      <c r="B91" s="42" t="s">
        <v>44</v>
      </c>
      <c r="C91" s="14">
        <v>6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8">
        <f t="shared" si="16"/>
        <v>0</v>
      </c>
      <c r="AF91" s="18">
        <f t="shared" si="17"/>
        <v>0</v>
      </c>
      <c r="AG91" s="14">
        <f t="shared" si="18"/>
        <v>0</v>
      </c>
    </row>
    <row r="92" spans="1:33" s="3" customFormat="1" ht="90" customHeight="1" hidden="1">
      <c r="A92" s="14"/>
      <c r="B92" s="29" t="s">
        <v>2</v>
      </c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2"/>
      <c r="AE92" s="33">
        <f>SUM(AE80:AE91)/12</f>
        <v>0</v>
      </c>
      <c r="AF92" s="18">
        <f>SUM(AF80:AF91)/12</f>
        <v>0</v>
      </c>
      <c r="AG92" s="14">
        <f>SUM(AG80:AG91)</f>
        <v>0</v>
      </c>
    </row>
  </sheetData>
  <sheetProtection/>
  <mergeCells count="6">
    <mergeCell ref="C48:AF48"/>
    <mergeCell ref="C65:AF65"/>
    <mergeCell ref="C78:AF78"/>
    <mergeCell ref="C2:AF2"/>
    <mergeCell ref="C19:AF19"/>
    <mergeCell ref="C32:AF3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10" r:id="rId1"/>
  <rowBreaks count="1" manualBreakCount="1">
    <brk id="46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Logist</cp:lastModifiedBy>
  <cp:lastPrinted>2013-12-07T09:15:56Z</cp:lastPrinted>
  <dcterms:created xsi:type="dcterms:W3CDTF">2011-11-21T09:14:34Z</dcterms:created>
  <dcterms:modified xsi:type="dcterms:W3CDTF">2013-12-14T08:27:21Z</dcterms:modified>
  <cp:category/>
  <cp:version/>
  <cp:contentType/>
  <cp:contentStatus/>
</cp:coreProperties>
</file>