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hidePivotFieldList="1" showPivotChartFilter="1" defaultThemeVersion="124226"/>
  <bookViews>
    <workbookView xWindow="75" yWindow="195" windowWidth="23760" windowHeight="4635" tabRatio="747"/>
  </bookViews>
  <sheets>
    <sheet name="Данные" sheetId="15" r:id="rId1"/>
    <sheet name="Расш.данные для МП" sheetId="12" state="hidden" r:id="rId2"/>
  </sheets>
  <externalReferences>
    <externalReference r:id="rId3"/>
  </externalReferences>
  <definedNames>
    <definedName name="_xlnm._FilterDatabase" localSheetId="0" hidden="1">Данные!$C$1:$U$23</definedName>
    <definedName name="_xlnm._FilterDatabase" localSheetId="1" hidden="1">'Расш.данные для МП'!$A$1:$R$8</definedName>
    <definedName name="Исходные" localSheetId="0">Данные!$A$1:$U$23</definedName>
    <definedName name="Исходные">#REF!</definedName>
  </definedNames>
  <calcPr calcId="125725"/>
</workbook>
</file>

<file path=xl/calcChain.xml><?xml version="1.0" encoding="utf-8"?>
<calcChain xmlns="http://schemas.openxmlformats.org/spreadsheetml/2006/main">
  <c r="B1" i="15"/>
  <c r="C155" l="1"/>
  <c r="C152" l="1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186" l="1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50" l="1"/>
  <c r="C251"/>
  <c r="C252"/>
  <c r="C253"/>
  <c r="C254"/>
  <c r="C218"/>
  <c r="C219"/>
  <c r="C220"/>
  <c r="C221"/>
  <c r="C222"/>
  <c r="C154"/>
  <c r="C156"/>
  <c r="C157"/>
  <c r="C158"/>
  <c r="C26"/>
  <c r="C27"/>
  <c r="C28"/>
  <c r="C29"/>
  <c r="C30"/>
  <c r="C255" l="1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59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31"/>
  <c r="AE9" i="12" l="1"/>
  <c r="AD9"/>
  <c r="D9"/>
  <c r="AE8"/>
  <c r="AD8"/>
  <c r="D8"/>
  <c r="AE7"/>
  <c r="AD7"/>
  <c r="D7"/>
  <c r="AE6"/>
  <c r="AD6"/>
  <c r="D6"/>
  <c r="D5"/>
  <c r="AE3"/>
  <c r="AD3"/>
  <c r="D3"/>
  <c r="AO9"/>
  <c r="AN9"/>
  <c r="AM9"/>
  <c r="AL9"/>
  <c r="AK9"/>
  <c r="AJ9"/>
  <c r="AI9"/>
  <c r="AO3"/>
  <c r="AO4"/>
  <c r="AO5"/>
  <c r="AO6"/>
  <c r="AO7"/>
  <c r="AO8"/>
  <c r="AN3"/>
  <c r="AN4"/>
  <c r="AN5"/>
  <c r="AN6"/>
  <c r="AN7"/>
  <c r="AN8"/>
  <c r="AM3"/>
  <c r="AM4"/>
  <c r="AM5"/>
  <c r="AM6"/>
  <c r="AM7"/>
  <c r="AM8"/>
  <c r="AL3"/>
  <c r="AL4"/>
  <c r="AL5"/>
  <c r="AL6"/>
  <c r="AL7"/>
  <c r="AL8"/>
  <c r="AK3"/>
  <c r="AK4"/>
  <c r="AK5"/>
  <c r="AK6"/>
  <c r="AK7"/>
  <c r="AK8"/>
  <c r="AJ3"/>
  <c r="AJ4"/>
  <c r="AJ5"/>
  <c r="AJ6"/>
  <c r="AJ7"/>
  <c r="AJ8"/>
  <c r="AI3"/>
  <c r="AI4"/>
  <c r="AI5"/>
  <c r="AI6"/>
  <c r="AI7"/>
  <c r="AI8"/>
  <c r="AO2"/>
  <c r="AN2"/>
  <c r="AM2"/>
  <c r="AL2"/>
  <c r="AK2"/>
  <c r="AJ2"/>
  <c r="AI2"/>
  <c r="A8"/>
  <c r="A7"/>
  <c r="A6"/>
  <c r="A5"/>
  <c r="A4"/>
  <c r="A3"/>
  <c r="AE4" l="1"/>
  <c r="AD4"/>
  <c r="D2"/>
  <c r="D4"/>
  <c r="AB9"/>
  <c r="W9"/>
  <c r="AF8"/>
  <c r="AF6"/>
  <c r="AC3"/>
  <c r="A9"/>
  <c r="AG6"/>
  <c r="AF3"/>
  <c r="S3"/>
  <c r="Z8"/>
  <c r="X8"/>
  <c r="R9"/>
  <c r="T9"/>
  <c r="R7"/>
  <c r="Z7"/>
  <c r="Y3"/>
  <c r="V9"/>
  <c r="S8"/>
  <c r="V7"/>
  <c r="X3"/>
  <c r="Q3"/>
  <c r="R3"/>
  <c r="X9"/>
  <c r="R8"/>
  <c r="U7"/>
  <c r="S7"/>
  <c r="T7"/>
  <c r="Q6"/>
  <c r="V6"/>
  <c r="U6"/>
  <c r="W3"/>
  <c r="S6"/>
  <c r="R6"/>
  <c r="T8"/>
  <c r="N9"/>
  <c r="S9"/>
  <c r="AB8"/>
  <c r="AC8"/>
  <c r="AC6"/>
  <c r="X6"/>
  <c r="W8"/>
  <c r="AG8"/>
  <c r="V3"/>
  <c r="Y7"/>
  <c r="AC7"/>
  <c r="AC9"/>
  <c r="AB7"/>
  <c r="U3"/>
  <c r="W6"/>
  <c r="V8"/>
  <c r="AB3"/>
  <c r="W7"/>
  <c r="N8"/>
  <c r="Q9"/>
  <c r="N7"/>
  <c r="N3"/>
  <c r="Z3"/>
  <c r="Q7"/>
  <c r="Z9"/>
  <c r="Z6"/>
  <c r="U8"/>
  <c r="U9"/>
  <c r="AF7"/>
  <c r="AG7"/>
  <c r="AF9"/>
  <c r="AG9"/>
  <c r="N6"/>
  <c r="Y6"/>
  <c r="T3"/>
  <c r="Y8"/>
  <c r="Y9"/>
  <c r="X7"/>
  <c r="Q8"/>
  <c r="AB6"/>
  <c r="T6"/>
  <c r="AG3"/>
  <c r="P7" l="1"/>
  <c r="P9"/>
  <c r="P8"/>
  <c r="P6"/>
  <c r="P3"/>
  <c r="Z4"/>
  <c r="Z2"/>
  <c r="T4"/>
  <c r="T2"/>
  <c r="AC4"/>
  <c r="AG4"/>
  <c r="P4"/>
  <c r="Y4"/>
  <c r="Y2"/>
  <c r="U4"/>
  <c r="U2"/>
  <c r="X4"/>
  <c r="X2"/>
  <c r="W4"/>
  <c r="W2"/>
  <c r="AF4"/>
  <c r="R4"/>
  <c r="R2"/>
  <c r="AB4"/>
  <c r="V4"/>
  <c r="V2"/>
  <c r="N4"/>
  <c r="N2"/>
  <c r="S4"/>
  <c r="S2"/>
  <c r="Q4"/>
  <c r="Q2"/>
  <c r="Q5"/>
  <c r="R5"/>
  <c r="T5"/>
  <c r="P5"/>
  <c r="N5"/>
  <c r="V5"/>
  <c r="X5"/>
  <c r="Z5"/>
  <c r="W5"/>
  <c r="U5"/>
  <c r="S5"/>
  <c r="Y5"/>
  <c r="G9"/>
  <c r="G8"/>
  <c r="E8"/>
  <c r="I8"/>
  <c r="I9"/>
  <c r="E9"/>
  <c r="AA9"/>
  <c r="O9"/>
  <c r="O8"/>
  <c r="L6"/>
  <c r="I3"/>
  <c r="O3"/>
  <c r="E3"/>
  <c r="L8"/>
  <c r="E4"/>
  <c r="I4"/>
  <c r="O4"/>
  <c r="L9"/>
  <c r="O6"/>
  <c r="E6"/>
  <c r="I6"/>
  <c r="L4"/>
  <c r="AA8"/>
  <c r="AA7"/>
  <c r="L5"/>
  <c r="O5"/>
  <c r="I5"/>
  <c r="E5"/>
  <c r="L3"/>
  <c r="L7"/>
  <c r="I7"/>
  <c r="E7"/>
  <c r="O7"/>
  <c r="AA3"/>
  <c r="AA6"/>
  <c r="P2" l="1"/>
  <c r="AA4"/>
  <c r="AA2"/>
  <c r="H9"/>
  <c r="H8"/>
  <c r="H7"/>
  <c r="H6"/>
  <c r="H5"/>
  <c r="H4"/>
  <c r="H3"/>
  <c r="M9"/>
  <c r="J8"/>
  <c r="AA5"/>
  <c r="L2"/>
  <c r="E2"/>
  <c r="F8"/>
  <c r="F9"/>
  <c r="G7"/>
  <c r="AH3"/>
  <c r="M8"/>
  <c r="F6"/>
  <c r="J6"/>
  <c r="F4"/>
  <c r="J4"/>
  <c r="AH8"/>
  <c r="J7"/>
  <c r="M5"/>
  <c r="M6"/>
  <c r="G6"/>
  <c r="M4"/>
  <c r="G4"/>
  <c r="M3"/>
  <c r="F7"/>
  <c r="J5"/>
  <c r="F5"/>
  <c r="G5"/>
  <c r="F3"/>
  <c r="G3"/>
  <c r="M7"/>
  <c r="J9"/>
  <c r="AH7"/>
  <c r="AH4"/>
  <c r="AH9"/>
  <c r="J3"/>
  <c r="AH6"/>
  <c r="G2" l="1"/>
  <c r="H2"/>
  <c r="O2"/>
  <c r="I2"/>
  <c r="K8"/>
  <c r="K9"/>
  <c r="K6"/>
  <c r="K7"/>
  <c r="K5"/>
  <c r="K3"/>
  <c r="K4"/>
  <c r="F2" l="1"/>
  <c r="M2"/>
  <c r="J2" l="1"/>
  <c r="K2" l="1"/>
  <c r="AC5" l="1"/>
  <c r="AG5"/>
  <c r="AG2" l="1"/>
  <c r="AB2"/>
  <c r="AE2"/>
  <c r="AD2"/>
  <c r="AB5"/>
  <c r="AD5"/>
  <c r="AC2"/>
  <c r="AE5"/>
  <c r="AF5"/>
  <c r="AH5" l="1"/>
  <c r="AF2"/>
  <c r="AH2"/>
</calcChain>
</file>

<file path=xl/sharedStrings.xml><?xml version="1.0" encoding="utf-8"?>
<sst xmlns="http://schemas.openxmlformats.org/spreadsheetml/2006/main" count="271" uniqueCount="74">
  <si>
    <t>Ring time</t>
  </si>
  <si>
    <t>ACD time</t>
  </si>
  <si>
    <t>ACW time</t>
  </si>
  <si>
    <t>Hold time</t>
  </si>
  <si>
    <t>Личный</t>
  </si>
  <si>
    <t>Обед</t>
  </si>
  <si>
    <t>Принятых</t>
  </si>
  <si>
    <t>% hold</t>
  </si>
  <si>
    <t>Зарегистр.</t>
  </si>
  <si>
    <t>Исх.зв</t>
  </si>
  <si>
    <t>Перев.зв</t>
  </si>
  <si>
    <t>Пропущ.зв</t>
  </si>
  <si>
    <t>% перев.</t>
  </si>
  <si>
    <t>% зарег.</t>
  </si>
  <si>
    <t>Сотруд.</t>
  </si>
  <si>
    <t>Всего не в звонке</t>
  </si>
  <si>
    <t>% работы на линии</t>
  </si>
  <si>
    <t>Числ.</t>
  </si>
  <si>
    <t>Свободное время</t>
  </si>
  <si>
    <t>Служеб-ный</t>
  </si>
  <si>
    <t>Опоздание (мин)</t>
  </si>
  <si>
    <t>Неверный перевод</t>
  </si>
  <si>
    <t>Time Out</t>
  </si>
  <si>
    <t>Обраще-ния "Другое"</t>
  </si>
  <si>
    <t>ФИО</t>
  </si>
  <si>
    <t>q</t>
  </si>
  <si>
    <t>e</t>
  </si>
  <si>
    <t>r</t>
  </si>
  <si>
    <t>t</t>
  </si>
  <si>
    <t>u</t>
  </si>
  <si>
    <t>o</t>
  </si>
  <si>
    <t>p</t>
  </si>
  <si>
    <t>a</t>
  </si>
  <si>
    <t>Некоррект-ные заявки</t>
  </si>
  <si>
    <t>AHT</t>
  </si>
  <si>
    <t>Служеб-ный (AUX2)</t>
  </si>
  <si>
    <t>Неголос (AUX4)</t>
  </si>
  <si>
    <t>Административный (AUX5)</t>
  </si>
  <si>
    <t>Обучение (AUX6)</t>
  </si>
  <si>
    <t>Coaching (AUX7)</t>
  </si>
  <si>
    <t>Неголосо-вые обращ</t>
  </si>
  <si>
    <t>Админист-ративный</t>
  </si>
  <si>
    <t>Обучение</t>
  </si>
  <si>
    <t>Coaching</t>
  </si>
  <si>
    <t>Группа: Supervisor</t>
  </si>
  <si>
    <t>нет сценария, не ясен комментарий</t>
  </si>
  <si>
    <t>нет сценария, нет комментария</t>
  </si>
  <si>
    <t>Качество регистрации обращений</t>
  </si>
  <si>
    <t>Рейтинг по прослуш</t>
  </si>
  <si>
    <t>Кол-во неприемл звонков</t>
  </si>
  <si>
    <t>всего оценено зв</t>
  </si>
  <si>
    <t>Кол-во неприемл событ</t>
  </si>
  <si>
    <t>% успеш тестиров.</t>
  </si>
  <si>
    <t>Благодарности</t>
  </si>
  <si>
    <t>% соблюд. Дисципл.</t>
  </si>
  <si>
    <t>1</t>
  </si>
  <si>
    <t>2</t>
  </si>
  <si>
    <t>Внешние исходящие</t>
  </si>
  <si>
    <t>Среднее время внешних исходящих</t>
  </si>
  <si>
    <t>5</t>
  </si>
  <si>
    <t>Дата</t>
  </si>
  <si>
    <t>3</t>
  </si>
  <si>
    <t>4</t>
  </si>
  <si>
    <t>Исходящие обзвоны</t>
  </si>
  <si>
    <t>Исходящие обвзоны</t>
  </si>
  <si>
    <t>Неголосовые обращ</t>
  </si>
  <si>
    <t>Витовский Дмитрий</t>
  </si>
  <si>
    <t>Мартынов Илья</t>
  </si>
  <si>
    <t>Алексеев Максим</t>
  </si>
  <si>
    <t>Ким Виталий</t>
  </si>
  <si>
    <t>Липинский Владислав</t>
  </si>
  <si>
    <t>Лукоянов Алексей</t>
  </si>
  <si>
    <t>Алексеев Роман</t>
  </si>
  <si>
    <t>Гасcеев Алан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</si>
</sst>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h:mm:ss;@"/>
    <numFmt numFmtId="166" formatCode="[$-F400]h:mm:ss\ AM/PM"/>
  </numFmts>
  <fonts count="26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EFFD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DFA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theme="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31" applyNumberFormat="0" applyAlignment="0" applyProtection="0"/>
    <xf numFmtId="0" fontId="6" fillId="27" borderId="32" applyNumberFormat="0" applyAlignment="0" applyProtection="0"/>
    <xf numFmtId="0" fontId="7" fillId="27" borderId="31" applyNumberFormat="0" applyAlignment="0" applyProtection="0"/>
    <xf numFmtId="0" fontId="8" fillId="0" borderId="33" applyNumberFormat="0" applyFill="0" applyAlignment="0" applyProtection="0"/>
    <xf numFmtId="0" fontId="9" fillId="0" borderId="34" applyNumberFormat="0" applyFill="0" applyAlignment="0" applyProtection="0"/>
    <xf numFmtId="0" fontId="10" fillId="0" borderId="3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36" applyNumberFormat="0" applyFill="0" applyAlignment="0" applyProtection="0"/>
    <xf numFmtId="0" fontId="12" fillId="28" borderId="3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2" fillId="0" borderId="0"/>
    <xf numFmtId="0" fontId="15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31" borderId="38" applyNumberFormat="0" applyFont="0" applyAlignment="0" applyProtection="0"/>
    <xf numFmtId="9" fontId="3" fillId="0" borderId="0" applyFont="0" applyFill="0" applyBorder="0" applyAlignment="0" applyProtection="0"/>
    <xf numFmtId="0" fontId="17" fillId="0" borderId="39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</cellStyleXfs>
  <cellXfs count="166">
    <xf numFmtId="0" fontId="0" fillId="0" borderId="0" xfId="0"/>
    <xf numFmtId="0" fontId="20" fillId="33" borderId="1" xfId="0" applyFont="1" applyFill="1" applyBorder="1" applyAlignment="1"/>
    <xf numFmtId="0" fontId="21" fillId="34" borderId="0" xfId="0" applyFont="1" applyFill="1" applyAlignment="1">
      <alignment horizontal="left"/>
    </xf>
    <xf numFmtId="0" fontId="22" fillId="34" borderId="0" xfId="0" applyFont="1" applyFill="1" applyAlignment="1"/>
    <xf numFmtId="0" fontId="20" fillId="34" borderId="0" xfId="0" applyFont="1" applyFill="1" applyAlignment="1"/>
    <xf numFmtId="0" fontId="20" fillId="34" borderId="0" xfId="0" applyFont="1" applyFill="1" applyAlignment="1">
      <alignment horizontal="right"/>
    </xf>
    <xf numFmtId="0" fontId="0" fillId="0" borderId="0" xfId="0" applyFill="1"/>
    <xf numFmtId="0" fontId="0" fillId="0" borderId="0" xfId="0" applyNumberFormat="1"/>
    <xf numFmtId="0" fontId="1" fillId="37" borderId="2" xfId="0" applyFont="1" applyFill="1" applyBorder="1" applyAlignment="1">
      <alignment horizontal="center" vertical="center" wrapText="1"/>
    </xf>
    <xf numFmtId="0" fontId="1" fillId="37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165" fontId="0" fillId="0" borderId="0" xfId="0" applyNumberFormat="1"/>
    <xf numFmtId="165" fontId="1" fillId="37" borderId="2" xfId="0" applyNumberFormat="1" applyFont="1" applyFill="1" applyBorder="1" applyAlignment="1">
      <alignment horizontal="center" vertical="center" wrapText="1"/>
    </xf>
    <xf numFmtId="165" fontId="20" fillId="34" borderId="0" xfId="0" applyNumberFormat="1" applyFont="1" applyFill="1" applyAlignment="1"/>
    <xf numFmtId="165" fontId="20" fillId="34" borderId="0" xfId="0" applyNumberFormat="1" applyFont="1" applyFill="1" applyAlignment="1">
      <alignment horizontal="right"/>
    </xf>
    <xf numFmtId="166" fontId="1" fillId="37" borderId="2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1" fillId="37" borderId="14" xfId="0" applyFont="1" applyFill="1" applyBorder="1" applyAlignment="1">
      <alignment horizontal="center" wrapText="1"/>
    </xf>
    <xf numFmtId="0" fontId="1" fillId="37" borderId="15" xfId="0" applyFont="1" applyFill="1" applyBorder="1" applyAlignment="1">
      <alignment horizontal="center" vertical="center" wrapText="1"/>
    </xf>
    <xf numFmtId="1" fontId="22" fillId="36" borderId="9" xfId="0" applyNumberFormat="1" applyFont="1" applyFill="1" applyBorder="1" applyAlignment="1">
      <alignment horizontal="center" vertical="center"/>
    </xf>
    <xf numFmtId="165" fontId="20" fillId="38" borderId="0" xfId="0" applyNumberFormat="1" applyFont="1" applyFill="1" applyAlignment="1"/>
    <xf numFmtId="0" fontId="1" fillId="37" borderId="10" xfId="0" applyFont="1" applyFill="1" applyBorder="1" applyAlignment="1">
      <alignment horizontal="center" vertical="center" wrapText="1"/>
    </xf>
    <xf numFmtId="165" fontId="1" fillId="39" borderId="9" xfId="0" applyNumberFormat="1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/>
    <xf numFmtId="16" fontId="20" fillId="33" borderId="18" xfId="0" applyNumberFormat="1" applyFont="1" applyFill="1" applyBorder="1" applyAlignment="1"/>
    <xf numFmtId="165" fontId="22" fillId="33" borderId="15" xfId="0" applyNumberFormat="1" applyFont="1" applyFill="1" applyBorder="1" applyAlignment="1">
      <alignment horizontal="center" vertical="center"/>
    </xf>
    <xf numFmtId="165" fontId="22" fillId="33" borderId="10" xfId="0" applyNumberFormat="1" applyFont="1" applyFill="1" applyBorder="1" applyAlignment="1">
      <alignment horizontal="center" vertical="center"/>
    </xf>
    <xf numFmtId="1" fontId="22" fillId="33" borderId="15" xfId="0" applyNumberFormat="1" applyFont="1" applyFill="1" applyBorder="1" applyAlignment="1">
      <alignment horizontal="center" vertical="center"/>
    </xf>
    <xf numFmtId="165" fontId="22" fillId="33" borderId="17" xfId="0" applyNumberFormat="1" applyFont="1" applyFill="1" applyBorder="1" applyAlignment="1">
      <alignment horizontal="center" vertical="center"/>
    </xf>
    <xf numFmtId="1" fontId="22" fillId="33" borderId="19" xfId="0" applyNumberFormat="1" applyFont="1" applyFill="1" applyBorder="1" applyAlignment="1">
      <alignment horizontal="center" vertical="center"/>
    </xf>
    <xf numFmtId="9" fontId="22" fillId="33" borderId="15" xfId="40" applyFont="1" applyFill="1" applyBorder="1" applyAlignment="1">
      <alignment horizontal="center" vertical="center"/>
    </xf>
    <xf numFmtId="1" fontId="22" fillId="33" borderId="16" xfId="0" applyNumberFormat="1" applyFont="1" applyFill="1" applyBorder="1" applyAlignment="1">
      <alignment horizontal="center" vertical="center"/>
    </xf>
    <xf numFmtId="9" fontId="22" fillId="33" borderId="1" xfId="40" applyFont="1" applyFill="1" applyBorder="1" applyAlignment="1">
      <alignment horizontal="center" vertical="center"/>
    </xf>
    <xf numFmtId="165" fontId="22" fillId="33" borderId="19" xfId="0" applyNumberFormat="1" applyFont="1" applyFill="1" applyBorder="1" applyAlignment="1">
      <alignment horizontal="center" vertical="center"/>
    </xf>
    <xf numFmtId="9" fontId="22" fillId="33" borderId="9" xfId="4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vertical="center"/>
    </xf>
    <xf numFmtId="165" fontId="22" fillId="33" borderId="9" xfId="0" applyNumberFormat="1" applyFont="1" applyFill="1" applyBorder="1" applyAlignment="1">
      <alignment horizontal="center"/>
    </xf>
    <xf numFmtId="0" fontId="1" fillId="37" borderId="12" xfId="0" applyFont="1" applyFill="1" applyBorder="1" applyAlignment="1">
      <alignment horizontal="center" wrapText="1"/>
    </xf>
    <xf numFmtId="0" fontId="22" fillId="33" borderId="17" xfId="0" applyNumberFormat="1" applyFont="1" applyFill="1" applyBorder="1" applyAlignment="1">
      <alignment horizontal="center" vertical="center"/>
    </xf>
    <xf numFmtId="0" fontId="1" fillId="37" borderId="8" xfId="0" applyFont="1" applyFill="1" applyBorder="1" applyAlignment="1">
      <alignment horizontal="center" vertical="center" wrapText="1"/>
    </xf>
    <xf numFmtId="10" fontId="20" fillId="33" borderId="9" xfId="0" applyNumberFormat="1" applyFont="1" applyFill="1" applyBorder="1" applyAlignment="1"/>
    <xf numFmtId="10" fontId="20" fillId="34" borderId="0" xfId="0" applyNumberFormat="1" applyFont="1" applyFill="1" applyAlignment="1"/>
    <xf numFmtId="0" fontId="22" fillId="36" borderId="20" xfId="0" applyFont="1" applyFill="1" applyBorder="1" applyAlignment="1">
      <alignment horizontal="center" vertical="center"/>
    </xf>
    <xf numFmtId="1" fontId="22" fillId="33" borderId="18" xfId="0" applyNumberFormat="1" applyFont="1" applyFill="1" applyBorder="1" applyAlignment="1">
      <alignment horizontal="center" vertical="center"/>
    </xf>
    <xf numFmtId="1" fontId="22" fillId="36" borderId="6" xfId="0" applyNumberFormat="1" applyFont="1" applyFill="1" applyBorder="1" applyAlignment="1">
      <alignment horizontal="center" vertical="center"/>
    </xf>
    <xf numFmtId="0" fontId="21" fillId="36" borderId="6" xfId="0" applyNumberFormat="1" applyFont="1" applyFill="1" applyBorder="1" applyAlignment="1">
      <alignment horizontal="center" vertical="center"/>
    </xf>
    <xf numFmtId="165" fontId="22" fillId="33" borderId="16" xfId="0" applyNumberFormat="1" applyFont="1" applyFill="1" applyBorder="1" applyAlignment="1">
      <alignment horizontal="center" vertical="center"/>
    </xf>
    <xf numFmtId="164" fontId="22" fillId="36" borderId="21" xfId="40" applyNumberFormat="1" applyFont="1" applyFill="1" applyBorder="1" applyAlignment="1">
      <alignment horizontal="center" vertical="center"/>
    </xf>
    <xf numFmtId="165" fontId="22" fillId="36" borderId="20" xfId="0" applyNumberFormat="1" applyFont="1" applyFill="1" applyBorder="1" applyAlignment="1">
      <alignment horizontal="center"/>
    </xf>
    <xf numFmtId="0" fontId="1" fillId="37" borderId="22" xfId="0" applyFont="1" applyFill="1" applyBorder="1" applyAlignment="1">
      <alignment horizontal="center" vertical="center" wrapText="1"/>
    </xf>
    <xf numFmtId="165" fontId="1" fillId="37" borderId="22" xfId="0" applyNumberFormat="1" applyFont="1" applyFill="1" applyBorder="1" applyAlignment="1">
      <alignment horizontal="center" vertical="center" wrapText="1"/>
    </xf>
    <xf numFmtId="165" fontId="1" fillId="37" borderId="21" xfId="0" applyNumberFormat="1" applyFont="1" applyFill="1" applyBorder="1" applyAlignment="1">
      <alignment horizontal="center" vertical="center" wrapText="1"/>
    </xf>
    <xf numFmtId="1" fontId="22" fillId="36" borderId="19" xfId="0" applyNumberFormat="1" applyFont="1" applyFill="1" applyBorder="1" applyAlignment="1">
      <alignment horizontal="center" vertical="center"/>
    </xf>
    <xf numFmtId="165" fontId="22" fillId="36" borderId="15" xfId="0" applyNumberFormat="1" applyFont="1" applyFill="1" applyBorder="1" applyAlignment="1">
      <alignment horizontal="center" vertical="center"/>
    </xf>
    <xf numFmtId="165" fontId="22" fillId="36" borderId="16" xfId="0" applyNumberFormat="1" applyFont="1" applyFill="1" applyBorder="1" applyAlignment="1">
      <alignment horizontal="center" vertical="center"/>
    </xf>
    <xf numFmtId="0" fontId="1" fillId="37" borderId="17" xfId="0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5" fontId="22" fillId="36" borderId="10" xfId="0" applyNumberFormat="1" applyFont="1" applyFill="1" applyBorder="1" applyAlignment="1">
      <alignment horizontal="center" vertical="center"/>
    </xf>
    <xf numFmtId="0" fontId="1" fillId="37" borderId="6" xfId="0" applyFont="1" applyFill="1" applyBorder="1" applyAlignment="1">
      <alignment horizontal="center" vertical="center" wrapText="1"/>
    </xf>
    <xf numFmtId="1" fontId="22" fillId="33" borderId="9" xfId="0" applyNumberFormat="1" applyFont="1" applyFill="1" applyBorder="1" applyAlignment="1">
      <alignment horizontal="center" vertical="center"/>
    </xf>
    <xf numFmtId="165" fontId="22" fillId="33" borderId="4" xfId="0" applyNumberFormat="1" applyFont="1" applyFill="1" applyBorder="1" applyAlignment="1">
      <alignment horizontal="center" vertical="center"/>
    </xf>
    <xf numFmtId="165" fontId="22" fillId="33" borderId="13" xfId="0" applyNumberFormat="1" applyFont="1" applyFill="1" applyBorder="1" applyAlignment="1">
      <alignment horizontal="center" vertical="center"/>
    </xf>
    <xf numFmtId="165" fontId="22" fillId="33" borderId="24" xfId="0" applyNumberFormat="1" applyFont="1" applyFill="1" applyBorder="1" applyAlignment="1">
      <alignment horizontal="center" vertical="center"/>
    </xf>
    <xf numFmtId="9" fontId="22" fillId="33" borderId="6" xfId="40" applyFont="1" applyFill="1" applyBorder="1" applyAlignment="1">
      <alignment horizontal="center" vertical="center"/>
    </xf>
    <xf numFmtId="165" fontId="22" fillId="33" borderId="25" xfId="0" applyNumberFormat="1" applyFont="1" applyFill="1" applyBorder="1" applyAlignment="1">
      <alignment horizontal="center" vertical="center"/>
    </xf>
    <xf numFmtId="1" fontId="22" fillId="33" borderId="25" xfId="0" applyNumberFormat="1" applyFont="1" applyFill="1" applyBorder="1" applyAlignment="1">
      <alignment horizontal="center" vertical="center"/>
    </xf>
    <xf numFmtId="9" fontId="22" fillId="33" borderId="13" xfId="40" applyFont="1" applyFill="1" applyBorder="1" applyAlignment="1">
      <alignment horizontal="center" vertical="center"/>
    </xf>
    <xf numFmtId="1" fontId="22" fillId="33" borderId="13" xfId="0" applyNumberFormat="1" applyFont="1" applyFill="1" applyBorder="1" applyAlignment="1">
      <alignment horizontal="center" vertical="center"/>
    </xf>
    <xf numFmtId="1" fontId="22" fillId="33" borderId="24" xfId="0" applyNumberFormat="1" applyFont="1" applyFill="1" applyBorder="1" applyAlignment="1">
      <alignment horizontal="center" vertical="center"/>
    </xf>
    <xf numFmtId="165" fontId="22" fillId="33" borderId="3" xfId="0" applyNumberFormat="1" applyFont="1" applyFill="1" applyBorder="1" applyAlignment="1">
      <alignment horizontal="center" vertical="center"/>
    </xf>
    <xf numFmtId="0" fontId="22" fillId="33" borderId="3" xfId="0" applyNumberFormat="1" applyFont="1" applyFill="1" applyBorder="1" applyAlignment="1">
      <alignment horizontal="center" vertical="center"/>
    </xf>
    <xf numFmtId="1" fontId="22" fillId="33" borderId="6" xfId="0" applyNumberFormat="1" applyFont="1" applyFill="1" applyBorder="1" applyAlignment="1">
      <alignment horizontal="center" vertical="center"/>
    </xf>
    <xf numFmtId="165" fontId="22" fillId="33" borderId="6" xfId="0" applyNumberFormat="1" applyFont="1" applyFill="1" applyBorder="1" applyAlignment="1">
      <alignment horizontal="center"/>
    </xf>
    <xf numFmtId="10" fontId="20" fillId="33" borderId="6" xfId="0" applyNumberFormat="1" applyFont="1" applyFill="1" applyBorder="1" applyAlignment="1"/>
    <xf numFmtId="0" fontId="20" fillId="33" borderId="7" xfId="0" applyFont="1" applyFill="1" applyBorder="1" applyAlignment="1">
      <alignment vertical="center"/>
    </xf>
    <xf numFmtId="0" fontId="20" fillId="33" borderId="26" xfId="0" applyFont="1" applyFill="1" applyBorder="1" applyAlignment="1"/>
    <xf numFmtId="9" fontId="22" fillId="33" borderId="20" xfId="40" applyFont="1" applyFill="1" applyBorder="1" applyAlignment="1">
      <alignment horizontal="center" vertical="center"/>
    </xf>
    <xf numFmtId="0" fontId="22" fillId="36" borderId="27" xfId="0" applyFont="1" applyFill="1" applyBorder="1" applyAlignment="1">
      <alignment horizontal="left" vertical="center"/>
    </xf>
    <xf numFmtId="1" fontId="22" fillId="36" borderId="20" xfId="0" applyNumberFormat="1" applyFont="1" applyFill="1" applyBorder="1" applyAlignment="1">
      <alignment horizontal="center" vertical="center"/>
    </xf>
    <xf numFmtId="0" fontId="20" fillId="33" borderId="28" xfId="0" applyFont="1" applyFill="1" applyBorder="1" applyAlignment="1"/>
    <xf numFmtId="1" fontId="22" fillId="33" borderId="29" xfId="0" applyNumberFormat="1" applyFont="1" applyFill="1" applyBorder="1" applyAlignment="1">
      <alignment horizontal="center" vertical="center"/>
    </xf>
    <xf numFmtId="0" fontId="22" fillId="33" borderId="10" xfId="0" applyNumberFormat="1" applyFont="1" applyFill="1" applyBorder="1" applyAlignment="1">
      <alignment horizontal="center" vertical="center"/>
    </xf>
    <xf numFmtId="0" fontId="22" fillId="33" borderId="6" xfId="0" applyNumberFormat="1" applyFont="1" applyFill="1" applyBorder="1" applyAlignment="1">
      <alignment horizontal="center" vertical="center"/>
    </xf>
    <xf numFmtId="0" fontId="22" fillId="33" borderId="9" xfId="0" applyNumberFormat="1" applyFont="1" applyFill="1" applyBorder="1" applyAlignment="1">
      <alignment horizontal="center" vertical="center"/>
    </xf>
    <xf numFmtId="0" fontId="21" fillId="36" borderId="5" xfId="0" applyNumberFormat="1" applyFont="1" applyFill="1" applyBorder="1" applyAlignment="1">
      <alignment horizontal="center" vertical="center"/>
    </xf>
    <xf numFmtId="10" fontId="20" fillId="36" borderId="20" xfId="0" applyNumberFormat="1" applyFont="1" applyFill="1" applyBorder="1" applyAlignment="1"/>
    <xf numFmtId="0" fontId="22" fillId="33" borderId="4" xfId="0" applyNumberFormat="1" applyFont="1" applyFill="1" applyBorder="1" applyAlignment="1">
      <alignment horizontal="center" vertical="center"/>
    </xf>
    <xf numFmtId="0" fontId="22" fillId="36" borderId="19" xfId="0" applyNumberFormat="1" applyFont="1" applyFill="1" applyBorder="1" applyAlignment="1">
      <alignment horizontal="center" vertical="center"/>
    </xf>
    <xf numFmtId="0" fontId="22" fillId="36" borderId="16" xfId="0" applyNumberFormat="1" applyFont="1" applyFill="1" applyBorder="1" applyAlignment="1">
      <alignment horizontal="center" vertical="center"/>
    </xf>
    <xf numFmtId="165" fontId="21" fillId="36" borderId="19" xfId="0" applyNumberFormat="1" applyFont="1" applyFill="1" applyBorder="1" applyAlignment="1">
      <alignment horizontal="center" vertical="center"/>
    </xf>
    <xf numFmtId="165" fontId="21" fillId="36" borderId="15" xfId="0" applyNumberFormat="1" applyFont="1" applyFill="1" applyBorder="1" applyAlignment="1">
      <alignment horizontal="center" vertical="center"/>
    </xf>
    <xf numFmtId="165" fontId="21" fillId="36" borderId="16" xfId="0" applyNumberFormat="1" applyFont="1" applyFill="1" applyBorder="1" applyAlignment="1">
      <alignment horizontal="center" vertical="center"/>
    </xf>
    <xf numFmtId="165" fontId="21" fillId="36" borderId="17" xfId="0" applyNumberFormat="1" applyFont="1" applyFill="1" applyBorder="1" applyAlignment="1">
      <alignment horizontal="center" vertical="center"/>
    </xf>
    <xf numFmtId="0" fontId="21" fillId="36" borderId="20" xfId="0" applyNumberFormat="1" applyFont="1" applyFill="1" applyBorder="1" applyAlignment="1">
      <alignment horizontal="center" vertical="center"/>
    </xf>
    <xf numFmtId="9" fontId="22" fillId="36" borderId="5" xfId="40" applyFont="1" applyFill="1" applyBorder="1" applyAlignment="1">
      <alignment horizontal="center" vertical="center"/>
    </xf>
    <xf numFmtId="165" fontId="21" fillId="36" borderId="10" xfId="0" applyNumberFormat="1" applyFont="1" applyFill="1" applyBorder="1" applyAlignment="1">
      <alignment horizontal="center" vertical="center"/>
    </xf>
    <xf numFmtId="9" fontId="22" fillId="36" borderId="15" xfId="40" applyFont="1" applyFill="1" applyBorder="1" applyAlignment="1">
      <alignment horizontal="center" vertical="center"/>
    </xf>
    <xf numFmtId="1" fontId="22" fillId="36" borderId="15" xfId="0" applyNumberFormat="1" applyFont="1" applyFill="1" applyBorder="1" applyAlignment="1">
      <alignment horizontal="center" vertical="center"/>
    </xf>
    <xf numFmtId="1" fontId="22" fillId="36" borderId="16" xfId="0" applyNumberFormat="1" applyFont="1" applyFill="1" applyBorder="1" applyAlignment="1">
      <alignment horizontal="center" vertical="center"/>
    </xf>
    <xf numFmtId="10" fontId="1" fillId="37" borderId="30" xfId="0" applyNumberFormat="1" applyFont="1" applyFill="1" applyBorder="1" applyAlignment="1">
      <alignment horizontal="center" wrapText="1"/>
    </xf>
    <xf numFmtId="0" fontId="1" fillId="40" borderId="19" xfId="0" applyFont="1" applyFill="1" applyBorder="1" applyAlignment="1">
      <alignment horizontal="center" vertical="center" wrapText="1"/>
    </xf>
    <xf numFmtId="0" fontId="1" fillId="40" borderId="15" xfId="0" applyFont="1" applyFill="1" applyBorder="1" applyAlignment="1">
      <alignment horizontal="center" vertical="center" wrapText="1"/>
    </xf>
    <xf numFmtId="0" fontId="1" fillId="40" borderId="16" xfId="0" applyFont="1" applyFill="1" applyBorder="1" applyAlignment="1">
      <alignment horizontal="center" vertical="center" wrapText="1"/>
    </xf>
    <xf numFmtId="164" fontId="22" fillId="36" borderId="9" xfId="0" applyNumberFormat="1" applyFont="1" applyFill="1" applyBorder="1" applyAlignment="1">
      <alignment horizontal="center" vertical="center"/>
    </xf>
    <xf numFmtId="164" fontId="22" fillId="33" borderId="9" xfId="0" applyNumberFormat="1" applyFont="1" applyFill="1" applyBorder="1" applyAlignment="1">
      <alignment horizontal="center" vertical="center"/>
    </xf>
    <xf numFmtId="164" fontId="22" fillId="36" borderId="16" xfId="0" applyNumberFormat="1" applyFont="1" applyFill="1" applyBorder="1" applyAlignment="1">
      <alignment horizontal="center" vertical="center"/>
    </xf>
    <xf numFmtId="164" fontId="22" fillId="33" borderId="9" xfId="40" applyNumberFormat="1" applyFont="1" applyFill="1" applyBorder="1" applyAlignment="1">
      <alignment horizontal="center" vertical="center"/>
    </xf>
    <xf numFmtId="164" fontId="22" fillId="36" borderId="6" xfId="40" applyNumberFormat="1" applyFont="1" applyFill="1" applyBorder="1" applyAlignment="1">
      <alignment horizontal="center" vertical="center"/>
    </xf>
    <xf numFmtId="164" fontId="22" fillId="33" borderId="6" xfId="4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" fontId="0" fillId="0" borderId="0" xfId="0" applyNumberFormat="1" applyBorder="1" applyAlignment="1" applyProtection="1">
      <alignment horizontal="center" vertical="center"/>
      <protection hidden="1"/>
    </xf>
    <xf numFmtId="21" fontId="0" fillId="0" borderId="0" xfId="0" applyNumberFormat="1" applyBorder="1" applyAlignment="1" applyProtection="1">
      <alignment horizontal="center" vertical="center"/>
      <protection hidden="1"/>
    </xf>
    <xf numFmtId="166" fontId="0" fillId="0" borderId="0" xfId="0" applyNumberFormat="1" applyBorder="1" applyAlignment="1" applyProtection="1">
      <alignment horizontal="center" vertical="center"/>
      <protection hidden="1"/>
    </xf>
    <xf numFmtId="1" fontId="0" fillId="0" borderId="2" xfId="0" applyNumberFormat="1" applyFill="1" applyBorder="1" applyAlignment="1">
      <alignment horizontal="center" vertical="center"/>
    </xf>
    <xf numFmtId="16" fontId="0" fillId="35" borderId="13" xfId="0" applyNumberFormat="1" applyFill="1" applyBorder="1" applyAlignment="1">
      <alignment vertical="center"/>
    </xf>
    <xf numFmtId="0" fontId="0" fillId="0" borderId="2" xfId="0" applyBorder="1" applyAlignment="1" applyProtection="1">
      <alignment horizontal="left" vertical="center"/>
      <protection hidden="1"/>
    </xf>
    <xf numFmtId="1" fontId="0" fillId="0" borderId="2" xfId="0" applyNumberFormat="1" applyBorder="1" applyAlignment="1" applyProtection="1">
      <alignment horizontal="center" vertical="center"/>
      <protection hidden="1"/>
    </xf>
    <xf numFmtId="21" fontId="0" fillId="0" borderId="2" xfId="0" applyNumberFormat="1" applyBorder="1" applyAlignment="1" applyProtection="1">
      <alignment horizontal="center" vertical="center"/>
      <protection hidden="1"/>
    </xf>
    <xf numFmtId="166" fontId="0" fillId="0" borderId="2" xfId="0" applyNumberFormat="1" applyBorder="1" applyAlignment="1" applyProtection="1">
      <alignment horizontal="center" vertical="center"/>
      <protection hidden="1"/>
    </xf>
    <xf numFmtId="0" fontId="0" fillId="0" borderId="2" xfId="0" applyFill="1" applyBorder="1" applyAlignment="1">
      <alignment horizontal="left" vertical="center"/>
    </xf>
    <xf numFmtId="0" fontId="11" fillId="0" borderId="0" xfId="0" applyFont="1" applyFill="1"/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" fontId="20" fillId="0" borderId="0" xfId="0" applyNumberFormat="1" applyFont="1" applyFill="1" applyBorder="1" applyAlignment="1"/>
    <xf numFmtId="0" fontId="20" fillId="0" borderId="0" xfId="0" applyFont="1" applyFill="1" applyBorder="1"/>
    <xf numFmtId="1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21" fontId="0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21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/>
    <xf numFmtId="1" fontId="20" fillId="0" borderId="0" xfId="0" applyNumberFormat="1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/>
    <xf numFmtId="0" fontId="20" fillId="0" borderId="0" xfId="0" applyFont="1" applyFill="1" applyBorder="1" applyAlignment="1">
      <alignment horizontal="center" vertical="center" wrapText="1"/>
    </xf>
    <xf numFmtId="16" fontId="22" fillId="0" borderId="0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NumberFormat="1" applyFont="1" applyFill="1" applyBorder="1" applyAlignment="1">
      <alignment horizontal="left" vertical="center"/>
    </xf>
    <xf numFmtId="21" fontId="1" fillId="0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>
      <alignment horizontal="left" vertical="center"/>
    </xf>
    <xf numFmtId="0" fontId="0" fillId="0" borderId="11" xfId="0" applyBorder="1"/>
    <xf numFmtId="0" fontId="22" fillId="42" borderId="40" xfId="0" applyFont="1" applyFill="1" applyBorder="1" applyAlignment="1">
      <alignment horizontal="left" vertical="center"/>
    </xf>
    <xf numFmtId="21" fontId="0" fillId="0" borderId="2" xfId="0" applyNumberForma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21" fontId="0" fillId="0" borderId="0" xfId="0" applyNumberFormat="1" applyFont="1" applyFill="1" applyBorder="1" applyAlignment="1" applyProtection="1">
      <alignment horizontal="center" vertical="center"/>
      <protection hidden="1"/>
    </xf>
    <xf numFmtId="21" fontId="25" fillId="0" borderId="0" xfId="0" applyNumberFormat="1" applyFont="1" applyFill="1" applyBorder="1" applyAlignment="1" applyProtection="1">
      <alignment horizontal="center" vertical="center"/>
      <protection hidden="1"/>
    </xf>
    <xf numFmtId="16" fontId="0" fillId="41" borderId="2" xfId="0" applyNumberFormat="1" applyFill="1" applyBorder="1" applyAlignment="1">
      <alignment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7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Процентный" xfId="40" builtinId="5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210">
    <dxf>
      <fill>
        <patternFill>
          <bgColor rgb="FFFF6600"/>
        </patternFill>
      </fill>
    </dxf>
    <dxf>
      <fill>
        <patternFill>
          <bgColor rgb="FFFF66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d/mmm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h:mm:ss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9" defaultPivotStyle="PivotStyleLight16"/>
  <colors>
    <mruColors>
      <color rgb="FFFFFF99"/>
      <color rgb="FFFF6600"/>
      <color rgb="FFCCFFFF"/>
      <color rgb="FFFFFFCC"/>
      <color rgb="FFCCFFCC"/>
      <color rgb="FF66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77;&#1088;&#1089;&#1086;&#1085;&#1072;&#1083;\&#1055;&#1086;&#1082;&#1072;&#1079;&#1072;&#1090;&#1077;&#1083;&#1080;%20+%20&#1062;&#1077;&#1083;&#1080;\2011\&#1044;&#1077;&#1082;&#1072;&#1073;&#1088;&#1100;%202011\&#1055;&#1088;&#1086;&#1089;&#1083;&#1091;&#1096;&#1082;&#1072;_&#1076;&#1077;&#1082;&#1072;&#1073;&#1088;&#1100;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ценка-Дисциплина"/>
    </sheetNames>
    <sheetDataSet>
      <sheetData sheetId="0">
        <row r="4">
          <cell r="H4">
            <v>0.93788888888888888</v>
          </cell>
          <cell r="I4">
            <v>0</v>
          </cell>
          <cell r="J4">
            <v>21</v>
          </cell>
          <cell r="K4">
            <v>0</v>
          </cell>
          <cell r="L4">
            <v>0.95512820512820518</v>
          </cell>
          <cell r="N4">
            <v>1</v>
          </cell>
        </row>
        <row r="5">
          <cell r="H5">
            <v>0.94899999999999995</v>
          </cell>
          <cell r="I5">
            <v>0</v>
          </cell>
          <cell r="J5">
            <v>3</v>
          </cell>
          <cell r="K5">
            <v>0</v>
          </cell>
          <cell r="L5">
            <v>0.96153846153846156</v>
          </cell>
          <cell r="N5">
            <v>1</v>
          </cell>
        </row>
        <row r="6">
          <cell r="H6">
            <v>0.91900000000000004</v>
          </cell>
          <cell r="I6">
            <v>0</v>
          </cell>
          <cell r="J6">
            <v>3</v>
          </cell>
          <cell r="K6">
            <v>0</v>
          </cell>
          <cell r="L6">
            <v>0.96153846153846156</v>
          </cell>
          <cell r="N6">
            <v>1</v>
          </cell>
        </row>
        <row r="7">
          <cell r="H7">
            <v>0.93599999999999994</v>
          </cell>
          <cell r="I7">
            <v>0</v>
          </cell>
          <cell r="J7">
            <v>4</v>
          </cell>
          <cell r="K7">
            <v>0</v>
          </cell>
          <cell r="L7">
            <v>0.96153846153846156</v>
          </cell>
          <cell r="M7">
            <v>1</v>
          </cell>
          <cell r="N7">
            <v>1</v>
          </cell>
        </row>
        <row r="8">
          <cell r="H8">
            <v>0.94850000000000001</v>
          </cell>
          <cell r="I8">
            <v>0</v>
          </cell>
          <cell r="J8">
            <v>4</v>
          </cell>
          <cell r="K8">
            <v>0</v>
          </cell>
          <cell r="L8">
            <v>1</v>
          </cell>
          <cell r="N8">
            <v>1</v>
          </cell>
        </row>
        <row r="9">
          <cell r="H9">
            <v>0.91349999999999998</v>
          </cell>
          <cell r="I9">
            <v>0</v>
          </cell>
          <cell r="J9">
            <v>4</v>
          </cell>
          <cell r="K9">
            <v>0</v>
          </cell>
          <cell r="L9">
            <v>0.92307692307692313</v>
          </cell>
          <cell r="N9">
            <v>1</v>
          </cell>
        </row>
        <row r="10">
          <cell r="H10">
            <v>0.96133333333333326</v>
          </cell>
          <cell r="I10">
            <v>0</v>
          </cell>
          <cell r="J10">
            <v>3</v>
          </cell>
          <cell r="K10">
            <v>0</v>
          </cell>
          <cell r="L10">
            <v>0.92307692307692313</v>
          </cell>
          <cell r="N10">
            <v>1</v>
          </cell>
        </row>
      </sheetData>
    </sheetDataSet>
  </externalBook>
</externalLink>
</file>

<file path=xl/tables/table1.xml><?xml version="1.0" encoding="utf-8"?>
<table xmlns="http://schemas.openxmlformats.org/spreadsheetml/2006/main" id="1" name="Таблица1" displayName="Таблица1" ref="A25:X56" totalsRowShown="0" headerRowDxfId="209" dataDxfId="208">
  <autoFilter ref="A25:X56"/>
  <tableColumns count="24">
    <tableColumn id="1" name="1" dataDxfId="207"/>
    <tableColumn id="2" name="Дата" dataDxfId="206"/>
    <tableColumn id="3" name="Алексеев Максим" dataDxfId="205">
      <calculatedColumnFormula>$C$25</calculatedColumnFormula>
    </tableColumn>
    <tableColumn id="4" name="Принятых" dataDxfId="204"/>
    <tableColumn id="5" name="Ring time" dataDxfId="203"/>
    <tableColumn id="6" name="ACD time" dataDxfId="202"/>
    <tableColumn id="7" name="Hold time" dataDxfId="201"/>
    <tableColumn id="8" name="ACW time" dataDxfId="200"/>
    <tableColumn id="9" name="Зарегистр." dataDxfId="199"/>
    <tableColumn id="10" name="Перев.зв" dataDxfId="198"/>
    <tableColumn id="11" name="Пропущ.зв" dataDxfId="197"/>
    <tableColumn id="12" name="Исх.зв" dataDxfId="196"/>
    <tableColumn id="13" name="Личный" dataDxfId="195"/>
    <tableColumn id="14" name="Служеб-ный" dataDxfId="194"/>
    <tableColumn id="15" name="Неголосо-вые обращ" dataDxfId="193"/>
    <tableColumn id="16" name="Админист-ративный" dataDxfId="192"/>
    <tableColumn id="17" name="Обучение" dataDxfId="191"/>
    <tableColumn id="18" name="Coaching" dataDxfId="190"/>
    <tableColumn id="19" name="Исходящие обзвоны" dataDxfId="189"/>
    <tableColumn id="20" name="Обед" dataDxfId="188"/>
    <tableColumn id="21" name="Time Out" dataDxfId="187"/>
    <tableColumn id="22" name="Свободное время" dataDxfId="186"/>
    <tableColumn id="23" name="Внешние исходящие" dataDxfId="185"/>
    <tableColumn id="24" name="Среднее время внешних исходящих" dataDxfId="18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53:X184" totalsRowShown="0" headerRowDxfId="183" dataDxfId="182">
  <autoFilter ref="A153:X184"/>
  <tableColumns count="24">
    <tableColumn id="1" name="2" dataDxfId="181"/>
    <tableColumn id="2" name="Дата" dataDxfId="180"/>
    <tableColumn id="3" name="Ким Виталий" dataDxfId="179">
      <calculatedColumnFormula>$C$153</calculatedColumnFormula>
    </tableColumn>
    <tableColumn id="4" name="Принятых" dataDxfId="178"/>
    <tableColumn id="5" name="Ring time" dataDxfId="177"/>
    <tableColumn id="6" name="ACD time" dataDxfId="176"/>
    <tableColumn id="7" name="Hold time" dataDxfId="175"/>
    <tableColumn id="8" name="ACW time" dataDxfId="174"/>
    <tableColumn id="9" name="Зарегистр." dataDxfId="173"/>
    <tableColumn id="10" name="Перев.зв" dataDxfId="172"/>
    <tableColumn id="11" name="Пропущ.зв" dataDxfId="171"/>
    <tableColumn id="12" name="Исх.зв" dataDxfId="170"/>
    <tableColumn id="13" name="Личный" dataDxfId="169"/>
    <tableColumn id="14" name="Служеб-ный" dataDxfId="168"/>
    <tableColumn id="15" name="Неголосо-вые обращ" dataDxfId="167"/>
    <tableColumn id="16" name="Админист-ративный" dataDxfId="166"/>
    <tableColumn id="17" name="Обучение" dataDxfId="165"/>
    <tableColumn id="18" name="Coaching" dataDxfId="164"/>
    <tableColumn id="19" name="Исходящие обзвоны" dataDxfId="163"/>
    <tableColumn id="20" name="Обед" dataDxfId="162"/>
    <tableColumn id="21" name="Time Out" dataDxfId="161"/>
    <tableColumn id="22" name="Свободное время" dataDxfId="160"/>
    <tableColumn id="23" name="Внешние исходящие" dataDxfId="159"/>
    <tableColumn id="24" name="Среднее время внешних исходящих" dataDxfId="15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85:X216" totalsRowShown="0" headerRowDxfId="157" dataDxfId="156">
  <autoFilter ref="A185:X216"/>
  <tableColumns count="24">
    <tableColumn id="1" name="3" dataDxfId="155"/>
    <tableColumn id="2" name="Дата" dataDxfId="154"/>
    <tableColumn id="3" name="Липинский Владислав" dataDxfId="153">
      <calculatedColumnFormula>$C$185</calculatedColumnFormula>
    </tableColumn>
    <tableColumn id="4" name="Принятых" dataDxfId="152"/>
    <tableColumn id="5" name="Ring time" dataDxfId="151"/>
    <tableColumn id="6" name="ACD time" dataDxfId="150"/>
    <tableColumn id="7" name="Hold time" dataDxfId="149"/>
    <tableColumn id="8" name="ACW time" dataDxfId="148"/>
    <tableColumn id="9" name="Зарегистр." dataDxfId="147"/>
    <tableColumn id="10" name="Перев.зв" dataDxfId="146"/>
    <tableColumn id="11" name="Пропущ.зв" dataDxfId="145"/>
    <tableColumn id="12" name="Исх.зв" dataDxfId="144"/>
    <tableColumn id="13" name="Личный" dataDxfId="143"/>
    <tableColumn id="14" name="Служеб-ный" dataDxfId="142"/>
    <tableColumn id="15" name="Неголосо-вые обращ" dataDxfId="141"/>
    <tableColumn id="16" name="Админист-ративный" dataDxfId="140"/>
    <tableColumn id="17" name="Обучение" dataDxfId="139"/>
    <tableColumn id="18" name="Coaching" dataDxfId="138"/>
    <tableColumn id="19" name="Исходящие обзвоны" dataDxfId="137"/>
    <tableColumn id="20" name="Обед" dataDxfId="136"/>
    <tableColumn id="21" name="Time Out" dataDxfId="135"/>
    <tableColumn id="22" name="Свободное время" dataDxfId="134"/>
    <tableColumn id="23" name="Внешние исходящие" dataDxfId="133"/>
    <tableColumn id="24" name="Среднее время внешних исходящих" dataDxfId="13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217:X248" totalsRowShown="0" headerRowDxfId="131" dataDxfId="130">
  <autoFilter ref="A217:X248"/>
  <tableColumns count="24">
    <tableColumn id="1" name="4" dataDxfId="129"/>
    <tableColumn id="2" name="Дата" dataDxfId="128"/>
    <tableColumn id="3" name="Лукоянов Алексей" dataDxfId="127">
      <calculatedColumnFormula>$C$217</calculatedColumnFormula>
    </tableColumn>
    <tableColumn id="4" name="Принятых" dataDxfId="126"/>
    <tableColumn id="5" name="Ring time" dataDxfId="125"/>
    <tableColumn id="6" name="ACD time" dataDxfId="124"/>
    <tableColumn id="7" name="Hold time" dataDxfId="123"/>
    <tableColumn id="8" name="ACW time" dataDxfId="122"/>
    <tableColumn id="9" name="Зарегистр." dataDxfId="121"/>
    <tableColumn id="10" name="Перев.зв" dataDxfId="120"/>
    <tableColumn id="11" name="Пропущ.зв" dataDxfId="119"/>
    <tableColumn id="12" name="Исх.зв" dataDxfId="118"/>
    <tableColumn id="13" name="Личный" dataDxfId="117"/>
    <tableColumn id="14" name="Служеб-ный" dataDxfId="116"/>
    <tableColumn id="15" name="Неголосо-вые обращ" dataDxfId="115"/>
    <tableColumn id="16" name="Админист-ративный" dataDxfId="114"/>
    <tableColumn id="17" name="Обучение" dataDxfId="113"/>
    <tableColumn id="18" name="Coaching" dataDxfId="112"/>
    <tableColumn id="19" name="Исходящие обзвоны" dataDxfId="111"/>
    <tableColumn id="20" name="Обед" dataDxfId="110"/>
    <tableColumn id="21" name="Time Out" dataDxfId="109"/>
    <tableColumn id="22" name="Свободное время" dataDxfId="108"/>
    <tableColumn id="23" name="Внешние исходящие" dataDxfId="107"/>
    <tableColumn id="24" name="Среднее время внешних исходящих" dataDxfId="10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249:X280" totalsRowShown="0" headerRowDxfId="105" dataDxfId="104">
  <autoFilter ref="A249:X280"/>
  <tableColumns count="24">
    <tableColumn id="1" name="5" dataDxfId="103"/>
    <tableColumn id="2" name="Дата" dataDxfId="102"/>
    <tableColumn id="3" name="Мартынов Илья" dataDxfId="101">
      <calculatedColumnFormula>$C$249</calculatedColumnFormula>
    </tableColumn>
    <tableColumn id="4" name="Принятых" dataDxfId="100"/>
    <tableColumn id="5" name="Ring time" dataDxfId="99"/>
    <tableColumn id="6" name="ACD time" dataDxfId="98"/>
    <tableColumn id="7" name="Hold time" dataDxfId="97"/>
    <tableColumn id="8" name="ACW time" dataDxfId="96"/>
    <tableColumn id="9" name="Зарегистр." dataDxfId="95"/>
    <tableColumn id="10" name="Перев.зв" dataDxfId="94"/>
    <tableColumn id="11" name="Пропущ.зв" dataDxfId="93"/>
    <tableColumn id="12" name="Исх.зв" dataDxfId="92"/>
    <tableColumn id="13" name="Личный" dataDxfId="91"/>
    <tableColumn id="14" name="Служеб-ный" dataDxfId="90"/>
    <tableColumn id="15" name="Неголосо-вые обращ" dataDxfId="89"/>
    <tableColumn id="16" name="Админист-ративный" dataDxfId="88"/>
    <tableColumn id="17" name="Обучение" dataDxfId="87"/>
    <tableColumn id="18" name="Coaching" dataDxfId="86"/>
    <tableColumn id="19" name="Исходящие обзвоны" dataDxfId="85"/>
    <tableColumn id="20" name="Обед" dataDxfId="84"/>
    <tableColumn id="21" name="Time Out" dataDxfId="83"/>
    <tableColumn id="22" name="Свободное время" dataDxfId="82"/>
    <tableColumn id="23" name="Внешние исходящие" dataDxfId="81"/>
    <tableColumn id="24" name="Среднее время внешних исходящих" dataDxfId="8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28" name="Таблица129" displayName="Таблица129" ref="A57:X88" totalsRowShown="0" headerRowDxfId="79" dataDxfId="78">
  <autoFilter ref="A57:X88"/>
  <tableColumns count="24">
    <tableColumn id="1" name="1" dataDxfId="77"/>
    <tableColumn id="2" name="Дата" dataDxfId="76"/>
    <tableColumn id="3" name="Алексеев Роман" dataDxfId="75">
      <calculatedColumnFormula>Таблица129[[#Headers],[Алексеев Роман]]</calculatedColumnFormula>
    </tableColumn>
    <tableColumn id="4" name="Принятых" dataDxfId="74"/>
    <tableColumn id="5" name="Ring time" dataDxfId="73"/>
    <tableColumn id="6" name="ACD time" dataDxfId="72"/>
    <tableColumn id="7" name="Hold time" dataDxfId="71"/>
    <tableColumn id="8" name="ACW time" dataDxfId="70"/>
    <tableColumn id="9" name="Зарегистр." dataDxfId="69"/>
    <tableColumn id="10" name="Перев.зв" dataDxfId="68"/>
    <tableColumn id="11" name="Пропущ.зв" dataDxfId="67"/>
    <tableColumn id="12" name="Исх.зв" dataDxfId="66"/>
    <tableColumn id="13" name="Личный" dataDxfId="65"/>
    <tableColumn id="14" name="Служеб-ный" dataDxfId="64"/>
    <tableColumn id="15" name="Неголосо-вые обращ" dataDxfId="63"/>
    <tableColumn id="16" name="Админист-ративный" dataDxfId="62"/>
    <tableColumn id="17" name="Обучение" dataDxfId="61"/>
    <tableColumn id="18" name="Coaching" dataDxfId="60"/>
    <tableColumn id="19" name="Исходящие обзвоны" dataDxfId="59"/>
    <tableColumn id="20" name="Обед" dataDxfId="58"/>
    <tableColumn id="21" name="Time Out" dataDxfId="57"/>
    <tableColumn id="22" name="Свободное время" dataDxfId="56"/>
    <tableColumn id="23" name="Внешние исходящие" dataDxfId="55"/>
    <tableColumn id="24" name="Среднее время внешних исходящих" dataDxfId="5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29" name="Таблица12930" displayName="Таблица12930" ref="A89:X120" totalsRowShown="0" headerRowDxfId="53" dataDxfId="52">
  <autoFilter ref="A89:X120"/>
  <tableColumns count="24">
    <tableColumn id="1" name="1" dataDxfId="51"/>
    <tableColumn id="2" name="Дата" dataDxfId="50"/>
    <tableColumn id="3" name="Витовский Дмитрий" dataDxfId="49">
      <calculatedColumnFormula>Таблица12930[[#Headers],[Витовский Дмитрий]]</calculatedColumnFormula>
    </tableColumn>
    <tableColumn id="4" name="Принятых" dataDxfId="48"/>
    <tableColumn id="5" name="Ring time" dataDxfId="47"/>
    <tableColumn id="6" name="ACD time" dataDxfId="46"/>
    <tableColumn id="7" name="Hold time" dataDxfId="45"/>
    <tableColumn id="8" name="ACW time" dataDxfId="44"/>
    <tableColumn id="9" name="Зарегистр." dataDxfId="43"/>
    <tableColumn id="10" name="Перев.зв" dataDxfId="42"/>
    <tableColumn id="11" name="Пропущ.зв" dataDxfId="41"/>
    <tableColumn id="12" name="Исх.зв" dataDxfId="40"/>
    <tableColumn id="13" name="Личный" dataDxfId="39"/>
    <tableColumn id="14" name="Служеб-ный" dataDxfId="38"/>
    <tableColumn id="15" name="Неголосо-вые обращ" dataDxfId="37"/>
    <tableColumn id="16" name="Админист-ративный" dataDxfId="36"/>
    <tableColumn id="17" name="Обучение" dataDxfId="35"/>
    <tableColumn id="18" name="Coaching" dataDxfId="34"/>
    <tableColumn id="19" name="Исходящие обзвоны" dataDxfId="33"/>
    <tableColumn id="20" name="Обед" dataDxfId="32"/>
    <tableColumn id="21" name="Time Out" dataDxfId="31"/>
    <tableColumn id="22" name="Свободное время" dataDxfId="30"/>
    <tableColumn id="23" name="Внешние исходящие" dataDxfId="29"/>
    <tableColumn id="24" name="Среднее время внешних исходящих" dataDxfId="2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30" name="Таблица1293031" displayName="Таблица1293031" ref="A121:X152" totalsRowShown="0" headerRowDxfId="27" dataDxfId="26">
  <autoFilter ref="A121:X152"/>
  <tableColumns count="24">
    <tableColumn id="1" name="1" dataDxfId="25"/>
    <tableColumn id="2" name="Дата" dataDxfId="24"/>
    <tableColumn id="3" name="Гасcеев Алан" dataDxfId="23">
      <calculatedColumnFormula>Таблица1293031[[#Headers],[Гасcеев Алан]]</calculatedColumnFormula>
    </tableColumn>
    <tableColumn id="4" name="Принятых" dataDxfId="22"/>
    <tableColumn id="5" name="Ring time" dataDxfId="21"/>
    <tableColumn id="6" name="ACD time" dataDxfId="20"/>
    <tableColumn id="7" name="Hold time" dataDxfId="19"/>
    <tableColumn id="8" name="ACW time" dataDxfId="18"/>
    <tableColumn id="9" name="Зарегистр." dataDxfId="17"/>
    <tableColumn id="10" name="Перев.зв" dataDxfId="16"/>
    <tableColumn id="11" name="Пропущ.зв" dataDxfId="15"/>
    <tableColumn id="12" name="Исх.зв" dataDxfId="14"/>
    <tableColumn id="13" name="Личный" dataDxfId="13"/>
    <tableColumn id="14" name="Служеб-ный" dataDxfId="12"/>
    <tableColumn id="15" name="Неголосо-вые обращ" dataDxfId="11"/>
    <tableColumn id="16" name="Админист-ративный" dataDxfId="10"/>
    <tableColumn id="17" name="Обучение" dataDxfId="9"/>
    <tableColumn id="18" name="Coaching" dataDxfId="8"/>
    <tableColumn id="19" name="Исходящие обзвоны" dataDxfId="7"/>
    <tableColumn id="20" name="Обед" dataDxfId="6"/>
    <tableColumn id="21" name="Time Out" dataDxfId="5"/>
    <tableColumn id="22" name="Свободное время" dataDxfId="4"/>
    <tableColumn id="23" name="Внешние исходящие" dataDxfId="3"/>
    <tableColumn id="24" name="Среднее время внешних исходящих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outlinePr summaryBelow="0"/>
  </sheetPr>
  <dimension ref="A1:X281"/>
  <sheetViews>
    <sheetView tabSelected="1" zoomScale="70" zoomScaleNormal="70" workbookViewId="0">
      <selection activeCell="C282" sqref="C282"/>
    </sheetView>
  </sheetViews>
  <sheetFormatPr defaultRowHeight="15" outlineLevelRow="1"/>
  <cols>
    <col min="1" max="1" width="1.85546875" customWidth="1"/>
    <col min="2" max="2" width="8" customWidth="1"/>
    <col min="3" max="3" width="37.140625" customWidth="1"/>
    <col min="4" max="4" width="10.7109375" customWidth="1"/>
    <col min="5" max="5" width="10.5703125" style="12" customWidth="1"/>
    <col min="6" max="6" width="10.7109375" style="17" customWidth="1"/>
    <col min="7" max="7" width="10.5703125" style="17" customWidth="1"/>
    <col min="8" max="8" width="12.42578125" style="17" customWidth="1"/>
    <col min="9" max="9" width="9.28515625" style="7" customWidth="1"/>
    <col min="10" max="10" width="8.85546875" customWidth="1"/>
    <col min="11" max="11" width="9.5703125" customWidth="1"/>
    <col min="12" max="12" width="10.42578125" style="7" customWidth="1"/>
    <col min="13" max="13" width="8.85546875" style="12" customWidth="1"/>
    <col min="14" max="14" width="11.140625" style="12" customWidth="1"/>
    <col min="15" max="15" width="13.5703125" style="12" customWidth="1"/>
    <col min="16" max="16" width="12.85546875" style="12" customWidth="1"/>
    <col min="17" max="17" width="11" style="12" customWidth="1"/>
    <col min="18" max="18" width="10.85546875" style="12" customWidth="1"/>
    <col min="19" max="19" width="13.28515625" style="12" customWidth="1"/>
    <col min="20" max="20" width="11.140625" style="12" customWidth="1"/>
    <col min="21" max="21" width="11.5703125" style="12" customWidth="1"/>
    <col min="22" max="22" width="15" customWidth="1"/>
    <col min="23" max="23" width="13.140625" customWidth="1"/>
    <col min="24" max="24" width="18.140625" customWidth="1"/>
  </cols>
  <sheetData>
    <row r="1" spans="1:24" ht="42" customHeight="1">
      <c r="B1" s="165">
        <f ca="1">TODAY()-1</f>
        <v>41619</v>
      </c>
      <c r="C1" s="8" t="s">
        <v>24</v>
      </c>
      <c r="D1" s="8" t="s">
        <v>6</v>
      </c>
      <c r="E1" s="13" t="s">
        <v>0</v>
      </c>
      <c r="F1" s="16" t="s">
        <v>1</v>
      </c>
      <c r="G1" s="16" t="s">
        <v>3</v>
      </c>
      <c r="H1" s="16" t="s">
        <v>2</v>
      </c>
      <c r="I1" s="9" t="s">
        <v>8</v>
      </c>
      <c r="J1" s="8" t="s">
        <v>10</v>
      </c>
      <c r="K1" s="8" t="s">
        <v>11</v>
      </c>
      <c r="L1" s="9" t="s">
        <v>9</v>
      </c>
      <c r="M1" s="13" t="s">
        <v>4</v>
      </c>
      <c r="N1" s="13" t="s">
        <v>19</v>
      </c>
      <c r="O1" s="13" t="s">
        <v>65</v>
      </c>
      <c r="P1" s="13" t="s">
        <v>41</v>
      </c>
      <c r="Q1" s="13" t="s">
        <v>42</v>
      </c>
      <c r="R1" s="13" t="s">
        <v>43</v>
      </c>
      <c r="S1" s="13" t="s">
        <v>64</v>
      </c>
      <c r="T1" s="13" t="s">
        <v>5</v>
      </c>
      <c r="U1" s="13" t="s">
        <v>22</v>
      </c>
      <c r="V1" s="13" t="s">
        <v>18</v>
      </c>
      <c r="W1" s="13" t="s">
        <v>57</v>
      </c>
      <c r="X1" s="13" t="s">
        <v>58</v>
      </c>
    </row>
    <row r="2" spans="1:24" s="6" customFormat="1" ht="24" customHeight="1">
      <c r="A2" s="11" t="s">
        <v>25</v>
      </c>
      <c r="B2" s="118"/>
      <c r="C2" s="123" t="s">
        <v>68</v>
      </c>
      <c r="D2" s="120">
        <v>34</v>
      </c>
      <c r="E2" s="121">
        <v>1.3956971677559913E-5</v>
      </c>
      <c r="F2" s="121">
        <v>3.9120370370370368E-3</v>
      </c>
      <c r="G2" s="122">
        <v>1.4297385620915031E-5</v>
      </c>
      <c r="H2" s="121">
        <v>2.3148148148148147E-5</v>
      </c>
      <c r="I2" s="131">
        <v>42</v>
      </c>
      <c r="J2" s="120">
        <v>24</v>
      </c>
      <c r="K2" s="120">
        <v>0</v>
      </c>
      <c r="L2" s="120">
        <v>24</v>
      </c>
      <c r="M2" s="121">
        <v>2.8321759259259258E-2</v>
      </c>
      <c r="N2" s="121">
        <v>9.043981481481482E-2</v>
      </c>
      <c r="O2" s="121">
        <v>0</v>
      </c>
      <c r="P2" s="121">
        <v>0</v>
      </c>
      <c r="Q2" s="121">
        <v>7.2349537037037046E-2</v>
      </c>
      <c r="R2" s="121">
        <v>0</v>
      </c>
      <c r="S2" s="121">
        <v>0</v>
      </c>
      <c r="T2" s="121">
        <v>2.0219907407407409E-2</v>
      </c>
      <c r="U2" s="121">
        <v>0</v>
      </c>
      <c r="V2" s="121">
        <v>1.1574074074074075E-2</v>
      </c>
      <c r="W2" s="120">
        <v>0</v>
      </c>
      <c r="X2" s="121">
        <v>0</v>
      </c>
    </row>
    <row r="3" spans="1:24" s="6" customFormat="1" ht="24" customHeight="1">
      <c r="A3" s="11" t="s">
        <v>26</v>
      </c>
      <c r="B3" s="118"/>
      <c r="C3" s="123" t="s">
        <v>72</v>
      </c>
      <c r="D3" s="120">
        <v>14</v>
      </c>
      <c r="E3" s="121">
        <v>1.3227513227513226E-5</v>
      </c>
      <c r="F3" s="121">
        <v>3.9236111111111112E-3</v>
      </c>
      <c r="G3" s="122">
        <v>1.4880952380952383E-5</v>
      </c>
      <c r="H3" s="121">
        <v>1.1574074074074073E-5</v>
      </c>
      <c r="I3" s="131">
        <v>14</v>
      </c>
      <c r="J3" s="120">
        <v>9</v>
      </c>
      <c r="K3" s="120">
        <v>0</v>
      </c>
      <c r="L3" s="120">
        <v>9</v>
      </c>
      <c r="M3" s="121">
        <v>1.03125E-2</v>
      </c>
      <c r="N3" s="121">
        <v>2.5925925925925925E-2</v>
      </c>
      <c r="O3" s="121">
        <v>0</v>
      </c>
      <c r="P3" s="121">
        <v>0.1552662037037037</v>
      </c>
      <c r="Q3" s="121">
        <v>8.0173611111111112E-2</v>
      </c>
      <c r="R3" s="121">
        <v>0</v>
      </c>
      <c r="S3" s="121">
        <v>0</v>
      </c>
      <c r="T3" s="121">
        <v>1.96875E-2</v>
      </c>
      <c r="U3" s="121">
        <v>0</v>
      </c>
      <c r="V3" s="121">
        <v>7.8819444444444432E-3</v>
      </c>
      <c r="W3" s="120">
        <v>0</v>
      </c>
      <c r="X3" s="121">
        <v>0</v>
      </c>
    </row>
    <row r="4" spans="1:24" s="6" customFormat="1" ht="24" customHeight="1">
      <c r="A4" s="11" t="s">
        <v>27</v>
      </c>
      <c r="B4" s="118"/>
      <c r="C4" s="119" t="s">
        <v>66</v>
      </c>
      <c r="D4" s="120">
        <v>1</v>
      </c>
      <c r="E4" s="121">
        <v>0</v>
      </c>
      <c r="F4" s="121">
        <v>1.7824074074074072E-3</v>
      </c>
      <c r="G4" s="122">
        <v>2.3148148148148147E-5</v>
      </c>
      <c r="H4" s="121">
        <v>3.4722222222222222E-5</v>
      </c>
      <c r="I4" s="131">
        <v>2</v>
      </c>
      <c r="J4" s="120">
        <v>1</v>
      </c>
      <c r="K4" s="120">
        <v>0</v>
      </c>
      <c r="L4" s="120">
        <v>1</v>
      </c>
      <c r="M4" s="121">
        <v>0</v>
      </c>
      <c r="N4" s="121">
        <v>5.0925925925925921E-4</v>
      </c>
      <c r="O4" s="121">
        <v>0</v>
      </c>
      <c r="P4" s="121">
        <v>0</v>
      </c>
      <c r="Q4" s="121">
        <v>0</v>
      </c>
      <c r="R4" s="121">
        <v>0</v>
      </c>
      <c r="S4" s="121">
        <v>0</v>
      </c>
      <c r="T4" s="121">
        <v>0</v>
      </c>
      <c r="U4" s="121">
        <v>3.9351851851851852E-4</v>
      </c>
      <c r="V4" s="121">
        <v>5.9027777777777778E-4</v>
      </c>
      <c r="W4" s="120">
        <v>0</v>
      </c>
      <c r="X4" s="121">
        <v>0</v>
      </c>
    </row>
    <row r="5" spans="1:24" s="6" customFormat="1" ht="24" customHeight="1">
      <c r="A5" s="11" t="s">
        <v>28</v>
      </c>
      <c r="B5" s="118"/>
      <c r="C5" s="119" t="s">
        <v>73</v>
      </c>
      <c r="D5" s="120">
        <v>38</v>
      </c>
      <c r="E5" s="121">
        <v>1.7970272904483428E-5</v>
      </c>
      <c r="F5" s="121">
        <v>5.138888888888889E-3</v>
      </c>
      <c r="G5" s="122">
        <v>1.3706140350877192E-4</v>
      </c>
      <c r="H5" s="121">
        <v>3.4722222222222222E-5</v>
      </c>
      <c r="I5" s="131">
        <v>51</v>
      </c>
      <c r="J5" s="120">
        <v>29</v>
      </c>
      <c r="K5" s="120">
        <v>0</v>
      </c>
      <c r="L5" s="120">
        <v>34</v>
      </c>
      <c r="M5" s="121">
        <v>2.5405092592592594E-2</v>
      </c>
      <c r="N5" s="121">
        <v>4.7766203703703707E-2</v>
      </c>
      <c r="O5" s="121">
        <v>0</v>
      </c>
      <c r="P5" s="121">
        <v>0</v>
      </c>
      <c r="Q5" s="121">
        <v>4.4444444444444446E-2</v>
      </c>
      <c r="R5" s="121">
        <v>0</v>
      </c>
      <c r="S5" s="121">
        <v>0</v>
      </c>
      <c r="T5" s="121">
        <v>2.0243055555555552E-2</v>
      </c>
      <c r="U5" s="121">
        <v>9.8379629629629642E-4</v>
      </c>
      <c r="V5" s="121">
        <v>1.4340277777777776E-2</v>
      </c>
      <c r="W5" s="120">
        <v>0</v>
      </c>
      <c r="X5" s="121">
        <v>0</v>
      </c>
    </row>
    <row r="6" spans="1:24" s="6" customFormat="1" ht="24" customHeight="1">
      <c r="A6" s="11"/>
      <c r="B6" s="118"/>
      <c r="C6" s="119" t="s">
        <v>69</v>
      </c>
      <c r="D6" s="120">
        <v>17</v>
      </c>
      <c r="E6" s="121">
        <v>1.2935729847494553E-5</v>
      </c>
      <c r="F6" s="121">
        <v>4.4328703703703709E-3</v>
      </c>
      <c r="G6" s="122">
        <v>2.3420479302832246E-4</v>
      </c>
      <c r="H6" s="121">
        <v>1.1574074074074073E-5</v>
      </c>
      <c r="I6" s="131">
        <v>20</v>
      </c>
      <c r="J6" s="120">
        <v>15</v>
      </c>
      <c r="K6" s="120">
        <v>0</v>
      </c>
      <c r="L6" s="120">
        <v>15</v>
      </c>
      <c r="M6" s="121">
        <v>2.013888888888889E-2</v>
      </c>
      <c r="N6" s="121">
        <v>2.5555555555555554E-2</v>
      </c>
      <c r="O6" s="121">
        <v>0</v>
      </c>
      <c r="P6" s="121">
        <v>0.13047453703703704</v>
      </c>
      <c r="Q6" s="121">
        <v>7.2581018518518517E-2</v>
      </c>
      <c r="R6" s="121">
        <v>0</v>
      </c>
      <c r="S6" s="121">
        <v>0</v>
      </c>
      <c r="T6" s="121">
        <v>1.6122685185185184E-2</v>
      </c>
      <c r="U6" s="121">
        <v>1.1574074074074073E-5</v>
      </c>
      <c r="V6" s="121">
        <v>1.045138888888889E-2</v>
      </c>
      <c r="W6" s="120">
        <v>0</v>
      </c>
      <c r="X6" s="121">
        <v>0</v>
      </c>
    </row>
    <row r="7" spans="1:24" s="6" customFormat="1" ht="24" customHeight="1">
      <c r="A7" s="11"/>
      <c r="B7" s="118"/>
      <c r="C7" s="119" t="s">
        <v>70</v>
      </c>
      <c r="D7" s="120">
        <v>21</v>
      </c>
      <c r="E7" s="121">
        <v>1.7636684303350968E-5</v>
      </c>
      <c r="F7" s="121">
        <v>5.8101851851851856E-3</v>
      </c>
      <c r="G7" s="122">
        <v>3.1360229276895937E-4</v>
      </c>
      <c r="H7" s="121">
        <v>3.4722222222222222E-5</v>
      </c>
      <c r="I7" s="131">
        <v>35</v>
      </c>
      <c r="J7" s="120">
        <v>18</v>
      </c>
      <c r="K7" s="120">
        <v>0</v>
      </c>
      <c r="L7" s="120">
        <v>19</v>
      </c>
      <c r="M7" s="121">
        <v>2.9953703703703705E-2</v>
      </c>
      <c r="N7" s="121">
        <v>3.2361111111111111E-2</v>
      </c>
      <c r="O7" s="121">
        <v>0</v>
      </c>
      <c r="P7" s="121">
        <v>7.2152777777777774E-2</v>
      </c>
      <c r="Q7" s="121">
        <v>7.1307870370370369E-2</v>
      </c>
      <c r="R7" s="121">
        <v>0</v>
      </c>
      <c r="S7" s="121">
        <v>0</v>
      </c>
      <c r="T7" s="121">
        <v>1.2175925925925929E-2</v>
      </c>
      <c r="U7" s="121">
        <v>9.6064814814814808E-4</v>
      </c>
      <c r="V7" s="121">
        <v>1.0185185185185184E-2</v>
      </c>
      <c r="W7" s="120">
        <v>0</v>
      </c>
      <c r="X7" s="121">
        <v>0</v>
      </c>
    </row>
    <row r="8" spans="1:24" s="6" customFormat="1" ht="24" customHeight="1">
      <c r="A8" s="11"/>
      <c r="B8" s="118"/>
      <c r="C8" s="119" t="s">
        <v>71</v>
      </c>
      <c r="D8" s="120">
        <v>12</v>
      </c>
      <c r="E8" s="121">
        <v>1.1574074074074073E-5</v>
      </c>
      <c r="F8" s="121">
        <v>5.5671296296296302E-3</v>
      </c>
      <c r="G8" s="122">
        <v>1.1574074074074073E-5</v>
      </c>
      <c r="H8" s="121">
        <v>2.3148148148148147E-5</v>
      </c>
      <c r="I8" s="131">
        <v>16</v>
      </c>
      <c r="J8" s="120">
        <v>6</v>
      </c>
      <c r="K8" s="120">
        <v>0</v>
      </c>
      <c r="L8" s="120">
        <v>6</v>
      </c>
      <c r="M8" s="121">
        <v>2.2187499999999999E-2</v>
      </c>
      <c r="N8" s="121">
        <v>2.943287037037037E-2</v>
      </c>
      <c r="O8" s="121">
        <v>0</v>
      </c>
      <c r="P8" s="121">
        <v>0.13487268518518519</v>
      </c>
      <c r="Q8" s="121">
        <v>7.9386574074074082E-2</v>
      </c>
      <c r="R8" s="121">
        <v>0</v>
      </c>
      <c r="S8" s="121">
        <v>0</v>
      </c>
      <c r="T8" s="121">
        <v>1.4953703703703705E-2</v>
      </c>
      <c r="U8" s="121">
        <v>0</v>
      </c>
      <c r="V8" s="121">
        <v>6.6087962962962966E-3</v>
      </c>
      <c r="W8" s="120">
        <v>0</v>
      </c>
      <c r="X8" s="121">
        <v>0</v>
      </c>
    </row>
    <row r="9" spans="1:24" s="6" customFormat="1" ht="24" customHeight="1">
      <c r="A9" s="11"/>
      <c r="B9" s="118"/>
      <c r="C9" s="119" t="s">
        <v>67</v>
      </c>
      <c r="D9" s="120">
        <v>0</v>
      </c>
      <c r="E9" s="121">
        <v>0</v>
      </c>
      <c r="F9" s="121">
        <v>0</v>
      </c>
      <c r="G9" s="122">
        <v>0</v>
      </c>
      <c r="H9" s="121">
        <v>0</v>
      </c>
      <c r="I9" s="131">
        <v>0</v>
      </c>
      <c r="J9" s="120">
        <v>0</v>
      </c>
      <c r="K9" s="120">
        <v>0</v>
      </c>
      <c r="L9" s="120">
        <v>0</v>
      </c>
      <c r="M9" s="121">
        <v>0</v>
      </c>
      <c r="N9" s="121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2.0833333333333335E-4</v>
      </c>
      <c r="V9" s="121">
        <v>0</v>
      </c>
      <c r="W9" s="120">
        <v>0</v>
      </c>
      <c r="X9" s="121">
        <v>0</v>
      </c>
    </row>
    <row r="10" spans="1:24" s="6" customFormat="1" ht="24" customHeight="1">
      <c r="A10" s="11"/>
      <c r="B10" s="118"/>
      <c r="C10" s="119"/>
      <c r="D10" s="120"/>
      <c r="E10" s="121"/>
      <c r="F10" s="121"/>
      <c r="G10" s="122"/>
      <c r="H10" s="121"/>
      <c r="I10" s="131"/>
      <c r="J10" s="120"/>
      <c r="K10" s="120"/>
      <c r="L10" s="120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0"/>
      <c r="X10" s="121"/>
    </row>
    <row r="11" spans="1:24" s="6" customFormat="1" ht="24" customHeight="1">
      <c r="A11" s="11"/>
      <c r="B11" s="118"/>
      <c r="C11" s="119"/>
      <c r="D11" s="117"/>
      <c r="E11" s="161"/>
      <c r="F11" s="161"/>
      <c r="G11" s="162"/>
      <c r="H11" s="161"/>
      <c r="I11" s="131"/>
      <c r="J11" s="117"/>
      <c r="K11" s="117"/>
      <c r="L11" s="117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17"/>
      <c r="X11" s="161"/>
    </row>
    <row r="12" spans="1:24" s="6" customFormat="1" ht="24" customHeight="1">
      <c r="A12" s="11"/>
      <c r="B12" s="118"/>
      <c r="C12" s="119"/>
      <c r="D12" s="117"/>
      <c r="E12" s="161"/>
      <c r="F12" s="161"/>
      <c r="G12" s="162"/>
      <c r="H12" s="161"/>
      <c r="I12" s="131"/>
      <c r="J12" s="117"/>
      <c r="K12" s="117"/>
      <c r="L12" s="117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17"/>
      <c r="X12" s="161"/>
    </row>
    <row r="13" spans="1:24" s="6" customFormat="1" ht="24" customHeight="1">
      <c r="A13" s="11"/>
      <c r="B13" s="118"/>
      <c r="C13" s="119"/>
      <c r="D13" s="117"/>
      <c r="E13" s="161"/>
      <c r="F13" s="161"/>
      <c r="G13" s="162"/>
      <c r="H13" s="161"/>
      <c r="I13" s="131"/>
      <c r="J13" s="117"/>
      <c r="K13" s="117"/>
      <c r="L13" s="117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17"/>
      <c r="X13" s="161"/>
    </row>
    <row r="14" spans="1:24" s="6" customFormat="1" ht="24" customHeight="1">
      <c r="A14" s="11"/>
      <c r="B14" s="118"/>
      <c r="C14" s="119"/>
      <c r="D14" s="117"/>
      <c r="E14" s="161"/>
      <c r="F14" s="161"/>
      <c r="G14" s="162"/>
      <c r="H14" s="161"/>
      <c r="I14" s="131"/>
      <c r="J14" s="117"/>
      <c r="K14" s="117"/>
      <c r="L14" s="117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17"/>
      <c r="X14" s="161"/>
    </row>
    <row r="15" spans="1:24" s="6" customFormat="1" ht="24" customHeight="1">
      <c r="A15" s="11" t="s">
        <v>29</v>
      </c>
      <c r="B15" s="118"/>
      <c r="C15" s="119"/>
      <c r="D15" s="117"/>
      <c r="E15" s="161"/>
      <c r="F15" s="161"/>
      <c r="G15" s="162"/>
      <c r="H15" s="161"/>
      <c r="I15" s="131"/>
      <c r="J15" s="117"/>
      <c r="K15" s="117"/>
      <c r="L15" s="117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17"/>
      <c r="X15" s="161"/>
    </row>
    <row r="16" spans="1:24" s="6" customFormat="1" ht="24" customHeight="1">
      <c r="A16" s="11"/>
      <c r="B16" s="118"/>
      <c r="C16" s="119"/>
      <c r="D16" s="117"/>
      <c r="E16" s="161"/>
      <c r="F16" s="161"/>
      <c r="G16" s="162"/>
      <c r="H16" s="161"/>
      <c r="I16" s="131"/>
      <c r="J16" s="117"/>
      <c r="K16" s="117"/>
      <c r="L16" s="117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17"/>
      <c r="X16" s="161"/>
    </row>
    <row r="17" spans="1:24" s="6" customFormat="1" ht="24" customHeight="1">
      <c r="A17" s="11" t="s">
        <v>30</v>
      </c>
      <c r="B17" s="118"/>
      <c r="C17" s="119"/>
      <c r="D17" s="117"/>
      <c r="E17" s="161"/>
      <c r="F17" s="161"/>
      <c r="G17" s="162"/>
      <c r="H17" s="161"/>
      <c r="I17" s="131"/>
      <c r="J17" s="117"/>
      <c r="K17" s="117"/>
      <c r="L17" s="117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17"/>
      <c r="X17" s="161"/>
    </row>
    <row r="18" spans="1:24" s="6" customFormat="1" ht="24" customHeight="1">
      <c r="A18" s="11"/>
      <c r="B18" s="118"/>
      <c r="C18" s="119"/>
      <c r="D18" s="117"/>
      <c r="E18" s="112"/>
      <c r="F18" s="112"/>
      <c r="G18" s="112"/>
      <c r="H18" s="112"/>
      <c r="I18" s="113"/>
      <c r="J18" s="131"/>
      <c r="K18" s="131"/>
      <c r="L18" s="131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31"/>
      <c r="X18" s="112"/>
    </row>
    <row r="19" spans="1:24" s="6" customFormat="1" ht="24" customHeight="1">
      <c r="A19" s="11"/>
      <c r="B19" s="118"/>
      <c r="C19" s="119"/>
      <c r="D19" s="131"/>
      <c r="E19" s="112"/>
      <c r="F19" s="112"/>
      <c r="G19" s="112"/>
      <c r="H19" s="112"/>
      <c r="I19" s="113"/>
      <c r="J19" s="113"/>
      <c r="K19" s="113"/>
      <c r="L19" s="113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31"/>
      <c r="X19" s="112"/>
    </row>
    <row r="20" spans="1:24" s="6" customFormat="1" ht="24" customHeight="1">
      <c r="A20" s="11"/>
      <c r="B20" s="118"/>
      <c r="C20" s="119"/>
      <c r="D20" s="131"/>
      <c r="E20" s="112"/>
      <c r="F20" s="112"/>
      <c r="G20" s="112"/>
      <c r="H20" s="112"/>
      <c r="I20" s="113"/>
      <c r="J20" s="113"/>
      <c r="K20" s="113"/>
      <c r="L20" s="113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31"/>
      <c r="X20" s="112"/>
    </row>
    <row r="21" spans="1:24" s="6" customFormat="1" ht="24" customHeight="1">
      <c r="A21" s="11"/>
      <c r="B21" s="118"/>
      <c r="C21" s="119"/>
      <c r="D21" s="131"/>
      <c r="E21" s="112"/>
      <c r="F21" s="112"/>
      <c r="G21" s="112"/>
      <c r="H21" s="112"/>
      <c r="I21" s="113"/>
      <c r="J21" s="113"/>
      <c r="K21" s="113"/>
      <c r="L21" s="113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31"/>
      <c r="X21" s="112"/>
    </row>
    <row r="22" spans="1:24" s="6" customFormat="1" ht="24" customHeight="1">
      <c r="A22" s="11" t="s">
        <v>31</v>
      </c>
      <c r="B22" s="118"/>
      <c r="C22" s="10"/>
      <c r="D22" s="131"/>
      <c r="E22" s="112"/>
      <c r="F22" s="112"/>
      <c r="G22" s="112"/>
      <c r="H22" s="112"/>
      <c r="I22" s="113"/>
      <c r="J22" s="131"/>
      <c r="K22" s="131"/>
      <c r="L22" s="113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31"/>
      <c r="X22" s="112"/>
    </row>
    <row r="23" spans="1:24" s="6" customFormat="1" ht="24" customHeight="1">
      <c r="A23" s="11" t="s">
        <v>32</v>
      </c>
      <c r="B23" s="118"/>
      <c r="C23" s="155"/>
      <c r="D23" s="131"/>
      <c r="E23" s="112"/>
      <c r="F23" s="112"/>
      <c r="G23" s="112"/>
      <c r="H23" s="112"/>
      <c r="I23" s="113"/>
      <c r="J23" s="131"/>
      <c r="K23" s="131"/>
      <c r="L23" s="113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31"/>
      <c r="X23" s="112"/>
    </row>
    <row r="24" spans="1:24" ht="23.25" customHeight="1">
      <c r="B24" s="159"/>
      <c r="C24" s="155"/>
      <c r="D24" s="131"/>
      <c r="E24" s="112"/>
      <c r="F24" s="112"/>
      <c r="G24" s="112"/>
      <c r="H24" s="112"/>
      <c r="I24" s="113"/>
      <c r="J24" s="131"/>
      <c r="K24" s="131"/>
      <c r="L24" s="113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31"/>
      <c r="X24" s="112"/>
    </row>
    <row r="25" spans="1:24" s="6" customFormat="1" ht="38.25">
      <c r="A25" s="153" t="s">
        <v>55</v>
      </c>
      <c r="B25" s="154" t="s">
        <v>60</v>
      </c>
      <c r="C25" s="133" t="s">
        <v>68</v>
      </c>
      <c r="D25" s="134" t="s">
        <v>6</v>
      </c>
      <c r="E25" s="135" t="s">
        <v>0</v>
      </c>
      <c r="F25" s="136" t="s">
        <v>1</v>
      </c>
      <c r="G25" s="136" t="s">
        <v>3</v>
      </c>
      <c r="H25" s="136" t="s">
        <v>2</v>
      </c>
      <c r="I25" s="137" t="s">
        <v>8</v>
      </c>
      <c r="J25" s="134" t="s">
        <v>10</v>
      </c>
      <c r="K25" s="134" t="s">
        <v>11</v>
      </c>
      <c r="L25" s="137" t="s">
        <v>9</v>
      </c>
      <c r="M25" s="135" t="s">
        <v>4</v>
      </c>
      <c r="N25" s="135" t="s">
        <v>19</v>
      </c>
      <c r="O25" s="135" t="s">
        <v>40</v>
      </c>
      <c r="P25" s="135" t="s">
        <v>41</v>
      </c>
      <c r="Q25" s="135" t="s">
        <v>42</v>
      </c>
      <c r="R25" s="135" t="s">
        <v>43</v>
      </c>
      <c r="S25" s="135" t="s">
        <v>63</v>
      </c>
      <c r="T25" s="135" t="s">
        <v>5</v>
      </c>
      <c r="U25" s="135" t="s">
        <v>22</v>
      </c>
      <c r="V25" s="135" t="s">
        <v>18</v>
      </c>
      <c r="W25" s="135" t="s">
        <v>57</v>
      </c>
      <c r="X25" s="135" t="s">
        <v>58</v>
      </c>
    </row>
    <row r="26" spans="1:24" s="6" customFormat="1" outlineLevel="1">
      <c r="A26" s="146"/>
      <c r="B26" s="127">
        <v>41609</v>
      </c>
      <c r="C26" s="156" t="str">
        <f>$C$25</f>
        <v>Алексеев Максим</v>
      </c>
      <c r="D26" s="138"/>
      <c r="E26" s="139"/>
      <c r="F26" s="139"/>
      <c r="G26" s="140"/>
      <c r="H26" s="139"/>
      <c r="I26" s="143"/>
      <c r="J26" s="138"/>
      <c r="K26" s="138"/>
      <c r="L26" s="138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8"/>
      <c r="X26" s="163"/>
    </row>
    <row r="27" spans="1:24" s="6" customFormat="1" outlineLevel="1">
      <c r="A27" s="146"/>
      <c r="B27" s="127">
        <v>41610</v>
      </c>
      <c r="C27" s="156" t="str">
        <f>$C$25</f>
        <v>Алексеев Максим</v>
      </c>
      <c r="D27" s="138">
        <v>28</v>
      </c>
      <c r="E27" s="139">
        <v>1.942791005291005E-5</v>
      </c>
      <c r="F27" s="139">
        <v>5.6828703703703702E-3</v>
      </c>
      <c r="G27" s="140">
        <v>7.3247354497354489E-4</v>
      </c>
      <c r="H27" s="139">
        <v>2.3148148148148147E-5</v>
      </c>
      <c r="I27" s="143">
        <v>40</v>
      </c>
      <c r="J27" s="138">
        <v>24</v>
      </c>
      <c r="K27" s="138">
        <v>0</v>
      </c>
      <c r="L27" s="138">
        <v>24</v>
      </c>
      <c r="M27" s="139">
        <v>2.9085648148148149E-2</v>
      </c>
      <c r="N27" s="139">
        <v>9.2662037037037029E-2</v>
      </c>
      <c r="O27" s="139">
        <v>0</v>
      </c>
      <c r="P27" s="139">
        <v>0</v>
      </c>
      <c r="Q27" s="139">
        <v>2.4166666666666666E-2</v>
      </c>
      <c r="R27" s="139">
        <v>0</v>
      </c>
      <c r="S27" s="139">
        <v>0</v>
      </c>
      <c r="T27" s="139">
        <v>2.0555555555555556E-2</v>
      </c>
      <c r="U27" s="139">
        <v>1.1574074074074073E-5</v>
      </c>
      <c r="V27" s="139">
        <v>9.780092592592592E-3</v>
      </c>
      <c r="W27" s="138">
        <v>0</v>
      </c>
      <c r="X27" s="163">
        <v>0</v>
      </c>
    </row>
    <row r="28" spans="1:24" s="6" customFormat="1" outlineLevel="1">
      <c r="A28" s="146"/>
      <c r="B28" s="127">
        <v>41611</v>
      </c>
      <c r="C28" s="156" t="str">
        <f>$C$25</f>
        <v>Алексеев Максим</v>
      </c>
      <c r="D28" s="138">
        <v>24</v>
      </c>
      <c r="E28" s="139">
        <v>1.4949845679012348E-5</v>
      </c>
      <c r="F28" s="139">
        <v>6.828703703703704E-3</v>
      </c>
      <c r="G28" s="140">
        <v>1.3165509259259258E-4</v>
      </c>
      <c r="H28" s="139">
        <v>2.3148148148148147E-5</v>
      </c>
      <c r="I28" s="143">
        <v>32</v>
      </c>
      <c r="J28" s="138">
        <v>23</v>
      </c>
      <c r="K28" s="138">
        <v>0</v>
      </c>
      <c r="L28" s="138">
        <v>23</v>
      </c>
      <c r="M28" s="139">
        <v>2.9224537037037038E-2</v>
      </c>
      <c r="N28" s="139">
        <v>0.10568287037037037</v>
      </c>
      <c r="O28" s="139">
        <v>0</v>
      </c>
      <c r="P28" s="139">
        <v>0</v>
      </c>
      <c r="Q28" s="139">
        <v>1.3263888888888889E-2</v>
      </c>
      <c r="R28" s="139">
        <v>0</v>
      </c>
      <c r="S28" s="139">
        <v>0</v>
      </c>
      <c r="T28" s="139">
        <v>1.9930555555555556E-2</v>
      </c>
      <c r="U28" s="139">
        <v>3.3564814814814812E-4</v>
      </c>
      <c r="V28" s="139">
        <v>1.9641203703703706E-2</v>
      </c>
      <c r="W28" s="138">
        <v>0</v>
      </c>
      <c r="X28" s="163">
        <v>0</v>
      </c>
    </row>
    <row r="29" spans="1:24" s="6" customFormat="1" outlineLevel="1">
      <c r="A29" s="146"/>
      <c r="B29" s="127">
        <v>41612</v>
      </c>
      <c r="C29" s="156" t="str">
        <f>$C$25</f>
        <v>Алексеев Максим</v>
      </c>
      <c r="D29" s="138">
        <v>25</v>
      </c>
      <c r="E29" s="139">
        <v>1.7129629629629631E-5</v>
      </c>
      <c r="F29" s="139">
        <v>5.7407407407407416E-3</v>
      </c>
      <c r="G29" s="140">
        <v>1.9907407407407409E-5</v>
      </c>
      <c r="H29" s="139">
        <v>2.3148148148148147E-5</v>
      </c>
      <c r="I29" s="143">
        <v>32</v>
      </c>
      <c r="J29" s="138">
        <v>22</v>
      </c>
      <c r="K29" s="138">
        <v>0</v>
      </c>
      <c r="L29" s="138">
        <v>22</v>
      </c>
      <c r="M29" s="139">
        <v>3.0266203703703708E-2</v>
      </c>
      <c r="N29" s="139">
        <v>5.8321759259259261E-2</v>
      </c>
      <c r="O29" s="139">
        <v>0</v>
      </c>
      <c r="P29" s="139">
        <v>1.6921296296296299E-2</v>
      </c>
      <c r="Q29" s="139">
        <v>4.2650462962962959E-2</v>
      </c>
      <c r="R29" s="139">
        <v>0</v>
      </c>
      <c r="S29" s="139">
        <v>0</v>
      </c>
      <c r="T29" s="139">
        <v>2.0185185185185184E-2</v>
      </c>
      <c r="U29" s="139">
        <v>3.7037037037037035E-4</v>
      </c>
      <c r="V29" s="139">
        <v>4.0798611111111112E-2</v>
      </c>
      <c r="W29" s="138">
        <v>0</v>
      </c>
      <c r="X29" s="163">
        <v>0</v>
      </c>
    </row>
    <row r="30" spans="1:24" s="6" customFormat="1" outlineLevel="1">
      <c r="A30" s="146"/>
      <c r="B30" s="127">
        <v>41613</v>
      </c>
      <c r="C30" s="156" t="str">
        <f>$C$25</f>
        <v>Алексеев Максим</v>
      </c>
      <c r="D30" s="138">
        <v>27</v>
      </c>
      <c r="E30" s="139">
        <v>1.3717421124828532E-5</v>
      </c>
      <c r="F30" s="139">
        <v>4.9421296296296288E-3</v>
      </c>
      <c r="G30" s="140">
        <v>9.8165294924554172E-5</v>
      </c>
      <c r="H30" s="139">
        <v>8.1018518518518516E-5</v>
      </c>
      <c r="I30" s="143">
        <v>30</v>
      </c>
      <c r="J30" s="138">
        <v>23</v>
      </c>
      <c r="K30" s="138">
        <v>0</v>
      </c>
      <c r="L30" s="138">
        <v>24</v>
      </c>
      <c r="M30" s="139">
        <v>2.8946759259259255E-2</v>
      </c>
      <c r="N30" s="139">
        <v>7.1712962962962964E-2</v>
      </c>
      <c r="O30" s="139">
        <v>0</v>
      </c>
      <c r="P30" s="139">
        <v>4.2106481481481488E-2</v>
      </c>
      <c r="Q30" s="139">
        <v>4.1932870370370377E-2</v>
      </c>
      <c r="R30" s="139">
        <v>0</v>
      </c>
      <c r="S30" s="139">
        <v>0</v>
      </c>
      <c r="T30" s="139">
        <v>2.0231481481481482E-2</v>
      </c>
      <c r="U30" s="139">
        <v>1.0648148148148147E-3</v>
      </c>
      <c r="V30" s="139">
        <v>1.050925925925926E-2</v>
      </c>
      <c r="W30" s="138">
        <v>0</v>
      </c>
      <c r="X30" s="163">
        <v>0</v>
      </c>
    </row>
    <row r="31" spans="1:24" s="6" customFormat="1" outlineLevel="1">
      <c r="A31" s="146"/>
      <c r="B31" s="127">
        <v>41614</v>
      </c>
      <c r="C31" s="147" t="str">
        <f t="shared" ref="C31:C56" si="0">$C$25</f>
        <v>Алексеев Максим</v>
      </c>
      <c r="D31" s="138">
        <v>24</v>
      </c>
      <c r="E31" s="139">
        <v>1.1574074074074073E-5</v>
      </c>
      <c r="F31" s="139">
        <v>4.409722222222222E-3</v>
      </c>
      <c r="G31" s="140">
        <v>1.6396604938271608E-4</v>
      </c>
      <c r="H31" s="139">
        <v>1.1574074074074073E-5</v>
      </c>
      <c r="I31" s="143">
        <v>37</v>
      </c>
      <c r="J31" s="138">
        <v>20</v>
      </c>
      <c r="K31" s="138">
        <v>0</v>
      </c>
      <c r="L31" s="138">
        <v>21</v>
      </c>
      <c r="M31" s="139">
        <v>2.9212962962962965E-2</v>
      </c>
      <c r="N31" s="139">
        <v>9.7858796296296291E-2</v>
      </c>
      <c r="O31" s="139">
        <v>0</v>
      </c>
      <c r="P31" s="139">
        <v>1.8518518518518517E-3</v>
      </c>
      <c r="Q31" s="139">
        <v>7.2743055555555561E-2</v>
      </c>
      <c r="R31" s="139">
        <v>0</v>
      </c>
      <c r="S31" s="139">
        <v>0</v>
      </c>
      <c r="T31" s="139">
        <v>2.0011574074074074E-2</v>
      </c>
      <c r="U31" s="139">
        <v>8.6805555555555551E-4</v>
      </c>
      <c r="V31" s="139">
        <v>2.7951388888888887E-2</v>
      </c>
      <c r="W31" s="138">
        <v>0</v>
      </c>
      <c r="X31" s="142">
        <v>0</v>
      </c>
    </row>
    <row r="32" spans="1:24" s="6" customFormat="1" outlineLevel="1">
      <c r="A32" s="146"/>
      <c r="B32" s="127">
        <v>41615</v>
      </c>
      <c r="C32" s="147" t="str">
        <f t="shared" si="0"/>
        <v>Алексеев Максим</v>
      </c>
      <c r="D32" s="138"/>
      <c r="E32" s="139"/>
      <c r="F32" s="139"/>
      <c r="G32" s="140"/>
      <c r="H32" s="139"/>
      <c r="I32" s="143"/>
      <c r="J32" s="138"/>
      <c r="K32" s="138"/>
      <c r="L32" s="138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8"/>
      <c r="X32" s="142"/>
    </row>
    <row r="33" spans="1:24" s="6" customFormat="1" outlineLevel="1">
      <c r="A33" s="146"/>
      <c r="B33" s="127">
        <v>41616</v>
      </c>
      <c r="C33" s="147" t="str">
        <f t="shared" si="0"/>
        <v>Алексеев Максим</v>
      </c>
      <c r="D33" s="138"/>
      <c r="E33" s="139"/>
      <c r="F33" s="139"/>
      <c r="G33" s="140"/>
      <c r="H33" s="139"/>
      <c r="I33" s="143"/>
      <c r="J33" s="138"/>
      <c r="K33" s="138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8"/>
      <c r="X33" s="142"/>
    </row>
    <row r="34" spans="1:24" s="6" customFormat="1" outlineLevel="1">
      <c r="A34" s="146"/>
      <c r="B34" s="127">
        <v>41617</v>
      </c>
      <c r="C34" s="147" t="str">
        <f t="shared" si="0"/>
        <v>Алексеев Максим</v>
      </c>
      <c r="D34" s="138">
        <v>31</v>
      </c>
      <c r="E34" s="139">
        <v>1.232078853046595E-5</v>
      </c>
      <c r="F34" s="139">
        <v>4.9421296296296288E-3</v>
      </c>
      <c r="G34" s="140">
        <v>8.9979091995221025E-5</v>
      </c>
      <c r="H34" s="139">
        <v>1.1574074074074073E-5</v>
      </c>
      <c r="I34" s="143">
        <v>39</v>
      </c>
      <c r="J34" s="138">
        <v>28</v>
      </c>
      <c r="K34" s="138">
        <v>0</v>
      </c>
      <c r="L34" s="138">
        <v>29</v>
      </c>
      <c r="M34" s="139">
        <v>2.9722222222222219E-2</v>
      </c>
      <c r="N34" s="139">
        <v>6.8483796296296293E-2</v>
      </c>
      <c r="O34" s="139">
        <v>0</v>
      </c>
      <c r="P34" s="139">
        <v>3.4722222222222222E-5</v>
      </c>
      <c r="Q34" s="139">
        <v>6.3495370370370369E-2</v>
      </c>
      <c r="R34" s="139">
        <v>0</v>
      </c>
      <c r="S34" s="139">
        <v>0</v>
      </c>
      <c r="T34" s="139">
        <v>1.954861111111111E-2</v>
      </c>
      <c r="U34" s="139">
        <v>6.018518518518519E-4</v>
      </c>
      <c r="V34" s="139">
        <v>1.8136574074074072E-2</v>
      </c>
      <c r="W34" s="138">
        <v>0</v>
      </c>
      <c r="X34" s="142">
        <v>0</v>
      </c>
    </row>
    <row r="35" spans="1:24" s="6" customFormat="1" outlineLevel="1">
      <c r="A35" s="146"/>
      <c r="B35" s="127">
        <v>41618</v>
      </c>
      <c r="C35" s="147" t="str">
        <f t="shared" si="0"/>
        <v>Алексеев Максим</v>
      </c>
      <c r="D35" s="138">
        <v>38</v>
      </c>
      <c r="E35" s="139">
        <v>1.5533625730994151E-5</v>
      </c>
      <c r="F35" s="139">
        <v>4.0972222222222226E-3</v>
      </c>
      <c r="G35" s="140">
        <v>1.4619883040935673E-5</v>
      </c>
      <c r="H35" s="139">
        <v>2.3148148148148147E-5</v>
      </c>
      <c r="I35" s="143">
        <v>55</v>
      </c>
      <c r="J35" s="138">
        <v>29</v>
      </c>
      <c r="K35" s="138">
        <v>0</v>
      </c>
      <c r="L35" s="138">
        <v>29</v>
      </c>
      <c r="M35" s="139">
        <v>2.989583333333333E-2</v>
      </c>
      <c r="N35" s="139">
        <v>9.2615740740740748E-2</v>
      </c>
      <c r="O35" s="139">
        <v>0</v>
      </c>
      <c r="P35" s="139">
        <v>0</v>
      </c>
      <c r="Q35" s="139">
        <v>3.7002314814814814E-2</v>
      </c>
      <c r="R35" s="139">
        <v>0</v>
      </c>
      <c r="S35" s="139">
        <v>0</v>
      </c>
      <c r="T35" s="139">
        <v>2.013888888888889E-2</v>
      </c>
      <c r="U35" s="139">
        <v>0</v>
      </c>
      <c r="V35" s="139">
        <v>1.7638888888888888E-2</v>
      </c>
      <c r="W35" s="138">
        <v>0</v>
      </c>
      <c r="X35" s="142">
        <v>0</v>
      </c>
    </row>
    <row r="36" spans="1:24" s="6" customFormat="1" outlineLevel="1">
      <c r="A36" s="146"/>
      <c r="B36" s="127">
        <v>41619</v>
      </c>
      <c r="C36" s="147" t="str">
        <f t="shared" si="0"/>
        <v>Алексеев Максим</v>
      </c>
      <c r="D36" s="138">
        <v>34</v>
      </c>
      <c r="E36" s="139">
        <v>1.3956971677559913E-5</v>
      </c>
      <c r="F36" s="139">
        <v>3.9120370370370368E-3</v>
      </c>
      <c r="G36" s="140">
        <v>1.4297385620915031E-5</v>
      </c>
      <c r="H36" s="139">
        <v>2.3148148148148147E-5</v>
      </c>
      <c r="I36" s="143">
        <v>42</v>
      </c>
      <c r="J36" s="138">
        <v>24</v>
      </c>
      <c r="K36" s="138">
        <v>0</v>
      </c>
      <c r="L36" s="138">
        <v>24</v>
      </c>
      <c r="M36" s="139">
        <v>2.8321759259259258E-2</v>
      </c>
      <c r="N36" s="139">
        <v>9.043981481481482E-2</v>
      </c>
      <c r="O36" s="139">
        <v>0</v>
      </c>
      <c r="P36" s="139">
        <v>0</v>
      </c>
      <c r="Q36" s="139">
        <v>7.2349537037037046E-2</v>
      </c>
      <c r="R36" s="139">
        <v>0</v>
      </c>
      <c r="S36" s="139">
        <v>0</v>
      </c>
      <c r="T36" s="139">
        <v>2.0219907407407409E-2</v>
      </c>
      <c r="U36" s="139">
        <v>0</v>
      </c>
      <c r="V36" s="139">
        <v>1.1574074074074075E-2</v>
      </c>
      <c r="W36" s="138">
        <v>0</v>
      </c>
      <c r="X36" s="142">
        <v>0</v>
      </c>
    </row>
    <row r="37" spans="1:24" s="6" customFormat="1" outlineLevel="1">
      <c r="A37" s="146"/>
      <c r="B37" s="127">
        <v>41620</v>
      </c>
      <c r="C37" s="147" t="str">
        <f t="shared" si="0"/>
        <v>Алексеев Максим</v>
      </c>
      <c r="D37" s="138"/>
      <c r="E37" s="139"/>
      <c r="F37" s="139"/>
      <c r="G37" s="140"/>
      <c r="H37" s="139"/>
      <c r="I37" s="143"/>
      <c r="J37" s="138"/>
      <c r="K37" s="138"/>
      <c r="L37" s="138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8"/>
      <c r="X37" s="142"/>
    </row>
    <row r="38" spans="1:24" s="6" customFormat="1" outlineLevel="1">
      <c r="A38" s="146"/>
      <c r="B38" s="127">
        <v>41621</v>
      </c>
      <c r="C38" s="147" t="str">
        <f t="shared" si="0"/>
        <v>Алексеев Максим</v>
      </c>
      <c r="D38" s="138"/>
      <c r="E38" s="139"/>
      <c r="F38" s="139"/>
      <c r="G38" s="140"/>
      <c r="H38" s="139"/>
      <c r="I38" s="143"/>
      <c r="J38" s="138"/>
      <c r="K38" s="138"/>
      <c r="L38" s="138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8"/>
      <c r="X38" s="142"/>
    </row>
    <row r="39" spans="1:24" s="6" customFormat="1" outlineLevel="1">
      <c r="A39" s="146"/>
      <c r="B39" s="127">
        <v>41622</v>
      </c>
      <c r="C39" s="147" t="str">
        <f t="shared" si="0"/>
        <v>Алексеев Максим</v>
      </c>
      <c r="D39" s="138"/>
      <c r="E39" s="139"/>
      <c r="F39" s="139"/>
      <c r="G39" s="140"/>
      <c r="H39" s="139"/>
      <c r="I39" s="143"/>
      <c r="J39" s="138"/>
      <c r="K39" s="138"/>
      <c r="L39" s="138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8"/>
      <c r="X39" s="139"/>
    </row>
    <row r="40" spans="1:24" s="6" customFormat="1" outlineLevel="1">
      <c r="A40" s="146"/>
      <c r="B40" s="127">
        <v>41623</v>
      </c>
      <c r="C40" s="147" t="str">
        <f t="shared" si="0"/>
        <v>Алексеев Максим</v>
      </c>
      <c r="D40" s="138"/>
      <c r="E40" s="139"/>
      <c r="F40" s="139"/>
      <c r="G40" s="140"/>
      <c r="H40" s="139"/>
      <c r="I40" s="143"/>
      <c r="J40" s="138"/>
      <c r="K40" s="138"/>
      <c r="L40" s="138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8"/>
      <c r="X40" s="139"/>
    </row>
    <row r="41" spans="1:24" s="6" customFormat="1" outlineLevel="1">
      <c r="A41" s="146"/>
      <c r="B41" s="127">
        <v>41624</v>
      </c>
      <c r="C41" s="147" t="str">
        <f t="shared" si="0"/>
        <v>Алексеев Максим</v>
      </c>
      <c r="D41" s="138"/>
      <c r="E41" s="139"/>
      <c r="F41" s="139"/>
      <c r="G41" s="140"/>
      <c r="H41" s="139"/>
      <c r="I41" s="141"/>
      <c r="J41" s="138"/>
      <c r="K41" s="138"/>
      <c r="L41" s="138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8"/>
      <c r="X41" s="142"/>
    </row>
    <row r="42" spans="1:24" s="6" customFormat="1" outlineLevel="1">
      <c r="A42" s="146"/>
      <c r="B42" s="127">
        <v>41625</v>
      </c>
      <c r="C42" s="147" t="str">
        <f t="shared" si="0"/>
        <v>Алексеев Максим</v>
      </c>
      <c r="D42" s="138"/>
      <c r="E42" s="139"/>
      <c r="F42" s="139"/>
      <c r="G42" s="140"/>
      <c r="H42" s="139"/>
      <c r="I42" s="141"/>
      <c r="J42" s="138"/>
      <c r="K42" s="138"/>
      <c r="L42" s="138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8"/>
      <c r="X42" s="142"/>
    </row>
    <row r="43" spans="1:24" s="6" customFormat="1" outlineLevel="1">
      <c r="A43" s="146"/>
      <c r="B43" s="127">
        <v>41626</v>
      </c>
      <c r="C43" s="147" t="str">
        <f t="shared" si="0"/>
        <v>Алексеев Максим</v>
      </c>
      <c r="D43" s="138"/>
      <c r="E43" s="139"/>
      <c r="F43" s="139"/>
      <c r="G43" s="140"/>
      <c r="H43" s="139"/>
      <c r="I43" s="143"/>
      <c r="J43" s="138"/>
      <c r="K43" s="138"/>
      <c r="L43" s="138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8"/>
      <c r="X43" s="142"/>
    </row>
    <row r="44" spans="1:24" s="6" customFormat="1" outlineLevel="1">
      <c r="A44" s="146"/>
      <c r="B44" s="127">
        <v>41627</v>
      </c>
      <c r="C44" s="147" t="str">
        <f t="shared" si="0"/>
        <v>Алексеев Максим</v>
      </c>
      <c r="D44" s="138"/>
      <c r="E44" s="139"/>
      <c r="F44" s="139"/>
      <c r="G44" s="140"/>
      <c r="H44" s="139"/>
      <c r="I44" s="143"/>
      <c r="J44" s="138"/>
      <c r="K44" s="138"/>
      <c r="L44" s="138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8"/>
      <c r="X44" s="142"/>
    </row>
    <row r="45" spans="1:24" s="6" customFormat="1" outlineLevel="1">
      <c r="A45" s="146"/>
      <c r="B45" s="127">
        <v>41628</v>
      </c>
      <c r="C45" s="147" t="str">
        <f t="shared" si="0"/>
        <v>Алексеев Максим</v>
      </c>
      <c r="D45" s="138"/>
      <c r="E45" s="139"/>
      <c r="F45" s="139"/>
      <c r="G45" s="140"/>
      <c r="H45" s="139"/>
      <c r="I45" s="143"/>
      <c r="J45" s="138"/>
      <c r="K45" s="138"/>
      <c r="L45" s="138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8"/>
      <c r="X45" s="142"/>
    </row>
    <row r="46" spans="1:24" s="6" customFormat="1" outlineLevel="1">
      <c r="A46" s="146"/>
      <c r="B46" s="127">
        <v>41629</v>
      </c>
      <c r="C46" s="147" t="str">
        <f t="shared" si="0"/>
        <v>Алексеев Максим</v>
      </c>
      <c r="D46" s="138"/>
      <c r="E46" s="139"/>
      <c r="F46" s="139"/>
      <c r="G46" s="140"/>
      <c r="H46" s="139"/>
      <c r="I46" s="143"/>
      <c r="J46" s="138"/>
      <c r="K46" s="138"/>
      <c r="L46" s="138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8"/>
      <c r="X46" s="139"/>
    </row>
    <row r="47" spans="1:24" s="6" customFormat="1" outlineLevel="1">
      <c r="A47" s="146"/>
      <c r="B47" s="127">
        <v>41630</v>
      </c>
      <c r="C47" s="147" t="str">
        <f t="shared" si="0"/>
        <v>Алексеев Максим</v>
      </c>
      <c r="D47" s="138"/>
      <c r="E47" s="144"/>
      <c r="F47" s="144"/>
      <c r="G47" s="144"/>
      <c r="H47" s="144"/>
      <c r="I47" s="143"/>
      <c r="J47" s="143"/>
      <c r="K47" s="143"/>
      <c r="L47" s="143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3"/>
      <c r="X47" s="144"/>
    </row>
    <row r="48" spans="1:24" s="6" customFormat="1" outlineLevel="1">
      <c r="A48" s="146"/>
      <c r="B48" s="127">
        <v>41631</v>
      </c>
      <c r="C48" s="147" t="str">
        <f t="shared" si="0"/>
        <v>Алексеев Максим</v>
      </c>
      <c r="D48" s="138"/>
      <c r="E48" s="139"/>
      <c r="F48" s="139"/>
      <c r="G48" s="140"/>
      <c r="H48" s="139"/>
      <c r="I48" s="141"/>
      <c r="J48" s="138"/>
      <c r="K48" s="138"/>
      <c r="L48" s="138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8"/>
      <c r="X48" s="142"/>
    </row>
    <row r="49" spans="1:24" s="6" customFormat="1" outlineLevel="1">
      <c r="A49" s="146"/>
      <c r="B49" s="127">
        <v>41632</v>
      </c>
      <c r="C49" s="147" t="str">
        <f t="shared" si="0"/>
        <v>Алексеев Максим</v>
      </c>
      <c r="D49" s="138"/>
      <c r="E49" s="139"/>
      <c r="F49" s="139"/>
      <c r="G49" s="140"/>
      <c r="H49" s="139"/>
      <c r="I49" s="141"/>
      <c r="J49" s="138"/>
      <c r="K49" s="138"/>
      <c r="L49" s="138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8"/>
      <c r="X49" s="142"/>
    </row>
    <row r="50" spans="1:24" s="6" customFormat="1" outlineLevel="1">
      <c r="A50" s="146"/>
      <c r="B50" s="127">
        <v>41633</v>
      </c>
      <c r="C50" s="147" t="str">
        <f t="shared" si="0"/>
        <v>Алексеев Максим</v>
      </c>
      <c r="D50" s="138"/>
      <c r="E50" s="139"/>
      <c r="F50" s="139"/>
      <c r="G50" s="140"/>
      <c r="H50" s="139"/>
      <c r="I50" s="141"/>
      <c r="J50" s="138"/>
      <c r="K50" s="138"/>
      <c r="L50" s="138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8"/>
      <c r="X50" s="142"/>
    </row>
    <row r="51" spans="1:24" s="6" customFormat="1" outlineLevel="1">
      <c r="A51" s="146"/>
      <c r="B51" s="127">
        <v>41634</v>
      </c>
      <c r="C51" s="147" t="str">
        <f t="shared" si="0"/>
        <v>Алексеев Максим</v>
      </c>
      <c r="D51" s="143"/>
      <c r="E51" s="144"/>
      <c r="F51" s="144"/>
      <c r="G51" s="144"/>
      <c r="H51" s="144"/>
      <c r="I51" s="141"/>
      <c r="J51" s="141"/>
      <c r="K51" s="141"/>
      <c r="L51" s="141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1"/>
      <c r="X51" s="144"/>
    </row>
    <row r="52" spans="1:24" s="6" customFormat="1" outlineLevel="1">
      <c r="A52" s="146"/>
      <c r="B52" s="127">
        <v>41635</v>
      </c>
      <c r="C52" s="147" t="str">
        <f t="shared" si="0"/>
        <v>Алексеев Максим</v>
      </c>
      <c r="D52" s="138"/>
      <c r="E52" s="139"/>
      <c r="F52" s="139"/>
      <c r="G52" s="140"/>
      <c r="H52" s="139"/>
      <c r="I52" s="141"/>
      <c r="J52" s="138"/>
      <c r="K52" s="138"/>
      <c r="L52" s="138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8"/>
      <c r="X52" s="142"/>
    </row>
    <row r="53" spans="1:24" s="6" customFormat="1" outlineLevel="1">
      <c r="A53" s="146"/>
      <c r="B53" s="127">
        <v>41636</v>
      </c>
      <c r="C53" s="147" t="str">
        <f t="shared" si="0"/>
        <v>Алексеев Максим</v>
      </c>
      <c r="D53" s="143"/>
      <c r="E53" s="144"/>
      <c r="F53" s="144"/>
      <c r="G53" s="144"/>
      <c r="H53" s="144"/>
      <c r="I53" s="141"/>
      <c r="J53" s="141"/>
      <c r="K53" s="141"/>
      <c r="L53" s="141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1"/>
      <c r="X53" s="144"/>
    </row>
    <row r="54" spans="1:24" s="6" customFormat="1" outlineLevel="1">
      <c r="A54" s="146"/>
      <c r="B54" s="127">
        <v>41637</v>
      </c>
      <c r="C54" s="147" t="str">
        <f t="shared" si="0"/>
        <v>Алексеев Максим</v>
      </c>
      <c r="D54" s="143"/>
      <c r="E54" s="144"/>
      <c r="F54" s="144"/>
      <c r="G54" s="144"/>
      <c r="H54" s="144"/>
      <c r="I54" s="141"/>
      <c r="J54" s="143"/>
      <c r="K54" s="143"/>
      <c r="L54" s="143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3"/>
      <c r="X54" s="144"/>
    </row>
    <row r="55" spans="1:24" s="6" customFormat="1" outlineLevel="1">
      <c r="A55" s="146"/>
      <c r="B55" s="127">
        <v>41638</v>
      </c>
      <c r="C55" s="147" t="str">
        <f t="shared" si="0"/>
        <v>Алексеев Максим</v>
      </c>
      <c r="D55" s="138"/>
      <c r="E55" s="139"/>
      <c r="F55" s="139"/>
      <c r="G55" s="140"/>
      <c r="H55" s="139"/>
      <c r="I55" s="143"/>
      <c r="J55" s="138"/>
      <c r="K55" s="138"/>
      <c r="L55" s="138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8"/>
      <c r="X55" s="142"/>
    </row>
    <row r="56" spans="1:24" s="6" customFormat="1" outlineLevel="1">
      <c r="A56" s="146"/>
      <c r="B56" s="127">
        <v>41639</v>
      </c>
      <c r="C56" s="147" t="str">
        <f t="shared" si="0"/>
        <v>Алексеев Максим</v>
      </c>
      <c r="D56" s="138"/>
      <c r="E56" s="139"/>
      <c r="F56" s="139"/>
      <c r="G56" s="140"/>
      <c r="H56" s="139"/>
      <c r="I56" s="141"/>
      <c r="J56" s="138"/>
      <c r="K56" s="138"/>
      <c r="L56" s="138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8"/>
      <c r="X56" s="142"/>
    </row>
    <row r="57" spans="1:24" s="6" customFormat="1" ht="38.25">
      <c r="A57" s="153" t="s">
        <v>55</v>
      </c>
      <c r="B57" s="154" t="s">
        <v>60</v>
      </c>
      <c r="C57" s="133" t="s">
        <v>72</v>
      </c>
      <c r="D57" s="134" t="s">
        <v>6</v>
      </c>
      <c r="E57" s="135" t="s">
        <v>0</v>
      </c>
      <c r="F57" s="136" t="s">
        <v>1</v>
      </c>
      <c r="G57" s="136" t="s">
        <v>3</v>
      </c>
      <c r="H57" s="136" t="s">
        <v>2</v>
      </c>
      <c r="I57" s="137" t="s">
        <v>8</v>
      </c>
      <c r="J57" s="134" t="s">
        <v>10</v>
      </c>
      <c r="K57" s="134" t="s">
        <v>11</v>
      </c>
      <c r="L57" s="137" t="s">
        <v>9</v>
      </c>
      <c r="M57" s="135" t="s">
        <v>4</v>
      </c>
      <c r="N57" s="135" t="s">
        <v>19</v>
      </c>
      <c r="O57" s="135" t="s">
        <v>40</v>
      </c>
      <c r="P57" s="135" t="s">
        <v>41</v>
      </c>
      <c r="Q57" s="135" t="s">
        <v>42</v>
      </c>
      <c r="R57" s="135" t="s">
        <v>43</v>
      </c>
      <c r="S57" s="135" t="s">
        <v>63</v>
      </c>
      <c r="T57" s="135" t="s">
        <v>5</v>
      </c>
      <c r="U57" s="135" t="s">
        <v>22</v>
      </c>
      <c r="V57" s="135" t="s">
        <v>18</v>
      </c>
      <c r="W57" s="135" t="s">
        <v>57</v>
      </c>
      <c r="X57" s="135" t="s">
        <v>58</v>
      </c>
    </row>
    <row r="58" spans="1:24" s="6" customFormat="1" outlineLevel="1">
      <c r="A58" s="146"/>
      <c r="B58" s="127">
        <v>41609</v>
      </c>
      <c r="C58" s="156" t="str">
        <f>Таблица129[[#Headers],[Алексеев Роман]]</f>
        <v>Алексеев Роман</v>
      </c>
      <c r="D58" s="138"/>
      <c r="E58" s="139"/>
      <c r="F58" s="139"/>
      <c r="G58" s="140"/>
      <c r="H58" s="139"/>
      <c r="I58" s="143"/>
      <c r="J58" s="138"/>
      <c r="K58" s="138"/>
      <c r="L58" s="138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8"/>
      <c r="X58" s="163"/>
    </row>
    <row r="59" spans="1:24" s="6" customFormat="1" outlineLevel="1">
      <c r="A59" s="146"/>
      <c r="B59" s="127">
        <v>41610</v>
      </c>
      <c r="C59" s="156" t="str">
        <f>Таблица129[[#Headers],[Алексеев Роман]]</f>
        <v>Алексеев Роман</v>
      </c>
      <c r="D59" s="138">
        <v>32</v>
      </c>
      <c r="E59" s="139">
        <v>1.6276041666666666E-5</v>
      </c>
      <c r="F59" s="139">
        <v>3.4490740740740745E-3</v>
      </c>
      <c r="G59" s="140">
        <v>1.644965277777778E-3</v>
      </c>
      <c r="H59" s="139">
        <v>3.4722222222222222E-5</v>
      </c>
      <c r="I59" s="143">
        <v>32</v>
      </c>
      <c r="J59" s="138">
        <v>24</v>
      </c>
      <c r="K59" s="138">
        <v>0</v>
      </c>
      <c r="L59" s="138">
        <v>27</v>
      </c>
      <c r="M59" s="139">
        <v>1.9803240740740739E-2</v>
      </c>
      <c r="N59" s="139">
        <v>3.0451388888888889E-2</v>
      </c>
      <c r="O59" s="139">
        <v>0</v>
      </c>
      <c r="P59" s="139">
        <v>0</v>
      </c>
      <c r="Q59" s="139">
        <v>0.10414351851851851</v>
      </c>
      <c r="R59" s="139">
        <v>0</v>
      </c>
      <c r="S59" s="139">
        <v>0</v>
      </c>
      <c r="T59" s="139">
        <v>2.0474537037037038E-2</v>
      </c>
      <c r="U59" s="139">
        <v>1.0069444444444444E-3</v>
      </c>
      <c r="V59" s="139">
        <v>1.6180555555555556E-2</v>
      </c>
      <c r="W59" s="138">
        <v>0</v>
      </c>
      <c r="X59" s="163">
        <v>0</v>
      </c>
    </row>
    <row r="60" spans="1:24" s="6" customFormat="1" outlineLevel="1">
      <c r="A60" s="146"/>
      <c r="B60" s="127">
        <v>41611</v>
      </c>
      <c r="C60" s="156" t="str">
        <f>Таблица129[[#Headers],[Алексеев Роман]]</f>
        <v>Алексеев Роман</v>
      </c>
      <c r="D60" s="138">
        <v>29</v>
      </c>
      <c r="E60" s="139">
        <v>1.2771392081736908E-5</v>
      </c>
      <c r="F60" s="139">
        <v>5.37037037037037E-3</v>
      </c>
      <c r="G60" s="140">
        <v>1.8239144316730522E-3</v>
      </c>
      <c r="H60" s="139">
        <v>3.4722222222222222E-5</v>
      </c>
      <c r="I60" s="143">
        <v>31</v>
      </c>
      <c r="J60" s="138">
        <v>24</v>
      </c>
      <c r="K60" s="138">
        <v>0</v>
      </c>
      <c r="L60" s="138">
        <v>26</v>
      </c>
      <c r="M60" s="139">
        <v>2.0706018518518519E-2</v>
      </c>
      <c r="N60" s="139">
        <v>5.7361111111111113E-2</v>
      </c>
      <c r="O60" s="139">
        <v>0</v>
      </c>
      <c r="P60" s="139">
        <v>0</v>
      </c>
      <c r="Q60" s="139">
        <v>3.0335648148148143E-2</v>
      </c>
      <c r="R60" s="139">
        <v>0</v>
      </c>
      <c r="S60" s="139">
        <v>0</v>
      </c>
      <c r="T60" s="139">
        <v>2.0497685185185185E-2</v>
      </c>
      <c r="U60" s="139">
        <v>1.4930555555555556E-3</v>
      </c>
      <c r="V60" s="139">
        <v>1.6249999999999997E-2</v>
      </c>
      <c r="W60" s="138">
        <v>0</v>
      </c>
      <c r="X60" s="163">
        <v>0</v>
      </c>
    </row>
    <row r="61" spans="1:24" s="6" customFormat="1" outlineLevel="1">
      <c r="A61" s="146"/>
      <c r="B61" s="127">
        <v>41612</v>
      </c>
      <c r="C61" s="156" t="str">
        <f>Таблица129[[#Headers],[Алексеев Роман]]</f>
        <v>Алексеев Роман</v>
      </c>
      <c r="D61" s="138">
        <v>23</v>
      </c>
      <c r="E61" s="139">
        <v>1.559983896940419E-5</v>
      </c>
      <c r="F61" s="139">
        <v>8.0555555555555554E-3</v>
      </c>
      <c r="G61" s="140">
        <v>1.5247584541062801E-4</v>
      </c>
      <c r="H61" s="139">
        <v>3.4722222222222222E-5</v>
      </c>
      <c r="I61" s="143">
        <v>23</v>
      </c>
      <c r="J61" s="138">
        <v>19</v>
      </c>
      <c r="K61" s="138">
        <v>0</v>
      </c>
      <c r="L61" s="138">
        <v>22</v>
      </c>
      <c r="M61" s="139">
        <v>3.2002314814814817E-2</v>
      </c>
      <c r="N61" s="139">
        <v>4.0763888888888891E-2</v>
      </c>
      <c r="O61" s="139">
        <v>0</v>
      </c>
      <c r="P61" s="139">
        <v>1.0289351851851852E-2</v>
      </c>
      <c r="Q61" s="139">
        <v>1.4583333333333332E-2</v>
      </c>
      <c r="R61" s="139">
        <v>0</v>
      </c>
      <c r="S61" s="139">
        <v>0</v>
      </c>
      <c r="T61" s="139">
        <v>1.6597222222222222E-2</v>
      </c>
      <c r="U61" s="139">
        <v>2.4305555555555556E-3</v>
      </c>
      <c r="V61" s="139">
        <v>5.0185185185185187E-2</v>
      </c>
      <c r="W61" s="138">
        <v>1</v>
      </c>
      <c r="X61" s="163">
        <v>2.3148148148148147E-5</v>
      </c>
    </row>
    <row r="62" spans="1:24" s="6" customFormat="1" outlineLevel="1">
      <c r="A62" s="146"/>
      <c r="B62" s="127">
        <v>41613</v>
      </c>
      <c r="C62" s="156" t="str">
        <f>Таблица129[[#Headers],[Алексеев Роман]]</f>
        <v>Алексеев Роман</v>
      </c>
      <c r="D62" s="138">
        <v>33</v>
      </c>
      <c r="E62" s="139">
        <v>1.3678451178451179E-5</v>
      </c>
      <c r="F62" s="139">
        <v>6.168981481481481E-3</v>
      </c>
      <c r="G62" s="140">
        <v>1.2450897867564536E-4</v>
      </c>
      <c r="H62" s="139">
        <v>1.1574074074074073E-5</v>
      </c>
      <c r="I62" s="143">
        <v>37</v>
      </c>
      <c r="J62" s="138">
        <v>32</v>
      </c>
      <c r="K62" s="138">
        <v>0</v>
      </c>
      <c r="L62" s="138">
        <v>35</v>
      </c>
      <c r="M62" s="139">
        <v>2.4918981481481483E-2</v>
      </c>
      <c r="N62" s="139">
        <v>4.0520833333333332E-2</v>
      </c>
      <c r="O62" s="139">
        <v>0</v>
      </c>
      <c r="P62" s="139">
        <v>2.8923611111111108E-2</v>
      </c>
      <c r="Q62" s="139">
        <v>1.6932870370370369E-2</v>
      </c>
      <c r="R62" s="139">
        <v>0</v>
      </c>
      <c r="S62" s="139">
        <v>0</v>
      </c>
      <c r="T62" s="139">
        <v>2.0543981481481479E-2</v>
      </c>
      <c r="U62" s="139">
        <v>3.1249999999999997E-3</v>
      </c>
      <c r="V62" s="139">
        <v>1.4282407407407409E-2</v>
      </c>
      <c r="W62" s="138">
        <v>0</v>
      </c>
      <c r="X62" s="163">
        <v>0</v>
      </c>
    </row>
    <row r="63" spans="1:24" s="6" customFormat="1" outlineLevel="1">
      <c r="A63" s="146"/>
      <c r="B63" s="127">
        <v>41614</v>
      </c>
      <c r="C63" s="147" t="str">
        <f>Таблица129[[#Headers],[Алексеев Роман]]</f>
        <v>Алексеев Роман</v>
      </c>
      <c r="D63" s="138"/>
      <c r="E63" s="139"/>
      <c r="F63" s="139"/>
      <c r="G63" s="140"/>
      <c r="H63" s="139"/>
      <c r="I63" s="143"/>
      <c r="J63" s="138"/>
      <c r="K63" s="138"/>
      <c r="L63" s="138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8"/>
      <c r="X63" s="142"/>
    </row>
    <row r="64" spans="1:24" s="6" customFormat="1" outlineLevel="1">
      <c r="A64" s="146"/>
      <c r="B64" s="127">
        <v>41615</v>
      </c>
      <c r="C64" s="147" t="str">
        <f>Таблица129[[#Headers],[Алексеев Роман]]</f>
        <v>Алексеев Роман</v>
      </c>
      <c r="D64" s="138"/>
      <c r="E64" s="139"/>
      <c r="F64" s="139"/>
      <c r="G64" s="140"/>
      <c r="H64" s="139"/>
      <c r="I64" s="143"/>
      <c r="J64" s="138"/>
      <c r="K64" s="138"/>
      <c r="L64" s="138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8"/>
      <c r="X64" s="142"/>
    </row>
    <row r="65" spans="1:24" s="6" customFormat="1" outlineLevel="1">
      <c r="A65" s="146"/>
      <c r="B65" s="127">
        <v>41616</v>
      </c>
      <c r="C65" s="147" t="str">
        <f>Таблица129[[#Headers],[Алексеев Роман]]</f>
        <v>Алексеев Роман</v>
      </c>
      <c r="D65" s="138"/>
      <c r="E65" s="139"/>
      <c r="F65" s="139"/>
      <c r="G65" s="140"/>
      <c r="H65" s="139"/>
      <c r="I65" s="143"/>
      <c r="J65" s="138"/>
      <c r="K65" s="138"/>
      <c r="L65" s="138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8"/>
      <c r="X65" s="142"/>
    </row>
    <row r="66" spans="1:24" s="6" customFormat="1" outlineLevel="1">
      <c r="A66" s="146"/>
      <c r="B66" s="127">
        <v>41617</v>
      </c>
      <c r="C66" s="147" t="str">
        <f>Таблица129[[#Headers],[Алексеев Роман]]</f>
        <v>Алексеев Роман</v>
      </c>
      <c r="D66" s="138">
        <v>37</v>
      </c>
      <c r="E66" s="139">
        <v>1.2512512512512511E-5</v>
      </c>
      <c r="F66" s="139">
        <v>5.5208333333333333E-3</v>
      </c>
      <c r="G66" s="140">
        <v>1.5140140140140141E-4</v>
      </c>
      <c r="H66" s="139">
        <v>2.3148148148148147E-5</v>
      </c>
      <c r="I66" s="143">
        <v>44</v>
      </c>
      <c r="J66" s="138">
        <v>30</v>
      </c>
      <c r="K66" s="138">
        <v>0</v>
      </c>
      <c r="L66" s="138">
        <v>36</v>
      </c>
      <c r="M66" s="139">
        <v>3.2268518518518523E-2</v>
      </c>
      <c r="N66" s="139">
        <v>6.0428240740740741E-2</v>
      </c>
      <c r="O66" s="139">
        <v>0</v>
      </c>
      <c r="P66" s="139">
        <v>0</v>
      </c>
      <c r="Q66" s="139">
        <v>2.2581018518518518E-2</v>
      </c>
      <c r="R66" s="139">
        <v>0</v>
      </c>
      <c r="S66" s="139">
        <v>0</v>
      </c>
      <c r="T66" s="139">
        <v>2.0277777777777777E-2</v>
      </c>
      <c r="U66" s="139">
        <v>3.5416666666666665E-3</v>
      </c>
      <c r="V66" s="139">
        <v>1.0856481481481481E-2</v>
      </c>
      <c r="W66" s="138">
        <v>0</v>
      </c>
      <c r="X66" s="142">
        <v>0</v>
      </c>
    </row>
    <row r="67" spans="1:24" s="6" customFormat="1" outlineLevel="1">
      <c r="A67" s="146"/>
      <c r="B67" s="127">
        <v>41618</v>
      </c>
      <c r="C67" s="147" t="str">
        <f>Таблица129[[#Headers],[Алексеев Роман]]</f>
        <v>Алексеев Роман</v>
      </c>
      <c r="D67" s="138">
        <v>33</v>
      </c>
      <c r="E67" s="139">
        <v>1.1924803591470259E-5</v>
      </c>
      <c r="F67" s="139">
        <v>6.3194444444444444E-3</v>
      </c>
      <c r="G67" s="140">
        <v>4.0333894500561168E-5</v>
      </c>
      <c r="H67" s="139">
        <v>2.3148148148148147E-5</v>
      </c>
      <c r="I67" s="143">
        <v>36</v>
      </c>
      <c r="J67" s="138">
        <v>28</v>
      </c>
      <c r="K67" s="138">
        <v>0</v>
      </c>
      <c r="L67" s="138">
        <v>30</v>
      </c>
      <c r="M67" s="139">
        <v>3.2037037037037037E-2</v>
      </c>
      <c r="N67" s="139">
        <v>6.1620370370370374E-2</v>
      </c>
      <c r="O67" s="139">
        <v>0</v>
      </c>
      <c r="P67" s="139">
        <v>6.9560185185185185E-3</v>
      </c>
      <c r="Q67" s="139">
        <v>1.0497685185185186E-2</v>
      </c>
      <c r="R67" s="139">
        <v>0</v>
      </c>
      <c r="S67" s="139">
        <v>0</v>
      </c>
      <c r="T67" s="139">
        <v>2.1111111111111108E-2</v>
      </c>
      <c r="U67" s="139">
        <v>5.2083333333333333E-4</v>
      </c>
      <c r="V67" s="139">
        <v>1.7812499999999998E-2</v>
      </c>
      <c r="W67" s="138">
        <v>0</v>
      </c>
      <c r="X67" s="142">
        <v>0</v>
      </c>
    </row>
    <row r="68" spans="1:24" s="6" customFormat="1" outlineLevel="1">
      <c r="A68" s="146"/>
      <c r="B68" s="127">
        <v>41619</v>
      </c>
      <c r="C68" s="147" t="str">
        <f>Таблица129[[#Headers],[Алексеев Роман]]</f>
        <v>Алексеев Роман</v>
      </c>
      <c r="D68" s="138">
        <v>14</v>
      </c>
      <c r="E68" s="139">
        <v>1.3227513227513226E-5</v>
      </c>
      <c r="F68" s="139">
        <v>3.9236111111111112E-3</v>
      </c>
      <c r="G68" s="140">
        <v>1.4880952380952383E-5</v>
      </c>
      <c r="H68" s="139">
        <v>1.1574074074074073E-5</v>
      </c>
      <c r="I68" s="143">
        <v>14</v>
      </c>
      <c r="J68" s="138">
        <v>9</v>
      </c>
      <c r="K68" s="138">
        <v>0</v>
      </c>
      <c r="L68" s="138">
        <v>9</v>
      </c>
      <c r="M68" s="139">
        <v>1.03125E-2</v>
      </c>
      <c r="N68" s="139">
        <v>2.5925925925925925E-2</v>
      </c>
      <c r="O68" s="139">
        <v>0</v>
      </c>
      <c r="P68" s="139">
        <v>0.1552662037037037</v>
      </c>
      <c r="Q68" s="139">
        <v>8.0173611111111112E-2</v>
      </c>
      <c r="R68" s="139">
        <v>0</v>
      </c>
      <c r="S68" s="139">
        <v>0</v>
      </c>
      <c r="T68" s="139">
        <v>1.96875E-2</v>
      </c>
      <c r="U68" s="139">
        <v>0</v>
      </c>
      <c r="V68" s="139">
        <v>7.8819444444444432E-3</v>
      </c>
      <c r="W68" s="138">
        <v>0</v>
      </c>
      <c r="X68" s="142">
        <v>0</v>
      </c>
    </row>
    <row r="69" spans="1:24" s="6" customFormat="1" outlineLevel="1">
      <c r="A69" s="146"/>
      <c r="B69" s="127">
        <v>41620</v>
      </c>
      <c r="C69" s="147" t="str">
        <f>Таблица129[[#Headers],[Алексеев Роман]]</f>
        <v>Алексеев Роман</v>
      </c>
      <c r="D69" s="138"/>
      <c r="E69" s="139"/>
      <c r="F69" s="139"/>
      <c r="G69" s="140"/>
      <c r="H69" s="139"/>
      <c r="I69" s="143"/>
      <c r="J69" s="138"/>
      <c r="K69" s="138"/>
      <c r="L69" s="138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8"/>
      <c r="X69" s="142"/>
    </row>
    <row r="70" spans="1:24" s="6" customFormat="1" outlineLevel="1">
      <c r="A70" s="146"/>
      <c r="B70" s="127">
        <v>41621</v>
      </c>
      <c r="C70" s="147" t="str">
        <f>Таблица129[[#Headers],[Алексеев Роман]]</f>
        <v>Алексеев Роман</v>
      </c>
      <c r="D70" s="138"/>
      <c r="E70" s="139"/>
      <c r="F70" s="139"/>
      <c r="G70" s="140"/>
      <c r="H70" s="139"/>
      <c r="I70" s="143"/>
      <c r="J70" s="138"/>
      <c r="K70" s="138"/>
      <c r="L70" s="138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8"/>
      <c r="X70" s="142"/>
    </row>
    <row r="71" spans="1:24" s="6" customFormat="1" outlineLevel="1">
      <c r="A71" s="146"/>
      <c r="B71" s="127">
        <v>41622</v>
      </c>
      <c r="C71" s="147" t="str">
        <f>Таблица129[[#Headers],[Алексеев Роман]]</f>
        <v>Алексеев Роман</v>
      </c>
      <c r="D71" s="138"/>
      <c r="E71" s="139"/>
      <c r="F71" s="139"/>
      <c r="G71" s="140"/>
      <c r="H71" s="139"/>
      <c r="I71" s="143"/>
      <c r="J71" s="138"/>
      <c r="K71" s="138"/>
      <c r="L71" s="138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8"/>
      <c r="X71" s="139"/>
    </row>
    <row r="72" spans="1:24" s="6" customFormat="1" outlineLevel="1">
      <c r="A72" s="146"/>
      <c r="B72" s="127">
        <v>41623</v>
      </c>
      <c r="C72" s="147" t="str">
        <f>Таблица129[[#Headers],[Алексеев Роман]]</f>
        <v>Алексеев Роман</v>
      </c>
      <c r="D72" s="138"/>
      <c r="E72" s="139"/>
      <c r="F72" s="139"/>
      <c r="G72" s="140"/>
      <c r="H72" s="139"/>
      <c r="I72" s="143"/>
      <c r="J72" s="138"/>
      <c r="K72" s="138"/>
      <c r="L72" s="138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8"/>
      <c r="X72" s="139"/>
    </row>
    <row r="73" spans="1:24" s="6" customFormat="1" outlineLevel="1">
      <c r="A73" s="146"/>
      <c r="B73" s="127">
        <v>41624</v>
      </c>
      <c r="C73" s="147" t="str">
        <f>Таблица129[[#Headers],[Алексеев Роман]]</f>
        <v>Алексеев Роман</v>
      </c>
      <c r="D73" s="138"/>
      <c r="E73" s="139"/>
      <c r="F73" s="139"/>
      <c r="G73" s="140"/>
      <c r="H73" s="139"/>
      <c r="I73" s="141"/>
      <c r="J73" s="138"/>
      <c r="K73" s="138"/>
      <c r="L73" s="138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8"/>
      <c r="X73" s="142"/>
    </row>
    <row r="74" spans="1:24" s="6" customFormat="1" outlineLevel="1">
      <c r="A74" s="146"/>
      <c r="B74" s="127">
        <v>41625</v>
      </c>
      <c r="C74" s="147" t="str">
        <f>Таблица129[[#Headers],[Алексеев Роман]]</f>
        <v>Алексеев Роман</v>
      </c>
      <c r="D74" s="138"/>
      <c r="E74" s="139"/>
      <c r="F74" s="139"/>
      <c r="G74" s="140"/>
      <c r="H74" s="139"/>
      <c r="I74" s="141"/>
      <c r="J74" s="138"/>
      <c r="K74" s="138"/>
      <c r="L74" s="138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8"/>
      <c r="X74" s="142"/>
    </row>
    <row r="75" spans="1:24" s="6" customFormat="1" outlineLevel="1">
      <c r="A75" s="146"/>
      <c r="B75" s="127">
        <v>41626</v>
      </c>
      <c r="C75" s="147" t="str">
        <f>Таблица129[[#Headers],[Алексеев Роман]]</f>
        <v>Алексеев Роман</v>
      </c>
      <c r="D75" s="138"/>
      <c r="E75" s="139"/>
      <c r="F75" s="139"/>
      <c r="G75" s="140"/>
      <c r="H75" s="139"/>
      <c r="I75" s="143"/>
      <c r="J75" s="138"/>
      <c r="K75" s="138"/>
      <c r="L75" s="138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8"/>
      <c r="X75" s="142"/>
    </row>
    <row r="76" spans="1:24" s="6" customFormat="1" outlineLevel="1">
      <c r="A76" s="146"/>
      <c r="B76" s="127">
        <v>41627</v>
      </c>
      <c r="C76" s="147" t="str">
        <f>Таблица129[[#Headers],[Алексеев Роман]]</f>
        <v>Алексеев Роман</v>
      </c>
      <c r="D76" s="138"/>
      <c r="E76" s="139"/>
      <c r="F76" s="139"/>
      <c r="G76" s="140"/>
      <c r="H76" s="139"/>
      <c r="I76" s="143"/>
      <c r="J76" s="138"/>
      <c r="K76" s="138"/>
      <c r="L76" s="138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8"/>
      <c r="X76" s="142"/>
    </row>
    <row r="77" spans="1:24" s="6" customFormat="1" outlineLevel="1">
      <c r="A77" s="146"/>
      <c r="B77" s="127">
        <v>41628</v>
      </c>
      <c r="C77" s="147" t="str">
        <f>Таблица129[[#Headers],[Алексеев Роман]]</f>
        <v>Алексеев Роман</v>
      </c>
      <c r="D77" s="138"/>
      <c r="E77" s="139"/>
      <c r="F77" s="139"/>
      <c r="G77" s="140"/>
      <c r="H77" s="139"/>
      <c r="I77" s="143"/>
      <c r="J77" s="138"/>
      <c r="K77" s="138"/>
      <c r="L77" s="138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8"/>
      <c r="X77" s="142"/>
    </row>
    <row r="78" spans="1:24" s="6" customFormat="1" outlineLevel="1">
      <c r="A78" s="146"/>
      <c r="B78" s="127">
        <v>41629</v>
      </c>
      <c r="C78" s="147" t="str">
        <f>Таблица129[[#Headers],[Алексеев Роман]]</f>
        <v>Алексеев Роман</v>
      </c>
      <c r="D78" s="138"/>
      <c r="E78" s="139"/>
      <c r="F78" s="139"/>
      <c r="G78" s="140"/>
      <c r="H78" s="139"/>
      <c r="I78" s="143"/>
      <c r="J78" s="138"/>
      <c r="K78" s="138"/>
      <c r="L78" s="138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8"/>
      <c r="X78" s="139"/>
    </row>
    <row r="79" spans="1:24" s="6" customFormat="1" outlineLevel="1">
      <c r="A79" s="146"/>
      <c r="B79" s="127">
        <v>41630</v>
      </c>
      <c r="C79" s="147" t="str">
        <f>Таблица129[[#Headers],[Алексеев Роман]]</f>
        <v>Алексеев Роман</v>
      </c>
      <c r="D79" s="138"/>
      <c r="E79" s="144"/>
      <c r="F79" s="144"/>
      <c r="G79" s="144"/>
      <c r="H79" s="144"/>
      <c r="I79" s="143"/>
      <c r="J79" s="143"/>
      <c r="K79" s="143"/>
      <c r="L79" s="143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3"/>
      <c r="X79" s="144"/>
    </row>
    <row r="80" spans="1:24" s="6" customFormat="1" outlineLevel="1">
      <c r="A80" s="146"/>
      <c r="B80" s="127">
        <v>41631</v>
      </c>
      <c r="C80" s="147" t="str">
        <f>Таблица129[[#Headers],[Алексеев Роман]]</f>
        <v>Алексеев Роман</v>
      </c>
      <c r="D80" s="138"/>
      <c r="E80" s="139"/>
      <c r="F80" s="139"/>
      <c r="G80" s="140"/>
      <c r="H80" s="139"/>
      <c r="I80" s="141"/>
      <c r="J80" s="138"/>
      <c r="K80" s="138"/>
      <c r="L80" s="138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8"/>
      <c r="X80" s="142"/>
    </row>
    <row r="81" spans="1:24" s="6" customFormat="1" outlineLevel="1">
      <c r="A81" s="146"/>
      <c r="B81" s="127">
        <v>41632</v>
      </c>
      <c r="C81" s="147" t="str">
        <f>Таблица129[[#Headers],[Алексеев Роман]]</f>
        <v>Алексеев Роман</v>
      </c>
      <c r="D81" s="114"/>
      <c r="E81" s="115"/>
      <c r="F81" s="115"/>
      <c r="G81" s="116"/>
      <c r="H81" s="115"/>
      <c r="I81" s="126"/>
      <c r="J81" s="114"/>
      <c r="K81" s="114"/>
      <c r="L81" s="114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4"/>
      <c r="X81" s="115"/>
    </row>
    <row r="82" spans="1:24" s="6" customFormat="1" outlineLevel="1">
      <c r="A82" s="146"/>
      <c r="B82" s="127">
        <v>41633</v>
      </c>
      <c r="C82" s="147" t="str">
        <f>Таблица129[[#Headers],[Алексеев Роман]]</f>
        <v>Алексеев Роман</v>
      </c>
      <c r="D82" s="114"/>
      <c r="E82" s="115"/>
      <c r="F82" s="115"/>
      <c r="G82" s="116"/>
      <c r="H82" s="115"/>
      <c r="I82" s="126"/>
      <c r="J82" s="114"/>
      <c r="K82" s="114"/>
      <c r="L82" s="114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4"/>
      <c r="X82" s="115"/>
    </row>
    <row r="83" spans="1:24" s="6" customFormat="1" outlineLevel="1">
      <c r="A83" s="146"/>
      <c r="B83" s="127">
        <v>41634</v>
      </c>
      <c r="C83" s="147" t="str">
        <f>Таблица129[[#Headers],[Алексеев Роман]]</f>
        <v>Алексеев Роман</v>
      </c>
      <c r="D83" s="143"/>
      <c r="E83" s="144"/>
      <c r="F83" s="144"/>
      <c r="G83" s="144"/>
      <c r="H83" s="144"/>
      <c r="I83" s="141"/>
      <c r="J83" s="141"/>
      <c r="K83" s="141"/>
      <c r="L83" s="141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1"/>
      <c r="X83" s="144"/>
    </row>
    <row r="84" spans="1:24" s="6" customFormat="1" outlineLevel="1">
      <c r="A84" s="146"/>
      <c r="B84" s="127">
        <v>41635</v>
      </c>
      <c r="C84" s="147" t="str">
        <f>Таблица129[[#Headers],[Алексеев Роман]]</f>
        <v>Алексеев Роман</v>
      </c>
      <c r="D84" s="138"/>
      <c r="E84" s="139"/>
      <c r="F84" s="139"/>
      <c r="G84" s="140"/>
      <c r="H84" s="139"/>
      <c r="I84" s="141"/>
      <c r="J84" s="138"/>
      <c r="K84" s="138"/>
      <c r="L84" s="138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8"/>
      <c r="X84" s="142"/>
    </row>
    <row r="85" spans="1:24" s="6" customFormat="1" outlineLevel="1">
      <c r="A85" s="146"/>
      <c r="B85" s="127">
        <v>41636</v>
      </c>
      <c r="C85" s="147" t="str">
        <f>Таблица129[[#Headers],[Алексеев Роман]]</f>
        <v>Алексеев Роман</v>
      </c>
      <c r="D85" s="114"/>
      <c r="E85" s="115"/>
      <c r="F85" s="115"/>
      <c r="G85" s="116"/>
      <c r="H85" s="115"/>
      <c r="I85" s="126"/>
      <c r="J85" s="114"/>
      <c r="K85" s="114"/>
      <c r="L85" s="114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4"/>
      <c r="X85" s="115"/>
    </row>
    <row r="86" spans="1:24" s="6" customFormat="1" outlineLevel="1">
      <c r="A86" s="146"/>
      <c r="B86" s="127">
        <v>41637</v>
      </c>
      <c r="C86" s="147" t="str">
        <f>Таблица129[[#Headers],[Алексеев Роман]]</f>
        <v>Алексеев Роман</v>
      </c>
      <c r="D86" s="143"/>
      <c r="E86" s="144"/>
      <c r="F86" s="144"/>
      <c r="G86" s="144"/>
      <c r="H86" s="144"/>
      <c r="I86" s="141"/>
      <c r="J86" s="143"/>
      <c r="K86" s="143"/>
      <c r="L86" s="143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3"/>
      <c r="X86" s="144"/>
    </row>
    <row r="87" spans="1:24" s="6" customFormat="1" outlineLevel="1">
      <c r="A87" s="146"/>
      <c r="B87" s="127">
        <v>41638</v>
      </c>
      <c r="C87" s="147" t="str">
        <f>Таблица129[[#Headers],[Алексеев Роман]]</f>
        <v>Алексеев Роман</v>
      </c>
      <c r="D87" s="138"/>
      <c r="E87" s="139"/>
      <c r="F87" s="139"/>
      <c r="G87" s="140"/>
      <c r="H87" s="139"/>
      <c r="I87" s="143"/>
      <c r="J87" s="138"/>
      <c r="K87" s="138"/>
      <c r="L87" s="138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8"/>
      <c r="X87" s="142"/>
    </row>
    <row r="88" spans="1:24" s="6" customFormat="1" outlineLevel="1">
      <c r="A88" s="146"/>
      <c r="B88" s="127">
        <v>41639</v>
      </c>
      <c r="C88" s="147" t="str">
        <f>Таблица129[[#Headers],[Алексеев Роман]]</f>
        <v>Алексеев Роман</v>
      </c>
      <c r="D88" s="138"/>
      <c r="E88" s="139"/>
      <c r="F88" s="139"/>
      <c r="G88" s="140"/>
      <c r="H88" s="139"/>
      <c r="I88" s="141"/>
      <c r="J88" s="138"/>
      <c r="K88" s="138"/>
      <c r="L88" s="138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8"/>
      <c r="X88" s="142"/>
    </row>
    <row r="89" spans="1:24" s="6" customFormat="1" ht="38.25">
      <c r="A89" s="153" t="s">
        <v>55</v>
      </c>
      <c r="B89" s="154" t="s">
        <v>60</v>
      </c>
      <c r="C89" s="133" t="s">
        <v>66</v>
      </c>
      <c r="D89" s="134" t="s">
        <v>6</v>
      </c>
      <c r="E89" s="135" t="s">
        <v>0</v>
      </c>
      <c r="F89" s="136" t="s">
        <v>1</v>
      </c>
      <c r="G89" s="136" t="s">
        <v>3</v>
      </c>
      <c r="H89" s="136" t="s">
        <v>2</v>
      </c>
      <c r="I89" s="137" t="s">
        <v>8</v>
      </c>
      <c r="J89" s="134" t="s">
        <v>10</v>
      </c>
      <c r="K89" s="134" t="s">
        <v>11</v>
      </c>
      <c r="L89" s="137" t="s">
        <v>9</v>
      </c>
      <c r="M89" s="135" t="s">
        <v>4</v>
      </c>
      <c r="N89" s="135" t="s">
        <v>19</v>
      </c>
      <c r="O89" s="135" t="s">
        <v>40</v>
      </c>
      <c r="P89" s="135" t="s">
        <v>41</v>
      </c>
      <c r="Q89" s="135" t="s">
        <v>42</v>
      </c>
      <c r="R89" s="135" t="s">
        <v>43</v>
      </c>
      <c r="S89" s="135" t="s">
        <v>63</v>
      </c>
      <c r="T89" s="135" t="s">
        <v>5</v>
      </c>
      <c r="U89" s="135" t="s">
        <v>22</v>
      </c>
      <c r="V89" s="135" t="s">
        <v>18</v>
      </c>
      <c r="W89" s="135" t="s">
        <v>57</v>
      </c>
      <c r="X89" s="135" t="s">
        <v>58</v>
      </c>
    </row>
    <row r="90" spans="1:24" s="6" customFormat="1" outlineLevel="1">
      <c r="A90" s="146"/>
      <c r="B90" s="127">
        <v>41609</v>
      </c>
      <c r="C90" s="156" t="str">
        <f>Таблица12930[[#Headers],[Витовский Дмитрий]]</f>
        <v>Витовский Дмитрий</v>
      </c>
      <c r="D90" s="138"/>
      <c r="E90" s="139"/>
      <c r="F90" s="139"/>
      <c r="G90" s="140"/>
      <c r="H90" s="139"/>
      <c r="I90" s="143"/>
      <c r="J90" s="138"/>
      <c r="K90" s="138"/>
      <c r="L90" s="138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8"/>
      <c r="X90" s="163"/>
    </row>
    <row r="91" spans="1:24" s="6" customFormat="1" outlineLevel="1">
      <c r="A91" s="146"/>
      <c r="B91" s="127">
        <v>41610</v>
      </c>
      <c r="C91" s="156" t="str">
        <f>Таблица12930[[#Headers],[Витовский Дмитрий]]</f>
        <v>Витовский Дмитрий</v>
      </c>
      <c r="D91" s="138">
        <v>0</v>
      </c>
      <c r="E91" s="139">
        <v>0</v>
      </c>
      <c r="F91" s="139">
        <v>0</v>
      </c>
      <c r="G91" s="140">
        <v>0</v>
      </c>
      <c r="H91" s="139">
        <v>0</v>
      </c>
      <c r="I91" s="143">
        <v>0</v>
      </c>
      <c r="J91" s="138">
        <v>0</v>
      </c>
      <c r="K91" s="138">
        <v>0</v>
      </c>
      <c r="L91" s="138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R91" s="139">
        <v>0</v>
      </c>
      <c r="S91" s="139">
        <v>0</v>
      </c>
      <c r="T91" s="139">
        <v>0</v>
      </c>
      <c r="U91" s="139">
        <v>4.6296296296296294E-5</v>
      </c>
      <c r="V91" s="139">
        <v>0</v>
      </c>
      <c r="W91" s="138">
        <v>0</v>
      </c>
      <c r="X91" s="163">
        <v>0</v>
      </c>
    </row>
    <row r="92" spans="1:24" s="6" customFormat="1" outlineLevel="1">
      <c r="A92" s="146"/>
      <c r="B92" s="127">
        <v>41611</v>
      </c>
      <c r="C92" s="156" t="str">
        <f>Таблица12930[[#Headers],[Витовский Дмитрий]]</f>
        <v>Витовский Дмитрий</v>
      </c>
      <c r="D92" s="138">
        <v>0</v>
      </c>
      <c r="E92" s="139">
        <v>0</v>
      </c>
      <c r="F92" s="139">
        <v>0</v>
      </c>
      <c r="G92" s="140">
        <v>0</v>
      </c>
      <c r="H92" s="139">
        <v>0</v>
      </c>
      <c r="I92" s="143">
        <v>0</v>
      </c>
      <c r="J92" s="138">
        <v>0</v>
      </c>
      <c r="K92" s="138">
        <v>0</v>
      </c>
      <c r="L92" s="138">
        <v>0</v>
      </c>
      <c r="M92" s="139">
        <v>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v>0</v>
      </c>
      <c r="U92" s="139">
        <v>4.6296296296296294E-5</v>
      </c>
      <c r="V92" s="139">
        <v>0</v>
      </c>
      <c r="W92" s="138">
        <v>0</v>
      </c>
      <c r="X92" s="163">
        <v>0</v>
      </c>
    </row>
    <row r="93" spans="1:24" s="6" customFormat="1" outlineLevel="1">
      <c r="A93" s="146"/>
      <c r="B93" s="127">
        <v>41612</v>
      </c>
      <c r="C93" s="156" t="str">
        <f>Таблица12930[[#Headers],[Витовский Дмитрий]]</f>
        <v>Витовский Дмитрий</v>
      </c>
      <c r="D93" s="138">
        <v>0</v>
      </c>
      <c r="E93" s="139">
        <v>0</v>
      </c>
      <c r="F93" s="139">
        <v>0</v>
      </c>
      <c r="G93" s="140">
        <v>0</v>
      </c>
      <c r="H93" s="139">
        <v>0</v>
      </c>
      <c r="I93" s="143">
        <v>0</v>
      </c>
      <c r="J93" s="138">
        <v>0</v>
      </c>
      <c r="K93" s="138">
        <v>0</v>
      </c>
      <c r="L93" s="138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1.1574074074074073E-4</v>
      </c>
      <c r="V93" s="139">
        <v>0</v>
      </c>
      <c r="W93" s="138">
        <v>0</v>
      </c>
      <c r="X93" s="163">
        <v>0</v>
      </c>
    </row>
    <row r="94" spans="1:24" s="6" customFormat="1" outlineLevel="1">
      <c r="A94" s="146"/>
      <c r="B94" s="127">
        <v>41613</v>
      </c>
      <c r="C94" s="156" t="str">
        <f>Таблица12930[[#Headers],[Витовский Дмитрий]]</f>
        <v>Витовский Дмитрий</v>
      </c>
      <c r="D94" s="138">
        <v>0</v>
      </c>
      <c r="E94" s="139">
        <v>0</v>
      </c>
      <c r="F94" s="139">
        <v>0</v>
      </c>
      <c r="G94" s="140">
        <v>0</v>
      </c>
      <c r="H94" s="139">
        <v>0</v>
      </c>
      <c r="I94" s="143">
        <v>0</v>
      </c>
      <c r="J94" s="138">
        <v>0</v>
      </c>
      <c r="K94" s="138">
        <v>0</v>
      </c>
      <c r="L94" s="138">
        <v>0</v>
      </c>
      <c r="M94" s="139">
        <v>0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v>0</v>
      </c>
      <c r="U94" s="139">
        <v>4.6296296296296294E-5</v>
      </c>
      <c r="V94" s="139">
        <v>0</v>
      </c>
      <c r="W94" s="138">
        <v>0</v>
      </c>
      <c r="X94" s="163">
        <v>0</v>
      </c>
    </row>
    <row r="95" spans="1:24" s="6" customFormat="1" outlineLevel="1">
      <c r="A95" s="146"/>
      <c r="B95" s="127">
        <v>41614</v>
      </c>
      <c r="C95" s="147" t="str">
        <f>Таблица12930[[#Headers],[Витовский Дмитрий]]</f>
        <v>Витовский Дмитрий</v>
      </c>
      <c r="D95" s="138">
        <v>0</v>
      </c>
      <c r="E95" s="139">
        <v>0</v>
      </c>
      <c r="F95" s="139">
        <v>0</v>
      </c>
      <c r="G95" s="140">
        <v>0</v>
      </c>
      <c r="H95" s="139">
        <v>0</v>
      </c>
      <c r="I95" s="143">
        <v>0</v>
      </c>
      <c r="J95" s="138">
        <v>0</v>
      </c>
      <c r="K95" s="138">
        <v>0</v>
      </c>
      <c r="L95" s="138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v>0</v>
      </c>
      <c r="U95" s="139">
        <v>4.6296296296296294E-5</v>
      </c>
      <c r="V95" s="139">
        <v>0</v>
      </c>
      <c r="W95" s="138">
        <v>0</v>
      </c>
      <c r="X95" s="142">
        <v>0</v>
      </c>
    </row>
    <row r="96" spans="1:24" s="6" customFormat="1" outlineLevel="1">
      <c r="A96" s="146"/>
      <c r="B96" s="127">
        <v>41615</v>
      </c>
      <c r="C96" s="147" t="str">
        <f>Таблица12930[[#Headers],[Витовский Дмитрий]]</f>
        <v>Витовский Дмитрий</v>
      </c>
      <c r="D96" s="138"/>
      <c r="E96" s="139"/>
      <c r="F96" s="139"/>
      <c r="G96" s="140"/>
      <c r="H96" s="139"/>
      <c r="I96" s="143"/>
      <c r="J96" s="138"/>
      <c r="K96" s="138"/>
      <c r="L96" s="138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8"/>
      <c r="X96" s="142"/>
    </row>
    <row r="97" spans="1:24" s="6" customFormat="1" outlineLevel="1">
      <c r="A97" s="146"/>
      <c r="B97" s="127">
        <v>41616</v>
      </c>
      <c r="C97" s="147" t="str">
        <f>Таблица12930[[#Headers],[Витовский Дмитрий]]</f>
        <v>Витовский Дмитрий</v>
      </c>
      <c r="D97" s="138"/>
      <c r="E97" s="139"/>
      <c r="F97" s="139"/>
      <c r="G97" s="140"/>
      <c r="H97" s="139"/>
      <c r="I97" s="143"/>
      <c r="J97" s="138"/>
      <c r="K97" s="138"/>
      <c r="L97" s="138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8"/>
      <c r="X97" s="142"/>
    </row>
    <row r="98" spans="1:24" s="6" customFormat="1" outlineLevel="1">
      <c r="A98" s="146"/>
      <c r="B98" s="127">
        <v>41617</v>
      </c>
      <c r="C98" s="147" t="str">
        <f>Таблица12930[[#Headers],[Витовский Дмитрий]]</f>
        <v>Витовский Дмитрий</v>
      </c>
      <c r="D98" s="138">
        <v>1</v>
      </c>
      <c r="E98" s="139">
        <v>1.1574074074074073E-5</v>
      </c>
      <c r="F98" s="139">
        <v>1.25E-3</v>
      </c>
      <c r="G98" s="140">
        <v>2.3148148148148147E-5</v>
      </c>
      <c r="H98" s="139">
        <v>2.3148148148148147E-5</v>
      </c>
      <c r="I98" s="143">
        <v>1</v>
      </c>
      <c r="J98" s="138">
        <v>1</v>
      </c>
      <c r="K98" s="138">
        <v>0</v>
      </c>
      <c r="L98" s="138">
        <v>1</v>
      </c>
      <c r="M98" s="139">
        <v>0</v>
      </c>
      <c r="N98" s="139">
        <v>3.4606481481481485E-3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0</v>
      </c>
      <c r="U98" s="139">
        <v>7.407407407407407E-4</v>
      </c>
      <c r="V98" s="139">
        <v>0</v>
      </c>
      <c r="W98" s="138">
        <v>0</v>
      </c>
      <c r="X98" s="142">
        <v>0</v>
      </c>
    </row>
    <row r="99" spans="1:24" s="6" customFormat="1" outlineLevel="1">
      <c r="A99" s="146"/>
      <c r="B99" s="127">
        <v>41618</v>
      </c>
      <c r="C99" s="147" t="str">
        <f>Таблица12930[[#Headers],[Витовский Дмитрий]]</f>
        <v>Витовский Дмитрий</v>
      </c>
      <c r="D99" s="138">
        <v>0</v>
      </c>
      <c r="E99" s="139">
        <v>0</v>
      </c>
      <c r="F99" s="139">
        <v>0</v>
      </c>
      <c r="G99" s="140">
        <v>0</v>
      </c>
      <c r="H99" s="139">
        <v>0</v>
      </c>
      <c r="I99" s="143">
        <v>0</v>
      </c>
      <c r="J99" s="138">
        <v>0</v>
      </c>
      <c r="K99" s="138">
        <v>0</v>
      </c>
      <c r="L99" s="138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0</v>
      </c>
      <c r="S99" s="139">
        <v>0</v>
      </c>
      <c r="T99" s="139">
        <v>0</v>
      </c>
      <c r="U99" s="139">
        <v>3.4722222222222222E-5</v>
      </c>
      <c r="V99" s="139">
        <v>0</v>
      </c>
      <c r="W99" s="138">
        <v>0</v>
      </c>
      <c r="X99" s="142">
        <v>0</v>
      </c>
    </row>
    <row r="100" spans="1:24" s="6" customFormat="1" outlineLevel="1">
      <c r="A100" s="146"/>
      <c r="B100" s="127">
        <v>41619</v>
      </c>
      <c r="C100" s="147" t="str">
        <f>Таблица12930[[#Headers],[Витовский Дмитрий]]</f>
        <v>Витовский Дмитрий</v>
      </c>
      <c r="D100" s="138">
        <v>1</v>
      </c>
      <c r="E100" s="139">
        <v>0</v>
      </c>
      <c r="F100" s="139">
        <v>1.7824074074074072E-3</v>
      </c>
      <c r="G100" s="140">
        <v>2.3148148148148147E-5</v>
      </c>
      <c r="H100" s="139">
        <v>3.4722222222222222E-5</v>
      </c>
      <c r="I100" s="143">
        <v>2</v>
      </c>
      <c r="J100" s="138">
        <v>1</v>
      </c>
      <c r="K100" s="138">
        <v>0</v>
      </c>
      <c r="L100" s="138">
        <v>1</v>
      </c>
      <c r="M100" s="139">
        <v>0</v>
      </c>
      <c r="N100" s="139">
        <v>5.0925925925925921E-4</v>
      </c>
      <c r="O100" s="139">
        <v>0</v>
      </c>
      <c r="P100" s="139">
        <v>0</v>
      </c>
      <c r="Q100" s="139">
        <v>0</v>
      </c>
      <c r="R100" s="139">
        <v>0</v>
      </c>
      <c r="S100" s="139">
        <v>0</v>
      </c>
      <c r="T100" s="139">
        <v>0</v>
      </c>
      <c r="U100" s="139">
        <v>3.9351851851851852E-4</v>
      </c>
      <c r="V100" s="139">
        <v>5.9027777777777778E-4</v>
      </c>
      <c r="W100" s="138">
        <v>0</v>
      </c>
      <c r="X100" s="142">
        <v>0</v>
      </c>
    </row>
    <row r="101" spans="1:24" s="6" customFormat="1" outlineLevel="1">
      <c r="A101" s="146"/>
      <c r="B101" s="127">
        <v>41620</v>
      </c>
      <c r="C101" s="147" t="str">
        <f>Таблица12930[[#Headers],[Витовский Дмитрий]]</f>
        <v>Витовский Дмитрий</v>
      </c>
      <c r="D101" s="138"/>
      <c r="E101" s="139"/>
      <c r="F101" s="139"/>
      <c r="G101" s="140"/>
      <c r="H101" s="139"/>
      <c r="I101" s="143"/>
      <c r="J101" s="138"/>
      <c r="K101" s="138"/>
      <c r="L101" s="138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8"/>
      <c r="X101" s="142"/>
    </row>
    <row r="102" spans="1:24" s="6" customFormat="1" outlineLevel="1">
      <c r="A102" s="146"/>
      <c r="B102" s="127">
        <v>41621</v>
      </c>
      <c r="C102" s="147" t="str">
        <f>Таблица12930[[#Headers],[Витовский Дмитрий]]</f>
        <v>Витовский Дмитрий</v>
      </c>
      <c r="D102" s="138"/>
      <c r="E102" s="139"/>
      <c r="F102" s="139"/>
      <c r="G102" s="140"/>
      <c r="H102" s="139"/>
      <c r="I102" s="143"/>
      <c r="J102" s="138"/>
      <c r="K102" s="138"/>
      <c r="L102" s="138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8"/>
      <c r="X102" s="142"/>
    </row>
    <row r="103" spans="1:24" s="6" customFormat="1" outlineLevel="1">
      <c r="A103" s="146"/>
      <c r="B103" s="127">
        <v>41622</v>
      </c>
      <c r="C103" s="147" t="str">
        <f>Таблица12930[[#Headers],[Витовский Дмитрий]]</f>
        <v>Витовский Дмитрий</v>
      </c>
      <c r="D103" s="138"/>
      <c r="E103" s="139"/>
      <c r="F103" s="139"/>
      <c r="G103" s="140"/>
      <c r="H103" s="139"/>
      <c r="I103" s="143"/>
      <c r="J103" s="138"/>
      <c r="K103" s="138"/>
      <c r="L103" s="138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8"/>
      <c r="X103" s="139"/>
    </row>
    <row r="104" spans="1:24" s="6" customFormat="1" outlineLevel="1">
      <c r="A104" s="146"/>
      <c r="B104" s="127">
        <v>41623</v>
      </c>
      <c r="C104" s="147" t="str">
        <f>Таблица12930[[#Headers],[Витовский Дмитрий]]</f>
        <v>Витовский Дмитрий</v>
      </c>
      <c r="D104" s="138"/>
      <c r="E104" s="139"/>
      <c r="F104" s="139"/>
      <c r="G104" s="140"/>
      <c r="H104" s="139"/>
      <c r="I104" s="143"/>
      <c r="J104" s="138"/>
      <c r="K104" s="138"/>
      <c r="L104" s="138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8"/>
      <c r="X104" s="139"/>
    </row>
    <row r="105" spans="1:24" s="6" customFormat="1" outlineLevel="1">
      <c r="A105" s="146"/>
      <c r="B105" s="127">
        <v>41624</v>
      </c>
      <c r="C105" s="147" t="str">
        <f>Таблица12930[[#Headers],[Витовский Дмитрий]]</f>
        <v>Витовский Дмитрий</v>
      </c>
      <c r="D105" s="138"/>
      <c r="E105" s="139"/>
      <c r="F105" s="139"/>
      <c r="G105" s="140"/>
      <c r="H105" s="139"/>
      <c r="I105" s="141"/>
      <c r="J105" s="138"/>
      <c r="K105" s="138"/>
      <c r="L105" s="138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8"/>
      <c r="X105" s="142"/>
    </row>
    <row r="106" spans="1:24" s="6" customFormat="1" outlineLevel="1">
      <c r="A106" s="146"/>
      <c r="B106" s="127">
        <v>41625</v>
      </c>
      <c r="C106" s="147" t="str">
        <f>Таблица12930[[#Headers],[Витовский Дмитрий]]</f>
        <v>Витовский Дмитрий</v>
      </c>
      <c r="D106" s="138"/>
      <c r="E106" s="139"/>
      <c r="F106" s="139"/>
      <c r="G106" s="140"/>
      <c r="H106" s="139"/>
      <c r="I106" s="141"/>
      <c r="J106" s="138"/>
      <c r="K106" s="138"/>
      <c r="L106" s="138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8"/>
      <c r="X106" s="142"/>
    </row>
    <row r="107" spans="1:24" s="6" customFormat="1" outlineLevel="1">
      <c r="A107" s="146"/>
      <c r="B107" s="127">
        <v>41626</v>
      </c>
      <c r="C107" s="147" t="str">
        <f>Таблица12930[[#Headers],[Витовский Дмитрий]]</f>
        <v>Витовский Дмитрий</v>
      </c>
      <c r="D107" s="138"/>
      <c r="E107" s="139"/>
      <c r="F107" s="139"/>
      <c r="G107" s="140"/>
      <c r="H107" s="139"/>
      <c r="I107" s="143"/>
      <c r="J107" s="138"/>
      <c r="K107" s="138"/>
      <c r="L107" s="138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8"/>
      <c r="X107" s="142"/>
    </row>
    <row r="108" spans="1:24" s="6" customFormat="1" outlineLevel="1">
      <c r="A108" s="146"/>
      <c r="B108" s="127">
        <v>41627</v>
      </c>
      <c r="C108" s="147" t="str">
        <f>Таблица12930[[#Headers],[Витовский Дмитрий]]</f>
        <v>Витовский Дмитрий</v>
      </c>
      <c r="D108" s="138"/>
      <c r="E108" s="139"/>
      <c r="F108" s="139"/>
      <c r="G108" s="140"/>
      <c r="H108" s="139"/>
      <c r="I108" s="143"/>
      <c r="J108" s="138"/>
      <c r="K108" s="138"/>
      <c r="L108" s="138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8"/>
      <c r="X108" s="142"/>
    </row>
    <row r="109" spans="1:24" s="6" customFormat="1" outlineLevel="1">
      <c r="A109" s="146"/>
      <c r="B109" s="127">
        <v>41628</v>
      </c>
      <c r="C109" s="147" t="str">
        <f>Таблица12930[[#Headers],[Витовский Дмитрий]]</f>
        <v>Витовский Дмитрий</v>
      </c>
      <c r="D109" s="138"/>
      <c r="E109" s="139"/>
      <c r="F109" s="139"/>
      <c r="G109" s="140"/>
      <c r="H109" s="139"/>
      <c r="I109" s="143"/>
      <c r="J109" s="138"/>
      <c r="K109" s="138"/>
      <c r="L109" s="138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8"/>
      <c r="X109" s="142"/>
    </row>
    <row r="110" spans="1:24" s="6" customFormat="1" outlineLevel="1">
      <c r="A110" s="146"/>
      <c r="B110" s="127">
        <v>41629</v>
      </c>
      <c r="C110" s="147" t="str">
        <f>Таблица12930[[#Headers],[Витовский Дмитрий]]</f>
        <v>Витовский Дмитрий</v>
      </c>
      <c r="D110" s="138"/>
      <c r="E110" s="139"/>
      <c r="F110" s="139"/>
      <c r="G110" s="140"/>
      <c r="H110" s="139"/>
      <c r="I110" s="143"/>
      <c r="J110" s="138"/>
      <c r="K110" s="138"/>
      <c r="L110" s="138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8"/>
      <c r="X110" s="139"/>
    </row>
    <row r="111" spans="1:24" s="6" customFormat="1" outlineLevel="1">
      <c r="A111" s="146"/>
      <c r="B111" s="127">
        <v>41630</v>
      </c>
      <c r="C111" s="147" t="str">
        <f>Таблица12930[[#Headers],[Витовский Дмитрий]]</f>
        <v>Витовский Дмитрий</v>
      </c>
      <c r="D111" s="138"/>
      <c r="E111" s="139"/>
      <c r="F111" s="139"/>
      <c r="G111" s="140"/>
      <c r="H111" s="139"/>
      <c r="I111" s="143"/>
      <c r="J111" s="138"/>
      <c r="K111" s="138"/>
      <c r="L111" s="138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8"/>
      <c r="X111" s="139"/>
    </row>
    <row r="112" spans="1:24" s="6" customFormat="1" outlineLevel="1">
      <c r="A112" s="146"/>
      <c r="B112" s="127">
        <v>41631</v>
      </c>
      <c r="C112" s="147" t="str">
        <f>Таблица12930[[#Headers],[Витовский Дмитрий]]</f>
        <v>Витовский Дмитрий</v>
      </c>
      <c r="D112" s="138"/>
      <c r="E112" s="139"/>
      <c r="F112" s="139"/>
      <c r="G112" s="140"/>
      <c r="H112" s="139"/>
      <c r="I112" s="141"/>
      <c r="J112" s="138"/>
      <c r="K112" s="138"/>
      <c r="L112" s="138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8"/>
      <c r="X112" s="142"/>
    </row>
    <row r="113" spans="1:24" s="6" customFormat="1" outlineLevel="1">
      <c r="A113" s="146"/>
      <c r="B113" s="127">
        <v>41632</v>
      </c>
      <c r="C113" s="147" t="str">
        <f>Таблица12930[[#Headers],[Витовский Дмитрий]]</f>
        <v>Витовский Дмитрий</v>
      </c>
      <c r="D113" s="114"/>
      <c r="E113" s="115"/>
      <c r="F113" s="115"/>
      <c r="G113" s="116"/>
      <c r="H113" s="115"/>
      <c r="I113" s="126"/>
      <c r="J113" s="114"/>
      <c r="K113" s="114"/>
      <c r="L113" s="114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4"/>
      <c r="X113" s="115"/>
    </row>
    <row r="114" spans="1:24" s="6" customFormat="1" outlineLevel="1">
      <c r="A114" s="146"/>
      <c r="B114" s="127">
        <v>41633</v>
      </c>
      <c r="C114" s="147" t="str">
        <f>Таблица12930[[#Headers],[Витовский Дмитрий]]</f>
        <v>Витовский Дмитрий</v>
      </c>
      <c r="D114" s="114"/>
      <c r="E114" s="115"/>
      <c r="F114" s="115"/>
      <c r="G114" s="116"/>
      <c r="H114" s="115"/>
      <c r="I114" s="126"/>
      <c r="J114" s="114"/>
      <c r="K114" s="114"/>
      <c r="L114" s="114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4"/>
      <c r="X114" s="115"/>
    </row>
    <row r="115" spans="1:24" s="6" customFormat="1" outlineLevel="1">
      <c r="A115" s="146"/>
      <c r="B115" s="127">
        <v>41634</v>
      </c>
      <c r="C115" s="147" t="str">
        <f>Таблица12930[[#Headers],[Витовский Дмитрий]]</f>
        <v>Витовский Дмитрий</v>
      </c>
      <c r="D115" s="143"/>
      <c r="E115" s="144"/>
      <c r="F115" s="144"/>
      <c r="G115" s="144"/>
      <c r="H115" s="144"/>
      <c r="I115" s="141"/>
      <c r="J115" s="141"/>
      <c r="K115" s="141"/>
      <c r="L115" s="141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1"/>
      <c r="X115" s="144"/>
    </row>
    <row r="116" spans="1:24" s="6" customFormat="1" outlineLevel="1">
      <c r="A116" s="146"/>
      <c r="B116" s="127">
        <v>41635</v>
      </c>
      <c r="C116" s="147" t="str">
        <f>Таблица12930[[#Headers],[Витовский Дмитрий]]</f>
        <v>Витовский Дмитрий</v>
      </c>
      <c r="D116" s="138"/>
      <c r="E116" s="139"/>
      <c r="F116" s="139"/>
      <c r="G116" s="140"/>
      <c r="H116" s="139"/>
      <c r="I116" s="141"/>
      <c r="J116" s="138"/>
      <c r="K116" s="138"/>
      <c r="L116" s="138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8"/>
      <c r="X116" s="142"/>
    </row>
    <row r="117" spans="1:24" s="6" customFormat="1" outlineLevel="1">
      <c r="A117" s="146"/>
      <c r="B117" s="127">
        <v>41636</v>
      </c>
      <c r="C117" s="147" t="str">
        <f>Таблица12930[[#Headers],[Витовский Дмитрий]]</f>
        <v>Витовский Дмитрий</v>
      </c>
      <c r="D117" s="114"/>
      <c r="E117" s="115"/>
      <c r="F117" s="115"/>
      <c r="G117" s="116"/>
      <c r="H117" s="115"/>
      <c r="I117" s="126"/>
      <c r="J117" s="114"/>
      <c r="K117" s="114"/>
      <c r="L117" s="114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4"/>
      <c r="X117" s="115"/>
    </row>
    <row r="118" spans="1:24" s="6" customFormat="1" outlineLevel="1">
      <c r="A118" s="146"/>
      <c r="B118" s="127">
        <v>41637</v>
      </c>
      <c r="C118" s="147" t="str">
        <f>Таблица12930[[#Headers],[Витовский Дмитрий]]</f>
        <v>Витовский Дмитрий</v>
      </c>
      <c r="D118" s="114"/>
      <c r="E118" s="115"/>
      <c r="F118" s="115"/>
      <c r="G118" s="116"/>
      <c r="H118" s="115"/>
      <c r="I118" s="126"/>
      <c r="J118" s="114"/>
      <c r="K118" s="114"/>
      <c r="L118" s="114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4"/>
      <c r="X118" s="115"/>
    </row>
    <row r="119" spans="1:24" s="6" customFormat="1" outlineLevel="1">
      <c r="A119" s="146"/>
      <c r="B119" s="127">
        <v>41638</v>
      </c>
      <c r="C119" s="147" t="str">
        <f>Таблица12930[[#Headers],[Витовский Дмитрий]]</f>
        <v>Витовский Дмитрий</v>
      </c>
      <c r="D119" s="114"/>
      <c r="E119" s="115"/>
      <c r="F119" s="115"/>
      <c r="G119" s="116"/>
      <c r="H119" s="115"/>
      <c r="I119" s="126"/>
      <c r="J119" s="114"/>
      <c r="K119" s="114"/>
      <c r="L119" s="114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4"/>
      <c r="X119" s="115"/>
    </row>
    <row r="120" spans="1:24" s="6" customFormat="1" outlineLevel="1">
      <c r="A120" s="146"/>
      <c r="B120" s="127">
        <v>41639</v>
      </c>
      <c r="C120" s="147" t="str">
        <f>Таблица12930[[#Headers],[Витовский Дмитрий]]</f>
        <v>Витовский Дмитрий</v>
      </c>
      <c r="D120" s="114"/>
      <c r="E120" s="115"/>
      <c r="F120" s="115"/>
      <c r="G120" s="116"/>
      <c r="H120" s="115"/>
      <c r="I120" s="126"/>
      <c r="J120" s="114"/>
      <c r="K120" s="114"/>
      <c r="L120" s="114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4"/>
      <c r="X120" s="115"/>
    </row>
    <row r="121" spans="1:24" s="6" customFormat="1" ht="38.25">
      <c r="A121" s="153" t="s">
        <v>55</v>
      </c>
      <c r="B121" s="154" t="s">
        <v>60</v>
      </c>
      <c r="C121" s="133" t="s">
        <v>73</v>
      </c>
      <c r="D121" s="134" t="s">
        <v>6</v>
      </c>
      <c r="E121" s="135" t="s">
        <v>0</v>
      </c>
      <c r="F121" s="136" t="s">
        <v>1</v>
      </c>
      <c r="G121" s="136" t="s">
        <v>3</v>
      </c>
      <c r="H121" s="136" t="s">
        <v>2</v>
      </c>
      <c r="I121" s="137" t="s">
        <v>8</v>
      </c>
      <c r="J121" s="134" t="s">
        <v>10</v>
      </c>
      <c r="K121" s="134" t="s">
        <v>11</v>
      </c>
      <c r="L121" s="137" t="s">
        <v>9</v>
      </c>
      <c r="M121" s="135" t="s">
        <v>4</v>
      </c>
      <c r="N121" s="135" t="s">
        <v>19</v>
      </c>
      <c r="O121" s="135" t="s">
        <v>40</v>
      </c>
      <c r="P121" s="135" t="s">
        <v>41</v>
      </c>
      <c r="Q121" s="135" t="s">
        <v>42</v>
      </c>
      <c r="R121" s="135" t="s">
        <v>43</v>
      </c>
      <c r="S121" s="135" t="s">
        <v>63</v>
      </c>
      <c r="T121" s="135" t="s">
        <v>5</v>
      </c>
      <c r="U121" s="135" t="s">
        <v>22</v>
      </c>
      <c r="V121" s="135" t="s">
        <v>18</v>
      </c>
      <c r="W121" s="135" t="s">
        <v>57</v>
      </c>
      <c r="X121" s="135" t="s">
        <v>58</v>
      </c>
    </row>
    <row r="122" spans="1:24" s="6" customFormat="1" outlineLevel="1">
      <c r="A122" s="146"/>
      <c r="B122" s="127">
        <v>41609</v>
      </c>
      <c r="C122" s="156" t="str">
        <f>Таблица1293031[[#Headers],[Гасcеев Алан]]</f>
        <v>Гасcеев Алан</v>
      </c>
      <c r="D122" s="138"/>
      <c r="E122" s="139"/>
      <c r="F122" s="139"/>
      <c r="G122" s="140"/>
      <c r="H122" s="139"/>
      <c r="I122" s="143"/>
      <c r="J122" s="138"/>
      <c r="K122" s="138"/>
      <c r="L122" s="138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8"/>
      <c r="X122" s="163"/>
    </row>
    <row r="123" spans="1:24" s="6" customFormat="1" outlineLevel="1">
      <c r="A123" s="146"/>
      <c r="B123" s="127">
        <v>41610</v>
      </c>
      <c r="C123" s="156" t="str">
        <f>Таблица1293031[[#Headers],[Гасcеев Алан]]</f>
        <v>Гасcеев Алан</v>
      </c>
      <c r="D123" s="138">
        <v>14</v>
      </c>
      <c r="E123" s="139">
        <v>2.3974867724867723E-5</v>
      </c>
      <c r="F123" s="139">
        <v>4.0277777777777777E-3</v>
      </c>
      <c r="G123" s="140">
        <v>1.9568452380952384E-3</v>
      </c>
      <c r="H123" s="139">
        <v>8.1018518518518516E-5</v>
      </c>
      <c r="I123" s="143">
        <v>15</v>
      </c>
      <c r="J123" s="138">
        <v>7</v>
      </c>
      <c r="K123" s="138">
        <v>0</v>
      </c>
      <c r="L123" s="138">
        <v>7</v>
      </c>
      <c r="M123" s="139">
        <v>0</v>
      </c>
      <c r="N123" s="139">
        <v>7.4328703703703702E-2</v>
      </c>
      <c r="O123" s="139">
        <v>0</v>
      </c>
      <c r="P123" s="139">
        <v>0</v>
      </c>
      <c r="Q123" s="139">
        <v>0.17077546296296298</v>
      </c>
      <c r="R123" s="139">
        <v>0</v>
      </c>
      <c r="S123" s="139">
        <v>0</v>
      </c>
      <c r="T123" s="139">
        <v>1.9583333333333331E-2</v>
      </c>
      <c r="U123" s="139">
        <v>0</v>
      </c>
      <c r="V123" s="139">
        <v>5.115740740740741E-3</v>
      </c>
      <c r="W123" s="138">
        <v>0</v>
      </c>
      <c r="X123" s="163">
        <v>0</v>
      </c>
    </row>
    <row r="124" spans="1:24" s="6" customFormat="1" outlineLevel="1">
      <c r="A124" s="146"/>
      <c r="B124" s="127">
        <v>41611</v>
      </c>
      <c r="C124" s="156" t="str">
        <f>Таблица1293031[[#Headers],[Гасcеев Алан]]</f>
        <v>Гасcеев Алан</v>
      </c>
      <c r="D124" s="138">
        <v>29</v>
      </c>
      <c r="E124" s="139">
        <v>1.676245210727969E-5</v>
      </c>
      <c r="F124" s="139">
        <v>3.5995370370370369E-3</v>
      </c>
      <c r="G124" s="140">
        <v>1.350175606641124E-3</v>
      </c>
      <c r="H124" s="139">
        <v>4.6296296296296294E-5</v>
      </c>
      <c r="I124" s="143">
        <v>35</v>
      </c>
      <c r="J124" s="138">
        <v>24</v>
      </c>
      <c r="K124" s="138">
        <v>0</v>
      </c>
      <c r="L124" s="138">
        <v>25</v>
      </c>
      <c r="M124" s="139">
        <v>2.8321759259259258E-2</v>
      </c>
      <c r="N124" s="139">
        <v>0.10412037037037036</v>
      </c>
      <c r="O124" s="139">
        <v>0</v>
      </c>
      <c r="P124" s="139">
        <v>0</v>
      </c>
      <c r="Q124" s="139">
        <v>3.1516203703703706E-2</v>
      </c>
      <c r="R124" s="139">
        <v>0</v>
      </c>
      <c r="S124" s="139">
        <v>0</v>
      </c>
      <c r="T124" s="139">
        <v>2.0381944444444446E-2</v>
      </c>
      <c r="U124" s="139">
        <v>1.9560185185185184E-3</v>
      </c>
      <c r="V124" s="139">
        <v>2.5266203703703704E-2</v>
      </c>
      <c r="W124" s="138">
        <v>0</v>
      </c>
      <c r="X124" s="163">
        <v>0</v>
      </c>
    </row>
    <row r="125" spans="1:24" s="6" customFormat="1" outlineLevel="1">
      <c r="A125" s="146"/>
      <c r="B125" s="127">
        <v>41612</v>
      </c>
      <c r="C125" s="156" t="str">
        <f>Таблица1293031[[#Headers],[Гасcеев Алан]]</f>
        <v>Гасcеев Алан</v>
      </c>
      <c r="D125" s="138">
        <v>32</v>
      </c>
      <c r="E125" s="139">
        <v>1.6276041666666666E-5</v>
      </c>
      <c r="F125" s="139">
        <v>4.9189814814814816E-3</v>
      </c>
      <c r="G125" s="140">
        <v>7.411024305555555E-4</v>
      </c>
      <c r="H125" s="139">
        <v>1.3888888888888889E-4</v>
      </c>
      <c r="I125" s="143">
        <v>48</v>
      </c>
      <c r="J125" s="138">
        <v>26</v>
      </c>
      <c r="K125" s="138">
        <v>0</v>
      </c>
      <c r="L125" s="138">
        <v>27</v>
      </c>
      <c r="M125" s="139">
        <v>1.8784722222222223E-2</v>
      </c>
      <c r="N125" s="139">
        <v>6.3796296296296295E-2</v>
      </c>
      <c r="O125" s="139">
        <v>0</v>
      </c>
      <c r="P125" s="139">
        <v>3.425925925925926E-3</v>
      </c>
      <c r="Q125" s="139">
        <v>2.6504629629629625E-3</v>
      </c>
      <c r="R125" s="139">
        <v>0</v>
      </c>
      <c r="S125" s="139">
        <v>0</v>
      </c>
      <c r="T125" s="139">
        <v>2.1423611111111112E-2</v>
      </c>
      <c r="U125" s="139">
        <v>1.4120370370370369E-3</v>
      </c>
      <c r="V125" s="139">
        <v>5.7511574074074069E-2</v>
      </c>
      <c r="W125" s="138">
        <v>0</v>
      </c>
      <c r="X125" s="163">
        <v>0</v>
      </c>
    </row>
    <row r="126" spans="1:24" s="6" customFormat="1" outlineLevel="1">
      <c r="A126" s="146"/>
      <c r="B126" s="127">
        <v>41613</v>
      </c>
      <c r="C126" s="156" t="str">
        <f>Таблица1293031[[#Headers],[Гасcеев Алан]]</f>
        <v>Гасcеев Алан</v>
      </c>
      <c r="D126" s="138">
        <v>45</v>
      </c>
      <c r="E126" s="139">
        <v>1.903292181069959E-5</v>
      </c>
      <c r="F126" s="139">
        <v>3.9120370370370368E-3</v>
      </c>
      <c r="G126" s="140">
        <v>2.5257201646090535E-4</v>
      </c>
      <c r="H126" s="139">
        <v>6.9444444444444444E-5</v>
      </c>
      <c r="I126" s="143">
        <v>47</v>
      </c>
      <c r="J126" s="138">
        <v>36</v>
      </c>
      <c r="K126" s="138">
        <v>1</v>
      </c>
      <c r="L126" s="138">
        <v>36</v>
      </c>
      <c r="M126" s="139">
        <v>2.2152777777777775E-2</v>
      </c>
      <c r="N126" s="139">
        <v>8.1643518518518518E-2</v>
      </c>
      <c r="O126" s="139">
        <v>0</v>
      </c>
      <c r="P126" s="139">
        <v>0</v>
      </c>
      <c r="Q126" s="139">
        <v>1.6620370370370372E-2</v>
      </c>
      <c r="R126" s="139">
        <v>0</v>
      </c>
      <c r="S126" s="139">
        <v>0</v>
      </c>
      <c r="T126" s="139">
        <v>2.0057870370370368E-2</v>
      </c>
      <c r="U126" s="139">
        <v>2.4305555555555556E-3</v>
      </c>
      <c r="V126" s="139">
        <v>2.1898148148148149E-2</v>
      </c>
      <c r="W126" s="138">
        <v>0</v>
      </c>
      <c r="X126" s="163">
        <v>0</v>
      </c>
    </row>
    <row r="127" spans="1:24" s="6" customFormat="1" outlineLevel="1">
      <c r="A127" s="146"/>
      <c r="B127" s="127">
        <v>41614</v>
      </c>
      <c r="C127" s="147" t="str">
        <f>Таблица1293031[[#Headers],[Гасcеев Алан]]</f>
        <v>Гасcеев Алан</v>
      </c>
      <c r="D127" s="138">
        <v>47</v>
      </c>
      <c r="E127" s="139">
        <v>1.5021670606776988E-5</v>
      </c>
      <c r="F127" s="139">
        <v>3.6574074074074074E-3</v>
      </c>
      <c r="G127" s="140">
        <v>6.5258077226162332E-5</v>
      </c>
      <c r="H127" s="139">
        <v>3.4722222222222222E-5</v>
      </c>
      <c r="I127" s="143">
        <v>53</v>
      </c>
      <c r="J127" s="138">
        <v>40</v>
      </c>
      <c r="K127" s="138">
        <v>0</v>
      </c>
      <c r="L127" s="138">
        <v>40</v>
      </c>
      <c r="M127" s="139">
        <v>2.0034722222222221E-2</v>
      </c>
      <c r="N127" s="139">
        <v>3.1215277777777783E-2</v>
      </c>
      <c r="O127" s="139">
        <v>0</v>
      </c>
      <c r="P127" s="139">
        <v>0</v>
      </c>
      <c r="Q127" s="139">
        <v>8.7060185185185171E-2</v>
      </c>
      <c r="R127" s="139">
        <v>0</v>
      </c>
      <c r="S127" s="139">
        <v>0</v>
      </c>
      <c r="T127" s="139">
        <v>1.9733796296296298E-2</v>
      </c>
      <c r="U127" s="139">
        <v>3.3564814814814812E-4</v>
      </c>
      <c r="V127" s="139">
        <v>0.02</v>
      </c>
      <c r="W127" s="138">
        <v>0</v>
      </c>
      <c r="X127" s="142">
        <v>0</v>
      </c>
    </row>
    <row r="128" spans="1:24" s="6" customFormat="1" outlineLevel="1">
      <c r="A128" s="146"/>
      <c r="B128" s="127">
        <v>41615</v>
      </c>
      <c r="C128" s="147" t="str">
        <f>Таблица1293031[[#Headers],[Гасcеев Алан]]</f>
        <v>Гасcеев Алан</v>
      </c>
      <c r="D128" s="138"/>
      <c r="E128" s="139"/>
      <c r="F128" s="139"/>
      <c r="G128" s="140"/>
      <c r="H128" s="139"/>
      <c r="I128" s="143"/>
      <c r="J128" s="138"/>
      <c r="K128" s="138"/>
      <c r="L128" s="138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8"/>
      <c r="X128" s="142"/>
    </row>
    <row r="129" spans="1:24" s="6" customFormat="1" outlineLevel="1">
      <c r="A129" s="146"/>
      <c r="B129" s="127">
        <v>41616</v>
      </c>
      <c r="C129" s="147" t="str">
        <f>Таблица1293031[[#Headers],[Гасcеев Алан]]</f>
        <v>Гасcеев Алан</v>
      </c>
      <c r="D129" s="138"/>
      <c r="E129" s="139"/>
      <c r="F129" s="139"/>
      <c r="G129" s="140"/>
      <c r="H129" s="139"/>
      <c r="I129" s="143"/>
      <c r="J129" s="138"/>
      <c r="K129" s="138"/>
      <c r="L129" s="138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8"/>
      <c r="X129" s="142"/>
    </row>
    <row r="130" spans="1:24" s="6" customFormat="1" outlineLevel="1">
      <c r="A130" s="146"/>
      <c r="B130" s="127">
        <v>41617</v>
      </c>
      <c r="C130" s="147" t="str">
        <f>Таблица1293031[[#Headers],[Гасcеев Алан]]</f>
        <v>Гасcеев Алан</v>
      </c>
      <c r="D130" s="138">
        <v>46</v>
      </c>
      <c r="E130" s="139">
        <v>1.6857890499194848E-5</v>
      </c>
      <c r="F130" s="139">
        <v>4.8495370370370368E-3</v>
      </c>
      <c r="G130" s="140">
        <v>4.4635668276972619E-4</v>
      </c>
      <c r="H130" s="139">
        <v>3.4722222222222222E-5</v>
      </c>
      <c r="I130" s="143">
        <v>53</v>
      </c>
      <c r="J130" s="138">
        <v>37</v>
      </c>
      <c r="K130" s="138">
        <v>0</v>
      </c>
      <c r="L130" s="138">
        <v>38</v>
      </c>
      <c r="M130" s="139">
        <v>2.0046296296296295E-2</v>
      </c>
      <c r="N130" s="139">
        <v>2.6585648148148146E-2</v>
      </c>
      <c r="O130" s="139">
        <v>0</v>
      </c>
      <c r="P130" s="139">
        <v>0</v>
      </c>
      <c r="Q130" s="139">
        <v>1.7384259259259262E-2</v>
      </c>
      <c r="R130" s="139">
        <v>0</v>
      </c>
      <c r="S130" s="139">
        <v>0</v>
      </c>
      <c r="T130" s="139">
        <v>1.9872685185185184E-2</v>
      </c>
      <c r="U130" s="139">
        <v>4.6296296296296293E-4</v>
      </c>
      <c r="V130" s="139">
        <v>2.5509259259259259E-2</v>
      </c>
      <c r="W130" s="138">
        <v>0</v>
      </c>
      <c r="X130" s="142">
        <v>0</v>
      </c>
    </row>
    <row r="131" spans="1:24" s="6" customFormat="1" outlineLevel="1">
      <c r="A131" s="146"/>
      <c r="B131" s="127">
        <v>41618</v>
      </c>
      <c r="C131" s="147" t="str">
        <f>Таблица1293031[[#Headers],[Гасcеев Алан]]</f>
        <v>Гасcеев Алан</v>
      </c>
      <c r="D131" s="138">
        <v>53</v>
      </c>
      <c r="E131" s="139">
        <v>1.2884346610761703E-5</v>
      </c>
      <c r="F131" s="139">
        <v>4.0509259259259257E-3</v>
      </c>
      <c r="G131" s="140">
        <v>9.6305031446540881E-5</v>
      </c>
      <c r="H131" s="139">
        <v>3.4722222222222222E-5</v>
      </c>
      <c r="I131" s="143">
        <v>61</v>
      </c>
      <c r="J131" s="138">
        <v>50</v>
      </c>
      <c r="K131" s="138">
        <v>0</v>
      </c>
      <c r="L131" s="138">
        <v>51</v>
      </c>
      <c r="M131" s="139">
        <v>2.6759259259259257E-2</v>
      </c>
      <c r="N131" s="139">
        <v>4.1909722222222223E-2</v>
      </c>
      <c r="O131" s="139">
        <v>0</v>
      </c>
      <c r="P131" s="139">
        <v>1.8750000000000001E-3</v>
      </c>
      <c r="Q131" s="139">
        <v>2.9155092592592594E-2</v>
      </c>
      <c r="R131" s="139">
        <v>0</v>
      </c>
      <c r="S131" s="139">
        <v>0</v>
      </c>
      <c r="T131" s="139">
        <v>2.0428240740740743E-2</v>
      </c>
      <c r="U131" s="139">
        <v>1.423611111111111E-3</v>
      </c>
      <c r="V131" s="139">
        <v>1.5914351851851853E-2</v>
      </c>
      <c r="W131" s="138">
        <v>0</v>
      </c>
      <c r="X131" s="142">
        <v>0</v>
      </c>
    </row>
    <row r="132" spans="1:24" s="6" customFormat="1" outlineLevel="1">
      <c r="A132" s="146"/>
      <c r="B132" s="127">
        <v>41619</v>
      </c>
      <c r="C132" s="147" t="str">
        <f>Таблица1293031[[#Headers],[Гасcеев Алан]]</f>
        <v>Гасcеев Алан</v>
      </c>
      <c r="D132" s="138">
        <v>38</v>
      </c>
      <c r="E132" s="139">
        <v>1.7970272904483428E-5</v>
      </c>
      <c r="F132" s="139">
        <v>5.138888888888889E-3</v>
      </c>
      <c r="G132" s="140">
        <v>1.3706140350877192E-4</v>
      </c>
      <c r="H132" s="139">
        <v>3.4722222222222222E-5</v>
      </c>
      <c r="I132" s="143">
        <v>51</v>
      </c>
      <c r="J132" s="138">
        <v>29</v>
      </c>
      <c r="K132" s="138">
        <v>0</v>
      </c>
      <c r="L132" s="138">
        <v>34</v>
      </c>
      <c r="M132" s="139">
        <v>2.5405092592592594E-2</v>
      </c>
      <c r="N132" s="139">
        <v>4.7766203703703707E-2</v>
      </c>
      <c r="O132" s="139">
        <v>0</v>
      </c>
      <c r="P132" s="139">
        <v>0</v>
      </c>
      <c r="Q132" s="139">
        <v>4.4444444444444446E-2</v>
      </c>
      <c r="R132" s="139">
        <v>0</v>
      </c>
      <c r="S132" s="139">
        <v>0</v>
      </c>
      <c r="T132" s="139">
        <v>2.0243055555555552E-2</v>
      </c>
      <c r="U132" s="139">
        <v>9.8379629629629642E-4</v>
      </c>
      <c r="V132" s="139">
        <v>1.4340277777777776E-2</v>
      </c>
      <c r="W132" s="138">
        <v>0</v>
      </c>
      <c r="X132" s="142">
        <v>0</v>
      </c>
    </row>
    <row r="133" spans="1:24" s="6" customFormat="1" outlineLevel="1">
      <c r="A133" s="146"/>
      <c r="B133" s="127">
        <v>41620</v>
      </c>
      <c r="C133" s="147" t="str">
        <f>Таблица1293031[[#Headers],[Гасcеев Алан]]</f>
        <v>Гасcеев Алан</v>
      </c>
      <c r="D133" s="138"/>
      <c r="E133" s="139"/>
      <c r="F133" s="139"/>
      <c r="G133" s="140"/>
      <c r="H133" s="139"/>
      <c r="I133" s="143"/>
      <c r="J133" s="138"/>
      <c r="K133" s="138"/>
      <c r="L133" s="138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8"/>
      <c r="X133" s="142"/>
    </row>
    <row r="134" spans="1:24" s="6" customFormat="1" outlineLevel="1">
      <c r="A134" s="146"/>
      <c r="B134" s="127">
        <v>41621</v>
      </c>
      <c r="C134" s="147" t="str">
        <f>Таблица1293031[[#Headers],[Гасcеев Алан]]</f>
        <v>Гасcеев Алан</v>
      </c>
      <c r="D134" s="138"/>
      <c r="E134" s="139"/>
      <c r="F134" s="139"/>
      <c r="G134" s="140"/>
      <c r="H134" s="139"/>
      <c r="I134" s="143"/>
      <c r="J134" s="138"/>
      <c r="K134" s="138"/>
      <c r="L134" s="138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8"/>
      <c r="X134" s="142"/>
    </row>
    <row r="135" spans="1:24" s="6" customFormat="1" outlineLevel="1">
      <c r="A135" s="146"/>
      <c r="B135" s="127">
        <v>41622</v>
      </c>
      <c r="C135" s="147" t="str">
        <f>Таблица1293031[[#Headers],[Гасcеев Алан]]</f>
        <v>Гасcеев Алан</v>
      </c>
      <c r="D135" s="138"/>
      <c r="E135" s="139"/>
      <c r="F135" s="139"/>
      <c r="G135" s="140"/>
      <c r="H135" s="139"/>
      <c r="I135" s="143"/>
      <c r="J135" s="138"/>
      <c r="K135" s="138"/>
      <c r="L135" s="138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8"/>
      <c r="X135" s="139"/>
    </row>
    <row r="136" spans="1:24" s="6" customFormat="1" outlineLevel="1">
      <c r="A136" s="146"/>
      <c r="B136" s="127">
        <v>41623</v>
      </c>
      <c r="C136" s="147" t="str">
        <f>Таблица1293031[[#Headers],[Гасcеев Алан]]</f>
        <v>Гасcеев Алан</v>
      </c>
      <c r="D136" s="138"/>
      <c r="E136" s="139"/>
      <c r="F136" s="139"/>
      <c r="G136" s="140"/>
      <c r="H136" s="139"/>
      <c r="I136" s="143"/>
      <c r="J136" s="138"/>
      <c r="K136" s="138"/>
      <c r="L136" s="138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8"/>
      <c r="X136" s="139"/>
    </row>
    <row r="137" spans="1:24" s="6" customFormat="1" outlineLevel="1">
      <c r="A137" s="146"/>
      <c r="B137" s="127">
        <v>41624</v>
      </c>
      <c r="C137" s="147" t="str">
        <f>Таблица1293031[[#Headers],[Гасcеев Алан]]</f>
        <v>Гасcеев Алан</v>
      </c>
      <c r="D137" s="138"/>
      <c r="E137" s="139"/>
      <c r="F137" s="139"/>
      <c r="G137" s="140"/>
      <c r="H137" s="139"/>
      <c r="I137" s="141"/>
      <c r="J137" s="138"/>
      <c r="K137" s="138"/>
      <c r="L137" s="138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8"/>
      <c r="X137" s="142"/>
    </row>
    <row r="138" spans="1:24" s="6" customFormat="1" outlineLevel="1">
      <c r="A138" s="146"/>
      <c r="B138" s="127">
        <v>41625</v>
      </c>
      <c r="C138" s="147" t="str">
        <f>Таблица1293031[[#Headers],[Гасcеев Алан]]</f>
        <v>Гасcеев Алан</v>
      </c>
      <c r="D138" s="138"/>
      <c r="E138" s="139"/>
      <c r="F138" s="139"/>
      <c r="G138" s="140"/>
      <c r="H138" s="139"/>
      <c r="I138" s="141"/>
      <c r="J138" s="138"/>
      <c r="K138" s="138"/>
      <c r="L138" s="138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8"/>
      <c r="X138" s="142"/>
    </row>
    <row r="139" spans="1:24" s="6" customFormat="1" outlineLevel="1">
      <c r="A139" s="146"/>
      <c r="B139" s="127">
        <v>41626</v>
      </c>
      <c r="C139" s="147" t="str">
        <f>Таблица1293031[[#Headers],[Гасcеев Алан]]</f>
        <v>Гасcеев Алан</v>
      </c>
      <c r="D139" s="138"/>
      <c r="E139" s="139"/>
      <c r="F139" s="139"/>
      <c r="G139" s="140"/>
      <c r="H139" s="139"/>
      <c r="I139" s="143"/>
      <c r="J139" s="138"/>
      <c r="K139" s="138"/>
      <c r="L139" s="138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8"/>
      <c r="X139" s="142"/>
    </row>
    <row r="140" spans="1:24" s="6" customFormat="1" outlineLevel="1">
      <c r="A140" s="146"/>
      <c r="B140" s="127">
        <v>41627</v>
      </c>
      <c r="C140" s="147" t="str">
        <f>Таблица1293031[[#Headers],[Гасcеев Алан]]</f>
        <v>Гасcеев Алан</v>
      </c>
      <c r="D140" s="138"/>
      <c r="E140" s="139"/>
      <c r="F140" s="139"/>
      <c r="G140" s="140"/>
      <c r="H140" s="139"/>
      <c r="I140" s="143"/>
      <c r="J140" s="138"/>
      <c r="K140" s="138"/>
      <c r="L140" s="138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8"/>
      <c r="X140" s="142"/>
    </row>
    <row r="141" spans="1:24" s="6" customFormat="1" outlineLevel="1">
      <c r="A141" s="146"/>
      <c r="B141" s="127">
        <v>41628</v>
      </c>
      <c r="C141" s="147" t="str">
        <f>Таблица1293031[[#Headers],[Гасcеев Алан]]</f>
        <v>Гасcеев Алан</v>
      </c>
      <c r="D141" s="138"/>
      <c r="E141" s="139"/>
      <c r="F141" s="139"/>
      <c r="G141" s="140"/>
      <c r="H141" s="139"/>
      <c r="I141" s="143"/>
      <c r="J141" s="138"/>
      <c r="K141" s="138"/>
      <c r="L141" s="138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8"/>
      <c r="X141" s="142"/>
    </row>
    <row r="142" spans="1:24" s="6" customFormat="1" outlineLevel="1">
      <c r="A142" s="146"/>
      <c r="B142" s="127">
        <v>41629</v>
      </c>
      <c r="C142" s="147" t="str">
        <f>Таблица1293031[[#Headers],[Гасcеев Алан]]</f>
        <v>Гасcеев Алан</v>
      </c>
      <c r="D142" s="138"/>
      <c r="E142" s="139"/>
      <c r="F142" s="139"/>
      <c r="G142" s="140"/>
      <c r="H142" s="139"/>
      <c r="I142" s="143"/>
      <c r="J142" s="138"/>
      <c r="K142" s="138"/>
      <c r="L142" s="138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8"/>
      <c r="X142" s="139"/>
    </row>
    <row r="143" spans="1:24" s="6" customFormat="1" outlineLevel="1">
      <c r="A143" s="146"/>
      <c r="B143" s="127">
        <v>41630</v>
      </c>
      <c r="C143" s="147" t="str">
        <f>Таблица1293031[[#Headers],[Гасcеев Алан]]</f>
        <v>Гасcеев Алан</v>
      </c>
      <c r="D143" s="138"/>
      <c r="E143" s="139"/>
      <c r="F143" s="139"/>
      <c r="G143" s="140"/>
      <c r="H143" s="139"/>
      <c r="I143" s="143"/>
      <c r="J143" s="138"/>
      <c r="K143" s="138"/>
      <c r="L143" s="138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8"/>
      <c r="X143" s="139"/>
    </row>
    <row r="144" spans="1:24" s="6" customFormat="1" outlineLevel="1">
      <c r="A144" s="146"/>
      <c r="B144" s="127">
        <v>41631</v>
      </c>
      <c r="C144" s="147" t="str">
        <f>Таблица1293031[[#Headers],[Гасcеев Алан]]</f>
        <v>Гасcеев Алан</v>
      </c>
      <c r="D144" s="138"/>
      <c r="E144" s="139"/>
      <c r="F144" s="139"/>
      <c r="G144" s="140"/>
      <c r="H144" s="139"/>
      <c r="I144" s="141"/>
      <c r="J144" s="138"/>
      <c r="K144" s="138"/>
      <c r="L144" s="138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8"/>
      <c r="X144" s="142"/>
    </row>
    <row r="145" spans="1:24" s="6" customFormat="1" outlineLevel="1">
      <c r="A145" s="146"/>
      <c r="B145" s="127">
        <v>41632</v>
      </c>
      <c r="C145" s="147" t="str">
        <f>Таблица1293031[[#Headers],[Гасcеев Алан]]</f>
        <v>Гасcеев Алан</v>
      </c>
      <c r="D145" s="114"/>
      <c r="E145" s="115"/>
      <c r="F145" s="115"/>
      <c r="G145" s="116"/>
      <c r="H145" s="115"/>
      <c r="I145" s="126"/>
      <c r="J145" s="114"/>
      <c r="K145" s="114"/>
      <c r="L145" s="114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4"/>
      <c r="X145" s="115"/>
    </row>
    <row r="146" spans="1:24" s="6" customFormat="1" outlineLevel="1">
      <c r="A146" s="146"/>
      <c r="B146" s="127">
        <v>41633</v>
      </c>
      <c r="C146" s="147" t="str">
        <f>Таблица1293031[[#Headers],[Гасcеев Алан]]</f>
        <v>Гасcеев Алан</v>
      </c>
      <c r="D146" s="114"/>
      <c r="E146" s="115"/>
      <c r="F146" s="115"/>
      <c r="G146" s="116"/>
      <c r="H146" s="115"/>
      <c r="I146" s="126"/>
      <c r="J146" s="114"/>
      <c r="K146" s="114"/>
      <c r="L146" s="114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4"/>
      <c r="X146" s="115"/>
    </row>
    <row r="147" spans="1:24" s="6" customFormat="1" outlineLevel="1">
      <c r="A147" s="146"/>
      <c r="B147" s="127">
        <v>41634</v>
      </c>
      <c r="C147" s="147" t="str">
        <f>Таблица1293031[[#Headers],[Гасcеев Алан]]</f>
        <v>Гасcеев Алан</v>
      </c>
      <c r="D147" s="138"/>
      <c r="E147" s="139"/>
      <c r="F147" s="139"/>
      <c r="G147" s="140"/>
      <c r="H147" s="139"/>
      <c r="I147" s="143"/>
      <c r="J147" s="138"/>
      <c r="K147" s="138"/>
      <c r="L147" s="138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8"/>
      <c r="X147" s="139"/>
    </row>
    <row r="148" spans="1:24" s="6" customFormat="1" outlineLevel="1">
      <c r="A148" s="146"/>
      <c r="B148" s="127">
        <v>41635</v>
      </c>
      <c r="C148" s="147" t="str">
        <f>Таблица1293031[[#Headers],[Гасcеев Алан]]</f>
        <v>Гасcеев Алан</v>
      </c>
      <c r="D148" s="138"/>
      <c r="E148" s="139"/>
      <c r="F148" s="139"/>
      <c r="G148" s="140"/>
      <c r="H148" s="139"/>
      <c r="I148" s="143"/>
      <c r="J148" s="138"/>
      <c r="K148" s="138"/>
      <c r="L148" s="138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8"/>
      <c r="X148" s="142"/>
    </row>
    <row r="149" spans="1:24" s="6" customFormat="1" outlineLevel="1">
      <c r="A149" s="146"/>
      <c r="B149" s="127">
        <v>41636</v>
      </c>
      <c r="C149" s="147" t="str">
        <f>Таблица1293031[[#Headers],[Гасcеев Алан]]</f>
        <v>Гасcеев Алан</v>
      </c>
      <c r="D149" s="114"/>
      <c r="E149" s="115"/>
      <c r="F149" s="115"/>
      <c r="G149" s="116"/>
      <c r="H149" s="115"/>
      <c r="I149" s="126"/>
      <c r="J149" s="114"/>
      <c r="K149" s="114"/>
      <c r="L149" s="114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4"/>
      <c r="X149" s="115"/>
    </row>
    <row r="150" spans="1:24" s="6" customFormat="1" outlineLevel="1">
      <c r="A150" s="146"/>
      <c r="B150" s="127">
        <v>41637</v>
      </c>
      <c r="C150" s="147" t="str">
        <f>Таблица1293031[[#Headers],[Гасcеев Алан]]</f>
        <v>Гасcеев Алан</v>
      </c>
      <c r="D150" s="114"/>
      <c r="E150" s="115"/>
      <c r="F150" s="115"/>
      <c r="G150" s="116"/>
      <c r="H150" s="115"/>
      <c r="I150" s="126"/>
      <c r="J150" s="114"/>
      <c r="K150" s="114"/>
      <c r="L150" s="114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4"/>
      <c r="X150" s="115"/>
    </row>
    <row r="151" spans="1:24" s="6" customFormat="1" outlineLevel="1">
      <c r="A151" s="146"/>
      <c r="B151" s="127">
        <v>41638</v>
      </c>
      <c r="C151" s="147" t="str">
        <f>Таблица1293031[[#Headers],[Гасcеев Алан]]</f>
        <v>Гасcеев Алан</v>
      </c>
      <c r="D151" s="114"/>
      <c r="E151" s="115"/>
      <c r="F151" s="115"/>
      <c r="G151" s="116"/>
      <c r="H151" s="115"/>
      <c r="I151" s="126"/>
      <c r="J151" s="114"/>
      <c r="K151" s="114"/>
      <c r="L151" s="114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4"/>
      <c r="X151" s="115"/>
    </row>
    <row r="152" spans="1:24" s="6" customFormat="1" outlineLevel="1">
      <c r="A152" s="146"/>
      <c r="B152" s="127">
        <v>41639</v>
      </c>
      <c r="C152" s="147" t="str">
        <f>Таблица1293031[[#Headers],[Гасcеев Алан]]</f>
        <v>Гасcеев Алан</v>
      </c>
      <c r="D152" s="114"/>
      <c r="E152" s="115"/>
      <c r="F152" s="115"/>
      <c r="G152" s="116"/>
      <c r="H152" s="115"/>
      <c r="I152" s="126"/>
      <c r="J152" s="114"/>
      <c r="K152" s="114"/>
      <c r="L152" s="114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4"/>
      <c r="X152" s="115"/>
    </row>
    <row r="153" spans="1:24" s="124" customFormat="1" ht="38.25">
      <c r="A153" s="146" t="s">
        <v>56</v>
      </c>
      <c r="B153" s="132" t="s">
        <v>60</v>
      </c>
      <c r="C153" s="133" t="s">
        <v>69</v>
      </c>
      <c r="D153" s="134" t="s">
        <v>6</v>
      </c>
      <c r="E153" s="135" t="s">
        <v>0</v>
      </c>
      <c r="F153" s="136" t="s">
        <v>1</v>
      </c>
      <c r="G153" s="136" t="s">
        <v>3</v>
      </c>
      <c r="H153" s="136" t="s">
        <v>2</v>
      </c>
      <c r="I153" s="137" t="s">
        <v>8</v>
      </c>
      <c r="J153" s="134" t="s">
        <v>10</v>
      </c>
      <c r="K153" s="134" t="s">
        <v>11</v>
      </c>
      <c r="L153" s="137" t="s">
        <v>9</v>
      </c>
      <c r="M153" s="135" t="s">
        <v>4</v>
      </c>
      <c r="N153" s="135" t="s">
        <v>19</v>
      </c>
      <c r="O153" s="135" t="s">
        <v>40</v>
      </c>
      <c r="P153" s="135" t="s">
        <v>41</v>
      </c>
      <c r="Q153" s="135" t="s">
        <v>42</v>
      </c>
      <c r="R153" s="135" t="s">
        <v>43</v>
      </c>
      <c r="S153" s="135" t="s">
        <v>63</v>
      </c>
      <c r="T153" s="135" t="s">
        <v>5</v>
      </c>
      <c r="U153" s="135" t="s">
        <v>22</v>
      </c>
      <c r="V153" s="135" t="s">
        <v>18</v>
      </c>
      <c r="W153" s="135" t="s">
        <v>57</v>
      </c>
      <c r="X153" s="135" t="s">
        <v>58</v>
      </c>
    </row>
    <row r="154" spans="1:24" s="124" customFormat="1" outlineLevel="1">
      <c r="A154" s="146"/>
      <c r="B154" s="127">
        <v>41609</v>
      </c>
      <c r="C154" s="156" t="str">
        <f t="shared" ref="C154:C184" si="1">$C$153</f>
        <v>Ким Виталий</v>
      </c>
      <c r="D154" s="138"/>
      <c r="E154" s="139"/>
      <c r="F154" s="139"/>
      <c r="G154" s="140"/>
      <c r="H154" s="139"/>
      <c r="I154" s="143"/>
      <c r="J154" s="138"/>
      <c r="K154" s="138"/>
      <c r="L154" s="138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8"/>
      <c r="X154" s="157"/>
    </row>
    <row r="155" spans="1:24" s="124" customFormat="1" outlineLevel="1">
      <c r="A155" s="146"/>
      <c r="B155" s="127">
        <v>41610</v>
      </c>
      <c r="C155" s="156" t="str">
        <f t="shared" si="1"/>
        <v>Ким Виталий</v>
      </c>
      <c r="D155" s="138">
        <v>35</v>
      </c>
      <c r="E155" s="139">
        <v>1.4550264550264549E-5</v>
      </c>
      <c r="F155" s="139">
        <v>5.2893518518518515E-3</v>
      </c>
      <c r="G155" s="140">
        <v>9.1534391534391535E-4</v>
      </c>
      <c r="H155" s="139">
        <v>4.6296296296296294E-5</v>
      </c>
      <c r="I155" s="143">
        <v>38</v>
      </c>
      <c r="J155" s="138">
        <v>33</v>
      </c>
      <c r="K155" s="138">
        <v>0</v>
      </c>
      <c r="L155" s="138">
        <v>36</v>
      </c>
      <c r="M155" s="139">
        <v>2.8726851851851851E-2</v>
      </c>
      <c r="N155" s="139">
        <v>6.7418981481481483E-2</v>
      </c>
      <c r="O155" s="139">
        <v>0</v>
      </c>
      <c r="P155" s="139">
        <v>0</v>
      </c>
      <c r="Q155" s="139">
        <v>1.3055555555555556E-2</v>
      </c>
      <c r="R155" s="139">
        <v>0</v>
      </c>
      <c r="S155" s="139">
        <v>0</v>
      </c>
      <c r="T155" s="139">
        <v>1.6967592592592593E-2</v>
      </c>
      <c r="U155" s="139">
        <v>1.0416666666666667E-3</v>
      </c>
      <c r="V155" s="139">
        <v>1.4965277777777779E-2</v>
      </c>
      <c r="W155" s="138">
        <v>0</v>
      </c>
      <c r="X155" s="157">
        <v>0</v>
      </c>
    </row>
    <row r="156" spans="1:24" s="124" customFormat="1" outlineLevel="1">
      <c r="A156" s="146"/>
      <c r="B156" s="127">
        <v>41611</v>
      </c>
      <c r="C156" s="156" t="str">
        <f t="shared" si="1"/>
        <v>Ким Виталий</v>
      </c>
      <c r="D156" s="138">
        <v>44</v>
      </c>
      <c r="E156" s="139">
        <v>1.3678451178451179E-5</v>
      </c>
      <c r="F156" s="139">
        <v>3.7384259259259263E-3</v>
      </c>
      <c r="G156" s="140">
        <v>3.2302188552188552E-4</v>
      </c>
      <c r="H156" s="139">
        <v>3.4722222222222222E-5</v>
      </c>
      <c r="I156" s="143">
        <v>53</v>
      </c>
      <c r="J156" s="138">
        <v>36</v>
      </c>
      <c r="K156" s="138">
        <v>0</v>
      </c>
      <c r="L156" s="138">
        <v>36</v>
      </c>
      <c r="M156" s="139">
        <v>2.6724537037037036E-2</v>
      </c>
      <c r="N156" s="139">
        <v>8.396990740740741E-2</v>
      </c>
      <c r="O156" s="139">
        <v>0</v>
      </c>
      <c r="P156" s="139">
        <v>0</v>
      </c>
      <c r="Q156" s="139">
        <v>2.0057870370370368E-2</v>
      </c>
      <c r="R156" s="139">
        <v>0</v>
      </c>
      <c r="S156" s="139">
        <v>0</v>
      </c>
      <c r="T156" s="139">
        <v>1.996527777777778E-2</v>
      </c>
      <c r="U156" s="139">
        <v>0</v>
      </c>
      <c r="V156" s="139">
        <v>2.3761574074074074E-2</v>
      </c>
      <c r="W156" s="138">
        <v>0</v>
      </c>
      <c r="X156" s="157">
        <v>0</v>
      </c>
    </row>
    <row r="157" spans="1:24" s="124" customFormat="1" outlineLevel="1">
      <c r="A157" s="146"/>
      <c r="B157" s="127">
        <v>41612</v>
      </c>
      <c r="C157" s="156" t="str">
        <f t="shared" si="1"/>
        <v>Ким Виталий</v>
      </c>
      <c r="D157" s="138">
        <v>33</v>
      </c>
      <c r="E157" s="139">
        <v>1.3327721661054994E-5</v>
      </c>
      <c r="F157" s="139">
        <v>5.8564814814814825E-3</v>
      </c>
      <c r="G157" s="140">
        <v>3.0022446689113359E-4</v>
      </c>
      <c r="H157" s="139">
        <v>3.4722222222222222E-5</v>
      </c>
      <c r="I157" s="143">
        <v>40</v>
      </c>
      <c r="J157" s="138">
        <v>28</v>
      </c>
      <c r="K157" s="138">
        <v>0</v>
      </c>
      <c r="L157" s="138">
        <v>29</v>
      </c>
      <c r="M157" s="139">
        <v>2.0254629629629629E-2</v>
      </c>
      <c r="N157" s="139">
        <v>3.2719907407407406E-2</v>
      </c>
      <c r="O157" s="139">
        <v>0</v>
      </c>
      <c r="P157" s="139">
        <v>1.2499999999999999E-2</v>
      </c>
      <c r="Q157" s="139">
        <v>3.3217592592592591E-3</v>
      </c>
      <c r="R157" s="139">
        <v>0</v>
      </c>
      <c r="S157" s="139">
        <v>0</v>
      </c>
      <c r="T157" s="139">
        <v>2.0266203703703703E-2</v>
      </c>
      <c r="U157" s="139">
        <v>8.564814814814815E-4</v>
      </c>
      <c r="V157" s="139">
        <v>6.2708333333333324E-2</v>
      </c>
      <c r="W157" s="138">
        <v>0</v>
      </c>
      <c r="X157" s="157">
        <v>0</v>
      </c>
    </row>
    <row r="158" spans="1:24" s="124" customFormat="1" outlineLevel="1">
      <c r="A158" s="146"/>
      <c r="B158" s="127">
        <v>41613</v>
      </c>
      <c r="C158" s="156" t="str">
        <f t="shared" si="1"/>
        <v>Ким Виталий</v>
      </c>
      <c r="D158" s="138">
        <v>34</v>
      </c>
      <c r="E158" s="139">
        <v>1.1914488017429193E-5</v>
      </c>
      <c r="F158" s="139">
        <v>5.9837962962962961E-3</v>
      </c>
      <c r="G158" s="140">
        <v>5.4159858387799566E-4</v>
      </c>
      <c r="H158" s="139">
        <v>2.3148148148148147E-5</v>
      </c>
      <c r="I158" s="143">
        <v>43</v>
      </c>
      <c r="J158" s="138">
        <v>28</v>
      </c>
      <c r="K158" s="138">
        <v>0</v>
      </c>
      <c r="L158" s="138">
        <v>31</v>
      </c>
      <c r="M158" s="139">
        <v>1.4872685185185185E-2</v>
      </c>
      <c r="N158" s="139">
        <v>4.1493055555555554E-2</v>
      </c>
      <c r="O158" s="139">
        <v>0</v>
      </c>
      <c r="P158" s="139">
        <v>1.5023148148148148E-2</v>
      </c>
      <c r="Q158" s="139">
        <v>2.5601851851851851E-2</v>
      </c>
      <c r="R158" s="139">
        <v>0</v>
      </c>
      <c r="S158" s="139">
        <v>0</v>
      </c>
      <c r="T158" s="139">
        <v>2.0763888888888887E-2</v>
      </c>
      <c r="U158" s="139">
        <v>2.8240740740740739E-3</v>
      </c>
      <c r="V158" s="139">
        <v>1.3333333333333334E-2</v>
      </c>
      <c r="W158" s="138">
        <v>0</v>
      </c>
      <c r="X158" s="157">
        <v>0</v>
      </c>
    </row>
    <row r="159" spans="1:24" s="6" customFormat="1" outlineLevel="1">
      <c r="A159" s="146"/>
      <c r="B159" s="127">
        <v>41614</v>
      </c>
      <c r="C159" s="147" t="str">
        <f t="shared" si="1"/>
        <v>Ким Виталий</v>
      </c>
      <c r="D159" s="138">
        <v>34</v>
      </c>
      <c r="E159" s="139">
        <v>1.1233660130718955E-5</v>
      </c>
      <c r="F159" s="139">
        <v>4.3287037037037035E-3</v>
      </c>
      <c r="G159" s="140">
        <v>8.4490740740740739E-4</v>
      </c>
      <c r="H159" s="139">
        <v>2.3148148148148147E-5</v>
      </c>
      <c r="I159" s="143">
        <v>39</v>
      </c>
      <c r="J159" s="138">
        <v>32</v>
      </c>
      <c r="K159" s="138">
        <v>0</v>
      </c>
      <c r="L159" s="138">
        <v>37</v>
      </c>
      <c r="M159" s="139">
        <v>2.224537037037037E-2</v>
      </c>
      <c r="N159" s="139">
        <v>3.3159722222222222E-2</v>
      </c>
      <c r="O159" s="139">
        <v>0</v>
      </c>
      <c r="P159" s="139">
        <v>0</v>
      </c>
      <c r="Q159" s="139">
        <v>7.7835648148148154E-2</v>
      </c>
      <c r="R159" s="139">
        <v>0</v>
      </c>
      <c r="S159" s="139">
        <v>0</v>
      </c>
      <c r="T159" s="139">
        <v>2.0729166666666667E-2</v>
      </c>
      <c r="U159" s="139">
        <v>3.4027777777777784E-3</v>
      </c>
      <c r="V159" s="139">
        <v>2.3946759259259261E-2</v>
      </c>
      <c r="W159" s="138">
        <v>0</v>
      </c>
      <c r="X159" s="142">
        <v>0</v>
      </c>
    </row>
    <row r="160" spans="1:24" s="6" customFormat="1" outlineLevel="1">
      <c r="A160" s="146"/>
      <c r="B160" s="127">
        <v>41615</v>
      </c>
      <c r="C160" s="147" t="str">
        <f t="shared" si="1"/>
        <v>Ким Виталий</v>
      </c>
      <c r="D160" s="138"/>
      <c r="E160" s="139"/>
      <c r="F160" s="139"/>
      <c r="G160" s="140"/>
      <c r="H160" s="139"/>
      <c r="I160" s="143"/>
      <c r="J160" s="138"/>
      <c r="K160" s="138"/>
      <c r="L160" s="138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8"/>
      <c r="X160" s="142"/>
    </row>
    <row r="161" spans="1:24" s="6" customFormat="1" outlineLevel="1">
      <c r="A161" s="146"/>
      <c r="B161" s="127">
        <v>41616</v>
      </c>
      <c r="C161" s="147" t="str">
        <f t="shared" si="1"/>
        <v>Ким Виталий</v>
      </c>
      <c r="D161" s="138"/>
      <c r="E161" s="139"/>
      <c r="F161" s="139"/>
      <c r="G161" s="140"/>
      <c r="H161" s="139"/>
      <c r="I161" s="143"/>
      <c r="J161" s="138"/>
      <c r="K161" s="138"/>
      <c r="L161" s="138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8"/>
      <c r="X161" s="142"/>
    </row>
    <row r="162" spans="1:24" s="6" customFormat="1" outlineLevel="1">
      <c r="A162" s="146"/>
      <c r="B162" s="127">
        <v>41617</v>
      </c>
      <c r="C162" s="147" t="str">
        <f t="shared" si="1"/>
        <v>Ким Виталий</v>
      </c>
      <c r="D162" s="138">
        <v>40</v>
      </c>
      <c r="E162" s="139">
        <v>1.3599537037037036E-5</v>
      </c>
      <c r="F162" s="139">
        <v>5.4976851851851853E-3</v>
      </c>
      <c r="G162" s="140">
        <v>1.808449074074074E-4</v>
      </c>
      <c r="H162" s="139">
        <v>2.3148148148148147E-5</v>
      </c>
      <c r="I162" s="143">
        <v>49</v>
      </c>
      <c r="J162" s="138">
        <v>38</v>
      </c>
      <c r="K162" s="138">
        <v>0</v>
      </c>
      <c r="L162" s="138">
        <v>39</v>
      </c>
      <c r="M162" s="139">
        <v>2.4085648148148148E-2</v>
      </c>
      <c r="N162" s="139">
        <v>3.1064814814814812E-2</v>
      </c>
      <c r="O162" s="139">
        <v>0</v>
      </c>
      <c r="P162" s="139">
        <v>1.1574074074074073E-5</v>
      </c>
      <c r="Q162" s="139">
        <v>2.9872685185185183E-2</v>
      </c>
      <c r="R162" s="139">
        <v>0</v>
      </c>
      <c r="S162" s="139">
        <v>0</v>
      </c>
      <c r="T162" s="139">
        <v>2.071759259259259E-2</v>
      </c>
      <c r="U162" s="139">
        <v>6.2500000000000001E-4</v>
      </c>
      <c r="V162" s="139">
        <v>2.2847222222222224E-2</v>
      </c>
      <c r="W162" s="138">
        <v>0</v>
      </c>
      <c r="X162" s="142">
        <v>0</v>
      </c>
    </row>
    <row r="163" spans="1:24" s="6" customFormat="1" outlineLevel="1">
      <c r="A163" s="146"/>
      <c r="B163" s="127">
        <v>41618</v>
      </c>
      <c r="C163" s="147" t="str">
        <f t="shared" si="1"/>
        <v>Ким Виталий</v>
      </c>
      <c r="D163" s="138">
        <v>48</v>
      </c>
      <c r="E163" s="139">
        <v>1.4949845679012348E-5</v>
      </c>
      <c r="F163" s="139">
        <v>4.7569444444444447E-3</v>
      </c>
      <c r="G163" s="140">
        <v>1.767457561728395E-4</v>
      </c>
      <c r="H163" s="139">
        <v>2.3148148148148147E-5</v>
      </c>
      <c r="I163" s="143">
        <v>63</v>
      </c>
      <c r="J163" s="138">
        <v>36</v>
      </c>
      <c r="K163" s="138">
        <v>0</v>
      </c>
      <c r="L163" s="138">
        <v>36</v>
      </c>
      <c r="M163" s="139">
        <v>2.9259259259259259E-2</v>
      </c>
      <c r="N163" s="139">
        <v>3.8738425925925926E-2</v>
      </c>
      <c r="O163" s="139">
        <v>0</v>
      </c>
      <c r="P163" s="139">
        <v>1.8750000000000001E-3</v>
      </c>
      <c r="Q163" s="139">
        <v>6.8981481481481489E-3</v>
      </c>
      <c r="R163" s="139">
        <v>0</v>
      </c>
      <c r="S163" s="139">
        <v>0</v>
      </c>
      <c r="T163" s="139">
        <v>1.9583333333333331E-2</v>
      </c>
      <c r="U163" s="139">
        <v>1.689814814814815E-3</v>
      </c>
      <c r="V163" s="139">
        <v>2.49537037037037E-2</v>
      </c>
      <c r="W163" s="138">
        <v>1</v>
      </c>
      <c r="X163" s="142">
        <v>4.1666666666666669E-4</v>
      </c>
    </row>
    <row r="164" spans="1:24" s="6" customFormat="1" outlineLevel="1">
      <c r="A164" s="146"/>
      <c r="B164" s="127">
        <v>41619</v>
      </c>
      <c r="C164" s="147" t="str">
        <f t="shared" si="1"/>
        <v>Ким Виталий</v>
      </c>
      <c r="D164" s="138">
        <v>17</v>
      </c>
      <c r="E164" s="139">
        <v>1.2935729847494553E-5</v>
      </c>
      <c r="F164" s="139">
        <v>4.4328703703703709E-3</v>
      </c>
      <c r="G164" s="140">
        <v>2.3420479302832246E-4</v>
      </c>
      <c r="H164" s="139">
        <v>1.1574074074074073E-5</v>
      </c>
      <c r="I164" s="143">
        <v>20</v>
      </c>
      <c r="J164" s="138">
        <v>15</v>
      </c>
      <c r="K164" s="138">
        <v>0</v>
      </c>
      <c r="L164" s="138">
        <v>15</v>
      </c>
      <c r="M164" s="139">
        <v>2.013888888888889E-2</v>
      </c>
      <c r="N164" s="139">
        <v>2.5555555555555554E-2</v>
      </c>
      <c r="O164" s="139">
        <v>0</v>
      </c>
      <c r="P164" s="139">
        <v>0.13047453703703704</v>
      </c>
      <c r="Q164" s="139">
        <v>7.2581018518518517E-2</v>
      </c>
      <c r="R164" s="139">
        <v>0</v>
      </c>
      <c r="S164" s="139">
        <v>0</v>
      </c>
      <c r="T164" s="139">
        <v>1.6122685185185184E-2</v>
      </c>
      <c r="U164" s="139">
        <v>1.1574074074074073E-5</v>
      </c>
      <c r="V164" s="139">
        <v>1.045138888888889E-2</v>
      </c>
      <c r="W164" s="138">
        <v>0</v>
      </c>
      <c r="X164" s="142">
        <v>0</v>
      </c>
    </row>
    <row r="165" spans="1:24" s="6" customFormat="1" outlineLevel="1">
      <c r="A165" s="146"/>
      <c r="B165" s="127">
        <v>41620</v>
      </c>
      <c r="C165" s="147" t="str">
        <f t="shared" si="1"/>
        <v>Ким Виталий</v>
      </c>
      <c r="D165" s="138"/>
      <c r="E165" s="139"/>
      <c r="F165" s="139"/>
      <c r="G165" s="140"/>
      <c r="H165" s="139"/>
      <c r="I165" s="143"/>
      <c r="J165" s="138"/>
      <c r="K165" s="138"/>
      <c r="L165" s="138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8"/>
      <c r="X165" s="142"/>
    </row>
    <row r="166" spans="1:24" s="6" customFormat="1" outlineLevel="1">
      <c r="A166" s="146"/>
      <c r="B166" s="127">
        <v>41621</v>
      </c>
      <c r="C166" s="147" t="str">
        <f t="shared" si="1"/>
        <v>Ким Виталий</v>
      </c>
      <c r="D166" s="138"/>
      <c r="E166" s="139"/>
      <c r="F166" s="139"/>
      <c r="G166" s="140"/>
      <c r="H166" s="139"/>
      <c r="I166" s="143"/>
      <c r="J166" s="138"/>
      <c r="K166" s="138"/>
      <c r="L166" s="138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8"/>
      <c r="X166" s="142"/>
    </row>
    <row r="167" spans="1:24" s="6" customFormat="1" outlineLevel="1">
      <c r="A167" s="146"/>
      <c r="B167" s="127">
        <v>41622</v>
      </c>
      <c r="C167" s="147" t="str">
        <f t="shared" si="1"/>
        <v>Ким Виталий</v>
      </c>
      <c r="D167" s="138"/>
      <c r="E167" s="139"/>
      <c r="F167" s="139"/>
      <c r="G167" s="140"/>
      <c r="H167" s="139"/>
      <c r="I167" s="143"/>
      <c r="J167" s="138"/>
      <c r="K167" s="138"/>
      <c r="L167" s="138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8"/>
      <c r="X167" s="142"/>
    </row>
    <row r="168" spans="1:24" s="6" customFormat="1" outlineLevel="1">
      <c r="A168" s="146"/>
      <c r="B168" s="127">
        <v>41623</v>
      </c>
      <c r="C168" s="147" t="str">
        <f t="shared" si="1"/>
        <v>Ким Виталий</v>
      </c>
      <c r="D168" s="138"/>
      <c r="E168" s="139"/>
      <c r="F168" s="139"/>
      <c r="G168" s="140"/>
      <c r="H168" s="139"/>
      <c r="I168" s="143"/>
      <c r="J168" s="138"/>
      <c r="K168" s="138"/>
      <c r="L168" s="138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8"/>
      <c r="X168" s="142"/>
    </row>
    <row r="169" spans="1:24" s="6" customFormat="1" outlineLevel="1">
      <c r="A169" s="146"/>
      <c r="B169" s="127">
        <v>41624</v>
      </c>
      <c r="C169" s="147" t="str">
        <f t="shared" si="1"/>
        <v>Ким Виталий</v>
      </c>
      <c r="D169" s="138"/>
      <c r="E169" s="139"/>
      <c r="F169" s="139"/>
      <c r="G169" s="140"/>
      <c r="H169" s="139"/>
      <c r="I169" s="141"/>
      <c r="J169" s="138"/>
      <c r="K169" s="138"/>
      <c r="L169" s="138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8"/>
      <c r="X169" s="142"/>
    </row>
    <row r="170" spans="1:24" s="6" customFormat="1" outlineLevel="1">
      <c r="A170" s="146"/>
      <c r="B170" s="127">
        <v>41625</v>
      </c>
      <c r="C170" s="147" t="str">
        <f t="shared" si="1"/>
        <v>Ким Виталий</v>
      </c>
      <c r="D170" s="138"/>
      <c r="E170" s="139"/>
      <c r="F170" s="139"/>
      <c r="G170" s="140"/>
      <c r="H170" s="139"/>
      <c r="I170" s="141"/>
      <c r="J170" s="138"/>
      <c r="K170" s="138"/>
      <c r="L170" s="138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8"/>
      <c r="X170" s="142"/>
    </row>
    <row r="171" spans="1:24" s="6" customFormat="1" outlineLevel="1">
      <c r="A171" s="146"/>
      <c r="B171" s="127">
        <v>41626</v>
      </c>
      <c r="C171" s="147" t="str">
        <f t="shared" si="1"/>
        <v>Ким Виталий</v>
      </c>
      <c r="D171" s="138"/>
      <c r="E171" s="139"/>
      <c r="F171" s="139"/>
      <c r="G171" s="140"/>
      <c r="H171" s="139"/>
      <c r="I171" s="143"/>
      <c r="J171" s="138"/>
      <c r="K171" s="138"/>
      <c r="L171" s="138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8"/>
      <c r="X171" s="142"/>
    </row>
    <row r="172" spans="1:24" s="6" customFormat="1" outlineLevel="1">
      <c r="A172" s="146"/>
      <c r="B172" s="127">
        <v>41627</v>
      </c>
      <c r="C172" s="147" t="str">
        <f t="shared" si="1"/>
        <v>Ким Виталий</v>
      </c>
      <c r="D172" s="138"/>
      <c r="E172" s="139"/>
      <c r="F172" s="139"/>
      <c r="G172" s="140"/>
      <c r="H172" s="139"/>
      <c r="I172" s="143"/>
      <c r="J172" s="138"/>
      <c r="K172" s="138"/>
      <c r="L172" s="138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8"/>
      <c r="X172" s="142"/>
    </row>
    <row r="173" spans="1:24" s="6" customFormat="1" outlineLevel="1">
      <c r="A173" s="146"/>
      <c r="B173" s="127">
        <v>41628</v>
      </c>
      <c r="C173" s="147" t="str">
        <f t="shared" si="1"/>
        <v>Ким Виталий</v>
      </c>
      <c r="D173" s="138"/>
      <c r="E173" s="139"/>
      <c r="F173" s="139"/>
      <c r="G173" s="140"/>
      <c r="H173" s="139"/>
      <c r="I173" s="143"/>
      <c r="J173" s="138"/>
      <c r="K173" s="138"/>
      <c r="L173" s="138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8"/>
      <c r="X173" s="142"/>
    </row>
    <row r="174" spans="1:24" s="6" customFormat="1" outlineLevel="1">
      <c r="A174" s="146"/>
      <c r="B174" s="127">
        <v>41629</v>
      </c>
      <c r="C174" s="147" t="str">
        <f t="shared" si="1"/>
        <v>Ким Виталий</v>
      </c>
      <c r="D174" s="138"/>
      <c r="E174" s="139"/>
      <c r="F174" s="139"/>
      <c r="G174" s="140"/>
      <c r="H174" s="139"/>
      <c r="I174" s="143"/>
      <c r="J174" s="138"/>
      <c r="K174" s="138"/>
      <c r="L174" s="138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8"/>
      <c r="X174" s="142"/>
    </row>
    <row r="175" spans="1:24" s="6" customFormat="1" outlineLevel="1">
      <c r="A175" s="146"/>
      <c r="B175" s="127">
        <v>41630</v>
      </c>
      <c r="C175" s="147" t="str">
        <f t="shared" si="1"/>
        <v>Ким Виталий</v>
      </c>
      <c r="D175" s="114"/>
      <c r="E175" s="115"/>
      <c r="F175" s="115"/>
      <c r="G175" s="116"/>
      <c r="H175" s="115"/>
      <c r="I175" s="125"/>
      <c r="J175" s="114"/>
      <c r="K175" s="114"/>
      <c r="L175" s="114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4"/>
      <c r="X175" s="115"/>
    </row>
    <row r="176" spans="1:24" s="6" customFormat="1" outlineLevel="1">
      <c r="A176" s="146"/>
      <c r="B176" s="127">
        <v>41631</v>
      </c>
      <c r="C176" s="147" t="str">
        <f t="shared" si="1"/>
        <v>Ким Виталий</v>
      </c>
      <c r="D176" s="148"/>
      <c r="E176" s="149"/>
      <c r="F176" s="149"/>
      <c r="G176" s="149"/>
      <c r="H176" s="149"/>
      <c r="I176" s="150"/>
      <c r="J176" s="148"/>
      <c r="K176" s="150"/>
      <c r="L176" s="150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50"/>
      <c r="X176" s="151"/>
    </row>
    <row r="177" spans="1:24" s="6" customFormat="1" outlineLevel="1">
      <c r="A177" s="146"/>
      <c r="B177" s="127">
        <v>41632</v>
      </c>
      <c r="C177" s="147" t="str">
        <f t="shared" si="1"/>
        <v>Ким Виталий</v>
      </c>
      <c r="D177" s="114"/>
      <c r="E177" s="115"/>
      <c r="F177" s="115"/>
      <c r="G177" s="116"/>
      <c r="H177" s="115"/>
      <c r="I177" s="126"/>
      <c r="J177" s="114"/>
      <c r="K177" s="114"/>
      <c r="L177" s="114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4"/>
      <c r="X177" s="115"/>
    </row>
    <row r="178" spans="1:24" s="6" customFormat="1" outlineLevel="1">
      <c r="A178" s="146"/>
      <c r="B178" s="127">
        <v>41633</v>
      </c>
      <c r="C178" s="147" t="str">
        <f t="shared" si="1"/>
        <v>Ким Виталий</v>
      </c>
      <c r="D178" s="114"/>
      <c r="E178" s="115"/>
      <c r="F178" s="115"/>
      <c r="G178" s="116"/>
      <c r="H178" s="115"/>
      <c r="I178" s="126"/>
      <c r="J178" s="114"/>
      <c r="K178" s="114"/>
      <c r="L178" s="114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4"/>
      <c r="X178" s="115"/>
    </row>
    <row r="179" spans="1:24" s="6" customFormat="1" outlineLevel="1">
      <c r="A179" s="146"/>
      <c r="B179" s="127">
        <v>41634</v>
      </c>
      <c r="C179" s="147" t="str">
        <f t="shared" si="1"/>
        <v>Ким Виталий</v>
      </c>
      <c r="D179" s="138"/>
      <c r="E179" s="139"/>
      <c r="F179" s="139"/>
      <c r="G179" s="140"/>
      <c r="H179" s="139"/>
      <c r="I179" s="141"/>
      <c r="J179" s="138"/>
      <c r="K179" s="138"/>
      <c r="L179" s="138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8"/>
      <c r="X179" s="142"/>
    </row>
    <row r="180" spans="1:24" s="6" customFormat="1" outlineLevel="1">
      <c r="A180" s="146"/>
      <c r="B180" s="127">
        <v>41635</v>
      </c>
      <c r="C180" s="147" t="str">
        <f t="shared" si="1"/>
        <v>Ким Виталий</v>
      </c>
      <c r="D180" s="138"/>
      <c r="E180" s="139"/>
      <c r="F180" s="139"/>
      <c r="G180" s="140"/>
      <c r="H180" s="139"/>
      <c r="I180" s="141"/>
      <c r="J180" s="138"/>
      <c r="K180" s="138"/>
      <c r="L180" s="138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8"/>
      <c r="X180" s="142"/>
    </row>
    <row r="181" spans="1:24" s="6" customFormat="1" outlineLevel="1">
      <c r="A181" s="146"/>
      <c r="B181" s="127">
        <v>41636</v>
      </c>
      <c r="C181" s="147" t="str">
        <f t="shared" si="1"/>
        <v>Ким Виталий</v>
      </c>
      <c r="D181" s="114"/>
      <c r="E181" s="115"/>
      <c r="F181" s="115"/>
      <c r="G181" s="116"/>
      <c r="H181" s="115"/>
      <c r="I181" s="126"/>
      <c r="J181" s="114"/>
      <c r="K181" s="114"/>
      <c r="L181" s="114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4"/>
      <c r="X181" s="115"/>
    </row>
    <row r="182" spans="1:24" s="6" customFormat="1" outlineLevel="1">
      <c r="A182" s="146"/>
      <c r="B182" s="127">
        <v>41637</v>
      </c>
      <c r="C182" s="147" t="str">
        <f t="shared" si="1"/>
        <v>Ким Виталий</v>
      </c>
      <c r="D182" s="114"/>
      <c r="E182" s="115"/>
      <c r="F182" s="115"/>
      <c r="G182" s="116"/>
      <c r="H182" s="115"/>
      <c r="I182" s="126"/>
      <c r="J182" s="114"/>
      <c r="K182" s="114"/>
      <c r="L182" s="114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4"/>
      <c r="X182" s="115"/>
    </row>
    <row r="183" spans="1:24" s="6" customFormat="1" outlineLevel="1">
      <c r="A183" s="146"/>
      <c r="B183" s="127">
        <v>41638</v>
      </c>
      <c r="C183" s="147" t="str">
        <f t="shared" si="1"/>
        <v>Ким Виталий</v>
      </c>
      <c r="D183" s="114"/>
      <c r="E183" s="115"/>
      <c r="F183" s="115"/>
      <c r="G183" s="116"/>
      <c r="H183" s="115"/>
      <c r="I183" s="126"/>
      <c r="J183" s="114"/>
      <c r="K183" s="114"/>
      <c r="L183" s="114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4"/>
      <c r="X183" s="115"/>
    </row>
    <row r="184" spans="1:24" s="6" customFormat="1" outlineLevel="1">
      <c r="A184" s="146"/>
      <c r="B184" s="127">
        <v>41639</v>
      </c>
      <c r="C184" s="147" t="str">
        <f t="shared" si="1"/>
        <v>Ким Виталий</v>
      </c>
      <c r="D184" s="114"/>
      <c r="E184" s="115"/>
      <c r="F184" s="115"/>
      <c r="G184" s="116"/>
      <c r="H184" s="115"/>
      <c r="I184" s="126"/>
      <c r="J184" s="114"/>
      <c r="K184" s="114"/>
      <c r="L184" s="114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4"/>
      <c r="X184" s="115"/>
    </row>
    <row r="185" spans="1:24" s="124" customFormat="1" ht="39" thickBot="1">
      <c r="A185" s="126" t="s">
        <v>61</v>
      </c>
      <c r="B185" s="132" t="s">
        <v>60</v>
      </c>
      <c r="C185" s="160" t="s">
        <v>70</v>
      </c>
      <c r="D185" s="134" t="s">
        <v>6</v>
      </c>
      <c r="E185" s="135" t="s">
        <v>0</v>
      </c>
      <c r="F185" s="136" t="s">
        <v>1</v>
      </c>
      <c r="G185" s="136" t="s">
        <v>3</v>
      </c>
      <c r="H185" s="136" t="s">
        <v>2</v>
      </c>
      <c r="I185" s="137" t="s">
        <v>8</v>
      </c>
      <c r="J185" s="134" t="s">
        <v>10</v>
      </c>
      <c r="K185" s="134" t="s">
        <v>11</v>
      </c>
      <c r="L185" s="137" t="s">
        <v>9</v>
      </c>
      <c r="M185" s="135" t="s">
        <v>4</v>
      </c>
      <c r="N185" s="135" t="s">
        <v>19</v>
      </c>
      <c r="O185" s="135" t="s">
        <v>40</v>
      </c>
      <c r="P185" s="135" t="s">
        <v>41</v>
      </c>
      <c r="Q185" s="135" t="s">
        <v>42</v>
      </c>
      <c r="R185" s="135" t="s">
        <v>43</v>
      </c>
      <c r="S185" s="135" t="s">
        <v>63</v>
      </c>
      <c r="T185" s="135" t="s">
        <v>5</v>
      </c>
      <c r="U185" s="135" t="s">
        <v>22</v>
      </c>
      <c r="V185" s="135" t="s">
        <v>18</v>
      </c>
      <c r="W185" s="135" t="s">
        <v>57</v>
      </c>
      <c r="X185" s="135" t="s">
        <v>58</v>
      </c>
    </row>
    <row r="186" spans="1:24" s="124" customFormat="1" ht="15.75" outlineLevel="1" thickTop="1">
      <c r="A186" s="126"/>
      <c r="B186" s="127">
        <v>41609</v>
      </c>
      <c r="C186" s="158" t="str">
        <f>$C$185</f>
        <v>Липинский Владислав</v>
      </c>
      <c r="D186" s="138"/>
      <c r="E186" s="139"/>
      <c r="F186" s="139"/>
      <c r="G186" s="140"/>
      <c r="H186" s="139"/>
      <c r="I186" s="143"/>
      <c r="J186" s="138"/>
      <c r="K186" s="138"/>
      <c r="L186" s="138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8"/>
      <c r="X186" s="157"/>
    </row>
    <row r="187" spans="1:24" s="124" customFormat="1" outlineLevel="1">
      <c r="A187" s="126"/>
      <c r="B187" s="127">
        <v>41610</v>
      </c>
      <c r="C187" s="158" t="str">
        <f>$C$185</f>
        <v>Липинский Владислав</v>
      </c>
      <c r="D187" s="138">
        <v>37</v>
      </c>
      <c r="E187" s="139">
        <v>1.2825325325325325E-5</v>
      </c>
      <c r="F187" s="139">
        <v>5.4976851851851853E-3</v>
      </c>
      <c r="G187" s="140">
        <v>1.0976601601601602E-3</v>
      </c>
      <c r="H187" s="139">
        <v>2.3148148148148147E-5</v>
      </c>
      <c r="I187" s="143">
        <v>44</v>
      </c>
      <c r="J187" s="138">
        <v>35</v>
      </c>
      <c r="K187" s="138">
        <v>0</v>
      </c>
      <c r="L187" s="138">
        <v>35</v>
      </c>
      <c r="M187" s="139">
        <v>4.0231481481481479E-2</v>
      </c>
      <c r="N187" s="139">
        <v>5.0219907407407414E-2</v>
      </c>
      <c r="O187" s="139">
        <v>0</v>
      </c>
      <c r="P187" s="139">
        <v>0</v>
      </c>
      <c r="Q187" s="139">
        <v>2.673611111111111E-3</v>
      </c>
      <c r="R187" s="139">
        <v>0</v>
      </c>
      <c r="S187" s="139">
        <v>0</v>
      </c>
      <c r="T187" s="139">
        <v>0</v>
      </c>
      <c r="U187" s="139">
        <v>1.7245370370370372E-3</v>
      </c>
      <c r="V187" s="139">
        <v>1.6030092592592592E-2</v>
      </c>
      <c r="W187" s="138">
        <v>0</v>
      </c>
      <c r="X187" s="157">
        <v>0</v>
      </c>
    </row>
    <row r="188" spans="1:24" s="124" customFormat="1" outlineLevel="1">
      <c r="A188" s="126"/>
      <c r="B188" s="127">
        <v>41611</v>
      </c>
      <c r="C188" s="158" t="str">
        <f>$C$185</f>
        <v>Липинский Владислав</v>
      </c>
      <c r="D188" s="138">
        <v>43</v>
      </c>
      <c r="E188" s="139">
        <v>9.6899224806201556E-6</v>
      </c>
      <c r="F188" s="139">
        <v>4.3518518518518515E-3</v>
      </c>
      <c r="G188" s="140">
        <v>2.5866709732988804E-4</v>
      </c>
      <c r="H188" s="139">
        <v>1.1574074074074073E-5</v>
      </c>
      <c r="I188" s="143">
        <v>57</v>
      </c>
      <c r="J188" s="138">
        <v>38</v>
      </c>
      <c r="K188" s="138">
        <v>0</v>
      </c>
      <c r="L188" s="138">
        <v>38</v>
      </c>
      <c r="M188" s="139">
        <v>3.0810185185185187E-2</v>
      </c>
      <c r="N188" s="139">
        <v>5.6770833333333333E-2</v>
      </c>
      <c r="O188" s="139">
        <v>0</v>
      </c>
      <c r="P188" s="139">
        <v>1.9907407407407408E-3</v>
      </c>
      <c r="Q188" s="139">
        <v>1.9444444444444445E-2</v>
      </c>
      <c r="R188" s="139">
        <v>0</v>
      </c>
      <c r="S188" s="139">
        <v>0</v>
      </c>
      <c r="T188" s="139">
        <v>1.6145833333333335E-2</v>
      </c>
      <c r="U188" s="139">
        <v>2.7777777777777778E-4</v>
      </c>
      <c r="V188" s="139">
        <v>3.0011574074074076E-2</v>
      </c>
      <c r="W188" s="138">
        <v>0</v>
      </c>
      <c r="X188" s="157">
        <v>0</v>
      </c>
    </row>
    <row r="189" spans="1:24" s="124" customFormat="1" outlineLevel="1">
      <c r="A189" s="126"/>
      <c r="B189" s="127">
        <v>41612</v>
      </c>
      <c r="C189" s="158" t="str">
        <f>$C$185</f>
        <v>Липинский Владислав</v>
      </c>
      <c r="D189" s="138">
        <v>40</v>
      </c>
      <c r="E189" s="139">
        <v>9.8379629629629627E-6</v>
      </c>
      <c r="F189" s="139">
        <v>4.6643518518518518E-3</v>
      </c>
      <c r="G189" s="140">
        <v>8.0439814814814816E-5</v>
      </c>
      <c r="H189" s="139">
        <v>1.1574074074074073E-5</v>
      </c>
      <c r="I189" s="143">
        <v>47</v>
      </c>
      <c r="J189" s="138">
        <v>37</v>
      </c>
      <c r="K189" s="138">
        <v>0</v>
      </c>
      <c r="L189" s="138">
        <v>38</v>
      </c>
      <c r="M189" s="139">
        <v>2.8472222222222222E-2</v>
      </c>
      <c r="N189" s="139">
        <v>4.9305555555555554E-2</v>
      </c>
      <c r="O189" s="139">
        <v>0</v>
      </c>
      <c r="P189" s="139">
        <v>5.4513888888888884E-3</v>
      </c>
      <c r="Q189" s="139">
        <v>1.6782407407407406E-3</v>
      </c>
      <c r="R189" s="139">
        <v>0</v>
      </c>
      <c r="S189" s="139">
        <v>0</v>
      </c>
      <c r="T189" s="139">
        <v>1.9918981481481482E-2</v>
      </c>
      <c r="U189" s="139">
        <v>1.6666666666666666E-2</v>
      </c>
      <c r="V189" s="139">
        <v>4.5162037037037035E-2</v>
      </c>
      <c r="W189" s="138">
        <v>0</v>
      </c>
      <c r="X189" s="157">
        <v>0</v>
      </c>
    </row>
    <row r="190" spans="1:24" s="6" customFormat="1" outlineLevel="1">
      <c r="A190" s="126"/>
      <c r="B190" s="127">
        <v>41613</v>
      </c>
      <c r="C190" s="152" t="str">
        <f t="shared" ref="C190:C216" si="2">$C$185</f>
        <v>Липинский Владислав</v>
      </c>
      <c r="D190" s="138">
        <v>37</v>
      </c>
      <c r="E190" s="139">
        <v>1.0635635635635636E-5</v>
      </c>
      <c r="F190" s="139">
        <v>4.9189814814814816E-3</v>
      </c>
      <c r="G190" s="140">
        <v>1.5953453453453454E-5</v>
      </c>
      <c r="H190" s="139">
        <v>1.1574074074074073E-5</v>
      </c>
      <c r="I190" s="143">
        <v>51</v>
      </c>
      <c r="J190" s="138">
        <v>34</v>
      </c>
      <c r="K190" s="138">
        <v>0</v>
      </c>
      <c r="L190" s="138">
        <v>34</v>
      </c>
      <c r="M190" s="139">
        <v>2.9571759259259259E-2</v>
      </c>
      <c r="N190" s="139">
        <v>7.452546296296296E-2</v>
      </c>
      <c r="O190" s="139">
        <v>0</v>
      </c>
      <c r="P190" s="139">
        <v>1.6273148148148148E-2</v>
      </c>
      <c r="Q190" s="139">
        <v>1.6666666666666666E-2</v>
      </c>
      <c r="R190" s="139">
        <v>0</v>
      </c>
      <c r="S190" s="139">
        <v>0</v>
      </c>
      <c r="T190" s="139">
        <v>1.9907407407407408E-2</v>
      </c>
      <c r="U190" s="139">
        <v>1.1574074074074073E-5</v>
      </c>
      <c r="V190" s="139">
        <v>1.3738425925925926E-2</v>
      </c>
      <c r="W190" s="138">
        <v>0</v>
      </c>
      <c r="X190" s="142">
        <v>0</v>
      </c>
    </row>
    <row r="191" spans="1:24" s="6" customFormat="1" outlineLevel="1">
      <c r="A191" s="126"/>
      <c r="B191" s="127">
        <v>41614</v>
      </c>
      <c r="C191" s="152" t="str">
        <f t="shared" si="2"/>
        <v>Липинский Владислав</v>
      </c>
      <c r="D191" s="138">
        <v>25</v>
      </c>
      <c r="E191" s="139">
        <v>1.0648148148148148E-5</v>
      </c>
      <c r="F191" s="139">
        <v>5.8796296296296296E-3</v>
      </c>
      <c r="G191" s="140">
        <v>4.0277777777777778E-5</v>
      </c>
      <c r="H191" s="139">
        <v>1.1574074074074073E-5</v>
      </c>
      <c r="I191" s="143">
        <v>28</v>
      </c>
      <c r="J191" s="138">
        <v>24</v>
      </c>
      <c r="K191" s="138">
        <v>0</v>
      </c>
      <c r="L191" s="138">
        <v>25</v>
      </c>
      <c r="M191" s="139">
        <v>3.1006944444444445E-2</v>
      </c>
      <c r="N191" s="139">
        <v>4.1655092592592598E-2</v>
      </c>
      <c r="O191" s="139">
        <v>0</v>
      </c>
      <c r="P191" s="139">
        <v>0</v>
      </c>
      <c r="Q191" s="139">
        <v>8.5555555555555551E-2</v>
      </c>
      <c r="R191" s="139">
        <v>0</v>
      </c>
      <c r="S191" s="139">
        <v>0</v>
      </c>
      <c r="T191" s="139">
        <v>1.8437499999999999E-2</v>
      </c>
      <c r="U191" s="139">
        <v>5.6712962962962956E-4</v>
      </c>
      <c r="V191" s="139">
        <v>2.8981481481481483E-2</v>
      </c>
      <c r="W191" s="138">
        <v>0</v>
      </c>
      <c r="X191" s="142">
        <v>0</v>
      </c>
    </row>
    <row r="192" spans="1:24" s="6" customFormat="1" outlineLevel="1">
      <c r="A192" s="126"/>
      <c r="B192" s="127">
        <v>41615</v>
      </c>
      <c r="C192" s="152" t="str">
        <f t="shared" si="2"/>
        <v>Липинский Владислав</v>
      </c>
      <c r="D192" s="138"/>
      <c r="E192" s="139"/>
      <c r="F192" s="139"/>
      <c r="G192" s="140"/>
      <c r="H192" s="139"/>
      <c r="I192" s="143"/>
      <c r="J192" s="138"/>
      <c r="K192" s="138"/>
      <c r="L192" s="138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8"/>
      <c r="X192" s="142"/>
    </row>
    <row r="193" spans="1:24" s="6" customFormat="1" outlineLevel="1">
      <c r="A193" s="126"/>
      <c r="B193" s="127">
        <v>41616</v>
      </c>
      <c r="C193" s="152" t="str">
        <f t="shared" si="2"/>
        <v>Липинский Владислав</v>
      </c>
      <c r="D193" s="138"/>
      <c r="E193" s="139"/>
      <c r="F193" s="139"/>
      <c r="G193" s="140"/>
      <c r="H193" s="139"/>
      <c r="I193" s="143"/>
      <c r="J193" s="138"/>
      <c r="K193" s="138"/>
      <c r="L193" s="138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8"/>
      <c r="X193" s="142"/>
    </row>
    <row r="194" spans="1:24" s="6" customFormat="1" outlineLevel="1">
      <c r="A194" s="126"/>
      <c r="B194" s="127">
        <v>41617</v>
      </c>
      <c r="C194" s="152" t="str">
        <f t="shared" si="2"/>
        <v>Липинский Владислав</v>
      </c>
      <c r="D194" s="138">
        <v>42</v>
      </c>
      <c r="E194" s="139">
        <v>9.6450617283950615E-6</v>
      </c>
      <c r="F194" s="139">
        <v>4.4328703703703709E-3</v>
      </c>
      <c r="G194" s="140">
        <v>3.4667107583774245E-4</v>
      </c>
      <c r="H194" s="139">
        <v>1.1574074074074073E-5</v>
      </c>
      <c r="I194" s="143">
        <v>52</v>
      </c>
      <c r="J194" s="138">
        <v>39</v>
      </c>
      <c r="K194" s="138">
        <v>0</v>
      </c>
      <c r="L194" s="138">
        <v>39</v>
      </c>
      <c r="M194" s="139">
        <v>2.8969907407407406E-2</v>
      </c>
      <c r="N194" s="139">
        <v>7.0405092592592589E-2</v>
      </c>
      <c r="O194" s="139">
        <v>0</v>
      </c>
      <c r="P194" s="139">
        <v>4.2592592592592595E-3</v>
      </c>
      <c r="Q194" s="139">
        <v>1.8356481481481481E-2</v>
      </c>
      <c r="R194" s="139">
        <v>0</v>
      </c>
      <c r="S194" s="139">
        <v>0</v>
      </c>
      <c r="T194" s="139">
        <v>1.6666666666666666E-2</v>
      </c>
      <c r="U194" s="139">
        <v>2.3148148148148146E-4</v>
      </c>
      <c r="V194" s="139">
        <v>1.4432870370370372E-2</v>
      </c>
      <c r="W194" s="138">
        <v>0</v>
      </c>
      <c r="X194" s="142">
        <v>0</v>
      </c>
    </row>
    <row r="195" spans="1:24" s="6" customFormat="1" outlineLevel="1">
      <c r="A195" s="126"/>
      <c r="B195" s="127">
        <v>41618</v>
      </c>
      <c r="C195" s="152" t="str">
        <f t="shared" si="2"/>
        <v>Липинский Владислав</v>
      </c>
      <c r="D195" s="138">
        <v>48</v>
      </c>
      <c r="E195" s="139">
        <v>9.4039351851851859E-6</v>
      </c>
      <c r="F195" s="139">
        <v>4.0162037037037033E-3</v>
      </c>
      <c r="G195" s="140">
        <v>3.747106481481481E-4</v>
      </c>
      <c r="H195" s="139">
        <v>1.1574074074074073E-5</v>
      </c>
      <c r="I195" s="143">
        <v>52</v>
      </c>
      <c r="J195" s="138">
        <v>45</v>
      </c>
      <c r="K195" s="138">
        <v>0</v>
      </c>
      <c r="L195" s="138">
        <v>47</v>
      </c>
      <c r="M195" s="139">
        <v>3.0231481481481481E-2</v>
      </c>
      <c r="N195" s="139">
        <v>5.7766203703703702E-2</v>
      </c>
      <c r="O195" s="139">
        <v>0</v>
      </c>
      <c r="P195" s="139">
        <v>2.4305555555555552E-4</v>
      </c>
      <c r="Q195" s="139">
        <v>1.2060185185185186E-2</v>
      </c>
      <c r="R195" s="139">
        <v>0</v>
      </c>
      <c r="S195" s="139">
        <v>0</v>
      </c>
      <c r="T195" s="139">
        <v>2.164351851851852E-2</v>
      </c>
      <c r="U195" s="139">
        <v>1.2268518518518518E-3</v>
      </c>
      <c r="V195" s="139">
        <v>2.0625000000000001E-2</v>
      </c>
      <c r="W195" s="138">
        <v>0</v>
      </c>
      <c r="X195" s="142">
        <v>0</v>
      </c>
    </row>
    <row r="196" spans="1:24" s="6" customFormat="1" outlineLevel="1">
      <c r="A196" s="126"/>
      <c r="B196" s="127">
        <v>41619</v>
      </c>
      <c r="C196" s="152" t="str">
        <f t="shared" si="2"/>
        <v>Липинский Владислав</v>
      </c>
      <c r="D196" s="138">
        <v>21</v>
      </c>
      <c r="E196" s="139">
        <v>1.7636684303350968E-5</v>
      </c>
      <c r="F196" s="139">
        <v>5.8101851851851856E-3</v>
      </c>
      <c r="G196" s="140">
        <v>3.1360229276895937E-4</v>
      </c>
      <c r="H196" s="139">
        <v>3.4722222222222222E-5</v>
      </c>
      <c r="I196" s="143">
        <v>35</v>
      </c>
      <c r="J196" s="138">
        <v>18</v>
      </c>
      <c r="K196" s="138">
        <v>0</v>
      </c>
      <c r="L196" s="138">
        <v>19</v>
      </c>
      <c r="M196" s="139">
        <v>2.9953703703703705E-2</v>
      </c>
      <c r="N196" s="139">
        <v>3.2361111111111111E-2</v>
      </c>
      <c r="O196" s="139">
        <v>0</v>
      </c>
      <c r="P196" s="139">
        <v>7.2152777777777774E-2</v>
      </c>
      <c r="Q196" s="139">
        <v>7.1307870370370369E-2</v>
      </c>
      <c r="R196" s="139">
        <v>0</v>
      </c>
      <c r="S196" s="139">
        <v>0</v>
      </c>
      <c r="T196" s="139">
        <v>1.2175925925925929E-2</v>
      </c>
      <c r="U196" s="139">
        <v>9.6064814814814808E-4</v>
      </c>
      <c r="V196" s="139">
        <v>1.0185185185185184E-2</v>
      </c>
      <c r="W196" s="138">
        <v>0</v>
      </c>
      <c r="X196" s="142">
        <v>0</v>
      </c>
    </row>
    <row r="197" spans="1:24" s="6" customFormat="1" outlineLevel="1">
      <c r="A197" s="126"/>
      <c r="B197" s="127">
        <v>41620</v>
      </c>
      <c r="C197" s="152" t="str">
        <f t="shared" si="2"/>
        <v>Липинский Владислав</v>
      </c>
      <c r="D197" s="138"/>
      <c r="E197" s="139"/>
      <c r="F197" s="139"/>
      <c r="G197" s="140"/>
      <c r="H197" s="139"/>
      <c r="I197" s="143"/>
      <c r="J197" s="138"/>
      <c r="K197" s="138"/>
      <c r="L197" s="138"/>
      <c r="M197" s="139"/>
      <c r="N197" s="139"/>
      <c r="O197" s="139"/>
      <c r="P197" s="139"/>
      <c r="Q197" s="139"/>
      <c r="R197" s="139"/>
      <c r="S197" s="139"/>
      <c r="T197" s="139"/>
      <c r="U197" s="139"/>
      <c r="V197" s="139"/>
      <c r="W197" s="138"/>
      <c r="X197" s="142"/>
    </row>
    <row r="198" spans="1:24" s="6" customFormat="1" outlineLevel="1">
      <c r="A198" s="126"/>
      <c r="B198" s="127">
        <v>41621</v>
      </c>
      <c r="C198" s="152" t="str">
        <f t="shared" si="2"/>
        <v>Липинский Владислав</v>
      </c>
      <c r="D198" s="138"/>
      <c r="E198" s="139"/>
      <c r="F198" s="139"/>
      <c r="G198" s="140"/>
      <c r="H198" s="139"/>
      <c r="I198" s="143"/>
      <c r="J198" s="138"/>
      <c r="K198" s="138"/>
      <c r="L198" s="138"/>
      <c r="M198" s="139"/>
      <c r="N198" s="139"/>
      <c r="O198" s="139"/>
      <c r="P198" s="139"/>
      <c r="Q198" s="139"/>
      <c r="R198" s="139"/>
      <c r="S198" s="139"/>
      <c r="T198" s="139"/>
      <c r="U198" s="139"/>
      <c r="V198" s="139"/>
      <c r="W198" s="138"/>
      <c r="X198" s="142"/>
    </row>
    <row r="199" spans="1:24" s="6" customFormat="1" outlineLevel="1">
      <c r="A199" s="126"/>
      <c r="B199" s="127">
        <v>41622</v>
      </c>
      <c r="C199" s="152" t="str">
        <f t="shared" si="2"/>
        <v>Липинский Владислав</v>
      </c>
      <c r="D199" s="138"/>
      <c r="E199" s="139"/>
      <c r="F199" s="139"/>
      <c r="G199" s="140"/>
      <c r="H199" s="139"/>
      <c r="I199" s="143"/>
      <c r="J199" s="138"/>
      <c r="K199" s="138"/>
      <c r="L199" s="138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8"/>
      <c r="X199" s="142"/>
    </row>
    <row r="200" spans="1:24" s="6" customFormat="1" outlineLevel="1">
      <c r="A200" s="126"/>
      <c r="B200" s="127">
        <v>41623</v>
      </c>
      <c r="C200" s="152" t="str">
        <f t="shared" si="2"/>
        <v>Липинский Владислав</v>
      </c>
      <c r="D200" s="138"/>
      <c r="E200" s="139"/>
      <c r="F200" s="139"/>
      <c r="G200" s="140"/>
      <c r="H200" s="139"/>
      <c r="I200" s="143"/>
      <c r="J200" s="138"/>
      <c r="K200" s="138"/>
      <c r="L200" s="138"/>
      <c r="M200" s="139"/>
      <c r="N200" s="139"/>
      <c r="O200" s="139"/>
      <c r="P200" s="139"/>
      <c r="Q200" s="139"/>
      <c r="R200" s="139"/>
      <c r="S200" s="139"/>
      <c r="T200" s="139"/>
      <c r="U200" s="139"/>
      <c r="V200" s="139"/>
      <c r="W200" s="138"/>
      <c r="X200" s="142"/>
    </row>
    <row r="201" spans="1:24" s="6" customFormat="1" outlineLevel="1">
      <c r="A201" s="126"/>
      <c r="B201" s="127">
        <v>41624</v>
      </c>
      <c r="C201" s="152" t="str">
        <f t="shared" si="2"/>
        <v>Липинский Владислав</v>
      </c>
      <c r="D201" s="138"/>
      <c r="E201" s="139"/>
      <c r="F201" s="139"/>
      <c r="G201" s="140"/>
      <c r="H201" s="139"/>
      <c r="I201" s="143"/>
      <c r="J201" s="138"/>
      <c r="K201" s="138"/>
      <c r="L201" s="138"/>
      <c r="M201" s="139"/>
      <c r="N201" s="139"/>
      <c r="O201" s="139"/>
      <c r="P201" s="139"/>
      <c r="Q201" s="139"/>
      <c r="R201" s="139"/>
      <c r="S201" s="139"/>
      <c r="T201" s="139"/>
      <c r="U201" s="139"/>
      <c r="V201" s="139"/>
      <c r="W201" s="138"/>
      <c r="X201" s="142"/>
    </row>
    <row r="202" spans="1:24" s="6" customFormat="1" outlineLevel="1">
      <c r="A202" s="126"/>
      <c r="B202" s="127">
        <v>41625</v>
      </c>
      <c r="C202" s="152" t="str">
        <f t="shared" si="2"/>
        <v>Липинский Владислав</v>
      </c>
      <c r="D202" s="138"/>
      <c r="E202" s="139"/>
      <c r="F202" s="139"/>
      <c r="G202" s="140"/>
      <c r="H202" s="139"/>
      <c r="I202" s="143"/>
      <c r="J202" s="138"/>
      <c r="K202" s="138"/>
      <c r="L202" s="138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8"/>
      <c r="X202" s="142"/>
    </row>
    <row r="203" spans="1:24" s="6" customFormat="1" outlineLevel="1">
      <c r="A203" s="126"/>
      <c r="B203" s="127">
        <v>41626</v>
      </c>
      <c r="C203" s="152" t="str">
        <f t="shared" si="2"/>
        <v>Липинский Владислав</v>
      </c>
      <c r="D203" s="138"/>
      <c r="E203" s="139"/>
      <c r="F203" s="139"/>
      <c r="G203" s="140"/>
      <c r="H203" s="139"/>
      <c r="I203" s="143"/>
      <c r="J203" s="138"/>
      <c r="K203" s="138"/>
      <c r="L203" s="138"/>
      <c r="M203" s="139"/>
      <c r="N203" s="139"/>
      <c r="O203" s="139"/>
      <c r="P203" s="139"/>
      <c r="Q203" s="139"/>
      <c r="R203" s="139"/>
      <c r="S203" s="139"/>
      <c r="T203" s="139"/>
      <c r="U203" s="139"/>
      <c r="V203" s="139"/>
      <c r="W203" s="138"/>
      <c r="X203" s="142"/>
    </row>
    <row r="204" spans="1:24" s="6" customFormat="1" outlineLevel="1">
      <c r="A204" s="126"/>
      <c r="B204" s="127">
        <v>41627</v>
      </c>
      <c r="C204" s="152" t="str">
        <f t="shared" si="2"/>
        <v>Липинский Владислав</v>
      </c>
      <c r="D204" s="138"/>
      <c r="E204" s="139"/>
      <c r="F204" s="139"/>
      <c r="G204" s="140"/>
      <c r="H204" s="139"/>
      <c r="I204" s="143"/>
      <c r="J204" s="138"/>
      <c r="K204" s="138"/>
      <c r="L204" s="138"/>
      <c r="M204" s="139"/>
      <c r="N204" s="139"/>
      <c r="O204" s="139"/>
      <c r="P204" s="139"/>
      <c r="Q204" s="139"/>
      <c r="R204" s="139"/>
      <c r="S204" s="139"/>
      <c r="T204" s="139"/>
      <c r="U204" s="139"/>
      <c r="V204" s="139"/>
      <c r="W204" s="138"/>
      <c r="X204" s="142"/>
    </row>
    <row r="205" spans="1:24" s="6" customFormat="1" outlineLevel="1">
      <c r="A205" s="126"/>
      <c r="B205" s="127">
        <v>41628</v>
      </c>
      <c r="C205" s="152" t="str">
        <f t="shared" si="2"/>
        <v>Липинский Владислав</v>
      </c>
      <c r="D205" s="138"/>
      <c r="E205" s="139"/>
      <c r="F205" s="139"/>
      <c r="G205" s="140"/>
      <c r="H205" s="139"/>
      <c r="I205" s="143"/>
      <c r="J205" s="138"/>
      <c r="K205" s="138"/>
      <c r="L205" s="138"/>
      <c r="M205" s="139"/>
      <c r="N205" s="139"/>
      <c r="O205" s="139"/>
      <c r="P205" s="139"/>
      <c r="Q205" s="139"/>
      <c r="R205" s="139"/>
      <c r="S205" s="139"/>
      <c r="T205" s="139"/>
      <c r="U205" s="139"/>
      <c r="V205" s="139"/>
      <c r="W205" s="138"/>
      <c r="X205" s="142"/>
    </row>
    <row r="206" spans="1:24" s="6" customFormat="1" outlineLevel="1">
      <c r="A206" s="126"/>
      <c r="B206" s="127">
        <v>41629</v>
      </c>
      <c r="C206" s="152" t="str">
        <f t="shared" si="2"/>
        <v>Липинский Владислав</v>
      </c>
      <c r="D206" s="138"/>
      <c r="E206" s="139"/>
      <c r="F206" s="139"/>
      <c r="G206" s="140"/>
      <c r="H206" s="139"/>
      <c r="I206" s="143"/>
      <c r="J206" s="138"/>
      <c r="K206" s="138"/>
      <c r="L206" s="138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8"/>
      <c r="X206" s="142"/>
    </row>
    <row r="207" spans="1:24" s="6" customFormat="1" outlineLevel="1">
      <c r="A207" s="126"/>
      <c r="B207" s="127">
        <v>41630</v>
      </c>
      <c r="C207" s="152" t="str">
        <f t="shared" si="2"/>
        <v>Липинский Владислав</v>
      </c>
      <c r="D207" s="138"/>
      <c r="E207" s="144"/>
      <c r="F207" s="144"/>
      <c r="G207" s="144"/>
      <c r="H207" s="144"/>
      <c r="I207" s="141"/>
      <c r="J207" s="138"/>
      <c r="K207" s="138"/>
      <c r="L207" s="138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1"/>
      <c r="X207" s="145"/>
    </row>
    <row r="208" spans="1:24" s="6" customFormat="1" outlineLevel="1">
      <c r="A208" s="126"/>
      <c r="B208" s="127">
        <v>41631</v>
      </c>
      <c r="C208" s="152" t="str">
        <f t="shared" si="2"/>
        <v>Липинский Владислав</v>
      </c>
      <c r="D208" s="138"/>
      <c r="E208" s="144"/>
      <c r="F208" s="144"/>
      <c r="G208" s="144"/>
      <c r="H208" s="144"/>
      <c r="I208" s="141"/>
      <c r="J208" s="138"/>
      <c r="K208" s="138"/>
      <c r="L208" s="138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1"/>
      <c r="X208" s="145"/>
    </row>
    <row r="209" spans="1:24" s="6" customFormat="1" outlineLevel="1">
      <c r="A209" s="126"/>
      <c r="B209" s="127">
        <v>41632</v>
      </c>
      <c r="C209" s="152" t="str">
        <f t="shared" si="2"/>
        <v>Липинский Владислав</v>
      </c>
      <c r="D209" s="114"/>
      <c r="E209" s="115"/>
      <c r="F209" s="115"/>
      <c r="G209" s="116"/>
      <c r="H209" s="115"/>
      <c r="I209" s="126"/>
      <c r="J209" s="114"/>
      <c r="K209" s="114"/>
      <c r="L209" s="114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4"/>
      <c r="X209" s="115"/>
    </row>
    <row r="210" spans="1:24" s="6" customFormat="1" outlineLevel="1">
      <c r="A210" s="126"/>
      <c r="B210" s="127">
        <v>41633</v>
      </c>
      <c r="C210" s="152" t="str">
        <f t="shared" si="2"/>
        <v>Липинский Владислав</v>
      </c>
      <c r="D210" s="114"/>
      <c r="E210" s="115"/>
      <c r="F210" s="115"/>
      <c r="G210" s="116"/>
      <c r="H210" s="115"/>
      <c r="I210" s="126"/>
      <c r="J210" s="114"/>
      <c r="K210" s="114"/>
      <c r="L210" s="114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4"/>
      <c r="X210" s="115"/>
    </row>
    <row r="211" spans="1:24" s="6" customFormat="1" outlineLevel="1">
      <c r="A211" s="126"/>
      <c r="B211" s="127">
        <v>41634</v>
      </c>
      <c r="C211" s="152" t="str">
        <f t="shared" si="2"/>
        <v>Липинский Владислав</v>
      </c>
      <c r="D211" s="138"/>
      <c r="E211" s="144"/>
      <c r="F211" s="144"/>
      <c r="G211" s="144"/>
      <c r="H211" s="144"/>
      <c r="I211" s="141"/>
      <c r="J211" s="138"/>
      <c r="K211" s="138"/>
      <c r="L211" s="138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1"/>
      <c r="X211" s="145"/>
    </row>
    <row r="212" spans="1:24" s="6" customFormat="1" outlineLevel="1">
      <c r="A212" s="126"/>
      <c r="B212" s="127">
        <v>41635</v>
      </c>
      <c r="C212" s="152" t="str">
        <f t="shared" si="2"/>
        <v>Липинский Владислав</v>
      </c>
      <c r="D212" s="138"/>
      <c r="E212" s="139"/>
      <c r="F212" s="139"/>
      <c r="G212" s="140"/>
      <c r="H212" s="139"/>
      <c r="I212" s="143"/>
      <c r="J212" s="138"/>
      <c r="K212" s="138"/>
      <c r="L212" s="138"/>
      <c r="M212" s="139"/>
      <c r="N212" s="139"/>
      <c r="O212" s="139"/>
      <c r="P212" s="139"/>
      <c r="Q212" s="139"/>
      <c r="R212" s="139"/>
      <c r="S212" s="139"/>
      <c r="T212" s="139"/>
      <c r="U212" s="139"/>
      <c r="V212" s="139"/>
      <c r="W212" s="138"/>
      <c r="X212" s="142"/>
    </row>
    <row r="213" spans="1:24" s="6" customFormat="1" outlineLevel="1">
      <c r="A213" s="126"/>
      <c r="B213" s="127">
        <v>41636</v>
      </c>
      <c r="C213" s="152" t="str">
        <f t="shared" si="2"/>
        <v>Липинский Владислав</v>
      </c>
      <c r="D213" s="114"/>
      <c r="E213" s="115"/>
      <c r="F213" s="115"/>
      <c r="G213" s="116"/>
      <c r="H213" s="115"/>
      <c r="I213" s="126"/>
      <c r="J213" s="114"/>
      <c r="K213" s="114"/>
      <c r="L213" s="114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4"/>
      <c r="X213" s="115"/>
    </row>
    <row r="214" spans="1:24" s="6" customFormat="1" outlineLevel="1">
      <c r="A214" s="126"/>
      <c r="B214" s="127">
        <v>41637</v>
      </c>
      <c r="C214" s="152" t="str">
        <f t="shared" si="2"/>
        <v>Липинский Владислав</v>
      </c>
      <c r="D214" s="114"/>
      <c r="E214" s="115"/>
      <c r="F214" s="115"/>
      <c r="G214" s="116"/>
      <c r="H214" s="115"/>
      <c r="I214" s="126"/>
      <c r="J214" s="114"/>
      <c r="K214" s="114"/>
      <c r="L214" s="114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4"/>
      <c r="X214" s="115"/>
    </row>
    <row r="215" spans="1:24" s="6" customFormat="1" outlineLevel="1">
      <c r="A215" s="126"/>
      <c r="B215" s="127">
        <v>41638</v>
      </c>
      <c r="C215" s="152" t="str">
        <f t="shared" si="2"/>
        <v>Липинский Владислав</v>
      </c>
      <c r="D215" s="114"/>
      <c r="E215" s="115"/>
      <c r="F215" s="115"/>
      <c r="G215" s="116"/>
      <c r="H215" s="115"/>
      <c r="I215" s="126"/>
      <c r="J215" s="114"/>
      <c r="K215" s="114"/>
      <c r="L215" s="114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4"/>
      <c r="X215" s="115"/>
    </row>
    <row r="216" spans="1:24" s="6" customFormat="1" outlineLevel="1">
      <c r="A216" s="126"/>
      <c r="B216" s="127">
        <v>41639</v>
      </c>
      <c r="C216" s="152" t="str">
        <f t="shared" si="2"/>
        <v>Липинский Владислав</v>
      </c>
      <c r="D216" s="114"/>
      <c r="E216" s="115"/>
      <c r="F216" s="115"/>
      <c r="G216" s="116"/>
      <c r="H216" s="115"/>
      <c r="I216" s="126"/>
      <c r="J216" s="114"/>
      <c r="K216" s="114"/>
      <c r="L216" s="114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4"/>
      <c r="X216" s="115"/>
    </row>
    <row r="217" spans="1:24" s="124" customFormat="1" ht="39" thickBot="1">
      <c r="A217" s="126" t="s">
        <v>62</v>
      </c>
      <c r="B217" s="132" t="s">
        <v>60</v>
      </c>
      <c r="C217" s="160" t="s">
        <v>71</v>
      </c>
      <c r="D217" s="134" t="s">
        <v>6</v>
      </c>
      <c r="E217" s="135" t="s">
        <v>0</v>
      </c>
      <c r="F217" s="136" t="s">
        <v>1</v>
      </c>
      <c r="G217" s="136" t="s">
        <v>3</v>
      </c>
      <c r="H217" s="136" t="s">
        <v>2</v>
      </c>
      <c r="I217" s="137" t="s">
        <v>8</v>
      </c>
      <c r="J217" s="134" t="s">
        <v>10</v>
      </c>
      <c r="K217" s="134" t="s">
        <v>11</v>
      </c>
      <c r="L217" s="137" t="s">
        <v>9</v>
      </c>
      <c r="M217" s="135" t="s">
        <v>4</v>
      </c>
      <c r="N217" s="135" t="s">
        <v>19</v>
      </c>
      <c r="O217" s="135" t="s">
        <v>40</v>
      </c>
      <c r="P217" s="135" t="s">
        <v>41</v>
      </c>
      <c r="Q217" s="135" t="s">
        <v>42</v>
      </c>
      <c r="R217" s="135" t="s">
        <v>43</v>
      </c>
      <c r="S217" s="135" t="s">
        <v>63</v>
      </c>
      <c r="T217" s="135" t="s">
        <v>5</v>
      </c>
      <c r="U217" s="135" t="s">
        <v>22</v>
      </c>
      <c r="V217" s="135" t="s">
        <v>18</v>
      </c>
      <c r="W217" s="135" t="s">
        <v>57</v>
      </c>
      <c r="X217" s="135" t="s">
        <v>58</v>
      </c>
    </row>
    <row r="218" spans="1:24" s="124" customFormat="1" ht="15.75" outlineLevel="1" thickTop="1">
      <c r="A218" s="126"/>
      <c r="B218" s="127">
        <v>41609</v>
      </c>
      <c r="C218" s="156" t="str">
        <f>$C$217</f>
        <v>Лукоянов Алексей</v>
      </c>
      <c r="D218" s="138"/>
      <c r="E218" s="139"/>
      <c r="F218" s="139"/>
      <c r="G218" s="140"/>
      <c r="H218" s="139"/>
      <c r="I218" s="143"/>
      <c r="J218" s="138"/>
      <c r="K218" s="138"/>
      <c r="L218" s="138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8"/>
      <c r="X218" s="157"/>
    </row>
    <row r="219" spans="1:24" s="124" customFormat="1" outlineLevel="1">
      <c r="A219" s="126"/>
      <c r="B219" s="127">
        <v>41610</v>
      </c>
      <c r="C219" s="156" t="str">
        <f>$C$217</f>
        <v>Лукоянов Алексей</v>
      </c>
      <c r="D219" s="138">
        <v>23</v>
      </c>
      <c r="E219" s="139">
        <v>1.7612721417069244E-5</v>
      </c>
      <c r="F219" s="139">
        <v>4.409722222222222E-3</v>
      </c>
      <c r="G219" s="140">
        <v>1.5524355877616746E-3</v>
      </c>
      <c r="H219" s="139">
        <v>3.4722222222222222E-5</v>
      </c>
      <c r="I219" s="143">
        <v>31</v>
      </c>
      <c r="J219" s="138">
        <v>14</v>
      </c>
      <c r="K219" s="138">
        <v>0</v>
      </c>
      <c r="L219" s="138">
        <v>14</v>
      </c>
      <c r="M219" s="139">
        <v>3.1284722222222221E-2</v>
      </c>
      <c r="N219" s="139">
        <v>0.10827546296296296</v>
      </c>
      <c r="O219" s="139">
        <v>0</v>
      </c>
      <c r="P219" s="139">
        <v>0</v>
      </c>
      <c r="Q219" s="139">
        <v>5.1192129629629629E-2</v>
      </c>
      <c r="R219" s="139">
        <v>0</v>
      </c>
      <c r="S219" s="139">
        <v>0</v>
      </c>
      <c r="T219" s="139">
        <v>1.3993055555555555E-2</v>
      </c>
      <c r="U219" s="139">
        <v>5.7291666666666671E-3</v>
      </c>
      <c r="V219" s="139">
        <v>7.6620370370370366E-3</v>
      </c>
      <c r="W219" s="138">
        <v>0</v>
      </c>
      <c r="X219" s="157">
        <v>0</v>
      </c>
    </row>
    <row r="220" spans="1:24" s="124" customFormat="1" outlineLevel="1">
      <c r="A220" s="126"/>
      <c r="B220" s="127">
        <v>41611</v>
      </c>
      <c r="C220" s="156" t="str">
        <f>$C$217</f>
        <v>Лукоянов Алексей</v>
      </c>
      <c r="D220" s="138">
        <v>34</v>
      </c>
      <c r="E220" s="139">
        <v>1.1233660130718955E-5</v>
      </c>
      <c r="F220" s="139">
        <v>3.4606481481481485E-3</v>
      </c>
      <c r="G220" s="140">
        <v>4.0849673202614375E-4</v>
      </c>
      <c r="H220" s="139">
        <v>4.6296296296296294E-5</v>
      </c>
      <c r="I220" s="143">
        <v>46</v>
      </c>
      <c r="J220" s="138">
        <v>26</v>
      </c>
      <c r="K220" s="138">
        <v>0</v>
      </c>
      <c r="L220" s="138">
        <v>27</v>
      </c>
      <c r="M220" s="139">
        <v>3.1886574074074074E-2</v>
      </c>
      <c r="N220" s="139">
        <v>0.13693287037037036</v>
      </c>
      <c r="O220" s="139">
        <v>0</v>
      </c>
      <c r="P220" s="139">
        <v>0</v>
      </c>
      <c r="Q220" s="139">
        <v>1.0324074074074074E-2</v>
      </c>
      <c r="R220" s="139">
        <v>0</v>
      </c>
      <c r="S220" s="139">
        <v>0</v>
      </c>
      <c r="T220" s="139">
        <v>2.1203703703703707E-2</v>
      </c>
      <c r="U220" s="139">
        <v>9.5601851851851855E-3</v>
      </c>
      <c r="V220" s="139">
        <v>1.861111111111111E-2</v>
      </c>
      <c r="W220" s="138">
        <v>0</v>
      </c>
      <c r="X220" s="157">
        <v>0</v>
      </c>
    </row>
    <row r="221" spans="1:24" s="124" customFormat="1" outlineLevel="1">
      <c r="A221" s="126"/>
      <c r="B221" s="127">
        <v>41612</v>
      </c>
      <c r="C221" s="156" t="str">
        <f>$C$217</f>
        <v>Лукоянов Алексей</v>
      </c>
      <c r="D221" s="138">
        <v>34</v>
      </c>
      <c r="E221" s="139">
        <v>1.1914488017429193E-5</v>
      </c>
      <c r="F221" s="139">
        <v>4.7916666666666672E-3</v>
      </c>
      <c r="G221" s="140">
        <v>3.8807189542483654E-5</v>
      </c>
      <c r="H221" s="139">
        <v>5.7870370370370366E-5</v>
      </c>
      <c r="I221" s="143">
        <v>43</v>
      </c>
      <c r="J221" s="138">
        <v>30</v>
      </c>
      <c r="K221" s="138">
        <v>0</v>
      </c>
      <c r="L221" s="138">
        <v>30</v>
      </c>
      <c r="M221" s="139">
        <v>2.7430555555555555E-2</v>
      </c>
      <c r="N221" s="139">
        <v>7.0497685185185191E-2</v>
      </c>
      <c r="O221" s="139">
        <v>0</v>
      </c>
      <c r="P221" s="139">
        <v>1.2013888888888888E-2</v>
      </c>
      <c r="Q221" s="139">
        <v>1.5879629629629629E-2</v>
      </c>
      <c r="R221" s="139">
        <v>0</v>
      </c>
      <c r="S221" s="139">
        <v>0</v>
      </c>
      <c r="T221" s="139">
        <v>2.1990740740740741E-2</v>
      </c>
      <c r="U221" s="139">
        <v>2.9745370370370373E-3</v>
      </c>
      <c r="V221" s="139">
        <v>3.9583333333333331E-2</v>
      </c>
      <c r="W221" s="138">
        <v>0</v>
      </c>
      <c r="X221" s="157">
        <v>0</v>
      </c>
    </row>
    <row r="222" spans="1:24" s="124" customFormat="1" outlineLevel="1">
      <c r="A222" s="126"/>
      <c r="B222" s="127">
        <v>41613</v>
      </c>
      <c r="C222" s="156" t="str">
        <f>$C$217</f>
        <v>Лукоянов Алексей</v>
      </c>
      <c r="D222" s="138">
        <v>38</v>
      </c>
      <c r="E222" s="139">
        <v>1.1878654970760235E-5</v>
      </c>
      <c r="F222" s="139">
        <v>3.8078703703703707E-3</v>
      </c>
      <c r="G222" s="140">
        <v>4.9646686159844057E-5</v>
      </c>
      <c r="H222" s="139">
        <v>1.5046296296296297E-4</v>
      </c>
      <c r="I222" s="143">
        <v>49</v>
      </c>
      <c r="J222" s="138">
        <v>31</v>
      </c>
      <c r="K222" s="138">
        <v>0</v>
      </c>
      <c r="L222" s="138">
        <v>34</v>
      </c>
      <c r="M222" s="139">
        <v>3.0833333333333334E-2</v>
      </c>
      <c r="N222" s="139">
        <v>7.4826388888888887E-2</v>
      </c>
      <c r="O222" s="139">
        <v>0</v>
      </c>
      <c r="P222" s="139">
        <v>4.2928240740740746E-2</v>
      </c>
      <c r="Q222" s="139">
        <v>1.6261574074074074E-2</v>
      </c>
      <c r="R222" s="139">
        <v>0</v>
      </c>
      <c r="S222" s="139">
        <v>0</v>
      </c>
      <c r="T222" s="139">
        <v>2.0671296296296295E-2</v>
      </c>
      <c r="U222" s="139">
        <v>6.0069444444444441E-3</v>
      </c>
      <c r="V222" s="139">
        <v>1.6041666666666666E-2</v>
      </c>
      <c r="W222" s="138">
        <v>0</v>
      </c>
      <c r="X222" s="157">
        <v>0</v>
      </c>
    </row>
    <row r="223" spans="1:24" s="6" customFormat="1" outlineLevel="1">
      <c r="A223" s="126"/>
      <c r="B223" s="127">
        <v>41614</v>
      </c>
      <c r="C223" s="147" t="str">
        <f t="shared" ref="C223:C248" si="3">$C$217</f>
        <v>Лукоянов Алексей</v>
      </c>
      <c r="D223" s="138">
        <v>24</v>
      </c>
      <c r="E223" s="139">
        <v>1.2538580246913581E-5</v>
      </c>
      <c r="F223" s="139">
        <v>5.4861111111111117E-3</v>
      </c>
      <c r="G223" s="140">
        <v>4.099151234567902E-5</v>
      </c>
      <c r="H223" s="139">
        <v>2.3148148148148147E-5</v>
      </c>
      <c r="I223" s="143">
        <v>35</v>
      </c>
      <c r="J223" s="138">
        <v>23</v>
      </c>
      <c r="K223" s="138">
        <v>0</v>
      </c>
      <c r="L223" s="138">
        <v>23</v>
      </c>
      <c r="M223" s="139">
        <v>2.6620370370370374E-2</v>
      </c>
      <c r="N223" s="139">
        <v>8.0266203703703701E-2</v>
      </c>
      <c r="O223" s="139">
        <v>0</v>
      </c>
      <c r="P223" s="139">
        <v>0</v>
      </c>
      <c r="Q223" s="139">
        <v>7.1087962962962964E-2</v>
      </c>
      <c r="R223" s="139">
        <v>0</v>
      </c>
      <c r="S223" s="139">
        <v>0</v>
      </c>
      <c r="T223" s="139">
        <v>2.0868055555555556E-2</v>
      </c>
      <c r="U223" s="139">
        <v>8.0902777777777778E-3</v>
      </c>
      <c r="V223" s="139">
        <v>2.1759259259259259E-2</v>
      </c>
      <c r="W223" s="138">
        <v>0</v>
      </c>
      <c r="X223" s="142">
        <v>0</v>
      </c>
    </row>
    <row r="224" spans="1:24" s="6" customFormat="1" outlineLevel="1">
      <c r="A224" s="126"/>
      <c r="B224" s="127">
        <v>41615</v>
      </c>
      <c r="C224" s="147" t="str">
        <f t="shared" si="3"/>
        <v>Лукоянов Алексей</v>
      </c>
      <c r="D224" s="138"/>
      <c r="E224" s="139"/>
      <c r="F224" s="139"/>
      <c r="G224" s="140"/>
      <c r="H224" s="139"/>
      <c r="I224" s="143"/>
      <c r="J224" s="138"/>
      <c r="K224" s="138"/>
      <c r="L224" s="138"/>
      <c r="M224" s="139"/>
      <c r="N224" s="139"/>
      <c r="O224" s="139"/>
      <c r="P224" s="139"/>
      <c r="Q224" s="139"/>
      <c r="R224" s="139"/>
      <c r="S224" s="139"/>
      <c r="T224" s="139"/>
      <c r="U224" s="139"/>
      <c r="V224" s="139"/>
      <c r="W224" s="138"/>
      <c r="X224" s="142"/>
    </row>
    <row r="225" spans="1:24" s="6" customFormat="1" outlineLevel="1">
      <c r="A225" s="126"/>
      <c r="B225" s="127">
        <v>41616</v>
      </c>
      <c r="C225" s="147" t="str">
        <f t="shared" si="3"/>
        <v>Лукоянов Алексей</v>
      </c>
      <c r="D225" s="138"/>
      <c r="E225" s="139"/>
      <c r="F225" s="139"/>
      <c r="G225" s="140"/>
      <c r="H225" s="139"/>
      <c r="I225" s="143"/>
      <c r="J225" s="138"/>
      <c r="K225" s="138"/>
      <c r="L225" s="138"/>
      <c r="M225" s="139"/>
      <c r="N225" s="139"/>
      <c r="O225" s="139"/>
      <c r="P225" s="139"/>
      <c r="Q225" s="139"/>
      <c r="R225" s="139"/>
      <c r="S225" s="139"/>
      <c r="T225" s="139"/>
      <c r="U225" s="139"/>
      <c r="V225" s="139"/>
      <c r="W225" s="138"/>
      <c r="X225" s="142"/>
    </row>
    <row r="226" spans="1:24" s="6" customFormat="1" outlineLevel="1">
      <c r="A226" s="126"/>
      <c r="B226" s="127">
        <v>41617</v>
      </c>
      <c r="C226" s="147" t="str">
        <f t="shared" si="3"/>
        <v>Лукоянов Алексей</v>
      </c>
      <c r="D226" s="138">
        <v>39</v>
      </c>
      <c r="E226" s="139">
        <v>9.793447293447294E-6</v>
      </c>
      <c r="F226" s="139">
        <v>3.7615740740740739E-3</v>
      </c>
      <c r="G226" s="140">
        <v>7.9831433998100656E-5</v>
      </c>
      <c r="H226" s="139">
        <v>3.4722222222222222E-5</v>
      </c>
      <c r="I226" s="143">
        <v>62</v>
      </c>
      <c r="J226" s="138">
        <v>32</v>
      </c>
      <c r="K226" s="138">
        <v>0</v>
      </c>
      <c r="L226" s="138">
        <v>33</v>
      </c>
      <c r="M226" s="139">
        <v>2.4745370370370372E-2</v>
      </c>
      <c r="N226" s="139">
        <v>0.11271990740740741</v>
      </c>
      <c r="O226" s="139">
        <v>0</v>
      </c>
      <c r="P226" s="139">
        <v>0</v>
      </c>
      <c r="Q226" s="139">
        <v>2.3993055555555556E-2</v>
      </c>
      <c r="R226" s="139">
        <v>0</v>
      </c>
      <c r="S226" s="139">
        <v>0</v>
      </c>
      <c r="T226" s="139">
        <v>2.1261574074074075E-2</v>
      </c>
      <c r="U226" s="139">
        <v>3.9351851851851852E-4</v>
      </c>
      <c r="V226" s="139">
        <v>2.0069444444444442E-2</v>
      </c>
      <c r="W226" s="138">
        <v>0</v>
      </c>
      <c r="X226" s="142">
        <v>0</v>
      </c>
    </row>
    <row r="227" spans="1:24" s="6" customFormat="1" outlineLevel="1">
      <c r="A227" s="126"/>
      <c r="B227" s="127">
        <v>41618</v>
      </c>
      <c r="C227" s="147" t="str">
        <f t="shared" si="3"/>
        <v>Лукоянов Алексей</v>
      </c>
      <c r="D227" s="138"/>
      <c r="E227" s="139"/>
      <c r="F227" s="139"/>
      <c r="G227" s="140"/>
      <c r="H227" s="139"/>
      <c r="I227" s="143"/>
      <c r="J227" s="138"/>
      <c r="K227" s="138"/>
      <c r="L227" s="138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8"/>
      <c r="X227" s="142"/>
    </row>
    <row r="228" spans="1:24" s="6" customFormat="1" outlineLevel="1">
      <c r="A228" s="126"/>
      <c r="B228" s="127">
        <v>41619</v>
      </c>
      <c r="C228" s="147" t="str">
        <f t="shared" si="3"/>
        <v>Лукоянов Алексей</v>
      </c>
      <c r="D228" s="138">
        <v>12</v>
      </c>
      <c r="E228" s="139">
        <v>1.1574074074074073E-5</v>
      </c>
      <c r="F228" s="139">
        <v>5.5671296296296302E-3</v>
      </c>
      <c r="G228" s="140">
        <v>1.1574074074074073E-5</v>
      </c>
      <c r="H228" s="139">
        <v>2.3148148148148147E-5</v>
      </c>
      <c r="I228" s="143">
        <v>16</v>
      </c>
      <c r="J228" s="138">
        <v>6</v>
      </c>
      <c r="K228" s="138">
        <v>0</v>
      </c>
      <c r="L228" s="138">
        <v>6</v>
      </c>
      <c r="M228" s="139">
        <v>2.2187499999999999E-2</v>
      </c>
      <c r="N228" s="139">
        <v>2.943287037037037E-2</v>
      </c>
      <c r="O228" s="139">
        <v>0</v>
      </c>
      <c r="P228" s="139">
        <v>0.13487268518518519</v>
      </c>
      <c r="Q228" s="139">
        <v>7.9386574074074082E-2</v>
      </c>
      <c r="R228" s="139">
        <v>0</v>
      </c>
      <c r="S228" s="139">
        <v>0</v>
      </c>
      <c r="T228" s="139">
        <v>1.4953703703703705E-2</v>
      </c>
      <c r="U228" s="139">
        <v>0</v>
      </c>
      <c r="V228" s="139">
        <v>6.6087962962962966E-3</v>
      </c>
      <c r="W228" s="138">
        <v>0</v>
      </c>
      <c r="X228" s="142">
        <v>0</v>
      </c>
    </row>
    <row r="229" spans="1:24" s="6" customFormat="1" outlineLevel="1">
      <c r="A229" s="126"/>
      <c r="B229" s="127">
        <v>41620</v>
      </c>
      <c r="C229" s="147" t="str">
        <f t="shared" si="3"/>
        <v>Лукоянов Алексей</v>
      </c>
      <c r="D229" s="138"/>
      <c r="E229" s="139"/>
      <c r="F229" s="139"/>
      <c r="G229" s="140"/>
      <c r="H229" s="139"/>
      <c r="I229" s="143"/>
      <c r="J229" s="138"/>
      <c r="K229" s="138"/>
      <c r="L229" s="138"/>
      <c r="M229" s="139"/>
      <c r="N229" s="139"/>
      <c r="O229" s="139"/>
      <c r="P229" s="139"/>
      <c r="Q229" s="139"/>
      <c r="R229" s="139"/>
      <c r="S229" s="139"/>
      <c r="T229" s="139"/>
      <c r="U229" s="139"/>
      <c r="V229" s="139"/>
      <c r="W229" s="138"/>
      <c r="X229" s="142"/>
    </row>
    <row r="230" spans="1:24" s="6" customFormat="1" outlineLevel="1">
      <c r="A230" s="126"/>
      <c r="B230" s="127">
        <v>41621</v>
      </c>
      <c r="C230" s="147" t="str">
        <f t="shared" si="3"/>
        <v>Лукоянов Алексей</v>
      </c>
      <c r="D230" s="138"/>
      <c r="E230" s="139"/>
      <c r="F230" s="139"/>
      <c r="G230" s="140"/>
      <c r="H230" s="139"/>
      <c r="I230" s="143"/>
      <c r="J230" s="138"/>
      <c r="K230" s="138"/>
      <c r="L230" s="138"/>
      <c r="M230" s="139"/>
      <c r="N230" s="139"/>
      <c r="O230" s="139"/>
      <c r="P230" s="139"/>
      <c r="Q230" s="139"/>
      <c r="R230" s="139"/>
      <c r="S230" s="139"/>
      <c r="T230" s="139"/>
      <c r="U230" s="139"/>
      <c r="V230" s="139"/>
      <c r="W230" s="138"/>
      <c r="X230" s="142"/>
    </row>
    <row r="231" spans="1:24" s="6" customFormat="1" outlineLevel="1">
      <c r="A231" s="126"/>
      <c r="B231" s="127">
        <v>41622</v>
      </c>
      <c r="C231" s="147" t="str">
        <f t="shared" si="3"/>
        <v>Лукоянов Алексей</v>
      </c>
      <c r="D231" s="138"/>
      <c r="E231" s="139"/>
      <c r="F231" s="139"/>
      <c r="G231" s="140"/>
      <c r="H231" s="139"/>
      <c r="I231" s="143"/>
      <c r="J231" s="138"/>
      <c r="K231" s="138"/>
      <c r="L231" s="138"/>
      <c r="M231" s="139"/>
      <c r="N231" s="139"/>
      <c r="O231" s="139"/>
      <c r="P231" s="139"/>
      <c r="Q231" s="139"/>
      <c r="R231" s="139"/>
      <c r="S231" s="139"/>
      <c r="T231" s="139"/>
      <c r="U231" s="139"/>
      <c r="V231" s="139"/>
      <c r="W231" s="138"/>
      <c r="X231" s="142"/>
    </row>
    <row r="232" spans="1:24" s="6" customFormat="1" outlineLevel="1">
      <c r="A232" s="126"/>
      <c r="B232" s="127">
        <v>41623</v>
      </c>
      <c r="C232" s="147" t="str">
        <f t="shared" si="3"/>
        <v>Лукоянов Алексей</v>
      </c>
      <c r="D232" s="138"/>
      <c r="E232" s="139"/>
      <c r="F232" s="139"/>
      <c r="G232" s="140"/>
      <c r="H232" s="139"/>
      <c r="I232" s="143"/>
      <c r="J232" s="138"/>
      <c r="K232" s="138"/>
      <c r="L232" s="138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8"/>
      <c r="X232" s="142"/>
    </row>
    <row r="233" spans="1:24" s="6" customFormat="1" outlineLevel="1">
      <c r="A233" s="126"/>
      <c r="B233" s="127">
        <v>41624</v>
      </c>
      <c r="C233" s="147" t="str">
        <f t="shared" si="3"/>
        <v>Лукоянов Алексей</v>
      </c>
      <c r="D233" s="138"/>
      <c r="E233" s="139"/>
      <c r="F233" s="139"/>
      <c r="G233" s="140"/>
      <c r="H233" s="139"/>
      <c r="I233" s="143"/>
      <c r="J233" s="138"/>
      <c r="K233" s="138"/>
      <c r="L233" s="138"/>
      <c r="M233" s="139"/>
      <c r="N233" s="139"/>
      <c r="O233" s="139"/>
      <c r="P233" s="139"/>
      <c r="Q233" s="139"/>
      <c r="R233" s="139"/>
      <c r="S233" s="139"/>
      <c r="T233" s="139"/>
      <c r="U233" s="139"/>
      <c r="V233" s="139"/>
      <c r="W233" s="138"/>
      <c r="X233" s="142"/>
    </row>
    <row r="234" spans="1:24" s="6" customFormat="1" outlineLevel="1">
      <c r="A234" s="126"/>
      <c r="B234" s="127">
        <v>41625</v>
      </c>
      <c r="C234" s="147" t="str">
        <f t="shared" si="3"/>
        <v>Лукоянов Алексей</v>
      </c>
      <c r="D234" s="138"/>
      <c r="E234" s="139"/>
      <c r="F234" s="139"/>
      <c r="G234" s="140"/>
      <c r="H234" s="139"/>
      <c r="I234" s="143"/>
      <c r="J234" s="138"/>
      <c r="K234" s="138"/>
      <c r="L234" s="138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8"/>
      <c r="X234" s="142"/>
    </row>
    <row r="235" spans="1:24" s="6" customFormat="1" outlineLevel="1">
      <c r="A235" s="126"/>
      <c r="B235" s="127">
        <v>41626</v>
      </c>
      <c r="C235" s="147" t="str">
        <f t="shared" si="3"/>
        <v>Лукоянов Алексей</v>
      </c>
      <c r="D235" s="138"/>
      <c r="E235" s="139"/>
      <c r="F235" s="139"/>
      <c r="G235" s="140"/>
      <c r="H235" s="139"/>
      <c r="I235" s="143"/>
      <c r="J235" s="138"/>
      <c r="K235" s="138"/>
      <c r="L235" s="138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8"/>
      <c r="X235" s="142"/>
    </row>
    <row r="236" spans="1:24" s="6" customFormat="1" outlineLevel="1">
      <c r="A236" s="126"/>
      <c r="B236" s="127">
        <v>41627</v>
      </c>
      <c r="C236" s="147" t="str">
        <f t="shared" si="3"/>
        <v>Лукоянов Алексей</v>
      </c>
      <c r="D236" s="138"/>
      <c r="E236" s="139"/>
      <c r="F236" s="139"/>
      <c r="G236" s="140"/>
      <c r="H236" s="139"/>
      <c r="I236" s="143"/>
      <c r="J236" s="138"/>
      <c r="K236" s="138"/>
      <c r="L236" s="138"/>
      <c r="M236" s="139"/>
      <c r="N236" s="139"/>
      <c r="O236" s="139"/>
      <c r="P236" s="139"/>
      <c r="Q236" s="139"/>
      <c r="R236" s="139"/>
      <c r="S236" s="139"/>
      <c r="T236" s="139"/>
      <c r="U236" s="139"/>
      <c r="V236" s="139"/>
      <c r="W236" s="138"/>
      <c r="X236" s="142"/>
    </row>
    <row r="237" spans="1:24" s="6" customFormat="1" outlineLevel="1">
      <c r="A237" s="126"/>
      <c r="B237" s="127">
        <v>41628</v>
      </c>
      <c r="C237" s="147" t="str">
        <f t="shared" si="3"/>
        <v>Лукоянов Алексей</v>
      </c>
      <c r="D237" s="138"/>
      <c r="E237" s="139"/>
      <c r="F237" s="139"/>
      <c r="G237" s="140"/>
      <c r="H237" s="139"/>
      <c r="I237" s="143"/>
      <c r="J237" s="138"/>
      <c r="K237" s="138"/>
      <c r="L237" s="138"/>
      <c r="M237" s="139"/>
      <c r="N237" s="139"/>
      <c r="O237" s="139"/>
      <c r="P237" s="139"/>
      <c r="Q237" s="139"/>
      <c r="R237" s="139"/>
      <c r="S237" s="139"/>
      <c r="T237" s="139"/>
      <c r="U237" s="139"/>
      <c r="V237" s="139"/>
      <c r="W237" s="138"/>
      <c r="X237" s="142"/>
    </row>
    <row r="238" spans="1:24" s="6" customFormat="1" outlineLevel="1">
      <c r="A238" s="126"/>
      <c r="B238" s="127">
        <v>41629</v>
      </c>
      <c r="C238" s="147" t="str">
        <f t="shared" si="3"/>
        <v>Лукоянов Алексей</v>
      </c>
      <c r="D238" s="138"/>
      <c r="E238" s="139"/>
      <c r="F238" s="139"/>
      <c r="G238" s="140"/>
      <c r="H238" s="139"/>
      <c r="I238" s="143"/>
      <c r="J238" s="138"/>
      <c r="K238" s="138"/>
      <c r="L238" s="138"/>
      <c r="M238" s="139"/>
      <c r="N238" s="139"/>
      <c r="O238" s="139"/>
      <c r="P238" s="139"/>
      <c r="Q238" s="139"/>
      <c r="R238" s="139"/>
      <c r="S238" s="139"/>
      <c r="T238" s="139"/>
      <c r="U238" s="139"/>
      <c r="V238" s="139"/>
      <c r="W238" s="138"/>
      <c r="X238" s="142"/>
    </row>
    <row r="239" spans="1:24" s="6" customFormat="1" outlineLevel="1">
      <c r="A239" s="126"/>
      <c r="B239" s="127">
        <v>41630</v>
      </c>
      <c r="C239" s="147" t="str">
        <f t="shared" si="3"/>
        <v>Лукоянов Алексей</v>
      </c>
      <c r="D239" s="138"/>
      <c r="E239" s="139"/>
      <c r="F239" s="139"/>
      <c r="G239" s="140"/>
      <c r="H239" s="139"/>
      <c r="I239" s="143"/>
      <c r="J239" s="138"/>
      <c r="K239" s="138"/>
      <c r="L239" s="138"/>
      <c r="M239" s="139"/>
      <c r="N239" s="139"/>
      <c r="O239" s="139"/>
      <c r="P239" s="139"/>
      <c r="Q239" s="139"/>
      <c r="R239" s="139"/>
      <c r="S239" s="139"/>
      <c r="T239" s="139"/>
      <c r="U239" s="139"/>
      <c r="V239" s="139"/>
      <c r="W239" s="138"/>
      <c r="X239" s="142"/>
    </row>
    <row r="240" spans="1:24" s="6" customFormat="1" outlineLevel="1">
      <c r="A240" s="126"/>
      <c r="B240" s="127">
        <v>41631</v>
      </c>
      <c r="C240" s="147" t="str">
        <f t="shared" si="3"/>
        <v>Лукоянов Алексей</v>
      </c>
      <c r="D240" s="138"/>
      <c r="E240" s="144"/>
      <c r="F240" s="144"/>
      <c r="G240" s="144"/>
      <c r="H240" s="144"/>
      <c r="I240" s="141"/>
      <c r="J240" s="138"/>
      <c r="K240" s="138"/>
      <c r="L240" s="138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1"/>
      <c r="X240" s="145"/>
    </row>
    <row r="241" spans="1:24" s="6" customFormat="1" outlineLevel="1">
      <c r="A241" s="126"/>
      <c r="B241" s="127">
        <v>41632</v>
      </c>
      <c r="C241" s="147" t="str">
        <f t="shared" si="3"/>
        <v>Лукоянов Алексей</v>
      </c>
      <c r="D241" s="114"/>
      <c r="E241" s="115"/>
      <c r="F241" s="115"/>
      <c r="G241" s="116"/>
      <c r="H241" s="115"/>
      <c r="I241" s="126"/>
      <c r="J241" s="114"/>
      <c r="K241" s="114"/>
      <c r="L241" s="114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4"/>
      <c r="X241" s="115"/>
    </row>
    <row r="242" spans="1:24" s="6" customFormat="1" outlineLevel="1">
      <c r="A242" s="126"/>
      <c r="B242" s="127">
        <v>41633</v>
      </c>
      <c r="C242" s="147" t="str">
        <f t="shared" si="3"/>
        <v>Лукоянов Алексей</v>
      </c>
      <c r="D242" s="114"/>
      <c r="E242" s="115"/>
      <c r="F242" s="115"/>
      <c r="G242" s="116"/>
      <c r="H242" s="115"/>
      <c r="I242" s="126"/>
      <c r="J242" s="114"/>
      <c r="K242" s="114"/>
      <c r="L242" s="114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4"/>
      <c r="X242" s="115"/>
    </row>
    <row r="243" spans="1:24" s="6" customFormat="1" outlineLevel="1">
      <c r="A243" s="126"/>
      <c r="B243" s="127">
        <v>41634</v>
      </c>
      <c r="C243" s="147" t="str">
        <f t="shared" si="3"/>
        <v>Лукоянов Алексей</v>
      </c>
      <c r="D243" s="138"/>
      <c r="E243" s="139"/>
      <c r="F243" s="139"/>
      <c r="G243" s="140"/>
      <c r="H243" s="139"/>
      <c r="I243" s="143"/>
      <c r="J243" s="138"/>
      <c r="K243" s="138"/>
      <c r="L243" s="138"/>
      <c r="M243" s="139"/>
      <c r="N243" s="139"/>
      <c r="O243" s="139"/>
      <c r="P243" s="139"/>
      <c r="Q243" s="139"/>
      <c r="R243" s="139"/>
      <c r="S243" s="139"/>
      <c r="T243" s="139"/>
      <c r="U243" s="139"/>
      <c r="V243" s="139"/>
      <c r="W243" s="138"/>
      <c r="X243" s="142"/>
    </row>
    <row r="244" spans="1:24" s="6" customFormat="1" outlineLevel="1">
      <c r="A244" s="126"/>
      <c r="B244" s="127">
        <v>41635</v>
      </c>
      <c r="C244" s="147" t="str">
        <f t="shared" si="3"/>
        <v>Лукоянов Алексей</v>
      </c>
      <c r="D244" s="138"/>
      <c r="E244" s="139"/>
      <c r="F244" s="139"/>
      <c r="G244" s="140"/>
      <c r="H244" s="139"/>
      <c r="I244" s="143"/>
      <c r="J244" s="138"/>
      <c r="K244" s="138"/>
      <c r="L244" s="138"/>
      <c r="M244" s="139"/>
      <c r="N244" s="139"/>
      <c r="O244" s="139"/>
      <c r="P244" s="139"/>
      <c r="Q244" s="139"/>
      <c r="R244" s="139"/>
      <c r="S244" s="139"/>
      <c r="T244" s="139"/>
      <c r="U244" s="139"/>
      <c r="V244" s="139"/>
      <c r="W244" s="138"/>
      <c r="X244" s="142"/>
    </row>
    <row r="245" spans="1:24" s="6" customFormat="1" outlineLevel="1">
      <c r="A245" s="126"/>
      <c r="B245" s="127">
        <v>41636</v>
      </c>
      <c r="C245" s="147" t="str">
        <f t="shared" si="3"/>
        <v>Лукоянов Алексей</v>
      </c>
      <c r="D245" s="114"/>
      <c r="E245" s="115"/>
      <c r="F245" s="115"/>
      <c r="G245" s="116"/>
      <c r="H245" s="115"/>
      <c r="I245" s="126"/>
      <c r="J245" s="114"/>
      <c r="K245" s="114"/>
      <c r="L245" s="114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4"/>
      <c r="X245" s="115"/>
    </row>
    <row r="246" spans="1:24" s="6" customFormat="1" outlineLevel="1">
      <c r="A246" s="126"/>
      <c r="B246" s="127">
        <v>41637</v>
      </c>
      <c r="C246" s="147" t="str">
        <f t="shared" si="3"/>
        <v>Лукоянов Алексей</v>
      </c>
      <c r="D246" s="114"/>
      <c r="E246" s="115"/>
      <c r="F246" s="115"/>
      <c r="G246" s="116"/>
      <c r="H246" s="115"/>
      <c r="I246" s="126"/>
      <c r="J246" s="114"/>
      <c r="K246" s="114"/>
      <c r="L246" s="114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4"/>
      <c r="X246" s="115"/>
    </row>
    <row r="247" spans="1:24" s="6" customFormat="1" outlineLevel="1">
      <c r="A247" s="126"/>
      <c r="B247" s="127">
        <v>41638</v>
      </c>
      <c r="C247" s="147" t="str">
        <f t="shared" si="3"/>
        <v>Лукоянов Алексей</v>
      </c>
      <c r="D247" s="114"/>
      <c r="E247" s="115"/>
      <c r="F247" s="115"/>
      <c r="G247" s="116"/>
      <c r="H247" s="115"/>
      <c r="I247" s="126"/>
      <c r="J247" s="114"/>
      <c r="K247" s="114"/>
      <c r="L247" s="114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4"/>
      <c r="X247" s="115"/>
    </row>
    <row r="248" spans="1:24" s="6" customFormat="1" outlineLevel="1">
      <c r="A248" s="126"/>
      <c r="B248" s="127">
        <v>41639</v>
      </c>
      <c r="C248" s="147" t="str">
        <f t="shared" si="3"/>
        <v>Лукоянов Алексей</v>
      </c>
      <c r="D248" s="114"/>
      <c r="E248" s="115"/>
      <c r="F248" s="115"/>
      <c r="G248" s="116"/>
      <c r="H248" s="115"/>
      <c r="I248" s="126"/>
      <c r="J248" s="114"/>
      <c r="K248" s="114"/>
      <c r="L248" s="114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4"/>
      <c r="X248" s="115"/>
    </row>
    <row r="249" spans="1:24" s="124" customFormat="1" ht="39" thickBot="1">
      <c r="A249" s="126" t="s">
        <v>59</v>
      </c>
      <c r="B249" s="132" t="s">
        <v>60</v>
      </c>
      <c r="C249" s="160" t="s">
        <v>67</v>
      </c>
      <c r="D249" s="134" t="s">
        <v>6</v>
      </c>
      <c r="E249" s="135" t="s">
        <v>0</v>
      </c>
      <c r="F249" s="136" t="s">
        <v>1</v>
      </c>
      <c r="G249" s="136" t="s">
        <v>3</v>
      </c>
      <c r="H249" s="136" t="s">
        <v>2</v>
      </c>
      <c r="I249" s="137" t="s">
        <v>8</v>
      </c>
      <c r="J249" s="134" t="s">
        <v>10</v>
      </c>
      <c r="K249" s="134" t="s">
        <v>11</v>
      </c>
      <c r="L249" s="137" t="s">
        <v>9</v>
      </c>
      <c r="M249" s="135" t="s">
        <v>4</v>
      </c>
      <c r="N249" s="135" t="s">
        <v>19</v>
      </c>
      <c r="O249" s="135" t="s">
        <v>40</v>
      </c>
      <c r="P249" s="135" t="s">
        <v>41</v>
      </c>
      <c r="Q249" s="135" t="s">
        <v>42</v>
      </c>
      <c r="R249" s="135" t="s">
        <v>43</v>
      </c>
      <c r="S249" s="135" t="s">
        <v>63</v>
      </c>
      <c r="T249" s="135" t="s">
        <v>5</v>
      </c>
      <c r="U249" s="135" t="s">
        <v>22</v>
      </c>
      <c r="V249" s="135" t="s">
        <v>18</v>
      </c>
      <c r="W249" s="135" t="s">
        <v>57</v>
      </c>
      <c r="X249" s="135" t="s">
        <v>58</v>
      </c>
    </row>
    <row r="250" spans="1:24" s="124" customFormat="1" ht="15.75" outlineLevel="1" thickTop="1">
      <c r="A250" s="126"/>
      <c r="B250" s="127">
        <v>41609</v>
      </c>
      <c r="C250" s="156" t="str">
        <f>$C$249</f>
        <v>Мартынов Илья</v>
      </c>
      <c r="D250" s="138"/>
      <c r="E250" s="139"/>
      <c r="F250" s="139"/>
      <c r="G250" s="140"/>
      <c r="H250" s="139"/>
      <c r="I250" s="143"/>
      <c r="J250" s="138"/>
      <c r="K250" s="138"/>
      <c r="L250" s="138"/>
      <c r="M250" s="139"/>
      <c r="N250" s="139"/>
      <c r="O250" s="139"/>
      <c r="P250" s="139"/>
      <c r="Q250" s="139"/>
      <c r="R250" s="139"/>
      <c r="S250" s="139"/>
      <c r="T250" s="139"/>
      <c r="U250" s="139"/>
      <c r="V250" s="139"/>
      <c r="W250" s="138"/>
      <c r="X250" s="157"/>
    </row>
    <row r="251" spans="1:24" s="124" customFormat="1" outlineLevel="1">
      <c r="A251" s="126"/>
      <c r="B251" s="127">
        <v>41610</v>
      </c>
      <c r="C251" s="156" t="str">
        <f>$C$249</f>
        <v>Мартынов Илья</v>
      </c>
      <c r="D251" s="138">
        <v>0</v>
      </c>
      <c r="E251" s="139">
        <v>0</v>
      </c>
      <c r="F251" s="139">
        <v>0</v>
      </c>
      <c r="G251" s="140">
        <v>0</v>
      </c>
      <c r="H251" s="139">
        <v>0</v>
      </c>
      <c r="I251" s="143">
        <v>0</v>
      </c>
      <c r="J251" s="138">
        <v>0</v>
      </c>
      <c r="K251" s="138">
        <v>0</v>
      </c>
      <c r="L251" s="138">
        <v>0</v>
      </c>
      <c r="M251" s="139">
        <v>0</v>
      </c>
      <c r="N251" s="139">
        <v>0</v>
      </c>
      <c r="O251" s="139">
        <v>0</v>
      </c>
      <c r="P251" s="139">
        <v>0</v>
      </c>
      <c r="Q251" s="139">
        <v>0</v>
      </c>
      <c r="R251" s="139">
        <v>0</v>
      </c>
      <c r="S251" s="139">
        <v>0</v>
      </c>
      <c r="T251" s="139">
        <v>0</v>
      </c>
      <c r="U251" s="139">
        <v>1.1574074074074073E-4</v>
      </c>
      <c r="V251" s="139">
        <v>0</v>
      </c>
      <c r="W251" s="138">
        <v>0</v>
      </c>
      <c r="X251" s="157">
        <v>0</v>
      </c>
    </row>
    <row r="252" spans="1:24" s="124" customFormat="1" outlineLevel="1">
      <c r="A252" s="126"/>
      <c r="B252" s="127">
        <v>41611</v>
      </c>
      <c r="C252" s="156" t="str">
        <f>$C$249</f>
        <v>Мартынов Илья</v>
      </c>
      <c r="D252" s="138">
        <v>0</v>
      </c>
      <c r="E252" s="139">
        <v>0</v>
      </c>
      <c r="F252" s="139">
        <v>0</v>
      </c>
      <c r="G252" s="140">
        <v>0</v>
      </c>
      <c r="H252" s="139">
        <v>0</v>
      </c>
      <c r="I252" s="143">
        <v>0</v>
      </c>
      <c r="J252" s="138">
        <v>0</v>
      </c>
      <c r="K252" s="138">
        <v>0</v>
      </c>
      <c r="L252" s="138">
        <v>0</v>
      </c>
      <c r="M252" s="139">
        <v>0</v>
      </c>
      <c r="N252" s="139">
        <v>0</v>
      </c>
      <c r="O252" s="139">
        <v>0</v>
      </c>
      <c r="P252" s="139">
        <v>0</v>
      </c>
      <c r="Q252" s="139">
        <v>0</v>
      </c>
      <c r="R252" s="139">
        <v>0</v>
      </c>
      <c r="S252" s="139">
        <v>0</v>
      </c>
      <c r="T252" s="139">
        <v>0</v>
      </c>
      <c r="U252" s="139">
        <v>2.7777777777777778E-4</v>
      </c>
      <c r="V252" s="139">
        <v>0</v>
      </c>
      <c r="W252" s="138">
        <v>0</v>
      </c>
      <c r="X252" s="157">
        <v>0</v>
      </c>
    </row>
    <row r="253" spans="1:24" s="124" customFormat="1" outlineLevel="1">
      <c r="A253" s="126"/>
      <c r="B253" s="127">
        <v>41612</v>
      </c>
      <c r="C253" s="156" t="str">
        <f>$C$249</f>
        <v>Мартынов Илья</v>
      </c>
      <c r="D253" s="138">
        <v>1</v>
      </c>
      <c r="E253" s="139">
        <v>0</v>
      </c>
      <c r="F253" s="139">
        <v>3.3217592592592591E-3</v>
      </c>
      <c r="G253" s="140">
        <v>1.1574074074074073E-5</v>
      </c>
      <c r="H253" s="139">
        <v>0</v>
      </c>
      <c r="I253" s="143">
        <v>1</v>
      </c>
      <c r="J253" s="138">
        <v>1</v>
      </c>
      <c r="K253" s="138">
        <v>0</v>
      </c>
      <c r="L253" s="138">
        <v>1</v>
      </c>
      <c r="M253" s="139">
        <v>0</v>
      </c>
      <c r="N253" s="139">
        <v>5.7870370370370378E-4</v>
      </c>
      <c r="O253" s="139">
        <v>0</v>
      </c>
      <c r="P253" s="139">
        <v>0</v>
      </c>
      <c r="Q253" s="139">
        <v>0</v>
      </c>
      <c r="R253" s="139">
        <v>0</v>
      </c>
      <c r="S253" s="139">
        <v>0</v>
      </c>
      <c r="T253" s="139">
        <v>0</v>
      </c>
      <c r="U253" s="139">
        <v>1.0416666666666667E-4</v>
      </c>
      <c r="V253" s="139">
        <v>0</v>
      </c>
      <c r="W253" s="138">
        <v>0</v>
      </c>
      <c r="X253" s="157">
        <v>0</v>
      </c>
    </row>
    <row r="254" spans="1:24" s="124" customFormat="1" outlineLevel="1">
      <c r="A254" s="126"/>
      <c r="B254" s="127">
        <v>41613</v>
      </c>
      <c r="C254" s="156" t="str">
        <f>$C$249</f>
        <v>Мартынов Илья</v>
      </c>
      <c r="D254" s="138">
        <v>0</v>
      </c>
      <c r="E254" s="139">
        <v>0</v>
      </c>
      <c r="F254" s="139">
        <v>0</v>
      </c>
      <c r="G254" s="140">
        <v>0</v>
      </c>
      <c r="H254" s="139">
        <v>0</v>
      </c>
      <c r="I254" s="143">
        <v>0</v>
      </c>
      <c r="J254" s="138">
        <v>0</v>
      </c>
      <c r="K254" s="138">
        <v>0</v>
      </c>
      <c r="L254" s="138">
        <v>0</v>
      </c>
      <c r="M254" s="139">
        <v>0</v>
      </c>
      <c r="N254" s="139">
        <v>0</v>
      </c>
      <c r="O254" s="139">
        <v>0</v>
      </c>
      <c r="P254" s="139">
        <v>0</v>
      </c>
      <c r="Q254" s="139">
        <v>0</v>
      </c>
      <c r="R254" s="139">
        <v>0</v>
      </c>
      <c r="S254" s="139">
        <v>0</v>
      </c>
      <c r="T254" s="139">
        <v>0</v>
      </c>
      <c r="U254" s="139">
        <v>2.3148148148148147E-5</v>
      </c>
      <c r="V254" s="139">
        <v>0</v>
      </c>
      <c r="W254" s="138">
        <v>0</v>
      </c>
      <c r="X254" s="157">
        <v>0</v>
      </c>
    </row>
    <row r="255" spans="1:24" s="6" customFormat="1" outlineLevel="1">
      <c r="A255" s="126"/>
      <c r="B255" s="127">
        <v>41614</v>
      </c>
      <c r="C255" s="147" t="str">
        <f t="shared" ref="C255:C280" si="4">$C$249</f>
        <v>Мартынов Илья</v>
      </c>
      <c r="D255" s="138">
        <v>0</v>
      </c>
      <c r="E255" s="139">
        <v>0</v>
      </c>
      <c r="F255" s="139">
        <v>0</v>
      </c>
      <c r="G255" s="140">
        <v>0</v>
      </c>
      <c r="H255" s="139">
        <v>0</v>
      </c>
      <c r="I255" s="143">
        <v>0</v>
      </c>
      <c r="J255" s="138">
        <v>0</v>
      </c>
      <c r="K255" s="138">
        <v>0</v>
      </c>
      <c r="L255" s="138">
        <v>0</v>
      </c>
      <c r="M255" s="139">
        <v>0</v>
      </c>
      <c r="N255" s="139">
        <v>0</v>
      </c>
      <c r="O255" s="139">
        <v>0</v>
      </c>
      <c r="P255" s="139">
        <v>0</v>
      </c>
      <c r="Q255" s="139">
        <v>0</v>
      </c>
      <c r="R255" s="139">
        <v>0</v>
      </c>
      <c r="S255" s="139">
        <v>0</v>
      </c>
      <c r="T255" s="139">
        <v>0</v>
      </c>
      <c r="U255" s="139">
        <v>3.4722222222222222E-5</v>
      </c>
      <c r="V255" s="139">
        <v>0</v>
      </c>
      <c r="W255" s="138">
        <v>0</v>
      </c>
      <c r="X255" s="142">
        <v>0</v>
      </c>
    </row>
    <row r="256" spans="1:24" s="6" customFormat="1" outlineLevel="1">
      <c r="A256" s="126"/>
      <c r="B256" s="127">
        <v>41615</v>
      </c>
      <c r="C256" s="147" t="str">
        <f t="shared" si="4"/>
        <v>Мартынов Илья</v>
      </c>
      <c r="D256" s="138"/>
      <c r="E256" s="139"/>
      <c r="F256" s="139"/>
      <c r="G256" s="140"/>
      <c r="H256" s="139"/>
      <c r="I256" s="143"/>
      <c r="J256" s="138"/>
      <c r="K256" s="138"/>
      <c r="L256" s="138"/>
      <c r="M256" s="139"/>
      <c r="N256" s="139"/>
      <c r="O256" s="139"/>
      <c r="P256" s="139"/>
      <c r="Q256" s="139"/>
      <c r="R256" s="139"/>
      <c r="S256" s="139"/>
      <c r="T256" s="139"/>
      <c r="U256" s="139"/>
      <c r="V256" s="139"/>
      <c r="W256" s="138"/>
      <c r="X256" s="142"/>
    </row>
    <row r="257" spans="1:24" s="6" customFormat="1" outlineLevel="1">
      <c r="A257" s="126"/>
      <c r="B257" s="127">
        <v>41616</v>
      </c>
      <c r="C257" s="147" t="str">
        <f t="shared" si="4"/>
        <v>Мартынов Илья</v>
      </c>
      <c r="D257" s="138"/>
      <c r="E257" s="139"/>
      <c r="F257" s="139"/>
      <c r="G257" s="140"/>
      <c r="H257" s="139"/>
      <c r="I257" s="143"/>
      <c r="J257" s="138"/>
      <c r="K257" s="138"/>
      <c r="L257" s="138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8"/>
      <c r="X257" s="142"/>
    </row>
    <row r="258" spans="1:24" s="6" customFormat="1" outlineLevel="1">
      <c r="A258" s="126"/>
      <c r="B258" s="127">
        <v>41617</v>
      </c>
      <c r="C258" s="147" t="str">
        <f t="shared" si="4"/>
        <v>Мартынов Илья</v>
      </c>
      <c r="D258" s="138">
        <v>0</v>
      </c>
      <c r="E258" s="139">
        <v>0</v>
      </c>
      <c r="F258" s="139">
        <v>0</v>
      </c>
      <c r="G258" s="140">
        <v>0</v>
      </c>
      <c r="H258" s="139">
        <v>0</v>
      </c>
      <c r="I258" s="143">
        <v>0</v>
      </c>
      <c r="J258" s="138">
        <v>0</v>
      </c>
      <c r="K258" s="138">
        <v>0</v>
      </c>
      <c r="L258" s="138">
        <v>0</v>
      </c>
      <c r="M258" s="139">
        <v>0</v>
      </c>
      <c r="N258" s="139">
        <v>0</v>
      </c>
      <c r="O258" s="139">
        <v>0</v>
      </c>
      <c r="P258" s="139">
        <v>0</v>
      </c>
      <c r="Q258" s="139">
        <v>0</v>
      </c>
      <c r="R258" s="139">
        <v>0</v>
      </c>
      <c r="S258" s="139">
        <v>0</v>
      </c>
      <c r="T258" s="139">
        <v>0</v>
      </c>
      <c r="U258" s="139">
        <v>7.7546296296296304E-4</v>
      </c>
      <c r="V258" s="139">
        <v>0</v>
      </c>
      <c r="W258" s="138">
        <v>0</v>
      </c>
      <c r="X258" s="142">
        <v>0</v>
      </c>
    </row>
    <row r="259" spans="1:24" s="6" customFormat="1" outlineLevel="1">
      <c r="A259" s="126"/>
      <c r="B259" s="127">
        <v>41618</v>
      </c>
      <c r="C259" s="147" t="str">
        <f t="shared" si="4"/>
        <v>Мартынов Илья</v>
      </c>
      <c r="D259" s="138">
        <v>0</v>
      </c>
      <c r="E259" s="139">
        <v>0</v>
      </c>
      <c r="F259" s="139">
        <v>0</v>
      </c>
      <c r="G259" s="140">
        <v>0</v>
      </c>
      <c r="H259" s="139">
        <v>0</v>
      </c>
      <c r="I259" s="143">
        <v>0</v>
      </c>
      <c r="J259" s="138">
        <v>0</v>
      </c>
      <c r="K259" s="138">
        <v>0</v>
      </c>
      <c r="L259" s="138">
        <v>0</v>
      </c>
      <c r="M259" s="139">
        <v>0</v>
      </c>
      <c r="N259" s="139">
        <v>0</v>
      </c>
      <c r="O259" s="139">
        <v>0</v>
      </c>
      <c r="P259" s="139">
        <v>0</v>
      </c>
      <c r="Q259" s="139">
        <v>0</v>
      </c>
      <c r="R259" s="139">
        <v>0</v>
      </c>
      <c r="S259" s="139">
        <v>0</v>
      </c>
      <c r="T259" s="139">
        <v>0</v>
      </c>
      <c r="U259" s="139">
        <v>6.8287037037037025E-4</v>
      </c>
      <c r="V259" s="139">
        <v>0</v>
      </c>
      <c r="W259" s="138">
        <v>0</v>
      </c>
      <c r="X259" s="142">
        <v>0</v>
      </c>
    </row>
    <row r="260" spans="1:24" s="6" customFormat="1" outlineLevel="1">
      <c r="A260" s="126"/>
      <c r="B260" s="127">
        <v>41619</v>
      </c>
      <c r="C260" s="147" t="str">
        <f t="shared" si="4"/>
        <v>Мартынов Илья</v>
      </c>
      <c r="D260" s="138">
        <v>0</v>
      </c>
      <c r="E260" s="139">
        <v>0</v>
      </c>
      <c r="F260" s="139">
        <v>0</v>
      </c>
      <c r="G260" s="140">
        <v>0</v>
      </c>
      <c r="H260" s="139">
        <v>0</v>
      </c>
      <c r="I260" s="143">
        <v>0</v>
      </c>
      <c r="J260" s="138">
        <v>0</v>
      </c>
      <c r="K260" s="138">
        <v>0</v>
      </c>
      <c r="L260" s="138">
        <v>0</v>
      </c>
      <c r="M260" s="139">
        <v>0</v>
      </c>
      <c r="N260" s="139">
        <v>0</v>
      </c>
      <c r="O260" s="139">
        <v>0</v>
      </c>
      <c r="P260" s="139">
        <v>0</v>
      </c>
      <c r="Q260" s="139">
        <v>0</v>
      </c>
      <c r="R260" s="139">
        <v>0</v>
      </c>
      <c r="S260" s="139">
        <v>0</v>
      </c>
      <c r="T260" s="139">
        <v>0</v>
      </c>
      <c r="U260" s="139">
        <v>2.0833333333333335E-4</v>
      </c>
      <c r="V260" s="139">
        <v>0</v>
      </c>
      <c r="W260" s="138">
        <v>0</v>
      </c>
      <c r="X260" s="142">
        <v>0</v>
      </c>
    </row>
    <row r="261" spans="1:24" s="6" customFormat="1" outlineLevel="1">
      <c r="A261" s="126"/>
      <c r="B261" s="127">
        <v>41620</v>
      </c>
      <c r="C261" s="147" t="str">
        <f t="shared" si="4"/>
        <v>Мартынов Илья</v>
      </c>
      <c r="D261" s="138"/>
      <c r="E261" s="139"/>
      <c r="F261" s="139"/>
      <c r="G261" s="140"/>
      <c r="H261" s="139"/>
      <c r="I261" s="143"/>
      <c r="J261" s="138"/>
      <c r="K261" s="138"/>
      <c r="L261" s="138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8"/>
      <c r="X261" s="142"/>
    </row>
    <row r="262" spans="1:24" s="6" customFormat="1" outlineLevel="1">
      <c r="A262" s="126"/>
      <c r="B262" s="127">
        <v>41621</v>
      </c>
      <c r="C262" s="147" t="str">
        <f t="shared" si="4"/>
        <v>Мартынов Илья</v>
      </c>
      <c r="D262" s="138"/>
      <c r="E262" s="139"/>
      <c r="F262" s="139"/>
      <c r="G262" s="140"/>
      <c r="H262" s="139"/>
      <c r="I262" s="143"/>
      <c r="J262" s="138"/>
      <c r="K262" s="138"/>
      <c r="L262" s="138"/>
      <c r="M262" s="139"/>
      <c r="N262" s="139"/>
      <c r="O262" s="139"/>
      <c r="P262" s="139"/>
      <c r="Q262" s="139"/>
      <c r="R262" s="139"/>
      <c r="S262" s="139"/>
      <c r="T262" s="139"/>
      <c r="U262" s="139"/>
      <c r="V262" s="139"/>
      <c r="W262" s="138"/>
      <c r="X262" s="142"/>
    </row>
    <row r="263" spans="1:24" s="6" customFormat="1" outlineLevel="1">
      <c r="A263" s="126"/>
      <c r="B263" s="127">
        <v>41622</v>
      </c>
      <c r="C263" s="147" t="str">
        <f t="shared" si="4"/>
        <v>Мартынов Илья</v>
      </c>
      <c r="D263" s="138"/>
      <c r="E263" s="139"/>
      <c r="F263" s="139"/>
      <c r="G263" s="140"/>
      <c r="H263" s="139"/>
      <c r="I263" s="143"/>
      <c r="J263" s="138"/>
      <c r="K263" s="138"/>
      <c r="L263" s="138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8"/>
      <c r="X263" s="142"/>
    </row>
    <row r="264" spans="1:24" s="6" customFormat="1" outlineLevel="1">
      <c r="A264" s="126"/>
      <c r="B264" s="127">
        <v>41623</v>
      </c>
      <c r="C264" s="147" t="str">
        <f t="shared" si="4"/>
        <v>Мартынов Илья</v>
      </c>
      <c r="D264" s="138"/>
      <c r="E264" s="139"/>
      <c r="F264" s="139"/>
      <c r="G264" s="140"/>
      <c r="H264" s="139"/>
      <c r="I264" s="143"/>
      <c r="J264" s="138"/>
      <c r="K264" s="138"/>
      <c r="L264" s="138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8"/>
      <c r="X264" s="142"/>
    </row>
    <row r="265" spans="1:24" s="6" customFormat="1" outlineLevel="1">
      <c r="A265" s="126"/>
      <c r="B265" s="127">
        <v>41624</v>
      </c>
      <c r="C265" s="147" t="str">
        <f t="shared" si="4"/>
        <v>Мартынов Илья</v>
      </c>
      <c r="D265" s="138"/>
      <c r="E265" s="139"/>
      <c r="F265" s="139"/>
      <c r="G265" s="140"/>
      <c r="H265" s="139"/>
      <c r="I265" s="143"/>
      <c r="J265" s="138"/>
      <c r="K265" s="138"/>
      <c r="L265" s="138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8"/>
      <c r="X265" s="142"/>
    </row>
    <row r="266" spans="1:24" s="6" customFormat="1" outlineLevel="1">
      <c r="A266" s="126"/>
      <c r="B266" s="127">
        <v>41625</v>
      </c>
      <c r="C266" s="147" t="str">
        <f t="shared" si="4"/>
        <v>Мартынов Илья</v>
      </c>
      <c r="D266" s="138"/>
      <c r="E266" s="139"/>
      <c r="F266" s="139"/>
      <c r="G266" s="140"/>
      <c r="H266" s="139"/>
      <c r="I266" s="143"/>
      <c r="J266" s="138"/>
      <c r="K266" s="138"/>
      <c r="L266" s="138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8"/>
      <c r="X266" s="142"/>
    </row>
    <row r="267" spans="1:24" s="6" customFormat="1" outlineLevel="1">
      <c r="A267" s="126"/>
      <c r="B267" s="127">
        <v>41626</v>
      </c>
      <c r="C267" s="147" t="str">
        <f t="shared" si="4"/>
        <v>Мартынов Илья</v>
      </c>
      <c r="D267" s="138"/>
      <c r="E267" s="139"/>
      <c r="F267" s="139"/>
      <c r="G267" s="140"/>
      <c r="H267" s="139"/>
      <c r="I267" s="143"/>
      <c r="J267" s="138"/>
      <c r="K267" s="138"/>
      <c r="L267" s="138"/>
      <c r="M267" s="139"/>
      <c r="N267" s="139"/>
      <c r="O267" s="139"/>
      <c r="P267" s="139"/>
      <c r="Q267" s="139"/>
      <c r="R267" s="139"/>
      <c r="S267" s="139"/>
      <c r="T267" s="139"/>
      <c r="U267" s="139"/>
      <c r="V267" s="139"/>
      <c r="W267" s="138"/>
      <c r="X267" s="142"/>
    </row>
    <row r="268" spans="1:24" s="6" customFormat="1" outlineLevel="1">
      <c r="A268" s="126"/>
      <c r="B268" s="127">
        <v>41627</v>
      </c>
      <c r="C268" s="147" t="str">
        <f t="shared" si="4"/>
        <v>Мартынов Илья</v>
      </c>
      <c r="D268" s="138"/>
      <c r="E268" s="139"/>
      <c r="F268" s="139"/>
      <c r="G268" s="140"/>
      <c r="H268" s="139"/>
      <c r="I268" s="143"/>
      <c r="J268" s="138"/>
      <c r="K268" s="138"/>
      <c r="L268" s="138"/>
      <c r="M268" s="139"/>
      <c r="N268" s="139"/>
      <c r="O268" s="139"/>
      <c r="P268" s="139"/>
      <c r="Q268" s="139"/>
      <c r="R268" s="139"/>
      <c r="S268" s="139"/>
      <c r="T268" s="139"/>
      <c r="U268" s="139"/>
      <c r="V268" s="139"/>
      <c r="W268" s="138"/>
      <c r="X268" s="142"/>
    </row>
    <row r="269" spans="1:24" s="6" customFormat="1" outlineLevel="1">
      <c r="A269" s="126"/>
      <c r="B269" s="127">
        <v>41628</v>
      </c>
      <c r="C269" s="147" t="str">
        <f t="shared" si="4"/>
        <v>Мартынов Илья</v>
      </c>
      <c r="D269" s="138"/>
      <c r="E269" s="139"/>
      <c r="F269" s="139"/>
      <c r="G269" s="140"/>
      <c r="H269" s="139"/>
      <c r="I269" s="143"/>
      <c r="J269" s="138"/>
      <c r="K269" s="138"/>
      <c r="L269" s="138"/>
      <c r="M269" s="139"/>
      <c r="N269" s="139"/>
      <c r="O269" s="139"/>
      <c r="P269" s="139"/>
      <c r="Q269" s="139"/>
      <c r="R269" s="139"/>
      <c r="S269" s="139"/>
      <c r="T269" s="139"/>
      <c r="U269" s="139"/>
      <c r="V269" s="139"/>
      <c r="W269" s="138"/>
      <c r="X269" s="142"/>
    </row>
    <row r="270" spans="1:24" s="6" customFormat="1" outlineLevel="1">
      <c r="A270" s="126"/>
      <c r="B270" s="127">
        <v>41629</v>
      </c>
      <c r="C270" s="147" t="str">
        <f t="shared" si="4"/>
        <v>Мартынов Илья</v>
      </c>
      <c r="D270" s="138"/>
      <c r="E270" s="139"/>
      <c r="F270" s="139"/>
      <c r="G270" s="140"/>
      <c r="H270" s="139"/>
      <c r="I270" s="143"/>
      <c r="J270" s="138"/>
      <c r="K270" s="138"/>
      <c r="L270" s="138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8"/>
      <c r="X270" s="142"/>
    </row>
    <row r="271" spans="1:24" s="6" customFormat="1" outlineLevel="1">
      <c r="A271" s="126"/>
      <c r="B271" s="127">
        <v>41630</v>
      </c>
      <c r="C271" s="147" t="str">
        <f t="shared" si="4"/>
        <v>Мартынов Илья</v>
      </c>
      <c r="D271" s="138"/>
      <c r="E271" s="139"/>
      <c r="F271" s="139"/>
      <c r="G271" s="140"/>
      <c r="H271" s="139"/>
      <c r="I271" s="143"/>
      <c r="J271" s="138"/>
      <c r="K271" s="138"/>
      <c r="L271" s="138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8"/>
      <c r="X271" s="142"/>
    </row>
    <row r="272" spans="1:24" s="6" customFormat="1" outlineLevel="1">
      <c r="A272" s="126"/>
      <c r="B272" s="127">
        <v>41631</v>
      </c>
      <c r="C272" s="147" t="str">
        <f t="shared" si="4"/>
        <v>Мартынов Илья</v>
      </c>
      <c r="D272" s="138"/>
      <c r="E272" s="144"/>
      <c r="F272" s="144"/>
      <c r="G272" s="144"/>
      <c r="H272" s="144"/>
      <c r="I272" s="141"/>
      <c r="J272" s="138"/>
      <c r="K272" s="138"/>
      <c r="L272" s="138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1"/>
      <c r="X272" s="145"/>
    </row>
    <row r="273" spans="1:24" s="6" customFormat="1" outlineLevel="1">
      <c r="A273" s="126"/>
      <c r="B273" s="127">
        <v>41632</v>
      </c>
      <c r="C273" s="147" t="str">
        <f t="shared" si="4"/>
        <v>Мартынов Илья</v>
      </c>
      <c r="D273" s="138"/>
      <c r="E273" s="144"/>
      <c r="F273" s="144"/>
      <c r="G273" s="144"/>
      <c r="H273" s="144"/>
      <c r="I273" s="141"/>
      <c r="J273" s="138"/>
      <c r="K273" s="138"/>
      <c r="L273" s="138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1"/>
      <c r="X273" s="145"/>
    </row>
    <row r="274" spans="1:24" s="6" customFormat="1" outlineLevel="1">
      <c r="A274" s="126"/>
      <c r="B274" s="127">
        <v>41633</v>
      </c>
      <c r="C274" s="147" t="str">
        <f t="shared" si="4"/>
        <v>Мартынов Илья</v>
      </c>
      <c r="D274" s="138"/>
      <c r="E274" s="139"/>
      <c r="F274" s="139"/>
      <c r="G274" s="140"/>
      <c r="H274" s="139"/>
      <c r="I274" s="143"/>
      <c r="J274" s="138"/>
      <c r="K274" s="138"/>
      <c r="L274" s="138"/>
      <c r="M274" s="139"/>
      <c r="N274" s="139"/>
      <c r="O274" s="139"/>
      <c r="P274" s="139"/>
      <c r="Q274" s="139"/>
      <c r="R274" s="139"/>
      <c r="S274" s="139"/>
      <c r="T274" s="139"/>
      <c r="U274" s="139"/>
      <c r="V274" s="139"/>
      <c r="W274" s="138"/>
      <c r="X274" s="142"/>
    </row>
    <row r="275" spans="1:24" s="6" customFormat="1" outlineLevel="1">
      <c r="A275" s="126"/>
      <c r="B275" s="127">
        <v>41634</v>
      </c>
      <c r="C275" s="147" t="str">
        <f t="shared" si="4"/>
        <v>Мартынов Илья</v>
      </c>
      <c r="D275" s="138"/>
      <c r="E275" s="139"/>
      <c r="F275" s="139"/>
      <c r="G275" s="140"/>
      <c r="H275" s="139"/>
      <c r="I275" s="143"/>
      <c r="J275" s="138"/>
      <c r="K275" s="138"/>
      <c r="L275" s="138"/>
      <c r="M275" s="139"/>
      <c r="N275" s="139"/>
      <c r="O275" s="139"/>
      <c r="P275" s="139"/>
      <c r="Q275" s="139"/>
      <c r="R275" s="139"/>
      <c r="S275" s="139"/>
      <c r="T275" s="139"/>
      <c r="U275" s="139"/>
      <c r="V275" s="139"/>
      <c r="W275" s="138"/>
      <c r="X275" s="142"/>
    </row>
    <row r="276" spans="1:24" s="6" customFormat="1" outlineLevel="1">
      <c r="A276" s="126"/>
      <c r="B276" s="127">
        <v>41635</v>
      </c>
      <c r="C276" s="147" t="str">
        <f t="shared" si="4"/>
        <v>Мартынов Илья</v>
      </c>
      <c r="D276" s="138"/>
      <c r="E276" s="139"/>
      <c r="F276" s="139"/>
      <c r="G276" s="140"/>
      <c r="H276" s="139"/>
      <c r="I276" s="143"/>
      <c r="J276" s="138"/>
      <c r="K276" s="138"/>
      <c r="L276" s="138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8"/>
      <c r="X276" s="164"/>
    </row>
    <row r="277" spans="1:24" s="6" customFormat="1" outlineLevel="1">
      <c r="A277" s="126"/>
      <c r="B277" s="127">
        <v>41636</v>
      </c>
      <c r="C277" s="147" t="str">
        <f t="shared" si="4"/>
        <v>Мартынов Илья</v>
      </c>
      <c r="D277" s="138"/>
      <c r="E277" s="139"/>
      <c r="F277" s="139"/>
      <c r="G277" s="140"/>
      <c r="H277" s="139"/>
      <c r="I277" s="143"/>
      <c r="J277" s="138"/>
      <c r="K277" s="138"/>
      <c r="L277" s="138"/>
      <c r="M277" s="139"/>
      <c r="N277" s="139"/>
      <c r="O277" s="139"/>
      <c r="P277" s="139"/>
      <c r="Q277" s="139"/>
      <c r="R277" s="139"/>
      <c r="S277" s="139"/>
      <c r="T277" s="139"/>
      <c r="U277" s="139"/>
      <c r="V277" s="139"/>
      <c r="W277" s="138"/>
      <c r="X277" s="142"/>
    </row>
    <row r="278" spans="1:24" s="6" customFormat="1" outlineLevel="1">
      <c r="A278" s="126"/>
      <c r="B278" s="127">
        <v>41637</v>
      </c>
      <c r="C278" s="147" t="str">
        <f t="shared" si="4"/>
        <v>Мартынов Илья</v>
      </c>
      <c r="D278" s="138"/>
      <c r="E278" s="139"/>
      <c r="F278" s="139"/>
      <c r="G278" s="140"/>
      <c r="H278" s="139"/>
      <c r="I278" s="143"/>
      <c r="J278" s="138"/>
      <c r="K278" s="138"/>
      <c r="L278" s="138"/>
      <c r="M278" s="139"/>
      <c r="N278" s="139"/>
      <c r="O278" s="139"/>
      <c r="P278" s="139"/>
      <c r="Q278" s="139"/>
      <c r="R278" s="139"/>
      <c r="S278" s="139"/>
      <c r="T278" s="139"/>
      <c r="U278" s="139"/>
      <c r="V278" s="139"/>
      <c r="W278" s="138"/>
      <c r="X278" s="142"/>
    </row>
    <row r="279" spans="1:24" s="6" customFormat="1" outlineLevel="1">
      <c r="A279" s="126"/>
      <c r="B279" s="127">
        <v>41638</v>
      </c>
      <c r="C279" s="147" t="str">
        <f t="shared" si="4"/>
        <v>Мартынов Илья</v>
      </c>
      <c r="D279" s="138"/>
      <c r="E279" s="139"/>
      <c r="F279" s="139"/>
      <c r="G279" s="140"/>
      <c r="H279" s="139"/>
      <c r="I279" s="143"/>
      <c r="J279" s="138"/>
      <c r="K279" s="138"/>
      <c r="L279" s="138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8"/>
      <c r="X279" s="142"/>
    </row>
    <row r="280" spans="1:24" s="6" customFormat="1" outlineLevel="1">
      <c r="A280" s="126"/>
      <c r="B280" s="127">
        <v>41639</v>
      </c>
      <c r="C280" s="147" t="str">
        <f t="shared" si="4"/>
        <v>Мартынов Илья</v>
      </c>
      <c r="D280" s="138"/>
      <c r="E280" s="139"/>
      <c r="F280" s="139"/>
      <c r="G280" s="140"/>
      <c r="H280" s="139"/>
      <c r="I280" s="143"/>
      <c r="J280" s="138"/>
      <c r="K280" s="138"/>
      <c r="L280" s="138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8"/>
      <c r="X280" s="142"/>
    </row>
    <row r="281" spans="1:24" s="6" customFormat="1">
      <c r="A281" s="126"/>
      <c r="B281" s="127"/>
      <c r="C281" s="128"/>
      <c r="D281" s="129"/>
      <c r="E281" s="130"/>
      <c r="F281" s="130"/>
      <c r="G281" s="130"/>
      <c r="H281" s="130"/>
      <c r="I281" s="125"/>
      <c r="J281" s="126"/>
      <c r="K281" s="126"/>
      <c r="L281" s="126"/>
      <c r="M281" s="130"/>
      <c r="N281" s="130"/>
      <c r="O281" s="130"/>
      <c r="P281" s="130"/>
      <c r="Q281" s="130"/>
      <c r="R281" s="130"/>
      <c r="S281" s="130"/>
      <c r="T281" s="130"/>
      <c r="U281" s="130"/>
      <c r="V281" s="126"/>
      <c r="W281" s="130"/>
    </row>
  </sheetData>
  <sortState ref="C2:X12">
    <sortCondition ref="C2:C12"/>
  </sortState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outlinePr summaryBelow="0"/>
  </sheetPr>
  <dimension ref="A1:AO9"/>
  <sheetViews>
    <sheetView zoomScale="60" zoomScaleNormal="60" workbookViewId="0">
      <selection activeCell="N7" sqref="N7"/>
    </sheetView>
  </sheetViews>
  <sheetFormatPr defaultRowHeight="15"/>
  <cols>
    <col min="1" max="1" width="9.5703125" style="4" customWidth="1"/>
    <col min="2" max="2" width="9.28515625" style="4" customWidth="1"/>
    <col min="3" max="3" width="7.28515625" style="4" customWidth="1"/>
    <col min="4" max="4" width="12.42578125" style="5" customWidth="1"/>
    <col min="5" max="5" width="10.140625" style="4" customWidth="1"/>
    <col min="6" max="9" width="11.5703125" style="14" customWidth="1"/>
    <col min="10" max="10" width="11.5703125" style="21" customWidth="1"/>
    <col min="11" max="12" width="11.5703125" style="4" customWidth="1"/>
    <col min="13" max="17" width="9.140625" style="4"/>
    <col min="18" max="18" width="9.7109375" style="15" bestFit="1" customWidth="1"/>
    <col min="19" max="23" width="10.42578125" style="15" customWidth="1"/>
    <col min="24" max="25" width="9" style="15" customWidth="1"/>
    <col min="26" max="26" width="11.85546875" style="15" bestFit="1" customWidth="1"/>
    <col min="27" max="27" width="10.5703125" style="14" bestFit="1" customWidth="1"/>
    <col min="28" max="28" width="10.28515625" style="4" customWidth="1"/>
    <col min="29" max="29" width="11.140625" style="4" customWidth="1"/>
    <col min="30" max="30" width="12.28515625" style="4" customWidth="1"/>
    <col min="31" max="31" width="11.28515625" style="4" customWidth="1"/>
    <col min="32" max="33" width="9.140625" style="4"/>
    <col min="34" max="34" width="9.140625" style="43"/>
    <col min="35" max="16384" width="9.140625" style="4"/>
  </cols>
  <sheetData>
    <row r="1" spans="1:41" s="2" customFormat="1" ht="77.25" thickBot="1">
      <c r="A1" s="18"/>
      <c r="B1" s="19" t="s">
        <v>14</v>
      </c>
      <c r="C1" s="19" t="s">
        <v>17</v>
      </c>
      <c r="D1" s="57" t="s">
        <v>16</v>
      </c>
      <c r="E1" s="60" t="s">
        <v>6</v>
      </c>
      <c r="F1" s="58" t="s">
        <v>0</v>
      </c>
      <c r="G1" s="52" t="s">
        <v>1</v>
      </c>
      <c r="H1" s="52" t="s">
        <v>3</v>
      </c>
      <c r="I1" s="53" t="s">
        <v>2</v>
      </c>
      <c r="J1" s="23" t="s">
        <v>34</v>
      </c>
      <c r="K1" s="24" t="s">
        <v>7</v>
      </c>
      <c r="L1" s="22" t="s">
        <v>8</v>
      </c>
      <c r="M1" s="19" t="s">
        <v>13</v>
      </c>
      <c r="N1" s="51" t="s">
        <v>10</v>
      </c>
      <c r="O1" s="51" t="s">
        <v>12</v>
      </c>
      <c r="P1" s="51" t="s">
        <v>11</v>
      </c>
      <c r="Q1" s="51" t="s">
        <v>9</v>
      </c>
      <c r="R1" s="52" t="s">
        <v>4</v>
      </c>
      <c r="S1" s="52" t="s">
        <v>35</v>
      </c>
      <c r="T1" s="52" t="s">
        <v>36</v>
      </c>
      <c r="U1" s="52" t="s">
        <v>37</v>
      </c>
      <c r="V1" s="52" t="s">
        <v>38</v>
      </c>
      <c r="W1" s="52" t="s">
        <v>39</v>
      </c>
      <c r="X1" s="52" t="s">
        <v>5</v>
      </c>
      <c r="Y1" s="52" t="s">
        <v>22</v>
      </c>
      <c r="Z1" s="52" t="s">
        <v>18</v>
      </c>
      <c r="AA1" s="52" t="s">
        <v>15</v>
      </c>
      <c r="AB1" s="19" t="s">
        <v>23</v>
      </c>
      <c r="AC1" s="19" t="s">
        <v>21</v>
      </c>
      <c r="AD1" s="41" t="s">
        <v>33</v>
      </c>
      <c r="AE1" s="41" t="s">
        <v>20</v>
      </c>
      <c r="AF1" s="39" t="s">
        <v>45</v>
      </c>
      <c r="AG1" s="39" t="s">
        <v>46</v>
      </c>
      <c r="AH1" s="101" t="s">
        <v>47</v>
      </c>
      <c r="AI1" s="102" t="s">
        <v>48</v>
      </c>
      <c r="AJ1" s="103" t="s">
        <v>49</v>
      </c>
      <c r="AK1" s="103" t="s">
        <v>50</v>
      </c>
      <c r="AL1" s="103" t="s">
        <v>51</v>
      </c>
      <c r="AM1" s="103" t="s">
        <v>52</v>
      </c>
      <c r="AN1" s="103" t="s">
        <v>53</v>
      </c>
      <c r="AO1" s="104" t="s">
        <v>54</v>
      </c>
    </row>
    <row r="2" spans="1:41" s="3" customFormat="1" ht="15.75" thickBot="1">
      <c r="A2" s="79" t="s">
        <v>44</v>
      </c>
      <c r="B2" s="44"/>
      <c r="C2" s="80">
        <v>6</v>
      </c>
      <c r="D2" s="49" t="e">
        <f>#REF!</f>
        <v>#REF!</v>
      </c>
      <c r="E2" s="20" t="e">
        <f>#REF!</f>
        <v>#REF!</v>
      </c>
      <c r="F2" s="59" t="e">
        <f>#REF!</f>
        <v>#REF!</v>
      </c>
      <c r="G2" s="55" t="e">
        <f>#REF!</f>
        <v>#REF!</v>
      </c>
      <c r="H2" s="55" t="e">
        <f>#REF!</f>
        <v>#REF!</v>
      </c>
      <c r="I2" s="56" t="e">
        <f>#REF!</f>
        <v>#REF!</v>
      </c>
      <c r="J2" s="50" t="e">
        <f>#REF!</f>
        <v>#REF!</v>
      </c>
      <c r="K2" s="109" t="e">
        <f>#REF!</f>
        <v>#REF!</v>
      </c>
      <c r="L2" s="46" t="e">
        <f>#REF!</f>
        <v>#REF!</v>
      </c>
      <c r="M2" s="96" t="e">
        <f>#REF!</f>
        <v>#REF!</v>
      </c>
      <c r="N2" s="54" t="e">
        <f>#REF!</f>
        <v>#REF!</v>
      </c>
      <c r="O2" s="98" t="e">
        <f>#REF!</f>
        <v>#REF!</v>
      </c>
      <c r="P2" s="99" t="e">
        <f>#REF!</f>
        <v>#REF!</v>
      </c>
      <c r="Q2" s="100" t="e">
        <f>#REF!</f>
        <v>#REF!</v>
      </c>
      <c r="R2" s="97" t="e">
        <f>#REF!</f>
        <v>#REF!</v>
      </c>
      <c r="S2" s="92" t="e">
        <f>#REF!</f>
        <v>#REF!</v>
      </c>
      <c r="T2" s="92" t="e">
        <f>#REF!</f>
        <v>#REF!</v>
      </c>
      <c r="U2" s="92" t="e">
        <f>#REF!</f>
        <v>#REF!</v>
      </c>
      <c r="V2" s="92" t="e">
        <f>#REF!</f>
        <v>#REF!</v>
      </c>
      <c r="W2" s="92" t="e">
        <f>#REF!</f>
        <v>#REF!</v>
      </c>
      <c r="X2" s="92" t="e">
        <f>#REF!</f>
        <v>#REF!</v>
      </c>
      <c r="Y2" s="94" t="e">
        <f>#REF!</f>
        <v>#REF!</v>
      </c>
      <c r="Z2" s="91" t="e">
        <f>#REF!</f>
        <v>#REF!</v>
      </c>
      <c r="AA2" s="93" t="e">
        <f>#REF!</f>
        <v>#REF!</v>
      </c>
      <c r="AB2" s="95" t="e">
        <f>#REF!</f>
        <v>#REF!</v>
      </c>
      <c r="AC2" s="47" t="e">
        <f>#REF!</f>
        <v>#REF!</v>
      </c>
      <c r="AD2" s="47" t="e">
        <f>#REF!</f>
        <v>#REF!</v>
      </c>
      <c r="AE2" s="86" t="e">
        <f>#REF!</f>
        <v>#REF!</v>
      </c>
      <c r="AF2" s="89" t="e">
        <f>#REF!</f>
        <v>#REF!</v>
      </c>
      <c r="AG2" s="90" t="e">
        <f>#REF!</f>
        <v>#REF!</v>
      </c>
      <c r="AH2" s="87" t="e">
        <f>#REF!</f>
        <v>#REF!</v>
      </c>
      <c r="AI2" s="105">
        <f>'[1]Оценка-Дисциплина'!H4</f>
        <v>0.93788888888888888</v>
      </c>
      <c r="AJ2" s="90">
        <f>'[1]Оценка-Дисциплина'!I4</f>
        <v>0</v>
      </c>
      <c r="AK2" s="90">
        <f>'[1]Оценка-Дисциплина'!J4</f>
        <v>21</v>
      </c>
      <c r="AL2" s="90">
        <f>'[1]Оценка-Дисциплина'!K4</f>
        <v>0</v>
      </c>
      <c r="AM2" s="107">
        <f>'[1]Оценка-Дисциплина'!L4</f>
        <v>0.95512820512820518</v>
      </c>
      <c r="AN2" s="90">
        <f>'[1]Оценка-Дисциплина'!M4</f>
        <v>0</v>
      </c>
      <c r="AO2" s="107">
        <f>'[1]Оценка-Дисциплина'!N4</f>
        <v>1</v>
      </c>
    </row>
    <row r="3" spans="1:41" ht="15.75" thickBot="1">
      <c r="A3" s="37" t="e">
        <f>#REF!</f>
        <v>#REF!</v>
      </c>
      <c r="B3" s="26"/>
      <c r="C3" s="1"/>
      <c r="D3" s="78" t="e">
        <f>#REF!</f>
        <v>#REF!</v>
      </c>
      <c r="E3" s="73" t="e">
        <f>#REF!</f>
        <v>#REF!</v>
      </c>
      <c r="F3" s="62" t="e">
        <f>#REF!</f>
        <v>#REF!</v>
      </c>
      <c r="G3" s="63" t="e">
        <f>#REF!</f>
        <v>#REF!</v>
      </c>
      <c r="H3" s="63" t="e">
        <f>#REF!</f>
        <v>#REF!</v>
      </c>
      <c r="I3" s="71" t="e">
        <f>#REF!</f>
        <v>#REF!</v>
      </c>
      <c r="J3" s="74" t="e">
        <f>#REF!</f>
        <v>#REF!</v>
      </c>
      <c r="K3" s="110" t="e">
        <f>#REF!</f>
        <v>#REF!</v>
      </c>
      <c r="L3" s="82" t="e">
        <f>#REF!</f>
        <v>#REF!</v>
      </c>
      <c r="M3" s="65" t="e">
        <f>#REF!</f>
        <v>#REF!</v>
      </c>
      <c r="N3" s="67" t="e">
        <f>#REF!</f>
        <v>#REF!</v>
      </c>
      <c r="O3" s="68" t="e">
        <f>#REF!</f>
        <v>#REF!</v>
      </c>
      <c r="P3" s="69" t="e">
        <f>#REF!</f>
        <v>#REF!</v>
      </c>
      <c r="Q3" s="70" t="e">
        <f>#REF!</f>
        <v>#REF!</v>
      </c>
      <c r="R3" s="66" t="e">
        <f>#REF!</f>
        <v>#REF!</v>
      </c>
      <c r="S3" s="63" t="e">
        <f>#REF!</f>
        <v>#REF!</v>
      </c>
      <c r="T3" s="63" t="e">
        <f>#REF!</f>
        <v>#REF!</v>
      </c>
      <c r="U3" s="63" t="e">
        <f>#REF!</f>
        <v>#REF!</v>
      </c>
      <c r="V3" s="63" t="e">
        <f>#REF!</f>
        <v>#REF!</v>
      </c>
      <c r="W3" s="63" t="e">
        <f>#REF!</f>
        <v>#REF!</v>
      </c>
      <c r="X3" s="63" t="e">
        <f>#REF!</f>
        <v>#REF!</v>
      </c>
      <c r="Y3" s="64" t="e">
        <f>#REF!</f>
        <v>#REF!</v>
      </c>
      <c r="Z3" s="66" t="e">
        <f>#REF!</f>
        <v>#REF!</v>
      </c>
      <c r="AA3" s="64" t="e">
        <f>#REF!</f>
        <v>#REF!</v>
      </c>
      <c r="AB3" s="84" t="e">
        <f>#REF!</f>
        <v>#REF!</v>
      </c>
      <c r="AC3" s="84" t="e">
        <f>#REF!</f>
        <v>#REF!</v>
      </c>
      <c r="AD3" s="84" t="e">
        <f>#REF!</f>
        <v>#REF!</v>
      </c>
      <c r="AE3" s="84" t="e">
        <f>#REF!</f>
        <v>#REF!</v>
      </c>
      <c r="AF3" s="88" t="e">
        <f>#REF!</f>
        <v>#REF!</v>
      </c>
      <c r="AG3" s="72" t="e">
        <f>#REF!</f>
        <v>#REF!</v>
      </c>
      <c r="AH3" s="75" t="e">
        <f>#REF!</f>
        <v>#REF!</v>
      </c>
      <c r="AI3" s="106">
        <f>'[1]Оценка-Дисциплина'!H5</f>
        <v>0.94899999999999995</v>
      </c>
      <c r="AJ3" s="85">
        <f>'[1]Оценка-Дисциплина'!I5</f>
        <v>0</v>
      </c>
      <c r="AK3" s="85">
        <f>'[1]Оценка-Дисциплина'!J5</f>
        <v>3</v>
      </c>
      <c r="AL3" s="85">
        <f>'[1]Оценка-Дисциплина'!K5</f>
        <v>0</v>
      </c>
      <c r="AM3" s="106">
        <f>'[1]Оценка-Дисциплина'!L5</f>
        <v>0.96153846153846156</v>
      </c>
      <c r="AN3" s="85">
        <f>'[1]Оценка-Дисциплина'!M5</f>
        <v>0</v>
      </c>
      <c r="AO3" s="106">
        <f>'[1]Оценка-Дисциплина'!N5</f>
        <v>1</v>
      </c>
    </row>
    <row r="4" spans="1:41" ht="15.75" thickBot="1">
      <c r="A4" s="37" t="e">
        <f>#REF!</f>
        <v>#REF!</v>
      </c>
      <c r="B4" s="25"/>
      <c r="C4" s="1"/>
      <c r="D4" s="34" t="e">
        <f>#REF!</f>
        <v>#REF!</v>
      </c>
      <c r="E4" s="61" t="e">
        <f>#REF!</f>
        <v>#REF!</v>
      </c>
      <c r="F4" s="28" t="e">
        <f>#REF!</f>
        <v>#REF!</v>
      </c>
      <c r="G4" s="27" t="e">
        <f>#REF!</f>
        <v>#REF!</v>
      </c>
      <c r="H4" s="27" t="e">
        <f>#REF!</f>
        <v>#REF!</v>
      </c>
      <c r="I4" s="30" t="e">
        <f>#REF!</f>
        <v>#REF!</v>
      </c>
      <c r="J4" s="38" t="e">
        <f>#REF!</f>
        <v>#REF!</v>
      </c>
      <c r="K4" s="108" t="e">
        <f>#REF!</f>
        <v>#REF!</v>
      </c>
      <c r="L4" s="45" t="e">
        <f>#REF!</f>
        <v>#REF!</v>
      </c>
      <c r="M4" s="36" t="e">
        <f>#REF!</f>
        <v>#REF!</v>
      </c>
      <c r="N4" s="31" t="e">
        <f>#REF!</f>
        <v>#REF!</v>
      </c>
      <c r="O4" s="32" t="e">
        <f>#REF!</f>
        <v>#REF!</v>
      </c>
      <c r="P4" s="29" t="e">
        <f>#REF!</f>
        <v>#REF!</v>
      </c>
      <c r="Q4" s="33" t="e">
        <f>#REF!</f>
        <v>#REF!</v>
      </c>
      <c r="R4" s="35" t="e">
        <f>#REF!</f>
        <v>#REF!</v>
      </c>
      <c r="S4" s="27" t="e">
        <f>#REF!</f>
        <v>#REF!</v>
      </c>
      <c r="T4" s="27" t="e">
        <f>#REF!</f>
        <v>#REF!</v>
      </c>
      <c r="U4" s="27" t="e">
        <f>#REF!</f>
        <v>#REF!</v>
      </c>
      <c r="V4" s="27" t="e">
        <f>#REF!</f>
        <v>#REF!</v>
      </c>
      <c r="W4" s="27" t="e">
        <f>#REF!</f>
        <v>#REF!</v>
      </c>
      <c r="X4" s="27" t="e">
        <f>#REF!</f>
        <v>#REF!</v>
      </c>
      <c r="Y4" s="48" t="e">
        <f>#REF!</f>
        <v>#REF!</v>
      </c>
      <c r="Z4" s="35" t="e">
        <f>#REF!</f>
        <v>#REF!</v>
      </c>
      <c r="AA4" s="48" t="e">
        <f>#REF!</f>
        <v>#REF!</v>
      </c>
      <c r="AB4" s="85" t="e">
        <f>#REF!</f>
        <v>#REF!</v>
      </c>
      <c r="AC4" s="85" t="e">
        <f>#REF!</f>
        <v>#REF!</v>
      </c>
      <c r="AD4" s="85" t="e">
        <f>#REF!</f>
        <v>#REF!</v>
      </c>
      <c r="AE4" s="85" t="e">
        <f>#REF!</f>
        <v>#REF!</v>
      </c>
      <c r="AF4" s="83" t="e">
        <f>#REF!</f>
        <v>#REF!</v>
      </c>
      <c r="AG4" s="40" t="e">
        <f>#REF!</f>
        <v>#REF!</v>
      </c>
      <c r="AH4" s="42" t="e">
        <f>#REF!</f>
        <v>#REF!</v>
      </c>
      <c r="AI4" s="106">
        <f>'[1]Оценка-Дисциплина'!H6</f>
        <v>0.91900000000000004</v>
      </c>
      <c r="AJ4" s="85">
        <f>'[1]Оценка-Дисциплина'!I6</f>
        <v>0</v>
      </c>
      <c r="AK4" s="85">
        <f>'[1]Оценка-Дисциплина'!J6</f>
        <v>3</v>
      </c>
      <c r="AL4" s="85">
        <f>'[1]Оценка-Дисциплина'!K6</f>
        <v>0</v>
      </c>
      <c r="AM4" s="106">
        <f>'[1]Оценка-Дисциплина'!L6</f>
        <v>0.96153846153846156</v>
      </c>
      <c r="AN4" s="85">
        <f>'[1]Оценка-Дисциплина'!M6</f>
        <v>0</v>
      </c>
      <c r="AO4" s="106">
        <f>'[1]Оценка-Дисциплина'!N6</f>
        <v>1</v>
      </c>
    </row>
    <row r="5" spans="1:41" ht="15.75" thickBot="1">
      <c r="A5" s="37" t="e">
        <f>#REF!</f>
        <v>#REF!</v>
      </c>
      <c r="B5" s="25"/>
      <c r="C5" s="1"/>
      <c r="D5" s="34" t="e">
        <f>#REF!</f>
        <v>#REF!</v>
      </c>
      <c r="E5" s="61" t="e">
        <f>#REF!</f>
        <v>#REF!</v>
      </c>
      <c r="F5" s="28" t="e">
        <f>#REF!</f>
        <v>#REF!</v>
      </c>
      <c r="G5" s="27" t="e">
        <f>#REF!</f>
        <v>#REF!</v>
      </c>
      <c r="H5" s="27" t="e">
        <f>#REF!</f>
        <v>#REF!</v>
      </c>
      <c r="I5" s="30" t="e">
        <f>#REF!</f>
        <v>#REF!</v>
      </c>
      <c r="J5" s="38" t="e">
        <f>#REF!</f>
        <v>#REF!</v>
      </c>
      <c r="K5" s="108" t="e">
        <f>#REF!</f>
        <v>#REF!</v>
      </c>
      <c r="L5" s="45" t="e">
        <f>#REF!</f>
        <v>#REF!</v>
      </c>
      <c r="M5" s="36" t="e">
        <f>#REF!</f>
        <v>#REF!</v>
      </c>
      <c r="N5" s="31" t="e">
        <f>#REF!</f>
        <v>#REF!</v>
      </c>
      <c r="O5" s="32" t="e">
        <f>#REF!</f>
        <v>#REF!</v>
      </c>
      <c r="P5" s="29" t="e">
        <f>#REF!</f>
        <v>#REF!</v>
      </c>
      <c r="Q5" s="33" t="e">
        <f>#REF!</f>
        <v>#REF!</v>
      </c>
      <c r="R5" s="35" t="e">
        <f>#REF!</f>
        <v>#REF!</v>
      </c>
      <c r="S5" s="27" t="e">
        <f>#REF!</f>
        <v>#REF!</v>
      </c>
      <c r="T5" s="27" t="e">
        <f>#REF!</f>
        <v>#REF!</v>
      </c>
      <c r="U5" s="27" t="e">
        <f>#REF!</f>
        <v>#REF!</v>
      </c>
      <c r="V5" s="27" t="e">
        <f>#REF!</f>
        <v>#REF!</v>
      </c>
      <c r="W5" s="27" t="e">
        <f>#REF!</f>
        <v>#REF!</v>
      </c>
      <c r="X5" s="27" t="e">
        <f>#REF!</f>
        <v>#REF!</v>
      </c>
      <c r="Y5" s="48" t="e">
        <f>#REF!</f>
        <v>#REF!</v>
      </c>
      <c r="Z5" s="35" t="e">
        <f>#REF!</f>
        <v>#REF!</v>
      </c>
      <c r="AA5" s="48" t="e">
        <f>#REF!</f>
        <v>#REF!</v>
      </c>
      <c r="AB5" s="85" t="e">
        <f>#REF!</f>
        <v>#REF!</v>
      </c>
      <c r="AC5" s="85" t="e">
        <f>#REF!</f>
        <v>#REF!</v>
      </c>
      <c r="AD5" s="85" t="e">
        <f>#REF!</f>
        <v>#REF!</v>
      </c>
      <c r="AE5" s="85" t="e">
        <f>#REF!</f>
        <v>#REF!</v>
      </c>
      <c r="AF5" s="83" t="e">
        <f>#REF!</f>
        <v>#REF!</v>
      </c>
      <c r="AG5" s="40" t="e">
        <f>#REF!</f>
        <v>#REF!</v>
      </c>
      <c r="AH5" s="42" t="e">
        <f>#REF!</f>
        <v>#REF!</v>
      </c>
      <c r="AI5" s="106">
        <f>'[1]Оценка-Дисциплина'!H7</f>
        <v>0.93599999999999994</v>
      </c>
      <c r="AJ5" s="85">
        <f>'[1]Оценка-Дисциплина'!I7</f>
        <v>0</v>
      </c>
      <c r="AK5" s="85">
        <f>'[1]Оценка-Дисциплина'!J7</f>
        <v>4</v>
      </c>
      <c r="AL5" s="85">
        <f>'[1]Оценка-Дисциплина'!K7</f>
        <v>0</v>
      </c>
      <c r="AM5" s="106">
        <f>'[1]Оценка-Дисциплина'!L7</f>
        <v>0.96153846153846156</v>
      </c>
      <c r="AN5" s="85">
        <f>'[1]Оценка-Дисциплина'!M7</f>
        <v>1</v>
      </c>
      <c r="AO5" s="106">
        <f>'[1]Оценка-Дисциплина'!N7</f>
        <v>1</v>
      </c>
    </row>
    <row r="6" spans="1:41" ht="15.75" thickBot="1">
      <c r="A6" s="37" t="e">
        <f>#REF!</f>
        <v>#REF!</v>
      </c>
      <c r="B6" s="25"/>
      <c r="C6" s="1"/>
      <c r="D6" s="34" t="e">
        <f>#REF!</f>
        <v>#REF!</v>
      </c>
      <c r="E6" s="61" t="e">
        <f>#REF!</f>
        <v>#REF!</v>
      </c>
      <c r="F6" s="28" t="e">
        <f>#REF!</f>
        <v>#REF!</v>
      </c>
      <c r="G6" s="27" t="e">
        <f>#REF!</f>
        <v>#REF!</v>
      </c>
      <c r="H6" s="27" t="e">
        <f>#REF!</f>
        <v>#REF!</v>
      </c>
      <c r="I6" s="30" t="e">
        <f>#REF!</f>
        <v>#REF!</v>
      </c>
      <c r="J6" s="38" t="e">
        <f>#REF!</f>
        <v>#REF!</v>
      </c>
      <c r="K6" s="108" t="e">
        <f>#REF!</f>
        <v>#REF!</v>
      </c>
      <c r="L6" s="45" t="e">
        <f>#REF!</f>
        <v>#REF!</v>
      </c>
      <c r="M6" s="36" t="e">
        <f>#REF!</f>
        <v>#REF!</v>
      </c>
      <c r="N6" s="31" t="e">
        <f>#REF!</f>
        <v>#REF!</v>
      </c>
      <c r="O6" s="32" t="e">
        <f>#REF!</f>
        <v>#REF!</v>
      </c>
      <c r="P6" s="29" t="e">
        <f>#REF!</f>
        <v>#REF!</v>
      </c>
      <c r="Q6" s="33" t="e">
        <f>#REF!</f>
        <v>#REF!</v>
      </c>
      <c r="R6" s="35" t="e">
        <f>#REF!</f>
        <v>#REF!</v>
      </c>
      <c r="S6" s="27" t="e">
        <f>#REF!</f>
        <v>#REF!</v>
      </c>
      <c r="T6" s="27" t="e">
        <f>#REF!</f>
        <v>#REF!</v>
      </c>
      <c r="U6" s="27" t="e">
        <f>#REF!</f>
        <v>#REF!</v>
      </c>
      <c r="V6" s="27" t="e">
        <f>#REF!</f>
        <v>#REF!</v>
      </c>
      <c r="W6" s="27" t="e">
        <f>#REF!</f>
        <v>#REF!</v>
      </c>
      <c r="X6" s="27" t="e">
        <f>#REF!</f>
        <v>#REF!</v>
      </c>
      <c r="Y6" s="48" t="e">
        <f>#REF!</f>
        <v>#REF!</v>
      </c>
      <c r="Z6" s="35" t="e">
        <f>#REF!</f>
        <v>#REF!</v>
      </c>
      <c r="AA6" s="48" t="e">
        <f>#REF!</f>
        <v>#REF!</v>
      </c>
      <c r="AB6" s="85" t="e">
        <f>#REF!</f>
        <v>#REF!</v>
      </c>
      <c r="AC6" s="85" t="e">
        <f>#REF!</f>
        <v>#REF!</v>
      </c>
      <c r="AD6" s="85" t="e">
        <f>#REF!</f>
        <v>#REF!</v>
      </c>
      <c r="AE6" s="85" t="e">
        <f>#REF!</f>
        <v>#REF!</v>
      </c>
      <c r="AF6" s="83" t="e">
        <f>#REF!</f>
        <v>#REF!</v>
      </c>
      <c r="AG6" s="40" t="e">
        <f>#REF!</f>
        <v>#REF!</v>
      </c>
      <c r="AH6" s="42" t="e">
        <f>#REF!</f>
        <v>#REF!</v>
      </c>
      <c r="AI6" s="106">
        <f>'[1]Оценка-Дисциплина'!H8</f>
        <v>0.94850000000000001</v>
      </c>
      <c r="AJ6" s="85">
        <f>'[1]Оценка-Дисциплина'!I8</f>
        <v>0</v>
      </c>
      <c r="AK6" s="85">
        <f>'[1]Оценка-Дисциплина'!J8</f>
        <v>4</v>
      </c>
      <c r="AL6" s="85">
        <f>'[1]Оценка-Дисциплина'!K8</f>
        <v>0</v>
      </c>
      <c r="AM6" s="106">
        <f>'[1]Оценка-Дисциплина'!L8</f>
        <v>1</v>
      </c>
      <c r="AN6" s="85">
        <f>'[1]Оценка-Дисциплина'!M8</f>
        <v>0</v>
      </c>
      <c r="AO6" s="106">
        <f>'[1]Оценка-Дисциплина'!N8</f>
        <v>1</v>
      </c>
    </row>
    <row r="7" spans="1:41" ht="15.75" thickBot="1">
      <c r="A7" s="37" t="e">
        <f>#REF!</f>
        <v>#REF!</v>
      </c>
      <c r="B7" s="25"/>
      <c r="C7" s="1"/>
      <c r="D7" s="34" t="e">
        <f>#REF!</f>
        <v>#REF!</v>
      </c>
      <c r="E7" s="61" t="e">
        <f>#REF!</f>
        <v>#REF!</v>
      </c>
      <c r="F7" s="28" t="e">
        <f>#REF!</f>
        <v>#REF!</v>
      </c>
      <c r="G7" s="27" t="e">
        <f>#REF!</f>
        <v>#REF!</v>
      </c>
      <c r="H7" s="27" t="e">
        <f>#REF!</f>
        <v>#REF!</v>
      </c>
      <c r="I7" s="30" t="e">
        <f>#REF!</f>
        <v>#REF!</v>
      </c>
      <c r="J7" s="38" t="e">
        <f>#REF!</f>
        <v>#REF!</v>
      </c>
      <c r="K7" s="108" t="e">
        <f>#REF!</f>
        <v>#REF!</v>
      </c>
      <c r="L7" s="45" t="e">
        <f>#REF!</f>
        <v>#REF!</v>
      </c>
      <c r="M7" s="36" t="e">
        <f>#REF!</f>
        <v>#REF!</v>
      </c>
      <c r="N7" s="31" t="e">
        <f>#REF!</f>
        <v>#REF!</v>
      </c>
      <c r="O7" s="32" t="e">
        <f>#REF!</f>
        <v>#REF!</v>
      </c>
      <c r="P7" s="29" t="e">
        <f>#REF!</f>
        <v>#REF!</v>
      </c>
      <c r="Q7" s="33" t="e">
        <f>#REF!</f>
        <v>#REF!</v>
      </c>
      <c r="R7" s="35" t="e">
        <f>#REF!</f>
        <v>#REF!</v>
      </c>
      <c r="S7" s="27" t="e">
        <f>#REF!</f>
        <v>#REF!</v>
      </c>
      <c r="T7" s="27" t="e">
        <f>#REF!</f>
        <v>#REF!</v>
      </c>
      <c r="U7" s="27" t="e">
        <f>#REF!</f>
        <v>#REF!</v>
      </c>
      <c r="V7" s="27" t="e">
        <f>#REF!</f>
        <v>#REF!</v>
      </c>
      <c r="W7" s="27" t="e">
        <f>#REF!</f>
        <v>#REF!</v>
      </c>
      <c r="X7" s="27" t="e">
        <f>#REF!</f>
        <v>#REF!</v>
      </c>
      <c r="Y7" s="48" t="e">
        <f>#REF!</f>
        <v>#REF!</v>
      </c>
      <c r="Z7" s="35" t="e">
        <f>#REF!</f>
        <v>#REF!</v>
      </c>
      <c r="AA7" s="48" t="e">
        <f>#REF!</f>
        <v>#REF!</v>
      </c>
      <c r="AB7" s="85" t="e">
        <f>#REF!</f>
        <v>#REF!</v>
      </c>
      <c r="AC7" s="85" t="e">
        <f>#REF!</f>
        <v>#REF!</v>
      </c>
      <c r="AD7" s="85" t="e">
        <f>#REF!</f>
        <v>#REF!</v>
      </c>
      <c r="AE7" s="85" t="e">
        <f>#REF!</f>
        <v>#REF!</v>
      </c>
      <c r="AF7" s="83" t="e">
        <f>#REF!</f>
        <v>#REF!</v>
      </c>
      <c r="AG7" s="40" t="e">
        <f>#REF!</f>
        <v>#REF!</v>
      </c>
      <c r="AH7" s="42" t="e">
        <f>#REF!</f>
        <v>#REF!</v>
      </c>
      <c r="AI7" s="106">
        <f>'[1]Оценка-Дисциплина'!H9</f>
        <v>0.91349999999999998</v>
      </c>
      <c r="AJ7" s="85">
        <f>'[1]Оценка-Дисциплина'!I9</f>
        <v>0</v>
      </c>
      <c r="AK7" s="85">
        <f>'[1]Оценка-Дисциплина'!J9</f>
        <v>4</v>
      </c>
      <c r="AL7" s="85">
        <f>'[1]Оценка-Дисциплина'!K9</f>
        <v>0</v>
      </c>
      <c r="AM7" s="106">
        <f>'[1]Оценка-Дисциплина'!L9</f>
        <v>0.92307692307692313</v>
      </c>
      <c r="AN7" s="85">
        <f>'[1]Оценка-Дисциплина'!M9</f>
        <v>0</v>
      </c>
      <c r="AO7" s="106">
        <f>'[1]Оценка-Дисциплина'!N9</f>
        <v>1</v>
      </c>
    </row>
    <row r="8" spans="1:41" ht="15.75" thickBot="1">
      <c r="A8" s="76" t="e">
        <f>#REF!</f>
        <v>#REF!</v>
      </c>
      <c r="B8" s="77"/>
      <c r="C8" s="81"/>
      <c r="D8" s="34" t="e">
        <f>#REF!</f>
        <v>#REF!</v>
      </c>
      <c r="E8" s="61" t="e">
        <f>#REF!</f>
        <v>#REF!</v>
      </c>
      <c r="F8" s="28" t="e">
        <f>#REF!</f>
        <v>#REF!</v>
      </c>
      <c r="G8" s="27" t="e">
        <f>#REF!</f>
        <v>#REF!</v>
      </c>
      <c r="H8" s="27" t="e">
        <f>#REF!</f>
        <v>#REF!</v>
      </c>
      <c r="I8" s="30" t="e">
        <f>#REF!</f>
        <v>#REF!</v>
      </c>
      <c r="J8" s="38" t="e">
        <f>#REF!</f>
        <v>#REF!</v>
      </c>
      <c r="K8" s="108" t="e">
        <f>#REF!</f>
        <v>#REF!</v>
      </c>
      <c r="L8" s="45" t="e">
        <f>#REF!</f>
        <v>#REF!</v>
      </c>
      <c r="M8" s="36" t="e">
        <f>#REF!</f>
        <v>#REF!</v>
      </c>
      <c r="N8" s="31" t="e">
        <f>#REF!</f>
        <v>#REF!</v>
      </c>
      <c r="O8" s="32" t="e">
        <f>#REF!</f>
        <v>#REF!</v>
      </c>
      <c r="P8" s="29" t="e">
        <f>#REF!</f>
        <v>#REF!</v>
      </c>
      <c r="Q8" s="33" t="e">
        <f>#REF!</f>
        <v>#REF!</v>
      </c>
      <c r="R8" s="35" t="e">
        <f>#REF!</f>
        <v>#REF!</v>
      </c>
      <c r="S8" s="27" t="e">
        <f>#REF!</f>
        <v>#REF!</v>
      </c>
      <c r="T8" s="27" t="e">
        <f>#REF!</f>
        <v>#REF!</v>
      </c>
      <c r="U8" s="27" t="e">
        <f>#REF!</f>
        <v>#REF!</v>
      </c>
      <c r="V8" s="27" t="e">
        <f>#REF!</f>
        <v>#REF!</v>
      </c>
      <c r="W8" s="27" t="e">
        <f>#REF!</f>
        <v>#REF!</v>
      </c>
      <c r="X8" s="27" t="e">
        <f>#REF!</f>
        <v>#REF!</v>
      </c>
      <c r="Y8" s="48" t="e">
        <f>#REF!</f>
        <v>#REF!</v>
      </c>
      <c r="Z8" s="35" t="e">
        <f>#REF!</f>
        <v>#REF!</v>
      </c>
      <c r="AA8" s="48" t="e">
        <f>#REF!</f>
        <v>#REF!</v>
      </c>
      <c r="AB8" s="85" t="e">
        <f>#REF!</f>
        <v>#REF!</v>
      </c>
      <c r="AC8" s="85" t="e">
        <f>#REF!</f>
        <v>#REF!</v>
      </c>
      <c r="AD8" s="85" t="e">
        <f>#REF!</f>
        <v>#REF!</v>
      </c>
      <c r="AE8" s="85" t="e">
        <f>#REF!</f>
        <v>#REF!</v>
      </c>
      <c r="AF8" s="83" t="e">
        <f>#REF!</f>
        <v>#REF!</v>
      </c>
      <c r="AG8" s="40" t="e">
        <f>#REF!</f>
        <v>#REF!</v>
      </c>
      <c r="AH8" s="42" t="e">
        <f>#REF!</f>
        <v>#REF!</v>
      </c>
      <c r="AI8" s="106">
        <f>'[1]Оценка-Дисциплина'!H10</f>
        <v>0.96133333333333326</v>
      </c>
      <c r="AJ8" s="85">
        <f>'[1]Оценка-Дисциплина'!I10</f>
        <v>0</v>
      </c>
      <c r="AK8" s="85">
        <f>'[1]Оценка-Дисциплина'!J10</f>
        <v>3</v>
      </c>
      <c r="AL8" s="85">
        <f>'[1]Оценка-Дисциплина'!K10</f>
        <v>0</v>
      </c>
      <c r="AM8" s="106">
        <f>'[1]Оценка-Дисциплина'!L10</f>
        <v>0.92307692307692313</v>
      </c>
      <c r="AN8" s="85">
        <f>'[1]Оценка-Дисциплина'!M10</f>
        <v>0</v>
      </c>
      <c r="AO8" s="106">
        <f>'[1]Оценка-Дисциплина'!N10</f>
        <v>1</v>
      </c>
    </row>
    <row r="9" spans="1:41" ht="15.75" thickBot="1">
      <c r="A9" s="76" t="e">
        <f>#REF!</f>
        <v>#REF!</v>
      </c>
      <c r="B9" s="77"/>
      <c r="C9" s="81"/>
      <c r="D9" s="34" t="e">
        <f>#REF!</f>
        <v>#REF!</v>
      </c>
      <c r="E9" s="61" t="e">
        <f>#REF!</f>
        <v>#REF!</v>
      </c>
      <c r="F9" s="28" t="e">
        <f>#REF!</f>
        <v>#REF!</v>
      </c>
      <c r="G9" s="27" t="e">
        <f>#REF!</f>
        <v>#REF!</v>
      </c>
      <c r="H9" s="27" t="e">
        <f>#REF!</f>
        <v>#REF!</v>
      </c>
      <c r="I9" s="30" t="e">
        <f>#REF!</f>
        <v>#REF!</v>
      </c>
      <c r="J9" s="38" t="e">
        <f>#REF!</f>
        <v>#REF!</v>
      </c>
      <c r="K9" s="108" t="e">
        <f>#REF!</f>
        <v>#REF!</v>
      </c>
      <c r="L9" s="45" t="e">
        <f>#REF!</f>
        <v>#REF!</v>
      </c>
      <c r="M9" s="36" t="e">
        <f>#REF!</f>
        <v>#REF!</v>
      </c>
      <c r="N9" s="31" t="e">
        <f>#REF!</f>
        <v>#REF!</v>
      </c>
      <c r="O9" s="32" t="e">
        <f>#REF!</f>
        <v>#REF!</v>
      </c>
      <c r="P9" s="29" t="e">
        <f>#REF!</f>
        <v>#REF!</v>
      </c>
      <c r="Q9" s="33" t="e">
        <f>#REF!</f>
        <v>#REF!</v>
      </c>
      <c r="R9" s="35" t="e">
        <f>#REF!</f>
        <v>#REF!</v>
      </c>
      <c r="S9" s="27" t="e">
        <f>#REF!</f>
        <v>#REF!</v>
      </c>
      <c r="T9" s="27" t="e">
        <f>#REF!</f>
        <v>#REF!</v>
      </c>
      <c r="U9" s="27" t="e">
        <f>#REF!</f>
        <v>#REF!</v>
      </c>
      <c r="V9" s="27" t="e">
        <f>#REF!</f>
        <v>#REF!</v>
      </c>
      <c r="W9" s="27" t="e">
        <f>#REF!</f>
        <v>#REF!</v>
      </c>
      <c r="X9" s="27" t="e">
        <f>#REF!</f>
        <v>#REF!</v>
      </c>
      <c r="Y9" s="48" t="e">
        <f>#REF!</f>
        <v>#REF!</v>
      </c>
      <c r="Z9" s="35" t="e">
        <f>#REF!</f>
        <v>#REF!</v>
      </c>
      <c r="AA9" s="48" t="e">
        <f>#REF!</f>
        <v>#REF!</v>
      </c>
      <c r="AB9" s="85" t="e">
        <f>#REF!</f>
        <v>#REF!</v>
      </c>
      <c r="AC9" s="85" t="e">
        <f>#REF!</f>
        <v>#REF!</v>
      </c>
      <c r="AD9" s="85" t="e">
        <f>#REF!</f>
        <v>#REF!</v>
      </c>
      <c r="AE9" s="85" t="e">
        <f>#REF!</f>
        <v>#REF!</v>
      </c>
      <c r="AF9" s="83" t="e">
        <f>#REF!</f>
        <v>#REF!</v>
      </c>
      <c r="AG9" s="40" t="e">
        <f>#REF!</f>
        <v>#REF!</v>
      </c>
      <c r="AH9" s="42" t="e">
        <f>#REF!</f>
        <v>#REF!</v>
      </c>
      <c r="AI9" s="106">
        <f>'[1]Оценка-Дисциплина'!H11</f>
        <v>0</v>
      </c>
      <c r="AJ9" s="85">
        <f>'[1]Оценка-Дисциплина'!I11</f>
        <v>0</v>
      </c>
      <c r="AK9" s="85">
        <f>'[1]Оценка-Дисциплина'!J11</f>
        <v>0</v>
      </c>
      <c r="AL9" s="85">
        <f>'[1]Оценка-Дисциплина'!K11</f>
        <v>0</v>
      </c>
      <c r="AM9" s="106">
        <f>'[1]Оценка-Дисциплина'!L11</f>
        <v>0</v>
      </c>
      <c r="AN9" s="85">
        <f>'[1]Оценка-Дисциплина'!M11</f>
        <v>0</v>
      </c>
      <c r="AO9" s="106">
        <f>'[1]Оценка-Дисциплина'!N11</f>
        <v>0</v>
      </c>
    </row>
  </sheetData>
  <conditionalFormatting sqref="AH2">
    <cfRule type="cellIs" dxfId="1" priority="4" operator="greaterThan">
      <formula>0.03</formula>
    </cfRule>
  </conditionalFormatting>
  <conditionalFormatting sqref="K2">
    <cfRule type="cellIs" dxfId="0" priority="2" operator="greaterThan">
      <formula>0.22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Данные</vt:lpstr>
      <vt:lpstr>Расш.данные для МП</vt:lpstr>
      <vt:lpstr>Данные!Исходные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stepanovamv</dc:creator>
  <cp:lastModifiedBy>vitovskyds</cp:lastModifiedBy>
  <cp:lastPrinted>2012-10-15T06:30:17Z</cp:lastPrinted>
  <dcterms:created xsi:type="dcterms:W3CDTF">2011-02-07T07:39:21Z</dcterms:created>
  <dcterms:modified xsi:type="dcterms:W3CDTF">2013-12-12T13:15:10Z</dcterms:modified>
</cp:coreProperties>
</file>