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Сводные Графически" sheetId="4" r:id="rId1"/>
    <sheet name="Сводные Таблично" sheetId="1" r:id="rId2"/>
    <sheet name="1 блок Интернет" sheetId="2" r:id="rId3"/>
    <sheet name="1 блок НЕ интернет" sheetId="3" r:id="rId4"/>
    <sheet name="2 блок (Замерщик)" sheetId="5" r:id="rId5"/>
    <sheet name="3 блок (мастера)" sheetId="6" r:id="rId6"/>
  </sheets>
  <definedNames>
    <definedName name="Всего_лидов_ЯД">OFFSET('1 блок Интернет'!$B$9,,MAX('Сводные Графически'!$C$13,MATCH(TODAY(),'1 блок Интернет'!$C$1:$BM$1))+'Сводные Графически'!$E$13,,-'Сводные Графически'!$C$13)</definedName>
    <definedName name="Конверсия_в_замеры_ЯД">OFFSET('1 блок Интернет'!$B$10,,MAX('Сводные Графически'!$C$13,MATCH(TODAY(),'1 блок Интернет'!$C$1:$BM$1))+'Сводные Графически'!$E$13,,-'Сводные Графически'!$C$13)</definedName>
    <definedName name="Ось">OFFSET('1 блок Интернет'!$B$1,,MAX('Сводные Графически'!$C$13,MATCH(TODAY(),'1 блок Интернет'!$C$1:$BM$1))+'Сводные Графически'!$E$13,,-'Сводные Графически'!$C$13)</definedName>
    <definedName name="Цена_замера_ЯД">OFFSET('1 блок Интернет'!$B$11,,MAX('Сводные Графически'!$C$13,MATCH(TODAY(),'1 блок Интернет'!$C$1:$BM$1))+'Сводные Графически'!$E$13,,-'Сводные Графически'!$C$13)</definedName>
    <definedName name="Цена_лида_ЯД">OFFSET('1 блок Интернет'!$B$12,,MAX('Сводные Графически'!$C$13,MATCH(TODAY(),'1 блок Интернет'!$C$1:$BM$1))+'Сводные Графически'!$E$13,-'Сводные Графически'!$C$13)</definedName>
  </definedNames>
  <calcPr calcId="145621"/>
</workbook>
</file>

<file path=xl/calcChain.xml><?xml version="1.0" encoding="utf-8"?>
<calcChain xmlns="http://schemas.openxmlformats.org/spreadsheetml/2006/main">
  <c r="D2" i="2" l="1"/>
  <c r="C2" i="2"/>
  <c r="I9" i="2"/>
  <c r="I10" i="2" s="1"/>
  <c r="J9" i="2"/>
  <c r="K9" i="2"/>
  <c r="L9" i="2"/>
  <c r="L10" i="2" s="1"/>
  <c r="M9" i="2"/>
  <c r="M10" i="2" s="1"/>
  <c r="N9" i="2"/>
  <c r="O9" i="2"/>
  <c r="P9" i="2"/>
  <c r="P10" i="2" s="1"/>
  <c r="Q9" i="2"/>
  <c r="Q10" i="2" s="1"/>
  <c r="R9" i="2"/>
  <c r="S9" i="2"/>
  <c r="T9" i="2"/>
  <c r="T10" i="2" s="1"/>
  <c r="U9" i="2"/>
  <c r="U10" i="2" s="1"/>
  <c r="V9" i="2"/>
  <c r="W9" i="2"/>
  <c r="X9" i="2"/>
  <c r="X10" i="2" s="1"/>
  <c r="Y9" i="2"/>
  <c r="Y10" i="2" s="1"/>
  <c r="Z9" i="2"/>
  <c r="AA9" i="2"/>
  <c r="AB9" i="2"/>
  <c r="AB10" i="2" s="1"/>
  <c r="AC9" i="2"/>
  <c r="AC10" i="2" s="1"/>
  <c r="AD9" i="2"/>
  <c r="AE9" i="2"/>
  <c r="AF9" i="2"/>
  <c r="AF10" i="2" s="1"/>
  <c r="AG9" i="2"/>
  <c r="AG10" i="2" s="1"/>
  <c r="AH9" i="2"/>
  <c r="AI9" i="2"/>
  <c r="AJ9" i="2"/>
  <c r="AJ10" i="2" s="1"/>
  <c r="AK9" i="2"/>
  <c r="AK10" i="2" s="1"/>
  <c r="AL9" i="2"/>
  <c r="AM9" i="2"/>
  <c r="AN9" i="2"/>
  <c r="AN10" i="2" s="1"/>
  <c r="AO9" i="2"/>
  <c r="AO10" i="2" s="1"/>
  <c r="AP9" i="2"/>
  <c r="AQ9" i="2"/>
  <c r="AR9" i="2"/>
  <c r="AR10" i="2" s="1"/>
  <c r="AS9" i="2"/>
  <c r="AS10" i="2" s="1"/>
  <c r="AT9" i="2"/>
  <c r="AU9" i="2"/>
  <c r="AV9" i="2"/>
  <c r="AV10" i="2" s="1"/>
  <c r="AW9" i="2"/>
  <c r="AW10" i="2" s="1"/>
  <c r="AX9" i="2"/>
  <c r="AY9" i="2"/>
  <c r="AZ9" i="2"/>
  <c r="AZ10" i="2" s="1"/>
  <c r="BA9" i="2"/>
  <c r="BA10" i="2" s="1"/>
  <c r="BB9" i="2"/>
  <c r="BC9" i="2"/>
  <c r="BD9" i="2"/>
  <c r="BD10" i="2" s="1"/>
  <c r="BE9" i="2"/>
  <c r="BE10" i="2" s="1"/>
  <c r="BF9" i="2"/>
  <c r="BG9" i="2"/>
  <c r="BH9" i="2"/>
  <c r="BH10" i="2" s="1"/>
  <c r="BI9" i="2"/>
  <c r="BI10" i="2" s="1"/>
  <c r="BJ9" i="2"/>
  <c r="BK9" i="2"/>
  <c r="BL9" i="2"/>
  <c r="BL10" i="2" s="1"/>
  <c r="BM9" i="2"/>
  <c r="BM10" i="2" s="1"/>
  <c r="J10" i="2"/>
  <c r="K10" i="2"/>
  <c r="N10" i="2"/>
  <c r="O10" i="2"/>
  <c r="R10" i="2"/>
  <c r="S10" i="2"/>
  <c r="V10" i="2"/>
  <c r="W10" i="2"/>
  <c r="Z10" i="2"/>
  <c r="AA10" i="2"/>
  <c r="AD10" i="2"/>
  <c r="AE10" i="2"/>
  <c r="AH10" i="2"/>
  <c r="AI10" i="2"/>
  <c r="AL10" i="2"/>
  <c r="AM10" i="2"/>
  <c r="AP10" i="2"/>
  <c r="AQ10" i="2"/>
  <c r="AT10" i="2"/>
  <c r="AU10" i="2"/>
  <c r="AX10" i="2"/>
  <c r="AY10" i="2"/>
  <c r="BB10" i="2"/>
  <c r="BC10" i="2"/>
  <c r="BF10" i="2"/>
  <c r="BG10" i="2"/>
  <c r="BJ10" i="2"/>
  <c r="BK10" i="2"/>
  <c r="I11" i="2"/>
  <c r="J11" i="2"/>
  <c r="K11" i="2"/>
  <c r="M11" i="2"/>
  <c r="N11" i="2"/>
  <c r="O11" i="2"/>
  <c r="Q11" i="2"/>
  <c r="R11" i="2"/>
  <c r="S11" i="2"/>
  <c r="U11" i="2"/>
  <c r="V11" i="2"/>
  <c r="W11" i="2"/>
  <c r="Y11" i="2"/>
  <c r="Z11" i="2"/>
  <c r="AA11" i="2"/>
  <c r="AC11" i="2"/>
  <c r="AD11" i="2"/>
  <c r="AE11" i="2"/>
  <c r="AG11" i="2"/>
  <c r="AH11" i="2"/>
  <c r="AI11" i="2"/>
  <c r="AK11" i="2"/>
  <c r="AL11" i="2"/>
  <c r="AM11" i="2"/>
  <c r="AO11" i="2"/>
  <c r="AP11" i="2"/>
  <c r="AQ11" i="2"/>
  <c r="AS11" i="2"/>
  <c r="AT11" i="2"/>
  <c r="AU11" i="2"/>
  <c r="AW11" i="2"/>
  <c r="AX11" i="2"/>
  <c r="AY11" i="2"/>
  <c r="BA11" i="2"/>
  <c r="BB11" i="2"/>
  <c r="BC11" i="2"/>
  <c r="BE11" i="2"/>
  <c r="BF11" i="2"/>
  <c r="BG11" i="2"/>
  <c r="BI11" i="2"/>
  <c r="BJ11" i="2"/>
  <c r="BK11" i="2"/>
  <c r="BM11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D1" i="2"/>
  <c r="E1" i="2" s="1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  <c r="AK1" i="2" s="1"/>
  <c r="AL1" i="2" s="1"/>
  <c r="AM1" i="2" s="1"/>
  <c r="AN1" i="2" s="1"/>
  <c r="AO1" i="2" s="1"/>
  <c r="AP1" i="2" s="1"/>
  <c r="AQ1" i="2" s="1"/>
  <c r="AR1" i="2" s="1"/>
  <c r="AS1" i="2" s="1"/>
  <c r="AT1" i="2" s="1"/>
  <c r="AU1" i="2" s="1"/>
  <c r="AV1" i="2" s="1"/>
  <c r="AW1" i="2" s="1"/>
  <c r="AX1" i="2" s="1"/>
  <c r="AY1" i="2" s="1"/>
  <c r="AZ1" i="2" s="1"/>
  <c r="BA1" i="2" s="1"/>
  <c r="BB1" i="2" s="1"/>
  <c r="BC1" i="2" s="1"/>
  <c r="BD1" i="2" s="1"/>
  <c r="BE1" i="2" s="1"/>
  <c r="BF1" i="2" s="1"/>
  <c r="BG1" i="2" s="1"/>
  <c r="BH1" i="2" s="1"/>
  <c r="BI1" i="2" s="1"/>
  <c r="BJ1" i="2" s="1"/>
  <c r="BK1" i="2" s="1"/>
  <c r="BL1" i="2" s="1"/>
  <c r="BM1" i="2" s="1"/>
  <c r="D54" i="3"/>
  <c r="D57" i="3" s="1"/>
  <c r="E54" i="3"/>
  <c r="F54" i="3"/>
  <c r="F57" i="3" s="1"/>
  <c r="G54" i="3"/>
  <c r="H54" i="3"/>
  <c r="H57" i="3" s="1"/>
  <c r="D55" i="3"/>
  <c r="D58" i="3" s="1"/>
  <c r="E55" i="3"/>
  <c r="F55" i="3"/>
  <c r="G55" i="3"/>
  <c r="G58" i="3" s="1"/>
  <c r="H55" i="3"/>
  <c r="H58" i="3" s="1"/>
  <c r="I7" i="1"/>
  <c r="K7" i="1"/>
  <c r="D56" i="3"/>
  <c r="E56" i="3"/>
  <c r="F56" i="3"/>
  <c r="F59" i="3" s="1"/>
  <c r="G56" i="3"/>
  <c r="G59" i="3" s="1"/>
  <c r="H56" i="3"/>
  <c r="K8" i="1"/>
  <c r="C56" i="3"/>
  <c r="C55" i="3"/>
  <c r="C54" i="3"/>
  <c r="C57" i="3" s="1"/>
  <c r="G60" i="3"/>
  <c r="G57" i="3"/>
  <c r="E57" i="3"/>
  <c r="H48" i="3"/>
  <c r="G48" i="3"/>
  <c r="F48" i="3"/>
  <c r="E48" i="3"/>
  <c r="D48" i="3"/>
  <c r="C48" i="3"/>
  <c r="H47" i="3"/>
  <c r="G47" i="3"/>
  <c r="F47" i="3"/>
  <c r="E47" i="3"/>
  <c r="D47" i="3"/>
  <c r="C47" i="3"/>
  <c r="H46" i="3"/>
  <c r="G46" i="3"/>
  <c r="F46" i="3"/>
  <c r="E46" i="3"/>
  <c r="D46" i="3"/>
  <c r="C46" i="3"/>
  <c r="H45" i="3"/>
  <c r="G45" i="3"/>
  <c r="F45" i="3"/>
  <c r="E45" i="3"/>
  <c r="D45" i="3"/>
  <c r="C45" i="3"/>
  <c r="H36" i="3"/>
  <c r="G36" i="3"/>
  <c r="F36" i="3"/>
  <c r="E36" i="3"/>
  <c r="D36" i="3"/>
  <c r="C36" i="3"/>
  <c r="H35" i="3"/>
  <c r="G35" i="3"/>
  <c r="F35" i="3"/>
  <c r="E35" i="3"/>
  <c r="D35" i="3"/>
  <c r="C35" i="3"/>
  <c r="H34" i="3"/>
  <c r="G34" i="3"/>
  <c r="F34" i="3"/>
  <c r="E34" i="3"/>
  <c r="D34" i="3"/>
  <c r="C34" i="3"/>
  <c r="H33" i="3"/>
  <c r="G33" i="3"/>
  <c r="F33" i="3"/>
  <c r="E33" i="3"/>
  <c r="D33" i="3"/>
  <c r="C33" i="3"/>
  <c r="D21" i="3"/>
  <c r="E21" i="3"/>
  <c r="F21" i="3"/>
  <c r="G21" i="3"/>
  <c r="H21" i="3"/>
  <c r="D22" i="3"/>
  <c r="E22" i="3"/>
  <c r="F22" i="3"/>
  <c r="G22" i="3"/>
  <c r="H22" i="3"/>
  <c r="D23" i="3"/>
  <c r="E23" i="3"/>
  <c r="F23" i="3"/>
  <c r="G23" i="3"/>
  <c r="H23" i="3"/>
  <c r="D24" i="3"/>
  <c r="E24" i="3"/>
  <c r="F24" i="3"/>
  <c r="G24" i="3"/>
  <c r="H24" i="3"/>
  <c r="C24" i="3"/>
  <c r="C23" i="3"/>
  <c r="C22" i="3"/>
  <c r="C21" i="3"/>
  <c r="D9" i="3"/>
  <c r="E9" i="3"/>
  <c r="F9" i="3"/>
  <c r="F11" i="3" s="1"/>
  <c r="G9" i="3"/>
  <c r="G10" i="3" s="1"/>
  <c r="H9" i="3"/>
  <c r="H10" i="3" s="1"/>
  <c r="D10" i="3"/>
  <c r="E10" i="3"/>
  <c r="F10" i="3"/>
  <c r="D11" i="3"/>
  <c r="E11" i="3"/>
  <c r="D12" i="3"/>
  <c r="E12" i="3"/>
  <c r="F12" i="3"/>
  <c r="G12" i="3"/>
  <c r="H12" i="3"/>
  <c r="C12" i="3"/>
  <c r="C9" i="3"/>
  <c r="C10" i="3" s="1"/>
  <c r="D43" i="2"/>
  <c r="E43" i="2"/>
  <c r="F43" i="2"/>
  <c r="G43" i="2"/>
  <c r="H43" i="2"/>
  <c r="D44" i="2"/>
  <c r="E44" i="2"/>
  <c r="F44" i="2"/>
  <c r="G44" i="2"/>
  <c r="H44" i="2"/>
  <c r="H48" i="2" s="1"/>
  <c r="H6" i="1" s="1"/>
  <c r="H9" i="1" s="1"/>
  <c r="D45" i="2"/>
  <c r="E45" i="2"/>
  <c r="F45" i="2"/>
  <c r="G45" i="2"/>
  <c r="H45" i="2"/>
  <c r="D46" i="2"/>
  <c r="E46" i="2"/>
  <c r="E7" i="1" s="1"/>
  <c r="F46" i="2"/>
  <c r="G46" i="2"/>
  <c r="H46" i="2"/>
  <c r="D47" i="2"/>
  <c r="E47" i="2"/>
  <c r="F47" i="2"/>
  <c r="F8" i="1" s="1"/>
  <c r="G47" i="2"/>
  <c r="H47" i="2"/>
  <c r="C47" i="2"/>
  <c r="C46" i="2"/>
  <c r="C45" i="2"/>
  <c r="C44" i="2"/>
  <c r="C43" i="2"/>
  <c r="H38" i="2"/>
  <c r="G38" i="2"/>
  <c r="F38" i="2"/>
  <c r="E38" i="2"/>
  <c r="D38" i="2"/>
  <c r="C38" i="2"/>
  <c r="H35" i="2"/>
  <c r="H37" i="2" s="1"/>
  <c r="G35" i="2"/>
  <c r="G36" i="2" s="1"/>
  <c r="F35" i="2"/>
  <c r="F36" i="2" s="1"/>
  <c r="E35" i="2"/>
  <c r="E37" i="2" s="1"/>
  <c r="D35" i="2"/>
  <c r="D37" i="2" s="1"/>
  <c r="C35" i="2"/>
  <c r="C36" i="2" s="1"/>
  <c r="H25" i="2"/>
  <c r="G25" i="2"/>
  <c r="F25" i="2"/>
  <c r="E25" i="2"/>
  <c r="D25" i="2"/>
  <c r="C25" i="2"/>
  <c r="H22" i="2"/>
  <c r="H24" i="2" s="1"/>
  <c r="G22" i="2"/>
  <c r="G23" i="2" s="1"/>
  <c r="F22" i="2"/>
  <c r="F23" i="2" s="1"/>
  <c r="E22" i="2"/>
  <c r="E23" i="2" s="1"/>
  <c r="D22" i="2"/>
  <c r="D24" i="2" s="1"/>
  <c r="C22" i="2"/>
  <c r="C24" i="2" s="1"/>
  <c r="C9" i="2"/>
  <c r="D9" i="2"/>
  <c r="D10" i="2" s="1"/>
  <c r="E9" i="2"/>
  <c r="E11" i="2" s="1"/>
  <c r="F9" i="2"/>
  <c r="F10" i="2" s="1"/>
  <c r="C10" i="2"/>
  <c r="C11" i="2"/>
  <c r="C12" i="2"/>
  <c r="D12" i="2"/>
  <c r="E12" i="2"/>
  <c r="F12" i="2"/>
  <c r="H9" i="2"/>
  <c r="H11" i="2" s="1"/>
  <c r="H12" i="2"/>
  <c r="G12" i="2"/>
  <c r="G9" i="2"/>
  <c r="G11" i="2" s="1"/>
  <c r="BL11" i="2" l="1"/>
  <c r="BH11" i="2"/>
  <c r="BD11" i="2"/>
  <c r="AZ11" i="2"/>
  <c r="AV11" i="2"/>
  <c r="AR11" i="2"/>
  <c r="AN11" i="2"/>
  <c r="AJ11" i="2"/>
  <c r="AF11" i="2"/>
  <c r="AB11" i="2"/>
  <c r="X11" i="2"/>
  <c r="T11" i="2"/>
  <c r="P11" i="2"/>
  <c r="L11" i="2"/>
  <c r="E10" i="2"/>
  <c r="H7" i="1"/>
  <c r="D7" i="1"/>
  <c r="C7" i="1"/>
  <c r="G7" i="1"/>
  <c r="G11" i="3"/>
  <c r="H60" i="3"/>
  <c r="D60" i="3"/>
  <c r="D11" i="2"/>
  <c r="F11" i="2"/>
  <c r="G51" i="2"/>
  <c r="D51" i="2"/>
  <c r="E51" i="2"/>
  <c r="J7" i="1"/>
  <c r="I6" i="1"/>
  <c r="J8" i="1"/>
  <c r="J6" i="1"/>
  <c r="I8" i="1"/>
  <c r="K6" i="1"/>
  <c r="H11" i="3"/>
  <c r="H36" i="2"/>
  <c r="H23" i="2"/>
  <c r="H50" i="2"/>
  <c r="H10" i="1"/>
  <c r="H49" i="2"/>
  <c r="F24" i="2"/>
  <c r="G48" i="2"/>
  <c r="G50" i="2" s="1"/>
  <c r="F60" i="3"/>
  <c r="F58" i="3"/>
  <c r="F51" i="2"/>
  <c r="F7" i="1"/>
  <c r="F12" i="1" s="1"/>
  <c r="E60" i="3"/>
  <c r="E59" i="3"/>
  <c r="E58" i="3"/>
  <c r="E36" i="2"/>
  <c r="E48" i="2"/>
  <c r="E6" i="1" s="1"/>
  <c r="E10" i="1" s="1"/>
  <c r="D36" i="2"/>
  <c r="G24" i="2"/>
  <c r="H51" i="2"/>
  <c r="C51" i="2"/>
  <c r="C48" i="2"/>
  <c r="C6" i="1" s="1"/>
  <c r="C23" i="2"/>
  <c r="D8" i="1"/>
  <c r="D12" i="1" s="1"/>
  <c r="H8" i="1"/>
  <c r="G8" i="1"/>
  <c r="G12" i="1" s="1"/>
  <c r="E8" i="1"/>
  <c r="E12" i="1" s="1"/>
  <c r="C8" i="1"/>
  <c r="G10" i="2"/>
  <c r="C12" i="1"/>
  <c r="D59" i="3"/>
  <c r="H59" i="3"/>
  <c r="C60" i="3"/>
  <c r="C58" i="3"/>
  <c r="C59" i="3"/>
  <c r="C11" i="3"/>
  <c r="D23" i="2"/>
  <c r="D48" i="2"/>
  <c r="F48" i="2"/>
  <c r="C49" i="2"/>
  <c r="F50" i="2"/>
  <c r="C37" i="2"/>
  <c r="G37" i="2"/>
  <c r="F37" i="2"/>
  <c r="E24" i="2"/>
  <c r="H10" i="2"/>
  <c r="E50" i="2" l="1"/>
  <c r="H12" i="1"/>
  <c r="C10" i="1"/>
  <c r="G49" i="2"/>
  <c r="C50" i="2"/>
  <c r="G6" i="1"/>
  <c r="G9" i="1" s="1"/>
  <c r="H11" i="1"/>
  <c r="C11" i="1"/>
  <c r="F49" i="2"/>
  <c r="F6" i="1"/>
  <c r="E9" i="1"/>
  <c r="E11" i="1"/>
  <c r="E49" i="2"/>
  <c r="D49" i="2"/>
  <c r="D6" i="1"/>
  <c r="D11" i="1" s="1"/>
  <c r="C9" i="1"/>
  <c r="D50" i="2"/>
  <c r="G10" i="1" l="1"/>
  <c r="G11" i="1"/>
  <c r="F9" i="1"/>
  <c r="F10" i="1"/>
  <c r="F11" i="1"/>
  <c r="D9" i="1"/>
  <c r="D10" i="1"/>
</calcChain>
</file>

<file path=xl/comments1.xml><?xml version="1.0" encoding="utf-8"?>
<comments xmlns="http://schemas.openxmlformats.org/spreadsheetml/2006/main">
  <authors>
    <author>Автор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>формула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<sst xmlns="http://schemas.openxmlformats.org/spreadsheetml/2006/main" count="96" uniqueCount="23">
  <si>
    <t>Просмотры</t>
  </si>
  <si>
    <t>Лиды форма</t>
  </si>
  <si>
    <t>Лиды звонок</t>
  </si>
  <si>
    <t>Всего лидов</t>
  </si>
  <si>
    <t>Цена лида</t>
  </si>
  <si>
    <t>неделя (окончание)</t>
  </si>
  <si>
    <t>Назначено замеров</t>
  </si>
  <si>
    <t xml:space="preserve">Оплачено </t>
  </si>
  <si>
    <t>Конверсия в замеры</t>
  </si>
  <si>
    <t>Цена замера</t>
  </si>
  <si>
    <t>Яндекс Директ</t>
  </si>
  <si>
    <t>Гугл Эдвордс</t>
  </si>
  <si>
    <t>Поиск</t>
  </si>
  <si>
    <t>Сводная</t>
  </si>
  <si>
    <t>Расклейка</t>
  </si>
  <si>
    <t>Тираж</t>
  </si>
  <si>
    <t>ВА-БАНК</t>
  </si>
  <si>
    <t>Ваш Академгородок</t>
  </si>
  <si>
    <t>Неизвестные</t>
  </si>
  <si>
    <t>СВОДНАЯ НЕ ИНТЕРНЕТ</t>
  </si>
  <si>
    <t>Итоговая таблица по лидам по всем каналам</t>
  </si>
  <si>
    <t>Замеров</t>
  </si>
  <si>
    <t>Неделя (окончание)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</si>
</sst>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-0"/>
    <numFmt numFmtId="165" formatCode="\+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8"/>
      <color theme="0"/>
      <name val="Lucida Calligraphy"/>
      <family val="4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gradientFill type="path" left="0.5" right="0.5" top="0.5" bottom="0.5">
        <stop position="0">
          <color rgb="FFC00000"/>
        </stop>
        <stop position="1">
          <color theme="1"/>
        </stop>
      </gradientFill>
    </fill>
    <fill>
      <gradientFill type="path" left="0.5" right="0.5" top="0.5" bottom="0.5">
        <stop position="0">
          <color theme="1"/>
        </stop>
        <stop position="1">
          <color rgb="FFC00000"/>
        </stop>
      </gradient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" fillId="0" borderId="4" xfId="0" applyFont="1" applyFill="1" applyBorder="1"/>
    <xf numFmtId="0" fontId="0" fillId="0" borderId="4" xfId="0" applyBorder="1" applyAlignment="1">
      <alignment horizontal="center" vertical="center"/>
    </xf>
    <xf numFmtId="0" fontId="1" fillId="0" borderId="3" xfId="0" applyFont="1" applyFill="1" applyBorder="1"/>
    <xf numFmtId="2" fontId="0" fillId="0" borderId="3" xfId="0" applyNumberFormat="1" applyBorder="1" applyAlignment="1">
      <alignment horizontal="center" vertical="center"/>
    </xf>
    <xf numFmtId="0" fontId="1" fillId="0" borderId="2" xfId="0" applyFont="1" applyFill="1" applyBorder="1"/>
    <xf numFmtId="2" fontId="0" fillId="0" borderId="2" xfId="0" applyNumberFormat="1" applyBorder="1" applyAlignment="1">
      <alignment horizontal="center" vertical="center"/>
    </xf>
    <xf numFmtId="0" fontId="0" fillId="0" borderId="5" xfId="0" applyBorder="1"/>
    <xf numFmtId="0" fontId="1" fillId="0" borderId="1" xfId="0" applyFont="1" applyBorder="1"/>
    <xf numFmtId="16" fontId="1" fillId="0" borderId="1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1" xfId="0" applyFont="1" applyFill="1" applyBorder="1"/>
    <xf numFmtId="16" fontId="1" fillId="3" borderId="1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" fontId="1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4" xfId="0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165" fontId="5" fillId="6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5692585301837273E-2"/>
          <c:y val="0.13357955255593051"/>
          <c:w val="0.93711831213406016"/>
          <c:h val="0.69598900137482811"/>
        </c:manualLayout>
      </c:layout>
      <c:lineChart>
        <c:grouping val="standard"/>
        <c:varyColors val="0"/>
        <c:ser>
          <c:idx val="0"/>
          <c:order val="0"/>
          <c:tx>
            <c:strRef>
              <c:f>'1 блок Интернет'!$B$9</c:f>
              <c:strCache>
                <c:ptCount val="1"/>
                <c:pt idx="0">
                  <c:v>Всего лидов</c:v>
                </c:pt>
              </c:strCache>
            </c:strRef>
          </c:tx>
          <c:marker>
            <c:symbol val="none"/>
          </c:marker>
          <c:cat>
            <c:numRef>
              <c:f>[0]!Ось</c:f>
              <c:numCache>
                <c:formatCode>d\-mmm</c:formatCode>
                <c:ptCount val="7"/>
                <c:pt idx="0">
                  <c:v>41579</c:v>
                </c:pt>
                <c:pt idx="1">
                  <c:v>41586</c:v>
                </c:pt>
                <c:pt idx="2">
                  <c:v>41593</c:v>
                </c:pt>
                <c:pt idx="3">
                  <c:v>41600</c:v>
                </c:pt>
                <c:pt idx="4">
                  <c:v>41607</c:v>
                </c:pt>
                <c:pt idx="5">
                  <c:v>41614</c:v>
                </c:pt>
                <c:pt idx="6">
                  <c:v>41621</c:v>
                </c:pt>
              </c:numCache>
            </c:numRef>
          </c:cat>
          <c:val>
            <c:numRef>
              <c:f>[0]!Всего_лидов_ЯД</c:f>
              <c:numCache>
                <c:formatCode>General</c:formatCode>
                <c:ptCount val="7"/>
                <c:pt idx="0">
                  <c:v>15</c:v>
                </c:pt>
                <c:pt idx="1">
                  <c:v>7</c:v>
                </c:pt>
                <c:pt idx="2">
                  <c:v>12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 блок Интернет'!$B$10</c:f>
              <c:strCache>
                <c:ptCount val="1"/>
                <c:pt idx="0">
                  <c:v>Конверсия в замеры</c:v>
                </c:pt>
              </c:strCache>
            </c:strRef>
          </c:tx>
          <c:marker>
            <c:symbol val="none"/>
          </c:marker>
          <c:cat>
            <c:numRef>
              <c:f>[0]!Ось</c:f>
              <c:numCache>
                <c:formatCode>d\-mmm</c:formatCode>
                <c:ptCount val="7"/>
                <c:pt idx="0">
                  <c:v>41579</c:v>
                </c:pt>
                <c:pt idx="1">
                  <c:v>41586</c:v>
                </c:pt>
                <c:pt idx="2">
                  <c:v>41593</c:v>
                </c:pt>
                <c:pt idx="3">
                  <c:v>41600</c:v>
                </c:pt>
                <c:pt idx="4">
                  <c:v>41607</c:v>
                </c:pt>
                <c:pt idx="5">
                  <c:v>41614</c:v>
                </c:pt>
                <c:pt idx="6">
                  <c:v>41621</c:v>
                </c:pt>
              </c:numCache>
            </c:numRef>
          </c:cat>
          <c:val>
            <c:numRef>
              <c:f>[0]!Конверсия_в_замеры_ЯД</c:f>
              <c:numCache>
                <c:formatCode>0.00</c:formatCode>
                <c:ptCount val="7"/>
                <c:pt idx="0">
                  <c:v>33.333333333333336</c:v>
                </c:pt>
                <c:pt idx="1">
                  <c:v>57.142857142857139</c:v>
                </c:pt>
                <c:pt idx="2">
                  <c:v>33.333333333333336</c:v>
                </c:pt>
                <c:pt idx="3">
                  <c:v>40</c:v>
                </c:pt>
                <c:pt idx="4">
                  <c:v>22.222222222222221</c:v>
                </c:pt>
                <c:pt idx="5">
                  <c:v>25</c:v>
                </c:pt>
                <c:pt idx="6">
                  <c:v>33.333333333333336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 блок Интернет'!$B$11</c:f>
              <c:strCache>
                <c:ptCount val="1"/>
                <c:pt idx="0">
                  <c:v>Цена лида</c:v>
                </c:pt>
              </c:strCache>
            </c:strRef>
          </c:tx>
          <c:marker>
            <c:symbol val="none"/>
          </c:marker>
          <c:cat>
            <c:numRef>
              <c:f>[0]!Ось</c:f>
              <c:numCache>
                <c:formatCode>d\-mmm</c:formatCode>
                <c:ptCount val="7"/>
                <c:pt idx="0">
                  <c:v>41579</c:v>
                </c:pt>
                <c:pt idx="1">
                  <c:v>41586</c:v>
                </c:pt>
                <c:pt idx="2">
                  <c:v>41593</c:v>
                </c:pt>
                <c:pt idx="3">
                  <c:v>41600</c:v>
                </c:pt>
                <c:pt idx="4">
                  <c:v>41607</c:v>
                </c:pt>
                <c:pt idx="5">
                  <c:v>41614</c:v>
                </c:pt>
                <c:pt idx="6">
                  <c:v>41621</c:v>
                </c:pt>
              </c:numCache>
            </c:numRef>
          </c:cat>
          <c:val>
            <c:numRef>
              <c:f>[0]!Цена_лида_ЯД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2400</c:v>
                </c:pt>
                <c:pt idx="3">
                  <c:v>15</c:v>
                </c:pt>
                <c:pt idx="4" formatCode="0.00">
                  <c:v>33.333333333333336</c:v>
                </c:pt>
                <c:pt idx="5" formatCode="0.00">
                  <c:v>160</c:v>
                </c:pt>
                <c:pt idx="6" formatCode="0.00">
                  <c:v>480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 блок Интернет'!$B$12</c:f>
              <c:strCache>
                <c:ptCount val="1"/>
                <c:pt idx="0">
                  <c:v>Цена замера</c:v>
                </c:pt>
              </c:strCache>
            </c:strRef>
          </c:tx>
          <c:marker>
            <c:symbol val="none"/>
          </c:marker>
          <c:cat>
            <c:numRef>
              <c:f>[0]!Ось</c:f>
              <c:numCache>
                <c:formatCode>d\-mmm</c:formatCode>
                <c:ptCount val="7"/>
                <c:pt idx="0">
                  <c:v>41579</c:v>
                </c:pt>
                <c:pt idx="1">
                  <c:v>41586</c:v>
                </c:pt>
                <c:pt idx="2">
                  <c:v>41593</c:v>
                </c:pt>
                <c:pt idx="3">
                  <c:v>41600</c:v>
                </c:pt>
                <c:pt idx="4">
                  <c:v>41607</c:v>
                </c:pt>
                <c:pt idx="5">
                  <c:v>41614</c:v>
                </c:pt>
                <c:pt idx="6">
                  <c:v>41621</c:v>
                </c:pt>
              </c:numCache>
            </c:numRef>
          </c:cat>
          <c:val>
            <c:numRef>
              <c:f>[0]!Цена_замера_ЯД</c:f>
              <c:numCache>
                <c:formatCode>0.00</c:formatCode>
                <c:ptCount val="7"/>
                <c:pt idx="0">
                  <c:v>160</c:v>
                </c:pt>
                <c:pt idx="1">
                  <c:v>342.85714285714283</c:v>
                </c:pt>
                <c:pt idx="2">
                  <c:v>200</c:v>
                </c:pt>
                <c:pt idx="3">
                  <c:v>240</c:v>
                </c:pt>
                <c:pt idx="4">
                  <c:v>266.66666666666669</c:v>
                </c:pt>
                <c:pt idx="5">
                  <c:v>300</c:v>
                </c:pt>
                <c:pt idx="6">
                  <c:v>160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65079296"/>
        <c:axId val="166003072"/>
      </c:lineChart>
      <c:dateAx>
        <c:axId val="165079296"/>
        <c:scaling>
          <c:orientation val="minMax"/>
        </c:scaling>
        <c:delete val="0"/>
        <c:axPos val="b"/>
        <c:title>
          <c:layout/>
          <c:overlay val="0"/>
        </c:title>
        <c:numFmt formatCode="d\-mmm" sourceLinked="1"/>
        <c:majorTickMark val="none"/>
        <c:minorTickMark val="none"/>
        <c:tickLblPos val="nextTo"/>
        <c:crossAx val="166003072"/>
        <c:crosses val="autoZero"/>
        <c:auto val="1"/>
        <c:lblOffset val="100"/>
        <c:baseTimeUnit val="days"/>
        <c:majorUnit val="7"/>
        <c:majorTimeUnit val="days"/>
      </c:dateAx>
      <c:valAx>
        <c:axId val="166003072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165079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5641025641025641E-3"/>
          <c:y val="0.3295925509311336"/>
          <c:w val="3.7637820512820511E-2"/>
          <c:h val="0.2296242969628796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15</xdr:row>
      <xdr:rowOff>0</xdr:rowOff>
    </xdr:from>
    <xdr:to>
      <xdr:col>20</xdr:col>
      <xdr:colOff>590551</xdr:colOff>
      <xdr:row>36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3:E13"/>
  <sheetViews>
    <sheetView tabSelected="1" topLeftCell="A7" zoomScaleNormal="100" workbookViewId="0">
      <selection activeCell="G9" sqref="G9"/>
    </sheetView>
  </sheetViews>
  <sheetFormatPr defaultRowHeight="15" x14ac:dyDescent="0.25"/>
  <sheetData>
    <row r="13" spans="3:5" ht="48" customHeight="1" x14ac:dyDescent="0.25">
      <c r="C13" s="44">
        <v>7</v>
      </c>
      <c r="E13" s="45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2"/>
  <sheetViews>
    <sheetView workbookViewId="0">
      <selection activeCell="I9" sqref="I9:K12"/>
    </sheetView>
  </sheetViews>
  <sheetFormatPr defaultColWidth="9.140625" defaultRowHeight="15" x14ac:dyDescent="0.25"/>
  <cols>
    <col min="2" max="2" width="17.42578125" customWidth="1"/>
    <col min="3" max="3" width="16.5703125" customWidth="1"/>
    <col min="4" max="4" width="15.140625" customWidth="1"/>
    <col min="5" max="5" width="17.42578125" customWidth="1"/>
    <col min="6" max="6" width="11.7109375" customWidth="1"/>
    <col min="7" max="7" width="16.85546875" customWidth="1"/>
    <col min="8" max="9" width="13" customWidth="1"/>
    <col min="10" max="10" width="11.85546875" customWidth="1"/>
    <col min="11" max="11" width="14.28515625" customWidth="1"/>
  </cols>
  <sheetData>
    <row r="1" spans="1:14" x14ac:dyDescent="0.25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5.75" thickBot="1" x14ac:dyDescent="0.3"/>
    <row r="5" spans="1:14" ht="15.75" thickBot="1" x14ac:dyDescent="0.3">
      <c r="B5" s="15" t="s">
        <v>5</v>
      </c>
      <c r="C5" s="16">
        <v>41586</v>
      </c>
      <c r="D5" s="16">
        <v>41593</v>
      </c>
      <c r="E5" s="16">
        <v>41600</v>
      </c>
      <c r="F5" s="16">
        <v>41607</v>
      </c>
      <c r="G5" s="16">
        <v>41614</v>
      </c>
      <c r="H5" s="16">
        <v>41621</v>
      </c>
      <c r="I5" s="16">
        <v>41628</v>
      </c>
      <c r="J5" s="16">
        <v>41635</v>
      </c>
      <c r="K5" s="16">
        <v>41642</v>
      </c>
    </row>
    <row r="6" spans="1:14" x14ac:dyDescent="0.25">
      <c r="B6" s="4" t="s">
        <v>3</v>
      </c>
      <c r="C6" s="20">
        <f>'1 блок Интернет'!C48+'1 блок НЕ интернет'!C57</f>
        <v>69</v>
      </c>
      <c r="D6" s="20">
        <f>'1 блок Интернет'!D48+'1 блок НЕ интернет'!D57</f>
        <v>97</v>
      </c>
      <c r="E6" s="20">
        <f>'1 блок Интернет'!E48+'1 блок НЕ интернет'!E57</f>
        <v>107</v>
      </c>
      <c r="F6" s="20">
        <f>'1 блок Интернет'!F48+'1 блок НЕ интернет'!F57</f>
        <v>64</v>
      </c>
      <c r="G6" s="20">
        <f>'1 блок Интернет'!G48+'1 блок НЕ интернет'!G57</f>
        <v>69</v>
      </c>
      <c r="H6" s="20">
        <f>'1 блок Интернет'!H48+'1 блок НЕ интернет'!H57</f>
        <v>66</v>
      </c>
      <c r="I6" s="20">
        <f>'1 блок Интернет'!I48+'1 блок НЕ интернет'!I57</f>
        <v>0</v>
      </c>
      <c r="J6" s="20">
        <f>'1 блок Интернет'!J48+'1 блок НЕ интернет'!J57</f>
        <v>0</v>
      </c>
      <c r="K6" s="20">
        <f>'1 блок Интернет'!K48+'1 блок НЕ интернет'!K57</f>
        <v>0</v>
      </c>
    </row>
    <row r="7" spans="1:14" x14ac:dyDescent="0.25">
      <c r="B7" s="4" t="s">
        <v>21</v>
      </c>
      <c r="C7" s="20">
        <f>'1 блок Интернет'!C46+'1 блок НЕ интернет'!C55</f>
        <v>22</v>
      </c>
      <c r="D7" s="20">
        <f>'1 блок Интернет'!D46+'1 блок НЕ интернет'!D55</f>
        <v>33</v>
      </c>
      <c r="E7" s="20">
        <f>'1 блок Интернет'!E46+'1 блок НЕ интернет'!E55</f>
        <v>54</v>
      </c>
      <c r="F7" s="20">
        <f>'1 блок Интернет'!F46+'1 блок НЕ интернет'!F55</f>
        <v>26</v>
      </c>
      <c r="G7" s="20">
        <f>'1 блок Интернет'!G46+'1 блок НЕ интернет'!G55</f>
        <v>26</v>
      </c>
      <c r="H7" s="20">
        <f>'1 блок Интернет'!H46+'1 блок НЕ интернет'!H55</f>
        <v>31</v>
      </c>
      <c r="I7" s="20">
        <f>'1 блок Интернет'!I46+'1 блок НЕ интернет'!I55</f>
        <v>0</v>
      </c>
      <c r="J7" s="20">
        <f>'1 блок Интернет'!J46+'1 блок НЕ интернет'!J55</f>
        <v>0</v>
      </c>
      <c r="K7" s="20">
        <f>'1 блок Интернет'!K46+'1 блок НЕ интернет'!K55</f>
        <v>0</v>
      </c>
    </row>
    <row r="8" spans="1:14" ht="15.75" thickBot="1" x14ac:dyDescent="0.3">
      <c r="B8" s="6" t="s">
        <v>7</v>
      </c>
      <c r="C8" s="21">
        <f>'1 блок Интернет'!C47+'1 блок НЕ интернет'!C56</f>
        <v>11000</v>
      </c>
      <c r="D8" s="21">
        <f>'1 блок Интернет'!D47+'1 блок НЕ интернет'!D56</f>
        <v>12450</v>
      </c>
      <c r="E8" s="21">
        <f>'1 блок Интернет'!E47+'1 блок НЕ интернет'!E56</f>
        <v>12450</v>
      </c>
      <c r="F8" s="21">
        <f>'1 блок Интернет'!F47+'1 блок НЕ интернет'!F56</f>
        <v>12450</v>
      </c>
      <c r="G8" s="21">
        <f>'1 блок Интернет'!G47+'1 блок НЕ интернет'!G56</f>
        <v>12450</v>
      </c>
      <c r="H8" s="21">
        <f>'1 блок Интернет'!H47+'1 блок НЕ интернет'!H56</f>
        <v>12450</v>
      </c>
      <c r="I8" s="21">
        <f>'1 блок Интернет'!I47+'1 блок НЕ интернет'!I56</f>
        <v>0</v>
      </c>
      <c r="J8" s="21">
        <f>'1 блок Интернет'!J47+'1 блок НЕ интернет'!J56</f>
        <v>0</v>
      </c>
      <c r="K8" s="21">
        <f>'1 блок Интернет'!K47+'1 блок НЕ интернет'!K56</f>
        <v>0</v>
      </c>
    </row>
    <row r="9" spans="1:14" x14ac:dyDescent="0.25">
      <c r="B9" s="8" t="s">
        <v>3</v>
      </c>
      <c r="C9" s="9">
        <f>C6</f>
        <v>69</v>
      </c>
      <c r="D9" s="9">
        <f t="shared" ref="D9:H9" si="0">D6</f>
        <v>97</v>
      </c>
      <c r="E9" s="9">
        <f t="shared" si="0"/>
        <v>107</v>
      </c>
      <c r="F9" s="9">
        <f t="shared" si="0"/>
        <v>64</v>
      </c>
      <c r="G9" s="9">
        <f t="shared" si="0"/>
        <v>69</v>
      </c>
      <c r="H9" s="9">
        <f t="shared" si="0"/>
        <v>66</v>
      </c>
      <c r="I9" s="9"/>
      <c r="J9" s="9"/>
      <c r="K9" s="9"/>
    </row>
    <row r="10" spans="1:14" x14ac:dyDescent="0.25">
      <c r="B10" s="10" t="s">
        <v>8</v>
      </c>
      <c r="C10" s="11">
        <f>C7/(C6/100)</f>
        <v>31.884057971014496</v>
      </c>
      <c r="D10" s="11">
        <f t="shared" ref="D10:H10" si="1">D7/(D6/100)</f>
        <v>34.020618556701031</v>
      </c>
      <c r="E10" s="11">
        <f t="shared" si="1"/>
        <v>50.467289719626166</v>
      </c>
      <c r="F10" s="11">
        <f t="shared" si="1"/>
        <v>40.625</v>
      </c>
      <c r="G10" s="11">
        <f t="shared" si="1"/>
        <v>37.681159420289859</v>
      </c>
      <c r="H10" s="11">
        <f t="shared" si="1"/>
        <v>46.969696969696969</v>
      </c>
      <c r="I10" s="11"/>
      <c r="J10" s="11"/>
      <c r="K10" s="11"/>
    </row>
    <row r="11" spans="1:14" x14ac:dyDescent="0.25">
      <c r="B11" s="10" t="s">
        <v>4</v>
      </c>
      <c r="C11" s="11">
        <f>C8/C6</f>
        <v>159.42028985507247</v>
      </c>
      <c r="D11" s="11">
        <f t="shared" ref="D11:H11" si="2">D8/D6</f>
        <v>128.35051546391753</v>
      </c>
      <c r="E11" s="11">
        <f t="shared" si="2"/>
        <v>116.35514018691589</v>
      </c>
      <c r="F11" s="11">
        <f t="shared" si="2"/>
        <v>194.53125</v>
      </c>
      <c r="G11" s="11">
        <f t="shared" si="2"/>
        <v>180.43478260869566</v>
      </c>
      <c r="H11" s="11">
        <f t="shared" si="2"/>
        <v>188.63636363636363</v>
      </c>
      <c r="I11" s="11"/>
      <c r="J11" s="11"/>
      <c r="K11" s="11"/>
    </row>
    <row r="12" spans="1:14" ht="15.75" thickBot="1" x14ac:dyDescent="0.3">
      <c r="B12" s="12" t="s">
        <v>9</v>
      </c>
      <c r="C12" s="13">
        <f>C8/C7</f>
        <v>500</v>
      </c>
      <c r="D12" s="13">
        <f t="shared" ref="D12:H12" si="3">D8/D7</f>
        <v>377.27272727272725</v>
      </c>
      <c r="E12" s="13">
        <f t="shared" si="3"/>
        <v>230.55555555555554</v>
      </c>
      <c r="F12" s="13">
        <f t="shared" si="3"/>
        <v>478.84615384615387</v>
      </c>
      <c r="G12" s="13">
        <f t="shared" si="3"/>
        <v>478.84615384615387</v>
      </c>
      <c r="H12" s="13">
        <f t="shared" si="3"/>
        <v>401.61290322580646</v>
      </c>
      <c r="I12" s="13"/>
      <c r="J12" s="13"/>
      <c r="K12" s="13"/>
    </row>
  </sheetData>
  <sheetProtection selectLockedCells="1"/>
  <mergeCells count="1">
    <mergeCell ref="A1:N3"/>
  </mergeCells>
  <conditionalFormatting sqref="C6:K8">
    <cfRule type="cellIs" dxfId="8" priority="1" operator="lessThanOrEqual">
      <formula>0</formula>
    </cfRule>
  </conditionalFormatting>
  <conditionalFormatting sqref="C9:K12">
    <cfRule type="cellIs" dxfId="7" priority="2" operator="lessThanOrEqual">
      <formula>0</formula>
    </cfRule>
    <cfRule type="containsErrors" dxfId="6" priority="3">
      <formula>ISERROR(C9)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B1:BR5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2" sqref="D2"/>
    </sheetView>
  </sheetViews>
  <sheetFormatPr defaultRowHeight="15" x14ac:dyDescent="0.25"/>
  <cols>
    <col min="1" max="1" width="3.42578125" customWidth="1"/>
    <col min="2" max="2" width="20.7109375" customWidth="1"/>
    <col min="3" max="3" width="16.42578125" customWidth="1"/>
    <col min="4" max="4" width="18.140625" customWidth="1"/>
    <col min="5" max="5" width="17.140625" customWidth="1"/>
    <col min="6" max="6" width="15.7109375" hidden="1" customWidth="1"/>
    <col min="7" max="7" width="20.140625" style="2" customWidth="1"/>
    <col min="8" max="8" width="16.5703125" style="39" customWidth="1"/>
    <col min="9" max="9" width="15.28515625" style="30" customWidth="1"/>
    <col min="10" max="10" width="15.42578125" style="30" customWidth="1"/>
    <col min="11" max="11" width="16" style="30" customWidth="1"/>
    <col min="12" max="65" width="9.140625" style="30" customWidth="1"/>
  </cols>
  <sheetData>
    <row r="1" spans="2:70" ht="15.75" thickBot="1" x14ac:dyDescent="0.3">
      <c r="B1" s="24" t="s">
        <v>22</v>
      </c>
      <c r="C1" s="25">
        <v>41523</v>
      </c>
      <c r="D1" s="25">
        <f>C1+7</f>
        <v>41530</v>
      </c>
      <c r="E1" s="25">
        <f t="shared" ref="E1:BM1" si="0">D1+7</f>
        <v>41537</v>
      </c>
      <c r="F1" s="25">
        <f t="shared" si="0"/>
        <v>41544</v>
      </c>
      <c r="G1" s="25">
        <f t="shared" si="0"/>
        <v>41551</v>
      </c>
      <c r="H1" s="25">
        <f t="shared" si="0"/>
        <v>41558</v>
      </c>
      <c r="I1" s="25">
        <f t="shared" si="0"/>
        <v>41565</v>
      </c>
      <c r="J1" s="25">
        <f t="shared" si="0"/>
        <v>41572</v>
      </c>
      <c r="K1" s="25">
        <f t="shared" si="0"/>
        <v>41579</v>
      </c>
      <c r="L1" s="25">
        <f t="shared" si="0"/>
        <v>41586</v>
      </c>
      <c r="M1" s="25">
        <f t="shared" si="0"/>
        <v>41593</v>
      </c>
      <c r="N1" s="25">
        <f t="shared" si="0"/>
        <v>41600</v>
      </c>
      <c r="O1" s="25">
        <f t="shared" si="0"/>
        <v>41607</v>
      </c>
      <c r="P1" s="25">
        <f t="shared" si="0"/>
        <v>41614</v>
      </c>
      <c r="Q1" s="25">
        <f t="shared" si="0"/>
        <v>41621</v>
      </c>
      <c r="R1" s="25">
        <f t="shared" si="0"/>
        <v>41628</v>
      </c>
      <c r="S1" s="25">
        <f t="shared" si="0"/>
        <v>41635</v>
      </c>
      <c r="T1" s="25">
        <f t="shared" si="0"/>
        <v>41642</v>
      </c>
      <c r="U1" s="25">
        <f t="shared" si="0"/>
        <v>41649</v>
      </c>
      <c r="V1" s="25">
        <f t="shared" si="0"/>
        <v>41656</v>
      </c>
      <c r="W1" s="25">
        <f t="shared" si="0"/>
        <v>41663</v>
      </c>
      <c r="X1" s="25">
        <f t="shared" si="0"/>
        <v>41670</v>
      </c>
      <c r="Y1" s="25">
        <f t="shared" si="0"/>
        <v>41677</v>
      </c>
      <c r="Z1" s="25">
        <f t="shared" si="0"/>
        <v>41684</v>
      </c>
      <c r="AA1" s="25">
        <f t="shared" si="0"/>
        <v>41691</v>
      </c>
      <c r="AB1" s="25">
        <f t="shared" si="0"/>
        <v>41698</v>
      </c>
      <c r="AC1" s="25">
        <f t="shared" si="0"/>
        <v>41705</v>
      </c>
      <c r="AD1" s="25">
        <f t="shared" si="0"/>
        <v>41712</v>
      </c>
      <c r="AE1" s="25">
        <f t="shared" si="0"/>
        <v>41719</v>
      </c>
      <c r="AF1" s="25">
        <f t="shared" si="0"/>
        <v>41726</v>
      </c>
      <c r="AG1" s="25">
        <f t="shared" si="0"/>
        <v>41733</v>
      </c>
      <c r="AH1" s="25">
        <f t="shared" si="0"/>
        <v>41740</v>
      </c>
      <c r="AI1" s="25">
        <f t="shared" si="0"/>
        <v>41747</v>
      </c>
      <c r="AJ1" s="25">
        <f t="shared" si="0"/>
        <v>41754</v>
      </c>
      <c r="AK1" s="25">
        <f t="shared" si="0"/>
        <v>41761</v>
      </c>
      <c r="AL1" s="25">
        <f t="shared" si="0"/>
        <v>41768</v>
      </c>
      <c r="AM1" s="25">
        <f t="shared" si="0"/>
        <v>41775</v>
      </c>
      <c r="AN1" s="25">
        <f t="shared" si="0"/>
        <v>41782</v>
      </c>
      <c r="AO1" s="25">
        <f t="shared" si="0"/>
        <v>41789</v>
      </c>
      <c r="AP1" s="25">
        <f t="shared" si="0"/>
        <v>41796</v>
      </c>
      <c r="AQ1" s="25">
        <f t="shared" si="0"/>
        <v>41803</v>
      </c>
      <c r="AR1" s="25">
        <f t="shared" si="0"/>
        <v>41810</v>
      </c>
      <c r="AS1" s="25">
        <f t="shared" si="0"/>
        <v>41817</v>
      </c>
      <c r="AT1" s="25">
        <f t="shared" si="0"/>
        <v>41824</v>
      </c>
      <c r="AU1" s="25">
        <f t="shared" si="0"/>
        <v>41831</v>
      </c>
      <c r="AV1" s="25">
        <f t="shared" si="0"/>
        <v>41838</v>
      </c>
      <c r="AW1" s="25">
        <f t="shared" si="0"/>
        <v>41845</v>
      </c>
      <c r="AX1" s="25">
        <f t="shared" si="0"/>
        <v>41852</v>
      </c>
      <c r="AY1" s="25">
        <f t="shared" si="0"/>
        <v>41859</v>
      </c>
      <c r="AZ1" s="25">
        <f t="shared" si="0"/>
        <v>41866</v>
      </c>
      <c r="BA1" s="25">
        <f t="shared" si="0"/>
        <v>41873</v>
      </c>
      <c r="BB1" s="25">
        <f t="shared" si="0"/>
        <v>41880</v>
      </c>
      <c r="BC1" s="25">
        <f t="shared" si="0"/>
        <v>41887</v>
      </c>
      <c r="BD1" s="25">
        <f t="shared" si="0"/>
        <v>41894</v>
      </c>
      <c r="BE1" s="25">
        <f t="shared" si="0"/>
        <v>41901</v>
      </c>
      <c r="BF1" s="25">
        <f t="shared" si="0"/>
        <v>41908</v>
      </c>
      <c r="BG1" s="25">
        <f t="shared" si="0"/>
        <v>41915</v>
      </c>
      <c r="BH1" s="25">
        <f t="shared" si="0"/>
        <v>41922</v>
      </c>
      <c r="BI1" s="25">
        <f t="shared" si="0"/>
        <v>41929</v>
      </c>
      <c r="BJ1" s="25">
        <f t="shared" si="0"/>
        <v>41936</v>
      </c>
      <c r="BK1" s="25">
        <f t="shared" si="0"/>
        <v>41943</v>
      </c>
      <c r="BL1" s="25">
        <f t="shared" si="0"/>
        <v>41950</v>
      </c>
      <c r="BM1" s="25">
        <f t="shared" si="0"/>
        <v>41957</v>
      </c>
    </row>
    <row r="2" spans="2:70" s="30" customFormat="1" x14ac:dyDescent="0.25">
      <c r="B2" s="28"/>
      <c r="C2" s="29">
        <f ca="1">TODAY()</f>
        <v>41624</v>
      </c>
      <c r="D2" s="29">
        <f ca="1">MATCH(TODAY(),C1:BM1)</f>
        <v>15</v>
      </c>
      <c r="E2" s="29"/>
      <c r="F2" s="29"/>
      <c r="G2" s="29"/>
      <c r="H2" s="38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/>
      <c r="BO2"/>
      <c r="BP2"/>
      <c r="BQ2"/>
      <c r="BR2"/>
    </row>
    <row r="3" spans="2:70" x14ac:dyDescent="0.25">
      <c r="B3" s="26" t="s">
        <v>10</v>
      </c>
      <c r="C3" s="22"/>
      <c r="G3" s="1"/>
    </row>
    <row r="4" spans="2:70" x14ac:dyDescent="0.25">
      <c r="B4" s="4" t="s">
        <v>0</v>
      </c>
      <c r="C4" s="18">
        <v>121</v>
      </c>
      <c r="D4" s="18">
        <v>131</v>
      </c>
      <c r="E4" s="18">
        <v>161</v>
      </c>
      <c r="F4" s="18">
        <v>166</v>
      </c>
      <c r="G4" s="18">
        <v>193</v>
      </c>
      <c r="H4" s="20">
        <v>151</v>
      </c>
      <c r="I4" s="18">
        <v>121</v>
      </c>
      <c r="J4" s="18">
        <v>131</v>
      </c>
      <c r="K4" s="18">
        <v>161</v>
      </c>
      <c r="L4" s="18">
        <v>166</v>
      </c>
      <c r="M4" s="18">
        <v>193</v>
      </c>
      <c r="N4" s="20">
        <v>151</v>
      </c>
      <c r="O4" s="18">
        <v>121</v>
      </c>
      <c r="P4" s="18">
        <v>131</v>
      </c>
      <c r="Q4" s="18">
        <v>161</v>
      </c>
      <c r="R4" s="18">
        <v>166</v>
      </c>
      <c r="S4" s="18">
        <v>193</v>
      </c>
      <c r="T4" s="20">
        <v>151</v>
      </c>
      <c r="U4" s="18">
        <v>121</v>
      </c>
      <c r="V4" s="18">
        <v>131</v>
      </c>
      <c r="W4" s="18">
        <v>121</v>
      </c>
      <c r="X4" s="18">
        <v>131</v>
      </c>
      <c r="Y4" s="18">
        <v>161</v>
      </c>
      <c r="Z4" s="18">
        <v>166</v>
      </c>
      <c r="AA4" s="18">
        <v>193</v>
      </c>
      <c r="AB4" s="20">
        <v>151</v>
      </c>
      <c r="AC4" s="18">
        <v>121</v>
      </c>
      <c r="AD4" s="18">
        <v>131</v>
      </c>
      <c r="AE4" s="18">
        <v>161</v>
      </c>
      <c r="AF4" s="18">
        <v>166</v>
      </c>
      <c r="AG4" s="18">
        <v>193</v>
      </c>
      <c r="AH4" s="20">
        <v>151</v>
      </c>
      <c r="AI4" s="18">
        <v>121</v>
      </c>
      <c r="AJ4" s="18">
        <v>131</v>
      </c>
      <c r="AK4" s="18">
        <v>161</v>
      </c>
      <c r="AL4" s="18">
        <v>166</v>
      </c>
      <c r="AM4" s="18">
        <v>121</v>
      </c>
      <c r="AN4" s="18">
        <v>131</v>
      </c>
      <c r="AO4" s="18">
        <v>161</v>
      </c>
      <c r="AP4" s="18">
        <v>166</v>
      </c>
      <c r="AQ4" s="18">
        <v>193</v>
      </c>
      <c r="AR4" s="20">
        <v>151</v>
      </c>
      <c r="AS4" s="18">
        <v>121</v>
      </c>
      <c r="AT4" s="18">
        <v>131</v>
      </c>
      <c r="AU4" s="18">
        <v>161</v>
      </c>
      <c r="AV4" s="18">
        <v>166</v>
      </c>
      <c r="AW4" s="18">
        <v>193</v>
      </c>
      <c r="AX4" s="20">
        <v>151</v>
      </c>
      <c r="AY4" s="18">
        <v>121</v>
      </c>
      <c r="AZ4" s="18">
        <v>131</v>
      </c>
      <c r="BA4" s="18">
        <v>161</v>
      </c>
      <c r="BB4" s="18">
        <v>166</v>
      </c>
      <c r="BC4" s="18">
        <v>121</v>
      </c>
      <c r="BD4" s="18">
        <v>131</v>
      </c>
      <c r="BE4" s="18">
        <v>161</v>
      </c>
      <c r="BF4" s="18">
        <v>166</v>
      </c>
      <c r="BG4" s="18">
        <v>193</v>
      </c>
      <c r="BH4" s="20">
        <v>151</v>
      </c>
      <c r="BI4" s="18">
        <v>121</v>
      </c>
      <c r="BJ4" s="18">
        <v>131</v>
      </c>
      <c r="BK4" s="18">
        <v>161</v>
      </c>
      <c r="BL4" s="18">
        <v>166</v>
      </c>
      <c r="BM4" s="18">
        <v>193</v>
      </c>
    </row>
    <row r="5" spans="2:70" x14ac:dyDescent="0.25">
      <c r="B5" s="4" t="s">
        <v>1</v>
      </c>
      <c r="C5" s="18">
        <v>5</v>
      </c>
      <c r="D5" s="18">
        <v>7</v>
      </c>
      <c r="E5" s="18">
        <v>11</v>
      </c>
      <c r="F5" s="18"/>
      <c r="G5" s="18">
        <v>6</v>
      </c>
      <c r="H5" s="20">
        <v>2</v>
      </c>
      <c r="I5" s="18">
        <v>5</v>
      </c>
      <c r="J5" s="18">
        <v>7</v>
      </c>
      <c r="K5" s="18">
        <v>11</v>
      </c>
      <c r="L5" s="18"/>
      <c r="M5" s="18">
        <v>6</v>
      </c>
      <c r="N5" s="20">
        <v>2</v>
      </c>
      <c r="O5" s="18">
        <v>5</v>
      </c>
      <c r="P5" s="18">
        <v>7</v>
      </c>
      <c r="Q5" s="18">
        <v>11</v>
      </c>
      <c r="R5" s="18"/>
      <c r="S5" s="18">
        <v>6</v>
      </c>
      <c r="T5" s="20">
        <v>2</v>
      </c>
      <c r="U5" s="18">
        <v>5</v>
      </c>
      <c r="V5" s="18">
        <v>7</v>
      </c>
      <c r="W5" s="18">
        <v>5</v>
      </c>
      <c r="X5" s="18">
        <v>7</v>
      </c>
      <c r="Y5" s="18">
        <v>11</v>
      </c>
      <c r="Z5" s="18"/>
      <c r="AA5" s="18">
        <v>6</v>
      </c>
      <c r="AB5" s="20">
        <v>2</v>
      </c>
      <c r="AC5" s="18">
        <v>5</v>
      </c>
      <c r="AD5" s="18">
        <v>7</v>
      </c>
      <c r="AE5" s="18">
        <v>11</v>
      </c>
      <c r="AF5" s="18"/>
      <c r="AG5" s="18">
        <v>6</v>
      </c>
      <c r="AH5" s="20">
        <v>2</v>
      </c>
      <c r="AI5" s="18">
        <v>5</v>
      </c>
      <c r="AJ5" s="18">
        <v>7</v>
      </c>
      <c r="AK5" s="18">
        <v>11</v>
      </c>
      <c r="AL5" s="18"/>
      <c r="AM5" s="18">
        <v>5</v>
      </c>
      <c r="AN5" s="18">
        <v>7</v>
      </c>
      <c r="AO5" s="18">
        <v>11</v>
      </c>
      <c r="AP5" s="18"/>
      <c r="AQ5" s="18">
        <v>6</v>
      </c>
      <c r="AR5" s="20">
        <v>2</v>
      </c>
      <c r="AS5" s="18">
        <v>5</v>
      </c>
      <c r="AT5" s="18">
        <v>7</v>
      </c>
      <c r="AU5" s="18">
        <v>11</v>
      </c>
      <c r="AV5" s="18"/>
      <c r="AW5" s="18">
        <v>6</v>
      </c>
      <c r="AX5" s="20">
        <v>2</v>
      </c>
      <c r="AY5" s="18">
        <v>5</v>
      </c>
      <c r="AZ5" s="18">
        <v>7</v>
      </c>
      <c r="BA5" s="18">
        <v>11</v>
      </c>
      <c r="BB5" s="18"/>
      <c r="BC5" s="18">
        <v>5</v>
      </c>
      <c r="BD5" s="18">
        <v>7</v>
      </c>
      <c r="BE5" s="18">
        <v>11</v>
      </c>
      <c r="BF5" s="18"/>
      <c r="BG5" s="18">
        <v>6</v>
      </c>
      <c r="BH5" s="20">
        <v>2</v>
      </c>
      <c r="BI5" s="18">
        <v>5</v>
      </c>
      <c r="BJ5" s="18">
        <v>7</v>
      </c>
      <c r="BK5" s="18">
        <v>11</v>
      </c>
      <c r="BL5" s="18"/>
      <c r="BM5" s="18">
        <v>6</v>
      </c>
    </row>
    <row r="6" spans="2:70" x14ac:dyDescent="0.25">
      <c r="B6" s="4" t="s">
        <v>2</v>
      </c>
      <c r="C6" s="18">
        <v>4</v>
      </c>
      <c r="D6" s="18">
        <v>1</v>
      </c>
      <c r="E6" s="18">
        <v>4</v>
      </c>
      <c r="F6" s="18">
        <v>7</v>
      </c>
      <c r="G6" s="18">
        <v>6</v>
      </c>
      <c r="H6" s="20">
        <v>8</v>
      </c>
      <c r="I6" s="18">
        <v>4</v>
      </c>
      <c r="J6" s="18">
        <v>1</v>
      </c>
      <c r="K6" s="18">
        <v>4</v>
      </c>
      <c r="L6" s="18">
        <v>7</v>
      </c>
      <c r="M6" s="18">
        <v>6</v>
      </c>
      <c r="N6" s="20">
        <v>8</v>
      </c>
      <c r="O6" s="18">
        <v>4</v>
      </c>
      <c r="P6" s="18">
        <v>1</v>
      </c>
      <c r="Q6" s="18">
        <v>4</v>
      </c>
      <c r="R6" s="18">
        <v>7</v>
      </c>
      <c r="S6" s="18">
        <v>6</v>
      </c>
      <c r="T6" s="20">
        <v>8</v>
      </c>
      <c r="U6" s="18">
        <v>4</v>
      </c>
      <c r="V6" s="18">
        <v>1</v>
      </c>
      <c r="W6" s="18">
        <v>4</v>
      </c>
      <c r="X6" s="18">
        <v>1</v>
      </c>
      <c r="Y6" s="18">
        <v>4</v>
      </c>
      <c r="Z6" s="18">
        <v>7</v>
      </c>
      <c r="AA6" s="18">
        <v>6</v>
      </c>
      <c r="AB6" s="20">
        <v>8</v>
      </c>
      <c r="AC6" s="18">
        <v>4</v>
      </c>
      <c r="AD6" s="18">
        <v>1</v>
      </c>
      <c r="AE6" s="18">
        <v>4</v>
      </c>
      <c r="AF6" s="18">
        <v>7</v>
      </c>
      <c r="AG6" s="18">
        <v>6</v>
      </c>
      <c r="AH6" s="20">
        <v>8</v>
      </c>
      <c r="AI6" s="18">
        <v>4</v>
      </c>
      <c r="AJ6" s="18">
        <v>1</v>
      </c>
      <c r="AK6" s="18">
        <v>4</v>
      </c>
      <c r="AL6" s="18">
        <v>7</v>
      </c>
      <c r="AM6" s="18">
        <v>4</v>
      </c>
      <c r="AN6" s="18">
        <v>1</v>
      </c>
      <c r="AO6" s="18">
        <v>4</v>
      </c>
      <c r="AP6" s="18">
        <v>7</v>
      </c>
      <c r="AQ6" s="18">
        <v>6</v>
      </c>
      <c r="AR6" s="20">
        <v>8</v>
      </c>
      <c r="AS6" s="18">
        <v>4</v>
      </c>
      <c r="AT6" s="18">
        <v>1</v>
      </c>
      <c r="AU6" s="18">
        <v>4</v>
      </c>
      <c r="AV6" s="18">
        <v>7</v>
      </c>
      <c r="AW6" s="18">
        <v>6</v>
      </c>
      <c r="AX6" s="20">
        <v>8</v>
      </c>
      <c r="AY6" s="18">
        <v>4</v>
      </c>
      <c r="AZ6" s="18">
        <v>1</v>
      </c>
      <c r="BA6" s="18">
        <v>4</v>
      </c>
      <c r="BB6" s="18">
        <v>7</v>
      </c>
      <c r="BC6" s="18">
        <v>4</v>
      </c>
      <c r="BD6" s="18">
        <v>1</v>
      </c>
      <c r="BE6" s="18">
        <v>4</v>
      </c>
      <c r="BF6" s="18">
        <v>7</v>
      </c>
      <c r="BG6" s="18">
        <v>6</v>
      </c>
      <c r="BH6" s="20">
        <v>8</v>
      </c>
      <c r="BI6" s="18">
        <v>4</v>
      </c>
      <c r="BJ6" s="18">
        <v>1</v>
      </c>
      <c r="BK6" s="18">
        <v>4</v>
      </c>
      <c r="BL6" s="18">
        <v>7</v>
      </c>
      <c r="BM6" s="18">
        <v>6</v>
      </c>
    </row>
    <row r="7" spans="2:70" x14ac:dyDescent="0.25">
      <c r="B7" s="4" t="s">
        <v>6</v>
      </c>
      <c r="C7" s="18">
        <v>2</v>
      </c>
      <c r="D7" s="18">
        <v>2</v>
      </c>
      <c r="E7" s="18">
        <v>5</v>
      </c>
      <c r="F7" s="18">
        <v>4</v>
      </c>
      <c r="G7" s="18">
        <v>4</v>
      </c>
      <c r="H7" s="20">
        <v>4</v>
      </c>
      <c r="I7" s="18">
        <v>2</v>
      </c>
      <c r="J7" s="18">
        <v>2</v>
      </c>
      <c r="K7" s="18">
        <v>5</v>
      </c>
      <c r="L7" s="18">
        <v>4</v>
      </c>
      <c r="M7" s="18">
        <v>4</v>
      </c>
      <c r="N7" s="20">
        <v>4</v>
      </c>
      <c r="O7" s="18">
        <v>2</v>
      </c>
      <c r="P7" s="18">
        <v>2</v>
      </c>
      <c r="Q7" s="18">
        <v>5</v>
      </c>
      <c r="R7" s="18">
        <v>4</v>
      </c>
      <c r="S7" s="18">
        <v>4</v>
      </c>
      <c r="T7" s="20">
        <v>4</v>
      </c>
      <c r="U7" s="18">
        <v>2</v>
      </c>
      <c r="V7" s="18">
        <v>2</v>
      </c>
      <c r="W7" s="18">
        <v>2</v>
      </c>
      <c r="X7" s="18">
        <v>2</v>
      </c>
      <c r="Y7" s="18">
        <v>5</v>
      </c>
      <c r="Z7" s="18">
        <v>4</v>
      </c>
      <c r="AA7" s="18">
        <v>4</v>
      </c>
      <c r="AB7" s="20">
        <v>4</v>
      </c>
      <c r="AC7" s="18">
        <v>2</v>
      </c>
      <c r="AD7" s="18">
        <v>2</v>
      </c>
      <c r="AE7" s="18">
        <v>5</v>
      </c>
      <c r="AF7" s="18">
        <v>4</v>
      </c>
      <c r="AG7" s="18">
        <v>4</v>
      </c>
      <c r="AH7" s="20">
        <v>4</v>
      </c>
      <c r="AI7" s="18">
        <v>2</v>
      </c>
      <c r="AJ7" s="18">
        <v>2</v>
      </c>
      <c r="AK7" s="18">
        <v>5</v>
      </c>
      <c r="AL7" s="18">
        <v>4</v>
      </c>
      <c r="AM7" s="18">
        <v>2</v>
      </c>
      <c r="AN7" s="18">
        <v>2</v>
      </c>
      <c r="AO7" s="18">
        <v>5</v>
      </c>
      <c r="AP7" s="18">
        <v>4</v>
      </c>
      <c r="AQ7" s="18">
        <v>4</v>
      </c>
      <c r="AR7" s="20">
        <v>4</v>
      </c>
      <c r="AS7" s="18">
        <v>2</v>
      </c>
      <c r="AT7" s="18">
        <v>2</v>
      </c>
      <c r="AU7" s="18">
        <v>5</v>
      </c>
      <c r="AV7" s="18">
        <v>4</v>
      </c>
      <c r="AW7" s="18">
        <v>4</v>
      </c>
      <c r="AX7" s="20">
        <v>4</v>
      </c>
      <c r="AY7" s="18">
        <v>2</v>
      </c>
      <c r="AZ7" s="18">
        <v>2</v>
      </c>
      <c r="BA7" s="18">
        <v>5</v>
      </c>
      <c r="BB7" s="18">
        <v>4</v>
      </c>
      <c r="BC7" s="18">
        <v>2</v>
      </c>
      <c r="BD7" s="18">
        <v>2</v>
      </c>
      <c r="BE7" s="18">
        <v>5</v>
      </c>
      <c r="BF7" s="18">
        <v>4</v>
      </c>
      <c r="BG7" s="18">
        <v>4</v>
      </c>
      <c r="BH7" s="20">
        <v>4</v>
      </c>
      <c r="BI7" s="18">
        <v>2</v>
      </c>
      <c r="BJ7" s="18">
        <v>2</v>
      </c>
      <c r="BK7" s="18">
        <v>5</v>
      </c>
      <c r="BL7" s="18">
        <v>4</v>
      </c>
      <c r="BM7" s="18">
        <v>4</v>
      </c>
    </row>
    <row r="8" spans="2:70" ht="15.75" thickBot="1" x14ac:dyDescent="0.3">
      <c r="B8" s="6" t="s">
        <v>7</v>
      </c>
      <c r="C8" s="19">
        <v>2400</v>
      </c>
      <c r="D8" s="19">
        <v>2400</v>
      </c>
      <c r="E8" s="19">
        <v>2400</v>
      </c>
      <c r="F8" s="19">
        <v>2400</v>
      </c>
      <c r="G8" s="19">
        <v>2400</v>
      </c>
      <c r="H8" s="21">
        <v>2400</v>
      </c>
      <c r="I8" s="19">
        <v>2400</v>
      </c>
      <c r="J8" s="19">
        <v>2400</v>
      </c>
      <c r="K8" s="19">
        <v>2400</v>
      </c>
      <c r="L8" s="19">
        <v>2400</v>
      </c>
      <c r="M8" s="19">
        <v>2400</v>
      </c>
      <c r="N8" s="21">
        <v>2400</v>
      </c>
      <c r="O8" s="19">
        <v>2400</v>
      </c>
      <c r="P8" s="19">
        <v>2400</v>
      </c>
      <c r="Q8" s="19">
        <v>2400</v>
      </c>
      <c r="R8" s="19">
        <v>2400</v>
      </c>
      <c r="S8" s="19">
        <v>2400</v>
      </c>
      <c r="T8" s="21">
        <v>2400</v>
      </c>
      <c r="U8" s="19">
        <v>2400</v>
      </c>
      <c r="V8" s="19">
        <v>2400</v>
      </c>
      <c r="W8" s="19">
        <v>2400</v>
      </c>
      <c r="X8" s="19">
        <v>2400</v>
      </c>
      <c r="Y8" s="19">
        <v>2400</v>
      </c>
      <c r="Z8" s="19">
        <v>2400</v>
      </c>
      <c r="AA8" s="19">
        <v>2400</v>
      </c>
      <c r="AB8" s="21">
        <v>2400</v>
      </c>
      <c r="AC8" s="19">
        <v>2400</v>
      </c>
      <c r="AD8" s="19">
        <v>2400</v>
      </c>
      <c r="AE8" s="19">
        <v>2400</v>
      </c>
      <c r="AF8" s="19">
        <v>2400</v>
      </c>
      <c r="AG8" s="19">
        <v>2400</v>
      </c>
      <c r="AH8" s="21">
        <v>2400</v>
      </c>
      <c r="AI8" s="19">
        <v>2400</v>
      </c>
      <c r="AJ8" s="19">
        <v>2400</v>
      </c>
      <c r="AK8" s="19">
        <v>2400</v>
      </c>
      <c r="AL8" s="19">
        <v>2400</v>
      </c>
      <c r="AM8" s="19">
        <v>2400</v>
      </c>
      <c r="AN8" s="19">
        <v>2400</v>
      </c>
      <c r="AO8" s="19">
        <v>2400</v>
      </c>
      <c r="AP8" s="19">
        <v>2400</v>
      </c>
      <c r="AQ8" s="19">
        <v>2400</v>
      </c>
      <c r="AR8" s="21">
        <v>2400</v>
      </c>
      <c r="AS8" s="19">
        <v>2400</v>
      </c>
      <c r="AT8" s="19">
        <v>2400</v>
      </c>
      <c r="AU8" s="19">
        <v>2400</v>
      </c>
      <c r="AV8" s="19">
        <v>2400</v>
      </c>
      <c r="AW8" s="19">
        <v>2400</v>
      </c>
      <c r="AX8" s="21">
        <v>2400</v>
      </c>
      <c r="AY8" s="19">
        <v>2400</v>
      </c>
      <c r="AZ8" s="19">
        <v>2400</v>
      </c>
      <c r="BA8" s="19">
        <v>2400</v>
      </c>
      <c r="BB8" s="19">
        <v>2400</v>
      </c>
      <c r="BC8" s="19">
        <v>2400</v>
      </c>
      <c r="BD8" s="19">
        <v>2400</v>
      </c>
      <c r="BE8" s="19">
        <v>2400</v>
      </c>
      <c r="BF8" s="19">
        <v>2400</v>
      </c>
      <c r="BG8" s="19">
        <v>2400</v>
      </c>
      <c r="BH8" s="21">
        <v>2400</v>
      </c>
      <c r="BI8" s="19">
        <v>2400</v>
      </c>
      <c r="BJ8" s="19">
        <v>2400</v>
      </c>
      <c r="BK8" s="19">
        <v>2400</v>
      </c>
      <c r="BL8" s="19">
        <v>2400</v>
      </c>
      <c r="BM8" s="19">
        <v>2400</v>
      </c>
    </row>
    <row r="9" spans="2:70" x14ac:dyDescent="0.25">
      <c r="B9" s="8" t="s">
        <v>3</v>
      </c>
      <c r="C9" s="9">
        <f t="shared" ref="C9:F9" si="1">C5+C6</f>
        <v>9</v>
      </c>
      <c r="D9" s="9">
        <f t="shared" si="1"/>
        <v>8</v>
      </c>
      <c r="E9" s="9">
        <f t="shared" si="1"/>
        <v>15</v>
      </c>
      <c r="F9" s="9">
        <f t="shared" si="1"/>
        <v>7</v>
      </c>
      <c r="G9" s="9">
        <f>G5+G6</f>
        <v>12</v>
      </c>
      <c r="H9" s="40">
        <f t="shared" ref="H9:BM9" si="2">H5+H6</f>
        <v>10</v>
      </c>
      <c r="I9" s="40">
        <f t="shared" si="2"/>
        <v>9</v>
      </c>
      <c r="J9" s="40">
        <f t="shared" si="2"/>
        <v>8</v>
      </c>
      <c r="K9" s="40">
        <f t="shared" si="2"/>
        <v>15</v>
      </c>
      <c r="L9" s="40">
        <f t="shared" si="2"/>
        <v>7</v>
      </c>
      <c r="M9" s="40">
        <f t="shared" si="2"/>
        <v>12</v>
      </c>
      <c r="N9" s="40">
        <f t="shared" si="2"/>
        <v>10</v>
      </c>
      <c r="O9" s="40">
        <f t="shared" si="2"/>
        <v>9</v>
      </c>
      <c r="P9" s="40">
        <f t="shared" si="2"/>
        <v>8</v>
      </c>
      <c r="Q9" s="40">
        <f t="shared" si="2"/>
        <v>15</v>
      </c>
      <c r="R9" s="40">
        <f t="shared" si="2"/>
        <v>7</v>
      </c>
      <c r="S9" s="40">
        <f t="shared" si="2"/>
        <v>12</v>
      </c>
      <c r="T9" s="40">
        <f t="shared" si="2"/>
        <v>10</v>
      </c>
      <c r="U9" s="40">
        <f t="shared" si="2"/>
        <v>9</v>
      </c>
      <c r="V9" s="40">
        <f t="shared" si="2"/>
        <v>8</v>
      </c>
      <c r="W9" s="40">
        <f t="shared" si="2"/>
        <v>9</v>
      </c>
      <c r="X9" s="40">
        <f t="shared" si="2"/>
        <v>8</v>
      </c>
      <c r="Y9" s="40">
        <f t="shared" si="2"/>
        <v>15</v>
      </c>
      <c r="Z9" s="40">
        <f t="shared" si="2"/>
        <v>7</v>
      </c>
      <c r="AA9" s="40">
        <f t="shared" si="2"/>
        <v>12</v>
      </c>
      <c r="AB9" s="40">
        <f t="shared" si="2"/>
        <v>10</v>
      </c>
      <c r="AC9" s="40">
        <f t="shared" si="2"/>
        <v>9</v>
      </c>
      <c r="AD9" s="40">
        <f t="shared" si="2"/>
        <v>8</v>
      </c>
      <c r="AE9" s="40">
        <f t="shared" si="2"/>
        <v>15</v>
      </c>
      <c r="AF9" s="40">
        <f t="shared" si="2"/>
        <v>7</v>
      </c>
      <c r="AG9" s="40">
        <f t="shared" si="2"/>
        <v>12</v>
      </c>
      <c r="AH9" s="40">
        <f t="shared" si="2"/>
        <v>10</v>
      </c>
      <c r="AI9" s="40">
        <f t="shared" si="2"/>
        <v>9</v>
      </c>
      <c r="AJ9" s="40">
        <f t="shared" si="2"/>
        <v>8</v>
      </c>
      <c r="AK9" s="40">
        <f t="shared" si="2"/>
        <v>15</v>
      </c>
      <c r="AL9" s="40">
        <f t="shared" si="2"/>
        <v>7</v>
      </c>
      <c r="AM9" s="40">
        <f t="shared" si="2"/>
        <v>9</v>
      </c>
      <c r="AN9" s="40">
        <f t="shared" si="2"/>
        <v>8</v>
      </c>
      <c r="AO9" s="40">
        <f t="shared" si="2"/>
        <v>15</v>
      </c>
      <c r="AP9" s="40">
        <f t="shared" si="2"/>
        <v>7</v>
      </c>
      <c r="AQ9" s="40">
        <f t="shared" si="2"/>
        <v>12</v>
      </c>
      <c r="AR9" s="40">
        <f t="shared" si="2"/>
        <v>10</v>
      </c>
      <c r="AS9" s="40">
        <f t="shared" si="2"/>
        <v>9</v>
      </c>
      <c r="AT9" s="40">
        <f t="shared" si="2"/>
        <v>8</v>
      </c>
      <c r="AU9" s="40">
        <f t="shared" si="2"/>
        <v>15</v>
      </c>
      <c r="AV9" s="40">
        <f t="shared" si="2"/>
        <v>7</v>
      </c>
      <c r="AW9" s="40">
        <f t="shared" si="2"/>
        <v>12</v>
      </c>
      <c r="AX9" s="40">
        <f t="shared" si="2"/>
        <v>10</v>
      </c>
      <c r="AY9" s="40">
        <f t="shared" si="2"/>
        <v>9</v>
      </c>
      <c r="AZ9" s="40">
        <f t="shared" si="2"/>
        <v>8</v>
      </c>
      <c r="BA9" s="40">
        <f t="shared" si="2"/>
        <v>15</v>
      </c>
      <c r="BB9" s="40">
        <f t="shared" si="2"/>
        <v>7</v>
      </c>
      <c r="BC9" s="40">
        <f t="shared" si="2"/>
        <v>9</v>
      </c>
      <c r="BD9" s="40">
        <f t="shared" si="2"/>
        <v>8</v>
      </c>
      <c r="BE9" s="40">
        <f t="shared" si="2"/>
        <v>15</v>
      </c>
      <c r="BF9" s="40">
        <f t="shared" si="2"/>
        <v>7</v>
      </c>
      <c r="BG9" s="40">
        <f t="shared" si="2"/>
        <v>12</v>
      </c>
      <c r="BH9" s="40">
        <f t="shared" si="2"/>
        <v>10</v>
      </c>
      <c r="BI9" s="40">
        <f t="shared" si="2"/>
        <v>9</v>
      </c>
      <c r="BJ9" s="40">
        <f t="shared" si="2"/>
        <v>8</v>
      </c>
      <c r="BK9" s="40">
        <f t="shared" si="2"/>
        <v>15</v>
      </c>
      <c r="BL9" s="40">
        <f t="shared" si="2"/>
        <v>7</v>
      </c>
      <c r="BM9" s="40">
        <f t="shared" si="2"/>
        <v>12</v>
      </c>
    </row>
    <row r="10" spans="2:70" x14ac:dyDescent="0.25">
      <c r="B10" s="10" t="s">
        <v>8</v>
      </c>
      <c r="C10" s="11">
        <f t="shared" ref="C10:F10" si="3">C7/(C9/100)</f>
        <v>22.222222222222221</v>
      </c>
      <c r="D10" s="11">
        <f t="shared" si="3"/>
        <v>25</v>
      </c>
      <c r="E10" s="11">
        <f t="shared" si="3"/>
        <v>33.333333333333336</v>
      </c>
      <c r="F10" s="11">
        <f t="shared" si="3"/>
        <v>57.142857142857139</v>
      </c>
      <c r="G10" s="11">
        <f>G7/(G9/100)</f>
        <v>33.333333333333336</v>
      </c>
      <c r="H10" s="41">
        <f t="shared" ref="H10:BM10" si="4">H7/(H9/100)</f>
        <v>40</v>
      </c>
      <c r="I10" s="41">
        <f t="shared" si="4"/>
        <v>22.222222222222221</v>
      </c>
      <c r="J10" s="41">
        <f t="shared" si="4"/>
        <v>25</v>
      </c>
      <c r="K10" s="41">
        <f t="shared" si="4"/>
        <v>33.333333333333336</v>
      </c>
      <c r="L10" s="41">
        <f t="shared" si="4"/>
        <v>57.142857142857139</v>
      </c>
      <c r="M10" s="41">
        <f t="shared" si="4"/>
        <v>33.333333333333336</v>
      </c>
      <c r="N10" s="41">
        <f t="shared" si="4"/>
        <v>40</v>
      </c>
      <c r="O10" s="41">
        <f t="shared" si="4"/>
        <v>22.222222222222221</v>
      </c>
      <c r="P10" s="41">
        <f t="shared" si="4"/>
        <v>25</v>
      </c>
      <c r="Q10" s="41">
        <f t="shared" si="4"/>
        <v>33.333333333333336</v>
      </c>
      <c r="R10" s="41">
        <f t="shared" si="4"/>
        <v>57.142857142857139</v>
      </c>
      <c r="S10" s="41">
        <f t="shared" si="4"/>
        <v>33.333333333333336</v>
      </c>
      <c r="T10" s="41">
        <f t="shared" si="4"/>
        <v>40</v>
      </c>
      <c r="U10" s="41">
        <f t="shared" si="4"/>
        <v>22.222222222222221</v>
      </c>
      <c r="V10" s="41">
        <f t="shared" si="4"/>
        <v>25</v>
      </c>
      <c r="W10" s="41">
        <f t="shared" si="4"/>
        <v>22.222222222222221</v>
      </c>
      <c r="X10" s="41">
        <f t="shared" si="4"/>
        <v>25</v>
      </c>
      <c r="Y10" s="41">
        <f t="shared" si="4"/>
        <v>33.333333333333336</v>
      </c>
      <c r="Z10" s="41">
        <f t="shared" si="4"/>
        <v>57.142857142857139</v>
      </c>
      <c r="AA10" s="41">
        <f t="shared" si="4"/>
        <v>33.333333333333336</v>
      </c>
      <c r="AB10" s="41">
        <f t="shared" si="4"/>
        <v>40</v>
      </c>
      <c r="AC10" s="41">
        <f t="shared" si="4"/>
        <v>22.222222222222221</v>
      </c>
      <c r="AD10" s="41">
        <f t="shared" si="4"/>
        <v>25</v>
      </c>
      <c r="AE10" s="41">
        <f t="shared" si="4"/>
        <v>33.333333333333336</v>
      </c>
      <c r="AF10" s="41">
        <f t="shared" si="4"/>
        <v>57.142857142857139</v>
      </c>
      <c r="AG10" s="41">
        <f t="shared" si="4"/>
        <v>33.333333333333336</v>
      </c>
      <c r="AH10" s="41">
        <f t="shared" si="4"/>
        <v>40</v>
      </c>
      <c r="AI10" s="41">
        <f t="shared" si="4"/>
        <v>22.222222222222221</v>
      </c>
      <c r="AJ10" s="41">
        <f t="shared" si="4"/>
        <v>25</v>
      </c>
      <c r="AK10" s="41">
        <f t="shared" si="4"/>
        <v>33.333333333333336</v>
      </c>
      <c r="AL10" s="41">
        <f t="shared" si="4"/>
        <v>57.142857142857139</v>
      </c>
      <c r="AM10" s="41">
        <f t="shared" si="4"/>
        <v>22.222222222222221</v>
      </c>
      <c r="AN10" s="41">
        <f t="shared" si="4"/>
        <v>25</v>
      </c>
      <c r="AO10" s="41">
        <f t="shared" si="4"/>
        <v>33.333333333333336</v>
      </c>
      <c r="AP10" s="41">
        <f t="shared" si="4"/>
        <v>57.142857142857139</v>
      </c>
      <c r="AQ10" s="41">
        <f t="shared" si="4"/>
        <v>33.333333333333336</v>
      </c>
      <c r="AR10" s="41">
        <f t="shared" si="4"/>
        <v>40</v>
      </c>
      <c r="AS10" s="41">
        <f t="shared" si="4"/>
        <v>22.222222222222221</v>
      </c>
      <c r="AT10" s="41">
        <f t="shared" si="4"/>
        <v>25</v>
      </c>
      <c r="AU10" s="41">
        <f t="shared" si="4"/>
        <v>33.333333333333336</v>
      </c>
      <c r="AV10" s="41">
        <f t="shared" si="4"/>
        <v>57.142857142857139</v>
      </c>
      <c r="AW10" s="41">
        <f t="shared" si="4"/>
        <v>33.333333333333336</v>
      </c>
      <c r="AX10" s="41">
        <f t="shared" si="4"/>
        <v>40</v>
      </c>
      <c r="AY10" s="41">
        <f t="shared" si="4"/>
        <v>22.222222222222221</v>
      </c>
      <c r="AZ10" s="41">
        <f t="shared" si="4"/>
        <v>25</v>
      </c>
      <c r="BA10" s="41">
        <f t="shared" si="4"/>
        <v>33.333333333333336</v>
      </c>
      <c r="BB10" s="41">
        <f t="shared" si="4"/>
        <v>57.142857142857139</v>
      </c>
      <c r="BC10" s="41">
        <f t="shared" si="4"/>
        <v>22.222222222222221</v>
      </c>
      <c r="BD10" s="41">
        <f t="shared" si="4"/>
        <v>25</v>
      </c>
      <c r="BE10" s="41">
        <f t="shared" si="4"/>
        <v>33.333333333333336</v>
      </c>
      <c r="BF10" s="41">
        <f t="shared" si="4"/>
        <v>57.142857142857139</v>
      </c>
      <c r="BG10" s="41">
        <f t="shared" si="4"/>
        <v>33.333333333333336</v>
      </c>
      <c r="BH10" s="41">
        <f t="shared" si="4"/>
        <v>40</v>
      </c>
      <c r="BI10" s="41">
        <f t="shared" si="4"/>
        <v>22.222222222222221</v>
      </c>
      <c r="BJ10" s="41">
        <f t="shared" si="4"/>
        <v>25</v>
      </c>
      <c r="BK10" s="41">
        <f t="shared" si="4"/>
        <v>33.333333333333336</v>
      </c>
      <c r="BL10" s="41">
        <f t="shared" si="4"/>
        <v>57.142857142857139</v>
      </c>
      <c r="BM10" s="41">
        <f t="shared" si="4"/>
        <v>33.333333333333336</v>
      </c>
    </row>
    <row r="11" spans="2:70" x14ac:dyDescent="0.25">
      <c r="B11" s="10" t="s">
        <v>4</v>
      </c>
      <c r="C11" s="11">
        <f t="shared" ref="C11:F11" si="5">C8/C9</f>
        <v>266.66666666666669</v>
      </c>
      <c r="D11" s="11">
        <f t="shared" si="5"/>
        <v>300</v>
      </c>
      <c r="E11" s="11">
        <f t="shared" si="5"/>
        <v>160</v>
      </c>
      <c r="F11" s="11">
        <f t="shared" si="5"/>
        <v>342.85714285714283</v>
      </c>
      <c r="G11" s="11">
        <f>G8/G9</f>
        <v>200</v>
      </c>
      <c r="H11" s="41">
        <f t="shared" ref="H11:BM11" si="6">H8/H9</f>
        <v>240</v>
      </c>
      <c r="I11" s="41">
        <f t="shared" si="6"/>
        <v>266.66666666666669</v>
      </c>
      <c r="J11" s="41">
        <f t="shared" si="6"/>
        <v>300</v>
      </c>
      <c r="K11" s="41">
        <f t="shared" si="6"/>
        <v>160</v>
      </c>
      <c r="L11" s="41">
        <f t="shared" si="6"/>
        <v>342.85714285714283</v>
      </c>
      <c r="M11" s="41">
        <f t="shared" si="6"/>
        <v>200</v>
      </c>
      <c r="N11" s="41">
        <f t="shared" si="6"/>
        <v>240</v>
      </c>
      <c r="O11" s="41">
        <f t="shared" si="6"/>
        <v>266.66666666666669</v>
      </c>
      <c r="P11" s="41">
        <f t="shared" si="6"/>
        <v>300</v>
      </c>
      <c r="Q11" s="41">
        <f t="shared" si="6"/>
        <v>160</v>
      </c>
      <c r="R11" s="41">
        <f t="shared" si="6"/>
        <v>342.85714285714283</v>
      </c>
      <c r="S11" s="41">
        <f t="shared" si="6"/>
        <v>200</v>
      </c>
      <c r="T11" s="41">
        <f t="shared" si="6"/>
        <v>240</v>
      </c>
      <c r="U11" s="41">
        <f t="shared" si="6"/>
        <v>266.66666666666669</v>
      </c>
      <c r="V11" s="41">
        <f t="shared" si="6"/>
        <v>300</v>
      </c>
      <c r="W11" s="41">
        <f t="shared" si="6"/>
        <v>266.66666666666669</v>
      </c>
      <c r="X11" s="41">
        <f t="shared" si="6"/>
        <v>300</v>
      </c>
      <c r="Y11" s="41">
        <f t="shared" si="6"/>
        <v>160</v>
      </c>
      <c r="Z11" s="41">
        <f t="shared" si="6"/>
        <v>342.85714285714283</v>
      </c>
      <c r="AA11" s="41">
        <f t="shared" si="6"/>
        <v>200</v>
      </c>
      <c r="AB11" s="41">
        <f t="shared" si="6"/>
        <v>240</v>
      </c>
      <c r="AC11" s="41">
        <f t="shared" si="6"/>
        <v>266.66666666666669</v>
      </c>
      <c r="AD11" s="41">
        <f t="shared" si="6"/>
        <v>300</v>
      </c>
      <c r="AE11" s="41">
        <f t="shared" si="6"/>
        <v>160</v>
      </c>
      <c r="AF11" s="41">
        <f t="shared" si="6"/>
        <v>342.85714285714283</v>
      </c>
      <c r="AG11" s="41">
        <f t="shared" si="6"/>
        <v>200</v>
      </c>
      <c r="AH11" s="41">
        <f t="shared" si="6"/>
        <v>240</v>
      </c>
      <c r="AI11" s="41">
        <f t="shared" si="6"/>
        <v>266.66666666666669</v>
      </c>
      <c r="AJ11" s="41">
        <f t="shared" si="6"/>
        <v>300</v>
      </c>
      <c r="AK11" s="41">
        <f t="shared" si="6"/>
        <v>160</v>
      </c>
      <c r="AL11" s="41">
        <f t="shared" si="6"/>
        <v>342.85714285714283</v>
      </c>
      <c r="AM11" s="41">
        <f t="shared" si="6"/>
        <v>266.66666666666669</v>
      </c>
      <c r="AN11" s="41">
        <f t="shared" si="6"/>
        <v>300</v>
      </c>
      <c r="AO11" s="41">
        <f t="shared" si="6"/>
        <v>160</v>
      </c>
      <c r="AP11" s="41">
        <f t="shared" si="6"/>
        <v>342.85714285714283</v>
      </c>
      <c r="AQ11" s="41">
        <f t="shared" si="6"/>
        <v>200</v>
      </c>
      <c r="AR11" s="41">
        <f t="shared" si="6"/>
        <v>240</v>
      </c>
      <c r="AS11" s="41">
        <f t="shared" si="6"/>
        <v>266.66666666666669</v>
      </c>
      <c r="AT11" s="41">
        <f t="shared" si="6"/>
        <v>300</v>
      </c>
      <c r="AU11" s="41">
        <f t="shared" si="6"/>
        <v>160</v>
      </c>
      <c r="AV11" s="41">
        <f t="shared" si="6"/>
        <v>342.85714285714283</v>
      </c>
      <c r="AW11" s="41">
        <f t="shared" si="6"/>
        <v>200</v>
      </c>
      <c r="AX11" s="41">
        <f t="shared" si="6"/>
        <v>240</v>
      </c>
      <c r="AY11" s="41">
        <f t="shared" si="6"/>
        <v>266.66666666666669</v>
      </c>
      <c r="AZ11" s="41">
        <f t="shared" si="6"/>
        <v>300</v>
      </c>
      <c r="BA11" s="41">
        <f t="shared" si="6"/>
        <v>160</v>
      </c>
      <c r="BB11" s="41">
        <f t="shared" si="6"/>
        <v>342.85714285714283</v>
      </c>
      <c r="BC11" s="41">
        <f t="shared" si="6"/>
        <v>266.66666666666669</v>
      </c>
      <c r="BD11" s="41">
        <f t="shared" si="6"/>
        <v>300</v>
      </c>
      <c r="BE11" s="41">
        <f t="shared" si="6"/>
        <v>160</v>
      </c>
      <c r="BF11" s="41">
        <f t="shared" si="6"/>
        <v>342.85714285714283</v>
      </c>
      <c r="BG11" s="41">
        <f t="shared" si="6"/>
        <v>200</v>
      </c>
      <c r="BH11" s="41">
        <f t="shared" si="6"/>
        <v>240</v>
      </c>
      <c r="BI11" s="41">
        <f t="shared" si="6"/>
        <v>266.66666666666669</v>
      </c>
      <c r="BJ11" s="41">
        <f t="shared" si="6"/>
        <v>300</v>
      </c>
      <c r="BK11" s="41">
        <f t="shared" si="6"/>
        <v>160</v>
      </c>
      <c r="BL11" s="41">
        <f t="shared" si="6"/>
        <v>342.85714285714283</v>
      </c>
      <c r="BM11" s="41">
        <f t="shared" si="6"/>
        <v>200</v>
      </c>
    </row>
    <row r="12" spans="2:70" ht="15.75" thickBot="1" x14ac:dyDescent="0.3">
      <c r="B12" s="12" t="s">
        <v>9</v>
      </c>
      <c r="C12" s="13">
        <f t="shared" ref="C12:F12" si="7">C8/C7</f>
        <v>1200</v>
      </c>
      <c r="D12" s="13">
        <f t="shared" si="7"/>
        <v>1200</v>
      </c>
      <c r="E12" s="13">
        <f t="shared" si="7"/>
        <v>480</v>
      </c>
      <c r="F12" s="13">
        <f t="shared" si="7"/>
        <v>600</v>
      </c>
      <c r="G12" s="13">
        <f>G8/G7</f>
        <v>600</v>
      </c>
      <c r="H12" s="42">
        <f t="shared" ref="H12:BM12" si="8">H8/H7</f>
        <v>600</v>
      </c>
      <c r="I12" s="42">
        <f t="shared" si="8"/>
        <v>1200</v>
      </c>
      <c r="J12" s="42">
        <f t="shared" si="8"/>
        <v>1200</v>
      </c>
      <c r="K12" s="42">
        <f t="shared" si="8"/>
        <v>480</v>
      </c>
      <c r="L12" s="42">
        <f t="shared" si="8"/>
        <v>600</v>
      </c>
      <c r="M12" s="42">
        <f t="shared" si="8"/>
        <v>600</v>
      </c>
      <c r="N12" s="42">
        <f t="shared" si="8"/>
        <v>600</v>
      </c>
      <c r="O12" s="42">
        <f t="shared" si="8"/>
        <v>1200</v>
      </c>
      <c r="P12" s="42">
        <f t="shared" si="8"/>
        <v>1200</v>
      </c>
      <c r="Q12" s="42">
        <f t="shared" si="8"/>
        <v>480</v>
      </c>
      <c r="R12" s="42">
        <f t="shared" si="8"/>
        <v>600</v>
      </c>
      <c r="S12" s="42">
        <f t="shared" si="8"/>
        <v>600</v>
      </c>
      <c r="T12" s="42">
        <f t="shared" si="8"/>
        <v>600</v>
      </c>
      <c r="U12" s="42">
        <f t="shared" si="8"/>
        <v>1200</v>
      </c>
      <c r="V12" s="42">
        <f t="shared" si="8"/>
        <v>1200</v>
      </c>
      <c r="W12" s="42">
        <f t="shared" si="8"/>
        <v>1200</v>
      </c>
      <c r="X12" s="42">
        <f t="shared" si="8"/>
        <v>1200</v>
      </c>
      <c r="Y12" s="42">
        <f t="shared" si="8"/>
        <v>480</v>
      </c>
      <c r="Z12" s="42">
        <f t="shared" si="8"/>
        <v>600</v>
      </c>
      <c r="AA12" s="42">
        <f t="shared" si="8"/>
        <v>600</v>
      </c>
      <c r="AB12" s="42">
        <f t="shared" si="8"/>
        <v>600</v>
      </c>
      <c r="AC12" s="42">
        <f t="shared" si="8"/>
        <v>1200</v>
      </c>
      <c r="AD12" s="42">
        <f t="shared" si="8"/>
        <v>1200</v>
      </c>
      <c r="AE12" s="42">
        <f t="shared" si="8"/>
        <v>480</v>
      </c>
      <c r="AF12" s="42">
        <f t="shared" si="8"/>
        <v>600</v>
      </c>
      <c r="AG12" s="42">
        <f t="shared" si="8"/>
        <v>600</v>
      </c>
      <c r="AH12" s="42">
        <f t="shared" si="8"/>
        <v>600</v>
      </c>
      <c r="AI12" s="42">
        <f t="shared" si="8"/>
        <v>1200</v>
      </c>
      <c r="AJ12" s="42">
        <f t="shared" si="8"/>
        <v>1200</v>
      </c>
      <c r="AK12" s="42">
        <f t="shared" si="8"/>
        <v>480</v>
      </c>
      <c r="AL12" s="42">
        <f t="shared" si="8"/>
        <v>600</v>
      </c>
      <c r="AM12" s="42">
        <f t="shared" si="8"/>
        <v>1200</v>
      </c>
      <c r="AN12" s="42">
        <f t="shared" si="8"/>
        <v>1200</v>
      </c>
      <c r="AO12" s="42">
        <f t="shared" si="8"/>
        <v>480</v>
      </c>
      <c r="AP12" s="42">
        <f t="shared" si="8"/>
        <v>600</v>
      </c>
      <c r="AQ12" s="42">
        <f t="shared" si="8"/>
        <v>600</v>
      </c>
      <c r="AR12" s="42">
        <f t="shared" si="8"/>
        <v>600</v>
      </c>
      <c r="AS12" s="42">
        <f t="shared" si="8"/>
        <v>1200</v>
      </c>
      <c r="AT12" s="42">
        <f t="shared" si="8"/>
        <v>1200</v>
      </c>
      <c r="AU12" s="42">
        <f t="shared" si="8"/>
        <v>480</v>
      </c>
      <c r="AV12" s="42">
        <f t="shared" si="8"/>
        <v>600</v>
      </c>
      <c r="AW12" s="42">
        <f t="shared" si="8"/>
        <v>600</v>
      </c>
      <c r="AX12" s="42">
        <f t="shared" si="8"/>
        <v>600</v>
      </c>
      <c r="AY12" s="42">
        <f t="shared" si="8"/>
        <v>1200</v>
      </c>
      <c r="AZ12" s="42">
        <f t="shared" si="8"/>
        <v>1200</v>
      </c>
      <c r="BA12" s="42">
        <f t="shared" si="8"/>
        <v>480</v>
      </c>
      <c r="BB12" s="42">
        <f t="shared" si="8"/>
        <v>600</v>
      </c>
      <c r="BC12" s="42">
        <f t="shared" si="8"/>
        <v>1200</v>
      </c>
      <c r="BD12" s="42">
        <f t="shared" si="8"/>
        <v>1200</v>
      </c>
      <c r="BE12" s="42">
        <f t="shared" si="8"/>
        <v>480</v>
      </c>
      <c r="BF12" s="42">
        <f t="shared" si="8"/>
        <v>600</v>
      </c>
      <c r="BG12" s="42">
        <f t="shared" si="8"/>
        <v>600</v>
      </c>
      <c r="BH12" s="42">
        <f t="shared" si="8"/>
        <v>600</v>
      </c>
      <c r="BI12" s="42">
        <f t="shared" si="8"/>
        <v>1200</v>
      </c>
      <c r="BJ12" s="42">
        <f t="shared" si="8"/>
        <v>1200</v>
      </c>
      <c r="BK12" s="42">
        <f t="shared" si="8"/>
        <v>480</v>
      </c>
      <c r="BL12" s="42">
        <f t="shared" si="8"/>
        <v>600</v>
      </c>
      <c r="BM12" s="42">
        <f t="shared" si="8"/>
        <v>600</v>
      </c>
    </row>
    <row r="13" spans="2:70" x14ac:dyDescent="0.25">
      <c r="B13" s="3"/>
      <c r="C13" s="3"/>
      <c r="D13" s="3"/>
      <c r="E13" s="3"/>
      <c r="F13" s="3"/>
    </row>
    <row r="14" spans="2:70" x14ac:dyDescent="0.25">
      <c r="B14" s="3"/>
      <c r="C14" s="3"/>
      <c r="D14" s="3"/>
      <c r="E14" s="3"/>
      <c r="F14" s="3"/>
    </row>
    <row r="15" spans="2:70" x14ac:dyDescent="0.25">
      <c r="B15" s="3"/>
      <c r="C15" s="3"/>
      <c r="D15" s="3"/>
      <c r="E15" s="3"/>
      <c r="F15" s="3"/>
    </row>
    <row r="16" spans="2:70" x14ac:dyDescent="0.25">
      <c r="B16" s="26" t="s">
        <v>11</v>
      </c>
      <c r="C16" s="22"/>
      <c r="G16" s="1"/>
    </row>
    <row r="17" spans="2:65" x14ac:dyDescent="0.25">
      <c r="B17" s="4" t="s">
        <v>0</v>
      </c>
      <c r="C17" s="18">
        <v>28</v>
      </c>
      <c r="D17" s="18">
        <v>49</v>
      </c>
      <c r="E17" s="18">
        <v>46</v>
      </c>
      <c r="F17" s="18">
        <v>107</v>
      </c>
      <c r="G17" s="18">
        <v>77</v>
      </c>
      <c r="H17" s="20">
        <v>79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</row>
    <row r="18" spans="2:65" x14ac:dyDescent="0.25">
      <c r="B18" s="4" t="s">
        <v>1</v>
      </c>
      <c r="C18" s="18">
        <v>1</v>
      </c>
      <c r="D18" s="18">
        <v>3</v>
      </c>
      <c r="E18" s="18">
        <v>4</v>
      </c>
      <c r="F18" s="18"/>
      <c r="G18" s="18">
        <v>3</v>
      </c>
      <c r="H18" s="20">
        <v>5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</row>
    <row r="19" spans="2:65" x14ac:dyDescent="0.25">
      <c r="B19" s="4" t="s">
        <v>2</v>
      </c>
      <c r="C19" s="18">
        <v>5</v>
      </c>
      <c r="D19" s="18">
        <v>10</v>
      </c>
      <c r="E19" s="18">
        <v>13</v>
      </c>
      <c r="F19" s="18">
        <v>11</v>
      </c>
      <c r="G19" s="18">
        <v>4</v>
      </c>
      <c r="H19" s="20">
        <v>5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</row>
    <row r="20" spans="2:65" x14ac:dyDescent="0.25">
      <c r="B20" s="4" t="s">
        <v>6</v>
      </c>
      <c r="C20" s="18">
        <v>4</v>
      </c>
      <c r="D20" s="18">
        <v>5</v>
      </c>
      <c r="E20" s="18">
        <v>10</v>
      </c>
      <c r="F20" s="18">
        <v>8</v>
      </c>
      <c r="G20" s="18">
        <v>3</v>
      </c>
      <c r="H20" s="20">
        <v>3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</row>
    <row r="21" spans="2:65" ht="15.75" thickBot="1" x14ac:dyDescent="0.3">
      <c r="B21" s="6" t="s">
        <v>7</v>
      </c>
      <c r="C21" s="19">
        <v>1500</v>
      </c>
      <c r="D21" s="19">
        <v>1500</v>
      </c>
      <c r="E21" s="19">
        <v>1500</v>
      </c>
      <c r="F21" s="19">
        <v>1500</v>
      </c>
      <c r="G21" s="19">
        <v>1500</v>
      </c>
      <c r="H21" s="21">
        <v>1500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</row>
    <row r="22" spans="2:65" x14ac:dyDescent="0.25">
      <c r="B22" s="8" t="s">
        <v>3</v>
      </c>
      <c r="C22" s="9">
        <f t="shared" ref="C22:F22" si="9">C18+C19</f>
        <v>6</v>
      </c>
      <c r="D22" s="9">
        <f t="shared" si="9"/>
        <v>13</v>
      </c>
      <c r="E22" s="9">
        <f t="shared" si="9"/>
        <v>17</v>
      </c>
      <c r="F22" s="9">
        <f t="shared" si="9"/>
        <v>11</v>
      </c>
      <c r="G22" s="9">
        <f>G18+G19</f>
        <v>7</v>
      </c>
      <c r="H22" s="40">
        <f t="shared" ref="H22" si="10">H18+H19</f>
        <v>10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</row>
    <row r="23" spans="2:65" x14ac:dyDescent="0.25">
      <c r="B23" s="10" t="s">
        <v>8</v>
      </c>
      <c r="C23" s="11">
        <f t="shared" ref="C23" si="11">C20/(C22/100)</f>
        <v>66.666666666666671</v>
      </c>
      <c r="D23" s="11">
        <f t="shared" ref="D23" si="12">D20/(D22/100)</f>
        <v>38.46153846153846</v>
      </c>
      <c r="E23" s="11">
        <f t="shared" ref="E23" si="13">E20/(E22/100)</f>
        <v>58.823529411764703</v>
      </c>
      <c r="F23" s="11">
        <f t="shared" ref="F23" si="14">F20/(F22/100)</f>
        <v>72.727272727272734</v>
      </c>
      <c r="G23" s="11">
        <f>G20/(G22/100)</f>
        <v>42.857142857142854</v>
      </c>
      <c r="H23" s="41">
        <f t="shared" ref="H23" si="15">H20/(H22/100)</f>
        <v>30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</row>
    <row r="24" spans="2:65" x14ac:dyDescent="0.25">
      <c r="B24" s="10" t="s">
        <v>4</v>
      </c>
      <c r="C24" s="11">
        <f t="shared" ref="C24:F24" si="16">C21/C22</f>
        <v>250</v>
      </c>
      <c r="D24" s="11">
        <f t="shared" si="16"/>
        <v>115.38461538461539</v>
      </c>
      <c r="E24" s="11">
        <f t="shared" si="16"/>
        <v>88.235294117647058</v>
      </c>
      <c r="F24" s="11">
        <f t="shared" si="16"/>
        <v>136.36363636363637</v>
      </c>
      <c r="G24" s="11">
        <f>G21/G22</f>
        <v>214.28571428571428</v>
      </c>
      <c r="H24" s="41">
        <f t="shared" ref="H24" si="17">H21/H22</f>
        <v>150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</row>
    <row r="25" spans="2:65" ht="15.75" thickBot="1" x14ac:dyDescent="0.3">
      <c r="B25" s="12" t="s">
        <v>9</v>
      </c>
      <c r="C25" s="13">
        <f t="shared" ref="C25:F25" si="18">C21/C20</f>
        <v>375</v>
      </c>
      <c r="D25" s="13">
        <f t="shared" si="18"/>
        <v>300</v>
      </c>
      <c r="E25" s="13">
        <f t="shared" si="18"/>
        <v>150</v>
      </c>
      <c r="F25" s="13">
        <f t="shared" si="18"/>
        <v>187.5</v>
      </c>
      <c r="G25" s="13">
        <f>G21/G20</f>
        <v>500</v>
      </c>
      <c r="H25" s="42">
        <f t="shared" ref="H25" si="19">H21/H20</f>
        <v>500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</row>
    <row r="29" spans="2:65" x14ac:dyDescent="0.25">
      <c r="B29" s="26" t="s">
        <v>12</v>
      </c>
      <c r="C29" s="22"/>
      <c r="G29" s="1"/>
    </row>
    <row r="30" spans="2:65" x14ac:dyDescent="0.25">
      <c r="B30" s="4" t="s">
        <v>0</v>
      </c>
      <c r="C30" s="18">
        <v>78</v>
      </c>
      <c r="D30" s="18">
        <v>78</v>
      </c>
      <c r="E30" s="18">
        <v>246</v>
      </c>
      <c r="F30" s="18">
        <v>141</v>
      </c>
      <c r="G30" s="18">
        <v>121</v>
      </c>
      <c r="H30" s="20">
        <v>112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</row>
    <row r="31" spans="2:65" x14ac:dyDescent="0.25">
      <c r="B31" s="4" t="s">
        <v>1</v>
      </c>
      <c r="C31" s="18">
        <v>1</v>
      </c>
      <c r="D31" s="18">
        <v>6</v>
      </c>
      <c r="E31" s="18">
        <v>8</v>
      </c>
      <c r="F31" s="18"/>
      <c r="G31" s="18">
        <v>7</v>
      </c>
      <c r="H31" s="20">
        <v>2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</row>
    <row r="32" spans="2:65" x14ac:dyDescent="0.25">
      <c r="B32" s="4" t="s">
        <v>2</v>
      </c>
      <c r="C32" s="18">
        <v>8</v>
      </c>
      <c r="D32" s="18">
        <v>13</v>
      </c>
      <c r="E32" s="18">
        <v>16</v>
      </c>
      <c r="F32" s="18">
        <v>15</v>
      </c>
      <c r="G32" s="18">
        <v>4</v>
      </c>
      <c r="H32" s="20">
        <v>12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</row>
    <row r="33" spans="2:65" x14ac:dyDescent="0.25">
      <c r="B33" s="4" t="s">
        <v>6</v>
      </c>
      <c r="C33" s="18">
        <v>3</v>
      </c>
      <c r="D33" s="18">
        <v>5</v>
      </c>
      <c r="E33" s="18">
        <v>14</v>
      </c>
      <c r="F33" s="18">
        <v>5</v>
      </c>
      <c r="G33" s="18">
        <v>2</v>
      </c>
      <c r="H33" s="20">
        <v>5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</row>
    <row r="34" spans="2:65" ht="15.75" thickBot="1" x14ac:dyDescent="0.3">
      <c r="B34" s="6" t="s">
        <v>7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21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</row>
    <row r="35" spans="2:65" x14ac:dyDescent="0.25">
      <c r="B35" s="8" t="s">
        <v>3</v>
      </c>
      <c r="C35" s="9">
        <f t="shared" ref="C35:F35" si="20">C31+C32</f>
        <v>9</v>
      </c>
      <c r="D35" s="9">
        <f t="shared" si="20"/>
        <v>19</v>
      </c>
      <c r="E35" s="9">
        <f t="shared" si="20"/>
        <v>24</v>
      </c>
      <c r="F35" s="9">
        <f t="shared" si="20"/>
        <v>15</v>
      </c>
      <c r="G35" s="9">
        <f>G31+G32</f>
        <v>11</v>
      </c>
      <c r="H35" s="40">
        <f t="shared" ref="H35" si="21">H31+H32</f>
        <v>14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</row>
    <row r="36" spans="2:65" x14ac:dyDescent="0.25">
      <c r="B36" s="10" t="s">
        <v>8</v>
      </c>
      <c r="C36" s="11">
        <f t="shared" ref="C36" si="22">C33/(C35/100)</f>
        <v>33.333333333333336</v>
      </c>
      <c r="D36" s="11">
        <f t="shared" ref="D36" si="23">D33/(D35/100)</f>
        <v>26.315789473684209</v>
      </c>
      <c r="E36" s="11">
        <f t="shared" ref="E36" si="24">E33/(E35/100)</f>
        <v>58.333333333333336</v>
      </c>
      <c r="F36" s="11">
        <f t="shared" ref="F36" si="25">F33/(F35/100)</f>
        <v>33.333333333333336</v>
      </c>
      <c r="G36" s="11">
        <f>G33/(G35/100)</f>
        <v>18.181818181818183</v>
      </c>
      <c r="H36" s="41">
        <f t="shared" ref="H36" si="26">H33/(H35/100)</f>
        <v>35.714285714285708</v>
      </c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</row>
    <row r="37" spans="2:65" x14ac:dyDescent="0.25">
      <c r="B37" s="10" t="s">
        <v>4</v>
      </c>
      <c r="C37" s="11">
        <f t="shared" ref="C37:F37" si="27">C34/C35</f>
        <v>0</v>
      </c>
      <c r="D37" s="11">
        <f t="shared" si="27"/>
        <v>0</v>
      </c>
      <c r="E37" s="11">
        <f t="shared" si="27"/>
        <v>0</v>
      </c>
      <c r="F37" s="11">
        <f t="shared" si="27"/>
        <v>0</v>
      </c>
      <c r="G37" s="11">
        <f>G34/G35</f>
        <v>0</v>
      </c>
      <c r="H37" s="41">
        <f t="shared" ref="H37" si="28">H34/H35</f>
        <v>0</v>
      </c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</row>
    <row r="38" spans="2:65" ht="15.75" thickBot="1" x14ac:dyDescent="0.3">
      <c r="B38" s="12" t="s">
        <v>9</v>
      </c>
      <c r="C38" s="13">
        <f t="shared" ref="C38:F38" si="29">C34/C33</f>
        <v>0</v>
      </c>
      <c r="D38" s="13">
        <f t="shared" si="29"/>
        <v>0</v>
      </c>
      <c r="E38" s="13">
        <f t="shared" si="29"/>
        <v>0</v>
      </c>
      <c r="F38" s="13">
        <f t="shared" si="29"/>
        <v>0</v>
      </c>
      <c r="G38" s="13">
        <f>G34/G33</f>
        <v>0</v>
      </c>
      <c r="H38" s="42">
        <f t="shared" ref="H38" si="30">H34/H33</f>
        <v>0</v>
      </c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</row>
    <row r="42" spans="2:65" x14ac:dyDescent="0.25">
      <c r="B42" s="27" t="s">
        <v>13</v>
      </c>
      <c r="C42" s="22"/>
      <c r="G42" s="1"/>
    </row>
    <row r="43" spans="2:65" x14ac:dyDescent="0.25">
      <c r="B43" s="4" t="s">
        <v>0</v>
      </c>
      <c r="C43" s="5">
        <f t="shared" ref="C43:H47" si="31">C30+C17+C4</f>
        <v>227</v>
      </c>
      <c r="D43" s="5">
        <f t="shared" si="31"/>
        <v>258</v>
      </c>
      <c r="E43" s="5">
        <f t="shared" si="31"/>
        <v>453</v>
      </c>
      <c r="F43" s="5">
        <f t="shared" si="31"/>
        <v>414</v>
      </c>
      <c r="G43" s="5">
        <f t="shared" si="31"/>
        <v>391</v>
      </c>
      <c r="H43" s="20">
        <f t="shared" si="31"/>
        <v>342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</row>
    <row r="44" spans="2:65" x14ac:dyDescent="0.25">
      <c r="B44" s="4" t="s">
        <v>1</v>
      </c>
      <c r="C44" s="5">
        <f t="shared" si="31"/>
        <v>7</v>
      </c>
      <c r="D44" s="5">
        <f t="shared" si="31"/>
        <v>16</v>
      </c>
      <c r="E44" s="5">
        <f t="shared" si="31"/>
        <v>23</v>
      </c>
      <c r="F44" s="5">
        <f t="shared" si="31"/>
        <v>0</v>
      </c>
      <c r="G44" s="5">
        <f t="shared" si="31"/>
        <v>16</v>
      </c>
      <c r="H44" s="20">
        <f t="shared" si="31"/>
        <v>9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</row>
    <row r="45" spans="2:65" x14ac:dyDescent="0.25">
      <c r="B45" s="4" t="s">
        <v>2</v>
      </c>
      <c r="C45" s="5">
        <f t="shared" si="31"/>
        <v>17</v>
      </c>
      <c r="D45" s="5">
        <f t="shared" si="31"/>
        <v>24</v>
      </c>
      <c r="E45" s="5">
        <f t="shared" si="31"/>
        <v>33</v>
      </c>
      <c r="F45" s="5">
        <f t="shared" si="31"/>
        <v>33</v>
      </c>
      <c r="G45" s="5">
        <f t="shared" si="31"/>
        <v>14</v>
      </c>
      <c r="H45" s="20">
        <f t="shared" si="31"/>
        <v>25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</row>
    <row r="46" spans="2:65" x14ac:dyDescent="0.25">
      <c r="B46" s="4" t="s">
        <v>6</v>
      </c>
      <c r="C46" s="5">
        <f t="shared" si="31"/>
        <v>9</v>
      </c>
      <c r="D46" s="5">
        <f t="shared" si="31"/>
        <v>12</v>
      </c>
      <c r="E46" s="5">
        <f t="shared" si="31"/>
        <v>29</v>
      </c>
      <c r="F46" s="5">
        <f t="shared" si="31"/>
        <v>17</v>
      </c>
      <c r="G46" s="5">
        <f t="shared" si="31"/>
        <v>9</v>
      </c>
      <c r="H46" s="20">
        <f t="shared" si="31"/>
        <v>12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</row>
    <row r="47" spans="2:65" ht="15.75" thickBot="1" x14ac:dyDescent="0.3">
      <c r="B47" s="6" t="s">
        <v>7</v>
      </c>
      <c r="C47" s="7">
        <f t="shared" si="31"/>
        <v>3900</v>
      </c>
      <c r="D47" s="7">
        <f t="shared" si="31"/>
        <v>3900</v>
      </c>
      <c r="E47" s="7">
        <f t="shared" si="31"/>
        <v>3900</v>
      </c>
      <c r="F47" s="7">
        <f t="shared" si="31"/>
        <v>3900</v>
      </c>
      <c r="G47" s="7">
        <f t="shared" si="31"/>
        <v>3900</v>
      </c>
      <c r="H47" s="21">
        <f t="shared" si="31"/>
        <v>3900</v>
      </c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</row>
    <row r="48" spans="2:65" x14ac:dyDescent="0.25">
      <c r="B48" s="8" t="s">
        <v>3</v>
      </c>
      <c r="C48" s="9">
        <f t="shared" ref="C48:F48" si="32">C44+C45</f>
        <v>24</v>
      </c>
      <c r="D48" s="9">
        <f t="shared" si="32"/>
        <v>40</v>
      </c>
      <c r="E48" s="9">
        <f t="shared" si="32"/>
        <v>56</v>
      </c>
      <c r="F48" s="9">
        <f t="shared" si="32"/>
        <v>33</v>
      </c>
      <c r="G48" s="9">
        <f>G44+G45</f>
        <v>30</v>
      </c>
      <c r="H48" s="40">
        <f t="shared" ref="H48" si="33">H44+H45</f>
        <v>34</v>
      </c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</row>
    <row r="49" spans="2:65" x14ac:dyDescent="0.25">
      <c r="B49" s="10" t="s">
        <v>8</v>
      </c>
      <c r="C49" s="11">
        <f t="shared" ref="C49" si="34">C46/(C48/100)</f>
        <v>37.5</v>
      </c>
      <c r="D49" s="11">
        <f t="shared" ref="D49" si="35">D46/(D48/100)</f>
        <v>30</v>
      </c>
      <c r="E49" s="11">
        <f t="shared" ref="E49" si="36">E46/(E48/100)</f>
        <v>51.785714285714278</v>
      </c>
      <c r="F49" s="11">
        <f t="shared" ref="F49" si="37">F46/(F48/100)</f>
        <v>51.515151515151516</v>
      </c>
      <c r="G49" s="11">
        <f>G46/(G48/100)</f>
        <v>30</v>
      </c>
      <c r="H49" s="41">
        <f t="shared" ref="H49" si="38">H46/(H48/100)</f>
        <v>35.294117647058819</v>
      </c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</row>
    <row r="50" spans="2:65" x14ac:dyDescent="0.25">
      <c r="B50" s="10" t="s">
        <v>4</v>
      </c>
      <c r="C50" s="11">
        <f t="shared" ref="C50:F50" si="39">C47/C48</f>
        <v>162.5</v>
      </c>
      <c r="D50" s="11">
        <f t="shared" si="39"/>
        <v>97.5</v>
      </c>
      <c r="E50" s="11">
        <f t="shared" si="39"/>
        <v>69.642857142857139</v>
      </c>
      <c r="F50" s="11">
        <f t="shared" si="39"/>
        <v>118.18181818181819</v>
      </c>
      <c r="G50" s="11">
        <f>G47/G48</f>
        <v>130</v>
      </c>
      <c r="H50" s="41">
        <f t="shared" ref="H50" si="40">H47/H48</f>
        <v>114.70588235294117</v>
      </c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</row>
    <row r="51" spans="2:65" ht="15.75" thickBot="1" x14ac:dyDescent="0.3">
      <c r="B51" s="12" t="s">
        <v>9</v>
      </c>
      <c r="C51" s="13">
        <f t="shared" ref="C51:F51" si="41">C47/C46</f>
        <v>433.33333333333331</v>
      </c>
      <c r="D51" s="13">
        <f t="shared" si="41"/>
        <v>325</v>
      </c>
      <c r="E51" s="13">
        <f t="shared" si="41"/>
        <v>134.48275862068965</v>
      </c>
      <c r="F51" s="13">
        <f t="shared" si="41"/>
        <v>229.41176470588235</v>
      </c>
      <c r="G51" s="13">
        <f>G47/G46</f>
        <v>433.33333333333331</v>
      </c>
      <c r="H51" s="42">
        <f t="shared" ref="H51" si="42">H47/H46</f>
        <v>325</v>
      </c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</row>
  </sheetData>
  <sheetProtection selectLockedCells="1"/>
  <conditionalFormatting sqref="C48:BM51 C35:BM38 C22:BM25 C9:BM12">
    <cfRule type="cellIs" dxfId="5" priority="8" operator="lessThanOrEqual">
      <formula>0</formula>
    </cfRule>
    <cfRule type="containsErrors" dxfId="4" priority="9">
      <formula>ISERROR(C9)</formula>
    </cfRule>
  </conditionalFormatting>
  <conditionalFormatting sqref="C43:BM47">
    <cfRule type="cellIs" dxfId="3" priority="1" operator="lessThanOrEqual">
      <formula>0</formula>
    </cfRule>
  </conditionalFormatting>
  <pageMargins left="0.7" right="0.7" top="0.75" bottom="0.75" header="0.3" footer="0.3"/>
  <pageSetup paperSize="9" orientation="portrait" horizontalDpi="180" verticalDpi="18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3:BM60"/>
  <sheetViews>
    <sheetView topLeftCell="C38" workbookViewId="0">
      <selection activeCell="BO59" sqref="BO59"/>
    </sheetView>
  </sheetViews>
  <sheetFormatPr defaultRowHeight="15" x14ac:dyDescent="0.25"/>
  <cols>
    <col min="1" max="1" width="3.85546875" customWidth="1"/>
    <col min="2" max="2" width="22.7109375" customWidth="1"/>
    <col min="3" max="3" width="13.28515625" customWidth="1"/>
    <col min="4" max="4" width="12.28515625" customWidth="1"/>
    <col min="5" max="5" width="12.140625" customWidth="1"/>
    <col min="6" max="6" width="12.42578125" customWidth="1"/>
    <col min="7" max="7" width="11.85546875" customWidth="1"/>
    <col min="8" max="8" width="12.140625" customWidth="1"/>
    <col min="9" max="9" width="12.5703125" customWidth="1"/>
    <col min="10" max="10" width="11.140625" customWidth="1"/>
    <col min="11" max="11" width="12" customWidth="1"/>
  </cols>
  <sheetData>
    <row r="3" spans="2:65" ht="15.75" thickBot="1" x14ac:dyDescent="0.3">
      <c r="B3" s="23" t="s">
        <v>14</v>
      </c>
      <c r="C3" s="23"/>
      <c r="D3" s="23"/>
    </row>
    <row r="4" spans="2:65" ht="15.75" thickBot="1" x14ac:dyDescent="0.3">
      <c r="B4" s="15" t="s">
        <v>5</v>
      </c>
      <c r="C4" s="16">
        <v>41586</v>
      </c>
      <c r="D4" s="16">
        <v>41593</v>
      </c>
      <c r="E4" s="16">
        <v>41600</v>
      </c>
      <c r="F4" s="16">
        <v>41607</v>
      </c>
      <c r="G4" s="16">
        <v>41614</v>
      </c>
      <c r="H4" s="16">
        <v>41621</v>
      </c>
      <c r="I4" s="16">
        <v>41628</v>
      </c>
      <c r="J4" s="16">
        <v>41635</v>
      </c>
      <c r="K4" s="16">
        <v>41642</v>
      </c>
      <c r="L4" s="16">
        <v>41649</v>
      </c>
      <c r="M4" s="16">
        <v>41656</v>
      </c>
      <c r="N4" s="16">
        <v>41663</v>
      </c>
      <c r="O4" s="16">
        <v>41670</v>
      </c>
      <c r="P4" s="16">
        <v>41677</v>
      </c>
      <c r="Q4" s="16">
        <v>41684</v>
      </c>
      <c r="R4" s="16">
        <v>41691</v>
      </c>
      <c r="S4" s="16">
        <v>41698</v>
      </c>
      <c r="T4" s="16">
        <v>41705</v>
      </c>
      <c r="U4" s="16">
        <v>41712</v>
      </c>
      <c r="V4" s="16">
        <v>41719</v>
      </c>
      <c r="W4" s="16">
        <v>41726</v>
      </c>
      <c r="X4" s="16">
        <v>41733</v>
      </c>
      <c r="Y4" s="16">
        <v>41740</v>
      </c>
      <c r="Z4" s="16">
        <v>41747</v>
      </c>
      <c r="AA4" s="16">
        <v>41754</v>
      </c>
      <c r="AB4" s="16">
        <v>41761</v>
      </c>
      <c r="AC4" s="16">
        <v>41768</v>
      </c>
      <c r="AD4" s="16">
        <v>41775</v>
      </c>
      <c r="AE4" s="16">
        <v>41782</v>
      </c>
      <c r="AF4" s="16">
        <v>41789</v>
      </c>
      <c r="AG4" s="16">
        <v>41796</v>
      </c>
      <c r="AH4" s="16">
        <v>41803</v>
      </c>
      <c r="AI4" s="16">
        <v>41810</v>
      </c>
      <c r="AJ4" s="16">
        <v>41817</v>
      </c>
      <c r="AK4" s="16">
        <v>41824</v>
      </c>
      <c r="AL4" s="16">
        <v>41831</v>
      </c>
      <c r="AM4" s="16">
        <v>41838</v>
      </c>
      <c r="AN4" s="16">
        <v>41845</v>
      </c>
      <c r="AO4" s="16">
        <v>41852</v>
      </c>
      <c r="AP4" s="16">
        <v>41859</v>
      </c>
      <c r="AQ4" s="16">
        <v>41866</v>
      </c>
      <c r="AR4" s="16">
        <v>41873</v>
      </c>
      <c r="AS4" s="16">
        <v>41880</v>
      </c>
      <c r="AT4" s="16">
        <v>41887</v>
      </c>
      <c r="AU4" s="16">
        <v>41894</v>
      </c>
      <c r="AV4" s="16">
        <v>41901</v>
      </c>
      <c r="AW4" s="16">
        <v>41908</v>
      </c>
      <c r="AX4" s="16">
        <v>41915</v>
      </c>
      <c r="AY4" s="16">
        <v>41922</v>
      </c>
      <c r="AZ4" s="16">
        <v>41929</v>
      </c>
      <c r="BA4" s="16">
        <v>41936</v>
      </c>
      <c r="BB4" s="16">
        <v>41943</v>
      </c>
      <c r="BC4" s="16">
        <v>41950</v>
      </c>
      <c r="BD4" s="16">
        <v>41957</v>
      </c>
      <c r="BE4" s="16">
        <v>41964</v>
      </c>
      <c r="BF4" s="16">
        <v>41971</v>
      </c>
      <c r="BG4" s="16">
        <v>41978</v>
      </c>
      <c r="BH4" s="16">
        <v>41985</v>
      </c>
      <c r="BI4" s="16">
        <v>41992</v>
      </c>
      <c r="BJ4" s="16">
        <v>41999</v>
      </c>
      <c r="BK4" s="16">
        <v>42006</v>
      </c>
      <c r="BL4" s="16">
        <v>42013</v>
      </c>
      <c r="BM4" s="16">
        <v>42020</v>
      </c>
    </row>
    <row r="5" spans="2:65" x14ac:dyDescent="0.25">
      <c r="B5" s="14" t="s">
        <v>15</v>
      </c>
      <c r="C5" s="17">
        <v>5000</v>
      </c>
      <c r="D5" s="17">
        <v>5000</v>
      </c>
      <c r="E5" s="17">
        <v>5000</v>
      </c>
      <c r="F5" s="17">
        <v>5000</v>
      </c>
      <c r="G5" s="17">
        <v>5000</v>
      </c>
      <c r="H5" s="17">
        <v>5000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</row>
    <row r="6" spans="2:65" x14ac:dyDescent="0.25">
      <c r="B6" s="4" t="s">
        <v>2</v>
      </c>
      <c r="C6" s="18">
        <v>35</v>
      </c>
      <c r="D6" s="18">
        <v>30</v>
      </c>
      <c r="E6" s="18">
        <v>1</v>
      </c>
      <c r="F6" s="18">
        <v>0</v>
      </c>
      <c r="G6" s="18">
        <v>0</v>
      </c>
      <c r="H6" s="18">
        <v>2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</row>
    <row r="7" spans="2:65" x14ac:dyDescent="0.25">
      <c r="B7" s="4" t="s">
        <v>6</v>
      </c>
      <c r="C7" s="18">
        <v>10</v>
      </c>
      <c r="D7" s="18">
        <v>15</v>
      </c>
      <c r="E7" s="18">
        <v>1</v>
      </c>
      <c r="F7" s="18">
        <v>0</v>
      </c>
      <c r="G7" s="18">
        <v>0</v>
      </c>
      <c r="H7" s="18">
        <v>1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</row>
    <row r="8" spans="2:65" ht="15.75" thickBot="1" x14ac:dyDescent="0.3">
      <c r="B8" s="6" t="s">
        <v>7</v>
      </c>
      <c r="C8" s="19">
        <v>7100</v>
      </c>
      <c r="D8" s="19">
        <v>7100</v>
      </c>
      <c r="E8" s="19">
        <v>7100</v>
      </c>
      <c r="F8" s="19">
        <v>7100</v>
      </c>
      <c r="G8" s="19">
        <v>7100</v>
      </c>
      <c r="H8" s="19">
        <v>7100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</row>
    <row r="9" spans="2:65" x14ac:dyDescent="0.25">
      <c r="B9" s="8" t="s">
        <v>3</v>
      </c>
      <c r="C9" s="9">
        <f>C6</f>
        <v>35</v>
      </c>
      <c r="D9" s="9">
        <f t="shared" ref="D9:H9" si="0">D6</f>
        <v>30</v>
      </c>
      <c r="E9" s="9">
        <f t="shared" si="0"/>
        <v>1</v>
      </c>
      <c r="F9" s="9">
        <f t="shared" si="0"/>
        <v>0</v>
      </c>
      <c r="G9" s="9">
        <f t="shared" si="0"/>
        <v>0</v>
      </c>
      <c r="H9" s="9">
        <f t="shared" si="0"/>
        <v>2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</row>
    <row r="10" spans="2:65" x14ac:dyDescent="0.25">
      <c r="B10" s="10" t="s">
        <v>8</v>
      </c>
      <c r="C10" s="11">
        <f>C7/(C9/100)</f>
        <v>28.571428571428573</v>
      </c>
      <c r="D10" s="11">
        <f t="shared" ref="D10:H10" si="1">D7/(D9/100)</f>
        <v>50</v>
      </c>
      <c r="E10" s="11">
        <f t="shared" si="1"/>
        <v>100</v>
      </c>
      <c r="F10" s="11" t="e">
        <f t="shared" si="1"/>
        <v>#DIV/0!</v>
      </c>
      <c r="G10" s="11" t="e">
        <f t="shared" si="1"/>
        <v>#DIV/0!</v>
      </c>
      <c r="H10" s="11">
        <f t="shared" si="1"/>
        <v>50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pans="2:65" x14ac:dyDescent="0.25">
      <c r="B11" s="10" t="s">
        <v>4</v>
      </c>
      <c r="C11" s="11">
        <f>C8/C9</f>
        <v>202.85714285714286</v>
      </c>
      <c r="D11" s="11">
        <f t="shared" ref="D11:H11" si="2">D8/D9</f>
        <v>236.66666666666666</v>
      </c>
      <c r="E11" s="11">
        <f t="shared" si="2"/>
        <v>7100</v>
      </c>
      <c r="F11" s="11" t="e">
        <f t="shared" si="2"/>
        <v>#DIV/0!</v>
      </c>
      <c r="G11" s="11" t="e">
        <f t="shared" si="2"/>
        <v>#DIV/0!</v>
      </c>
      <c r="H11" s="11">
        <f t="shared" si="2"/>
        <v>3550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</row>
    <row r="12" spans="2:65" ht="15.75" thickBot="1" x14ac:dyDescent="0.3">
      <c r="B12" s="12" t="s">
        <v>9</v>
      </c>
      <c r="C12" s="13">
        <f>C8/C7</f>
        <v>710</v>
      </c>
      <c r="D12" s="13">
        <f t="shared" ref="D12:H12" si="3">D8/D7</f>
        <v>473.33333333333331</v>
      </c>
      <c r="E12" s="13">
        <f t="shared" si="3"/>
        <v>7100</v>
      </c>
      <c r="F12" s="13" t="e">
        <f t="shared" si="3"/>
        <v>#DIV/0!</v>
      </c>
      <c r="G12" s="13" t="e">
        <f t="shared" si="3"/>
        <v>#DIV/0!</v>
      </c>
      <c r="H12" s="13">
        <f t="shared" si="3"/>
        <v>7100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</row>
    <row r="16" spans="2:65" ht="15.75" thickBot="1" x14ac:dyDescent="0.3">
      <c r="B16" s="23" t="s">
        <v>16</v>
      </c>
      <c r="C16" s="23"/>
      <c r="D16" s="23"/>
    </row>
    <row r="17" spans="2:65" ht="15.75" thickBot="1" x14ac:dyDescent="0.3">
      <c r="B17" s="15" t="s">
        <v>5</v>
      </c>
      <c r="C17" s="16">
        <v>41586</v>
      </c>
      <c r="D17" s="16">
        <v>41593</v>
      </c>
      <c r="E17" s="16">
        <v>41600</v>
      </c>
      <c r="F17" s="16">
        <v>41607</v>
      </c>
      <c r="G17" s="16">
        <v>41614</v>
      </c>
      <c r="H17" s="16">
        <v>41621</v>
      </c>
      <c r="I17" s="16">
        <v>41628</v>
      </c>
      <c r="J17" s="16">
        <v>41635</v>
      </c>
      <c r="K17" s="16">
        <v>41642</v>
      </c>
      <c r="L17" s="16">
        <v>41649</v>
      </c>
      <c r="M17" s="16">
        <v>41656</v>
      </c>
      <c r="N17" s="16">
        <v>41663</v>
      </c>
      <c r="O17" s="16">
        <v>41670</v>
      </c>
      <c r="P17" s="16">
        <v>41677</v>
      </c>
      <c r="Q17" s="16">
        <v>41684</v>
      </c>
      <c r="R17" s="16">
        <v>41691</v>
      </c>
      <c r="S17" s="16">
        <v>41698</v>
      </c>
      <c r="T17" s="16">
        <v>41705</v>
      </c>
      <c r="U17" s="16">
        <v>41712</v>
      </c>
      <c r="V17" s="16">
        <v>41719</v>
      </c>
      <c r="W17" s="16">
        <v>41726</v>
      </c>
      <c r="X17" s="16">
        <v>41733</v>
      </c>
      <c r="Y17" s="16">
        <v>41740</v>
      </c>
      <c r="Z17" s="16">
        <v>41747</v>
      </c>
      <c r="AA17" s="16">
        <v>41754</v>
      </c>
      <c r="AB17" s="16">
        <v>41761</v>
      </c>
      <c r="AC17" s="16">
        <v>41768</v>
      </c>
      <c r="AD17" s="16">
        <v>41775</v>
      </c>
      <c r="AE17" s="16">
        <v>41782</v>
      </c>
      <c r="AF17" s="16">
        <v>41789</v>
      </c>
      <c r="AG17" s="16">
        <v>41796</v>
      </c>
      <c r="AH17" s="16">
        <v>41803</v>
      </c>
      <c r="AI17" s="16">
        <v>41810</v>
      </c>
      <c r="AJ17" s="16">
        <v>41817</v>
      </c>
      <c r="AK17" s="16">
        <v>41824</v>
      </c>
      <c r="AL17" s="16">
        <v>41831</v>
      </c>
      <c r="AM17" s="16">
        <v>41838</v>
      </c>
      <c r="AN17" s="16">
        <v>41845</v>
      </c>
      <c r="AO17" s="16">
        <v>41852</v>
      </c>
      <c r="AP17" s="16">
        <v>41859</v>
      </c>
      <c r="AQ17" s="16">
        <v>41866</v>
      </c>
      <c r="AR17" s="16">
        <v>41873</v>
      </c>
      <c r="AS17" s="16">
        <v>41880</v>
      </c>
      <c r="AT17" s="16">
        <v>41887</v>
      </c>
      <c r="AU17" s="16">
        <v>41894</v>
      </c>
      <c r="AV17" s="16">
        <v>41901</v>
      </c>
      <c r="AW17" s="16">
        <v>41908</v>
      </c>
      <c r="AX17" s="16">
        <v>41915</v>
      </c>
      <c r="AY17" s="16">
        <v>41922</v>
      </c>
      <c r="AZ17" s="16">
        <v>41929</v>
      </c>
      <c r="BA17" s="16">
        <v>41936</v>
      </c>
      <c r="BB17" s="16">
        <v>41943</v>
      </c>
      <c r="BC17" s="16">
        <v>41950</v>
      </c>
      <c r="BD17" s="16">
        <v>41957</v>
      </c>
      <c r="BE17" s="16">
        <v>41964</v>
      </c>
      <c r="BF17" s="16">
        <v>41971</v>
      </c>
      <c r="BG17" s="16">
        <v>41978</v>
      </c>
      <c r="BH17" s="16">
        <v>41985</v>
      </c>
      <c r="BI17" s="16">
        <v>41992</v>
      </c>
      <c r="BJ17" s="16">
        <v>41999</v>
      </c>
      <c r="BK17" s="16">
        <v>42006</v>
      </c>
      <c r="BL17" s="16">
        <v>42013</v>
      </c>
      <c r="BM17" s="16">
        <v>42020</v>
      </c>
    </row>
    <row r="18" spans="2:65" x14ac:dyDescent="0.25">
      <c r="B18" s="4" t="s">
        <v>2</v>
      </c>
      <c r="C18" s="18"/>
      <c r="D18" s="18">
        <v>1</v>
      </c>
      <c r="E18" s="18">
        <v>5</v>
      </c>
      <c r="F18" s="18">
        <v>9</v>
      </c>
      <c r="G18" s="18">
        <v>5</v>
      </c>
      <c r="H18" s="18">
        <v>8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</row>
    <row r="19" spans="2:65" x14ac:dyDescent="0.25">
      <c r="B19" s="4" t="s">
        <v>6</v>
      </c>
      <c r="C19" s="18"/>
      <c r="D19" s="18">
        <v>0</v>
      </c>
      <c r="E19" s="18">
        <v>4</v>
      </c>
      <c r="F19" s="18">
        <v>3</v>
      </c>
      <c r="G19" s="18">
        <v>1</v>
      </c>
      <c r="H19" s="18">
        <v>5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</row>
    <row r="20" spans="2:65" ht="15.75" thickBot="1" x14ac:dyDescent="0.3">
      <c r="B20" s="6" t="s">
        <v>7</v>
      </c>
      <c r="C20" s="19"/>
      <c r="D20" s="19">
        <v>1450</v>
      </c>
      <c r="E20" s="19">
        <v>1450</v>
      </c>
      <c r="F20" s="19">
        <v>1450</v>
      </c>
      <c r="G20" s="19">
        <v>1450</v>
      </c>
      <c r="H20" s="19">
        <v>1450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</row>
    <row r="21" spans="2:65" x14ac:dyDescent="0.25">
      <c r="B21" s="8" t="s">
        <v>3</v>
      </c>
      <c r="C21" s="9">
        <f>C18</f>
        <v>0</v>
      </c>
      <c r="D21" s="9">
        <f t="shared" ref="D21:H21" si="4">D18</f>
        <v>1</v>
      </c>
      <c r="E21" s="9">
        <f t="shared" si="4"/>
        <v>5</v>
      </c>
      <c r="F21" s="9">
        <f t="shared" si="4"/>
        <v>9</v>
      </c>
      <c r="G21" s="9">
        <f t="shared" si="4"/>
        <v>5</v>
      </c>
      <c r="H21" s="9">
        <f t="shared" si="4"/>
        <v>8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</row>
    <row r="22" spans="2:65" x14ac:dyDescent="0.25">
      <c r="B22" s="10" t="s">
        <v>8</v>
      </c>
      <c r="C22" s="11" t="e">
        <f>C19/(C18/100)</f>
        <v>#DIV/0!</v>
      </c>
      <c r="D22" s="11">
        <f t="shared" ref="D22:H22" si="5">D19/(D18/100)</f>
        <v>0</v>
      </c>
      <c r="E22" s="11">
        <f t="shared" si="5"/>
        <v>80</v>
      </c>
      <c r="F22" s="11">
        <f t="shared" si="5"/>
        <v>33.333333333333336</v>
      </c>
      <c r="G22" s="11">
        <f t="shared" si="5"/>
        <v>20</v>
      </c>
      <c r="H22" s="11">
        <f t="shared" si="5"/>
        <v>62.5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</row>
    <row r="23" spans="2:65" x14ac:dyDescent="0.25">
      <c r="B23" s="10" t="s">
        <v>4</v>
      </c>
      <c r="C23" s="11" t="e">
        <f>C20/C18</f>
        <v>#DIV/0!</v>
      </c>
      <c r="D23" s="11">
        <f t="shared" ref="D23:H23" si="6">D20/D18</f>
        <v>1450</v>
      </c>
      <c r="E23" s="11">
        <f t="shared" si="6"/>
        <v>290</v>
      </c>
      <c r="F23" s="11">
        <f t="shared" si="6"/>
        <v>161.11111111111111</v>
      </c>
      <c r="G23" s="11">
        <f t="shared" si="6"/>
        <v>290</v>
      </c>
      <c r="H23" s="11">
        <f t="shared" si="6"/>
        <v>181.25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</row>
    <row r="24" spans="2:65" ht="15.75" thickBot="1" x14ac:dyDescent="0.3">
      <c r="B24" s="12" t="s">
        <v>9</v>
      </c>
      <c r="C24" s="13" t="e">
        <f>C20/C19</f>
        <v>#DIV/0!</v>
      </c>
      <c r="D24" s="13" t="e">
        <f t="shared" ref="D24:H24" si="7">D20/D19</f>
        <v>#DIV/0!</v>
      </c>
      <c r="E24" s="13">
        <f t="shared" si="7"/>
        <v>362.5</v>
      </c>
      <c r="F24" s="13">
        <f t="shared" si="7"/>
        <v>483.33333333333331</v>
      </c>
      <c r="G24" s="13">
        <f t="shared" si="7"/>
        <v>1450</v>
      </c>
      <c r="H24" s="13">
        <f t="shared" si="7"/>
        <v>290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</row>
    <row r="28" spans="2:65" ht="15.75" thickBot="1" x14ac:dyDescent="0.3">
      <c r="B28" s="23" t="s">
        <v>17</v>
      </c>
      <c r="C28" s="23"/>
      <c r="D28" s="23"/>
    </row>
    <row r="29" spans="2:65" ht="15.75" thickBot="1" x14ac:dyDescent="0.3">
      <c r="B29" s="15" t="s">
        <v>5</v>
      </c>
      <c r="C29" s="16">
        <v>41586</v>
      </c>
      <c r="D29" s="16">
        <v>41593</v>
      </c>
      <c r="E29" s="16">
        <v>41600</v>
      </c>
      <c r="F29" s="16">
        <v>41607</v>
      </c>
      <c r="G29" s="16">
        <v>41614</v>
      </c>
      <c r="H29" s="16">
        <v>41621</v>
      </c>
      <c r="I29" s="16">
        <v>41628</v>
      </c>
      <c r="J29" s="16">
        <v>41635</v>
      </c>
      <c r="K29" s="16">
        <v>41642</v>
      </c>
      <c r="L29" s="16">
        <v>41649</v>
      </c>
      <c r="M29" s="16">
        <v>41656</v>
      </c>
      <c r="N29" s="16">
        <v>41663</v>
      </c>
      <c r="O29" s="16">
        <v>41670</v>
      </c>
      <c r="P29" s="16">
        <v>41677</v>
      </c>
      <c r="Q29" s="16">
        <v>41684</v>
      </c>
      <c r="R29" s="16">
        <v>41691</v>
      </c>
      <c r="S29" s="16">
        <v>41698</v>
      </c>
      <c r="T29" s="16">
        <v>41705</v>
      </c>
      <c r="U29" s="16">
        <v>41712</v>
      </c>
      <c r="V29" s="16">
        <v>41719</v>
      </c>
      <c r="W29" s="16">
        <v>41726</v>
      </c>
      <c r="X29" s="16">
        <v>41733</v>
      </c>
      <c r="Y29" s="16">
        <v>41740</v>
      </c>
      <c r="Z29" s="16">
        <v>41747</v>
      </c>
      <c r="AA29" s="16">
        <v>41754</v>
      </c>
      <c r="AB29" s="16">
        <v>41761</v>
      </c>
      <c r="AC29" s="16">
        <v>41768</v>
      </c>
      <c r="AD29" s="16">
        <v>41775</v>
      </c>
      <c r="AE29" s="16">
        <v>41782</v>
      </c>
      <c r="AF29" s="16">
        <v>41789</v>
      </c>
      <c r="AG29" s="16">
        <v>41796</v>
      </c>
      <c r="AH29" s="16">
        <v>41803</v>
      </c>
      <c r="AI29" s="16">
        <v>41810</v>
      </c>
      <c r="AJ29" s="16">
        <v>41817</v>
      </c>
      <c r="AK29" s="16">
        <v>41824</v>
      </c>
      <c r="AL29" s="16">
        <v>41831</v>
      </c>
      <c r="AM29" s="16">
        <v>41838</v>
      </c>
      <c r="AN29" s="16">
        <v>41845</v>
      </c>
      <c r="AO29" s="16">
        <v>41852</v>
      </c>
      <c r="AP29" s="16">
        <v>41859</v>
      </c>
      <c r="AQ29" s="16">
        <v>41866</v>
      </c>
      <c r="AR29" s="16">
        <v>41873</v>
      </c>
      <c r="AS29" s="16">
        <v>41880</v>
      </c>
      <c r="AT29" s="16">
        <v>41887</v>
      </c>
      <c r="AU29" s="16">
        <v>41894</v>
      </c>
      <c r="AV29" s="16">
        <v>41901</v>
      </c>
      <c r="AW29" s="16">
        <v>41908</v>
      </c>
      <c r="AX29" s="16">
        <v>41915</v>
      </c>
      <c r="AY29" s="16">
        <v>41922</v>
      </c>
      <c r="AZ29" s="16">
        <v>41929</v>
      </c>
      <c r="BA29" s="16">
        <v>41936</v>
      </c>
      <c r="BB29" s="16">
        <v>41943</v>
      </c>
      <c r="BC29" s="16">
        <v>41950</v>
      </c>
      <c r="BD29" s="16">
        <v>41957</v>
      </c>
      <c r="BE29" s="16">
        <v>41964</v>
      </c>
      <c r="BF29" s="16">
        <v>41971</v>
      </c>
      <c r="BG29" s="16">
        <v>41978</v>
      </c>
      <c r="BH29" s="16">
        <v>41985</v>
      </c>
      <c r="BI29" s="16">
        <v>41992</v>
      </c>
      <c r="BJ29" s="16">
        <v>41999</v>
      </c>
      <c r="BK29" s="16">
        <v>42006</v>
      </c>
      <c r="BL29" s="16">
        <v>42013</v>
      </c>
      <c r="BM29" s="16">
        <v>42020</v>
      </c>
    </row>
    <row r="30" spans="2:65" x14ac:dyDescent="0.25">
      <c r="B30" s="4" t="s">
        <v>2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</row>
    <row r="31" spans="2:65" x14ac:dyDescent="0.25">
      <c r="B31" s="4" t="s">
        <v>6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</row>
    <row r="32" spans="2:65" ht="15.75" thickBot="1" x14ac:dyDescent="0.3">
      <c r="B32" s="6" t="s">
        <v>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</row>
    <row r="33" spans="2:65" x14ac:dyDescent="0.25">
      <c r="B33" s="8" t="s">
        <v>3</v>
      </c>
      <c r="C33" s="9">
        <f>C30</f>
        <v>0</v>
      </c>
      <c r="D33" s="9">
        <f t="shared" ref="D33:H33" si="8">D30</f>
        <v>0</v>
      </c>
      <c r="E33" s="9">
        <f t="shared" si="8"/>
        <v>0</v>
      </c>
      <c r="F33" s="9">
        <f t="shared" si="8"/>
        <v>0</v>
      </c>
      <c r="G33" s="9">
        <f t="shared" si="8"/>
        <v>0</v>
      </c>
      <c r="H33" s="9">
        <f t="shared" si="8"/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</row>
    <row r="34" spans="2:65" x14ac:dyDescent="0.25">
      <c r="B34" s="10" t="s">
        <v>8</v>
      </c>
      <c r="C34" s="11" t="e">
        <f>C31/(C30/100)</f>
        <v>#DIV/0!</v>
      </c>
      <c r="D34" s="11" t="e">
        <f t="shared" ref="D34:H34" si="9">D31/(D30/100)</f>
        <v>#DIV/0!</v>
      </c>
      <c r="E34" s="11" t="e">
        <f t="shared" si="9"/>
        <v>#DIV/0!</v>
      </c>
      <c r="F34" s="11" t="e">
        <f t="shared" si="9"/>
        <v>#DIV/0!</v>
      </c>
      <c r="G34" s="11" t="e">
        <f t="shared" si="9"/>
        <v>#DIV/0!</v>
      </c>
      <c r="H34" s="11" t="e">
        <f t="shared" si="9"/>
        <v>#DIV/0!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</row>
    <row r="35" spans="2:65" x14ac:dyDescent="0.25">
      <c r="B35" s="10" t="s">
        <v>4</v>
      </c>
      <c r="C35" s="11" t="e">
        <f>C32/C30</f>
        <v>#DIV/0!</v>
      </c>
      <c r="D35" s="11" t="e">
        <f t="shared" ref="D35:H35" si="10">D32/D30</f>
        <v>#DIV/0!</v>
      </c>
      <c r="E35" s="11" t="e">
        <f t="shared" si="10"/>
        <v>#DIV/0!</v>
      </c>
      <c r="F35" s="11" t="e">
        <f t="shared" si="10"/>
        <v>#DIV/0!</v>
      </c>
      <c r="G35" s="11" t="e">
        <f t="shared" si="10"/>
        <v>#DIV/0!</v>
      </c>
      <c r="H35" s="11" t="e">
        <f t="shared" si="10"/>
        <v>#DIV/0!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</row>
    <row r="36" spans="2:65" ht="15.75" thickBot="1" x14ac:dyDescent="0.3">
      <c r="B36" s="12" t="s">
        <v>9</v>
      </c>
      <c r="C36" s="13" t="e">
        <f>C32/C31</f>
        <v>#DIV/0!</v>
      </c>
      <c r="D36" s="13" t="e">
        <f t="shared" ref="D36:H36" si="11">D32/D31</f>
        <v>#DIV/0!</v>
      </c>
      <c r="E36" s="13" t="e">
        <f t="shared" si="11"/>
        <v>#DIV/0!</v>
      </c>
      <c r="F36" s="13" t="e">
        <f t="shared" si="11"/>
        <v>#DIV/0!</v>
      </c>
      <c r="G36" s="13" t="e">
        <f t="shared" si="11"/>
        <v>#DIV/0!</v>
      </c>
      <c r="H36" s="13" t="e">
        <f t="shared" si="11"/>
        <v>#DIV/0!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</row>
    <row r="40" spans="2:65" ht="15.75" thickBot="1" x14ac:dyDescent="0.3">
      <c r="B40" s="23" t="s">
        <v>18</v>
      </c>
      <c r="C40" s="23"/>
      <c r="D40" s="23"/>
    </row>
    <row r="41" spans="2:65" ht="15.75" thickBot="1" x14ac:dyDescent="0.3">
      <c r="B41" s="15" t="s">
        <v>5</v>
      </c>
      <c r="C41" s="16">
        <v>41586</v>
      </c>
      <c r="D41" s="16">
        <v>41593</v>
      </c>
      <c r="E41" s="16">
        <v>41600</v>
      </c>
      <c r="F41" s="16">
        <v>41607</v>
      </c>
      <c r="G41" s="16">
        <v>41614</v>
      </c>
      <c r="H41" s="16">
        <v>41621</v>
      </c>
      <c r="I41" s="16">
        <v>41628</v>
      </c>
      <c r="J41" s="16">
        <v>41635</v>
      </c>
      <c r="K41" s="16">
        <v>41642</v>
      </c>
      <c r="L41" s="16">
        <v>41649</v>
      </c>
      <c r="M41" s="16">
        <v>41656</v>
      </c>
      <c r="N41" s="16">
        <v>41663</v>
      </c>
      <c r="O41" s="16">
        <v>41670</v>
      </c>
      <c r="P41" s="16">
        <v>41677</v>
      </c>
      <c r="Q41" s="16">
        <v>41684</v>
      </c>
      <c r="R41" s="16">
        <v>41691</v>
      </c>
      <c r="S41" s="16">
        <v>41698</v>
      </c>
      <c r="T41" s="16">
        <v>41705</v>
      </c>
      <c r="U41" s="16">
        <v>41712</v>
      </c>
      <c r="V41" s="16">
        <v>41719</v>
      </c>
      <c r="W41" s="16">
        <v>41726</v>
      </c>
      <c r="X41" s="16">
        <v>41733</v>
      </c>
      <c r="Y41" s="16">
        <v>41740</v>
      </c>
      <c r="Z41" s="16">
        <v>41747</v>
      </c>
      <c r="AA41" s="16">
        <v>41754</v>
      </c>
      <c r="AB41" s="16">
        <v>41761</v>
      </c>
      <c r="AC41" s="16">
        <v>41768</v>
      </c>
      <c r="AD41" s="16">
        <v>41775</v>
      </c>
      <c r="AE41" s="16">
        <v>41782</v>
      </c>
      <c r="AF41" s="16">
        <v>41789</v>
      </c>
      <c r="AG41" s="16">
        <v>41796</v>
      </c>
      <c r="AH41" s="16">
        <v>41803</v>
      </c>
      <c r="AI41" s="16">
        <v>41810</v>
      </c>
      <c r="AJ41" s="16">
        <v>41817</v>
      </c>
      <c r="AK41" s="16">
        <v>41824</v>
      </c>
      <c r="AL41" s="16">
        <v>41831</v>
      </c>
      <c r="AM41" s="16">
        <v>41838</v>
      </c>
      <c r="AN41" s="16">
        <v>41845</v>
      </c>
      <c r="AO41" s="16">
        <v>41852</v>
      </c>
      <c r="AP41" s="16">
        <v>41859</v>
      </c>
      <c r="AQ41" s="16">
        <v>41866</v>
      </c>
      <c r="AR41" s="16">
        <v>41873</v>
      </c>
      <c r="AS41" s="16">
        <v>41880</v>
      </c>
      <c r="AT41" s="16">
        <v>41887</v>
      </c>
      <c r="AU41" s="16">
        <v>41894</v>
      </c>
      <c r="AV41" s="16">
        <v>41901</v>
      </c>
      <c r="AW41" s="16">
        <v>41908</v>
      </c>
      <c r="AX41" s="16">
        <v>41915</v>
      </c>
      <c r="AY41" s="16">
        <v>41922</v>
      </c>
      <c r="AZ41" s="16">
        <v>41929</v>
      </c>
      <c r="BA41" s="16">
        <v>41936</v>
      </c>
      <c r="BB41" s="16">
        <v>41943</v>
      </c>
      <c r="BC41" s="16">
        <v>41950</v>
      </c>
      <c r="BD41" s="16">
        <v>41957</v>
      </c>
      <c r="BE41" s="16">
        <v>41964</v>
      </c>
      <c r="BF41" s="16">
        <v>41971</v>
      </c>
      <c r="BG41" s="16">
        <v>41978</v>
      </c>
      <c r="BH41" s="16">
        <v>41985</v>
      </c>
      <c r="BI41" s="16">
        <v>41992</v>
      </c>
      <c r="BJ41" s="16">
        <v>41999</v>
      </c>
      <c r="BK41" s="16">
        <v>42006</v>
      </c>
      <c r="BL41" s="16">
        <v>42013</v>
      </c>
      <c r="BM41" s="16">
        <v>42020</v>
      </c>
    </row>
    <row r="42" spans="2:65" x14ac:dyDescent="0.25">
      <c r="B42" s="4" t="s">
        <v>2</v>
      </c>
      <c r="C42" s="18">
        <v>10</v>
      </c>
      <c r="D42" s="18">
        <v>26</v>
      </c>
      <c r="E42" s="18">
        <v>45</v>
      </c>
      <c r="F42" s="18">
        <v>22</v>
      </c>
      <c r="G42" s="18">
        <v>34</v>
      </c>
      <c r="H42" s="18">
        <v>22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</row>
    <row r="43" spans="2:65" x14ac:dyDescent="0.25">
      <c r="B43" s="4" t="s">
        <v>6</v>
      </c>
      <c r="C43" s="18">
        <v>3</v>
      </c>
      <c r="D43" s="18">
        <v>6</v>
      </c>
      <c r="E43" s="18">
        <v>20</v>
      </c>
      <c r="F43" s="18">
        <v>6</v>
      </c>
      <c r="G43" s="18">
        <v>16</v>
      </c>
      <c r="H43" s="18">
        <v>13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</row>
    <row r="44" spans="2:65" ht="15.75" thickBot="1" x14ac:dyDescent="0.3">
      <c r="B44" s="6" t="s">
        <v>7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</row>
    <row r="45" spans="2:65" x14ac:dyDescent="0.25">
      <c r="B45" s="8" t="s">
        <v>3</v>
      </c>
      <c r="C45" s="9">
        <f>C42</f>
        <v>10</v>
      </c>
      <c r="D45" s="9">
        <f t="shared" ref="D45:H45" si="12">D42</f>
        <v>26</v>
      </c>
      <c r="E45" s="9">
        <f t="shared" si="12"/>
        <v>45</v>
      </c>
      <c r="F45" s="9">
        <f t="shared" si="12"/>
        <v>22</v>
      </c>
      <c r="G45" s="9">
        <f t="shared" si="12"/>
        <v>34</v>
      </c>
      <c r="H45" s="9">
        <f t="shared" si="12"/>
        <v>22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</row>
    <row r="46" spans="2:65" x14ac:dyDescent="0.25">
      <c r="B46" s="10" t="s">
        <v>8</v>
      </c>
      <c r="C46" s="11">
        <f>C43/(C42/100)</f>
        <v>30</v>
      </c>
      <c r="D46" s="11">
        <f t="shared" ref="D46:H46" si="13">D43/(D42/100)</f>
        <v>23.076923076923077</v>
      </c>
      <c r="E46" s="11">
        <f t="shared" si="13"/>
        <v>44.444444444444443</v>
      </c>
      <c r="F46" s="11">
        <f t="shared" si="13"/>
        <v>27.272727272727273</v>
      </c>
      <c r="G46" s="11">
        <f t="shared" si="13"/>
        <v>47.058823529411761</v>
      </c>
      <c r="H46" s="11">
        <f t="shared" si="13"/>
        <v>59.090909090909093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</row>
    <row r="47" spans="2:65" x14ac:dyDescent="0.25">
      <c r="B47" s="10" t="s">
        <v>4</v>
      </c>
      <c r="C47" s="11">
        <f>C44/C42</f>
        <v>0</v>
      </c>
      <c r="D47" s="11">
        <f t="shared" ref="D47:H47" si="14">D44/D42</f>
        <v>0</v>
      </c>
      <c r="E47" s="11">
        <f t="shared" si="14"/>
        <v>0</v>
      </c>
      <c r="F47" s="11">
        <f t="shared" si="14"/>
        <v>0</v>
      </c>
      <c r="G47" s="11">
        <f t="shared" si="14"/>
        <v>0</v>
      </c>
      <c r="H47" s="11">
        <f t="shared" si="14"/>
        <v>0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</row>
    <row r="48" spans="2:65" ht="15.75" thickBot="1" x14ac:dyDescent="0.3">
      <c r="B48" s="12" t="s">
        <v>9</v>
      </c>
      <c r="C48" s="13">
        <f>C44/C43</f>
        <v>0</v>
      </c>
      <c r="D48" s="13">
        <f t="shared" ref="D48:H48" si="15">D44/D43</f>
        <v>0</v>
      </c>
      <c r="E48" s="13">
        <f t="shared" si="15"/>
        <v>0</v>
      </c>
      <c r="F48" s="13">
        <f t="shared" si="15"/>
        <v>0</v>
      </c>
      <c r="G48" s="13">
        <f t="shared" si="15"/>
        <v>0</v>
      </c>
      <c r="H48" s="13">
        <f t="shared" si="15"/>
        <v>0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</row>
    <row r="52" spans="2:65" ht="15.75" thickBot="1" x14ac:dyDescent="0.3">
      <c r="B52" s="23" t="s">
        <v>19</v>
      </c>
      <c r="C52" s="23"/>
      <c r="D52" s="23"/>
    </row>
    <row r="53" spans="2:65" ht="15.75" thickBot="1" x14ac:dyDescent="0.3">
      <c r="B53" s="15" t="s">
        <v>5</v>
      </c>
      <c r="C53" s="16">
        <v>41586</v>
      </c>
      <c r="D53" s="16">
        <v>41593</v>
      </c>
      <c r="E53" s="16">
        <v>41600</v>
      </c>
      <c r="F53" s="16">
        <v>41607</v>
      </c>
      <c r="G53" s="16">
        <v>41614</v>
      </c>
      <c r="H53" s="16">
        <v>41621</v>
      </c>
      <c r="I53" s="16">
        <v>41628</v>
      </c>
      <c r="J53" s="16">
        <v>41635</v>
      </c>
      <c r="K53" s="16">
        <v>41642</v>
      </c>
      <c r="L53" s="16">
        <v>41649</v>
      </c>
      <c r="M53" s="16">
        <v>41656</v>
      </c>
      <c r="N53" s="16">
        <v>41663</v>
      </c>
      <c r="O53" s="16">
        <v>41670</v>
      </c>
      <c r="P53" s="16">
        <v>41677</v>
      </c>
      <c r="Q53" s="16">
        <v>41684</v>
      </c>
      <c r="R53" s="16">
        <v>41691</v>
      </c>
      <c r="S53" s="16">
        <v>41698</v>
      </c>
      <c r="T53" s="16">
        <v>41705</v>
      </c>
      <c r="U53" s="16">
        <v>41712</v>
      </c>
      <c r="V53" s="16">
        <v>41719</v>
      </c>
      <c r="W53" s="16">
        <v>41726</v>
      </c>
      <c r="X53" s="16">
        <v>41733</v>
      </c>
      <c r="Y53" s="16">
        <v>41740</v>
      </c>
      <c r="Z53" s="16">
        <v>41747</v>
      </c>
      <c r="AA53" s="16">
        <v>41754</v>
      </c>
      <c r="AB53" s="16">
        <v>41761</v>
      </c>
      <c r="AC53" s="16">
        <v>41768</v>
      </c>
      <c r="AD53" s="16">
        <v>41775</v>
      </c>
      <c r="AE53" s="16">
        <v>41782</v>
      </c>
      <c r="AF53" s="16">
        <v>41789</v>
      </c>
      <c r="AG53" s="16">
        <v>41796</v>
      </c>
      <c r="AH53" s="16">
        <v>41803</v>
      </c>
      <c r="AI53" s="16">
        <v>41810</v>
      </c>
      <c r="AJ53" s="16">
        <v>41817</v>
      </c>
      <c r="AK53" s="16">
        <v>41824</v>
      </c>
      <c r="AL53" s="16">
        <v>41831</v>
      </c>
      <c r="AM53" s="16">
        <v>41838</v>
      </c>
      <c r="AN53" s="16">
        <v>41845</v>
      </c>
      <c r="AO53" s="16">
        <v>41852</v>
      </c>
      <c r="AP53" s="16">
        <v>41859</v>
      </c>
      <c r="AQ53" s="16">
        <v>41866</v>
      </c>
      <c r="AR53" s="16">
        <v>41873</v>
      </c>
      <c r="AS53" s="16">
        <v>41880</v>
      </c>
      <c r="AT53" s="16">
        <v>41887</v>
      </c>
      <c r="AU53" s="16">
        <v>41894</v>
      </c>
      <c r="AV53" s="16">
        <v>41901</v>
      </c>
      <c r="AW53" s="16">
        <v>41908</v>
      </c>
      <c r="AX53" s="16">
        <v>41915</v>
      </c>
      <c r="AY53" s="16">
        <v>41922</v>
      </c>
      <c r="AZ53" s="16">
        <v>41929</v>
      </c>
      <c r="BA53" s="16">
        <v>41936</v>
      </c>
      <c r="BB53" s="16">
        <v>41943</v>
      </c>
      <c r="BC53" s="16">
        <v>41950</v>
      </c>
      <c r="BD53" s="16">
        <v>41957</v>
      </c>
      <c r="BE53" s="16">
        <v>41964</v>
      </c>
      <c r="BF53" s="16">
        <v>41971</v>
      </c>
      <c r="BG53" s="16">
        <v>41978</v>
      </c>
      <c r="BH53" s="16">
        <v>41985</v>
      </c>
      <c r="BI53" s="16">
        <v>41992</v>
      </c>
      <c r="BJ53" s="16">
        <v>41999</v>
      </c>
      <c r="BK53" s="16">
        <v>42006</v>
      </c>
      <c r="BL53" s="16">
        <v>42013</v>
      </c>
      <c r="BM53" s="16">
        <v>42020</v>
      </c>
    </row>
    <row r="54" spans="2:65" x14ac:dyDescent="0.25">
      <c r="B54" s="4" t="s">
        <v>2</v>
      </c>
      <c r="C54" s="20">
        <f>C42+C30+C18+C6</f>
        <v>45</v>
      </c>
      <c r="D54" s="20">
        <f t="shared" ref="D54:H54" si="16">D42+D30+D18+D6</f>
        <v>57</v>
      </c>
      <c r="E54" s="20">
        <f t="shared" si="16"/>
        <v>51</v>
      </c>
      <c r="F54" s="20">
        <f t="shared" si="16"/>
        <v>31</v>
      </c>
      <c r="G54" s="20">
        <f t="shared" si="16"/>
        <v>39</v>
      </c>
      <c r="H54" s="20">
        <f t="shared" si="16"/>
        <v>32</v>
      </c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</row>
    <row r="55" spans="2:65" x14ac:dyDescent="0.25">
      <c r="B55" s="4" t="s">
        <v>6</v>
      </c>
      <c r="C55" s="20">
        <f>C43+C31+C19+C7</f>
        <v>13</v>
      </c>
      <c r="D55" s="20">
        <f t="shared" ref="D55:H55" si="17">D43+D31+D19+D7</f>
        <v>21</v>
      </c>
      <c r="E55" s="20">
        <f t="shared" si="17"/>
        <v>25</v>
      </c>
      <c r="F55" s="20">
        <f t="shared" si="17"/>
        <v>9</v>
      </c>
      <c r="G55" s="20">
        <f t="shared" si="17"/>
        <v>17</v>
      </c>
      <c r="H55" s="20">
        <f t="shared" si="17"/>
        <v>19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</row>
    <row r="56" spans="2:65" ht="15.75" thickBot="1" x14ac:dyDescent="0.3">
      <c r="B56" s="6" t="s">
        <v>7</v>
      </c>
      <c r="C56" s="21">
        <f>C44+C32+C20+C8</f>
        <v>7100</v>
      </c>
      <c r="D56" s="21">
        <f t="shared" ref="D56:H56" si="18">D44+D32+D20+D8</f>
        <v>8550</v>
      </c>
      <c r="E56" s="21">
        <f t="shared" si="18"/>
        <v>8550</v>
      </c>
      <c r="F56" s="21">
        <f t="shared" si="18"/>
        <v>8550</v>
      </c>
      <c r="G56" s="21">
        <f t="shared" si="18"/>
        <v>8550</v>
      </c>
      <c r="H56" s="21">
        <f t="shared" si="18"/>
        <v>8550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</row>
    <row r="57" spans="2:65" x14ac:dyDescent="0.25">
      <c r="B57" s="8" t="s">
        <v>3</v>
      </c>
      <c r="C57" s="9">
        <f>C54</f>
        <v>45</v>
      </c>
      <c r="D57" s="9">
        <f t="shared" ref="D57:H57" si="19">D54</f>
        <v>57</v>
      </c>
      <c r="E57" s="9">
        <f t="shared" si="19"/>
        <v>51</v>
      </c>
      <c r="F57" s="9">
        <f t="shared" si="19"/>
        <v>31</v>
      </c>
      <c r="G57" s="9">
        <f t="shared" si="19"/>
        <v>39</v>
      </c>
      <c r="H57" s="9">
        <f t="shared" si="19"/>
        <v>32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</row>
    <row r="58" spans="2:65" x14ac:dyDescent="0.25">
      <c r="B58" s="10" t="s">
        <v>8</v>
      </c>
      <c r="C58" s="11">
        <f>C55/(C54/100)</f>
        <v>28.888888888888889</v>
      </c>
      <c r="D58" s="11">
        <f t="shared" ref="D58:H58" si="20">D55/(D54/100)</f>
        <v>36.842105263157897</v>
      </c>
      <c r="E58" s="11">
        <f t="shared" si="20"/>
        <v>49.019607843137251</v>
      </c>
      <c r="F58" s="11">
        <f t="shared" si="20"/>
        <v>29.032258064516128</v>
      </c>
      <c r="G58" s="11">
        <f t="shared" si="20"/>
        <v>43.589743589743591</v>
      </c>
      <c r="H58" s="11">
        <f t="shared" si="20"/>
        <v>59.375</v>
      </c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</row>
    <row r="59" spans="2:65" x14ac:dyDescent="0.25">
      <c r="B59" s="10" t="s">
        <v>4</v>
      </c>
      <c r="C59" s="11">
        <f>C56/C54</f>
        <v>157.77777777777777</v>
      </c>
      <c r="D59" s="11">
        <f t="shared" ref="D59:H59" si="21">D56/D54</f>
        <v>150</v>
      </c>
      <c r="E59" s="11">
        <f t="shared" si="21"/>
        <v>167.64705882352942</v>
      </c>
      <c r="F59" s="11">
        <f t="shared" si="21"/>
        <v>275.80645161290323</v>
      </c>
      <c r="G59" s="11">
        <f t="shared" si="21"/>
        <v>219.23076923076923</v>
      </c>
      <c r="H59" s="11">
        <f t="shared" si="21"/>
        <v>267.1875</v>
      </c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</row>
    <row r="60" spans="2:65" ht="15.75" thickBot="1" x14ac:dyDescent="0.3">
      <c r="B60" s="12" t="s">
        <v>9</v>
      </c>
      <c r="C60" s="13">
        <f>C56/C55</f>
        <v>546.15384615384619</v>
      </c>
      <c r="D60" s="13">
        <f t="shared" ref="D60:H60" si="22">D56/D55</f>
        <v>407.14285714285717</v>
      </c>
      <c r="E60" s="13">
        <f t="shared" si="22"/>
        <v>342</v>
      </c>
      <c r="F60" s="13">
        <f t="shared" si="22"/>
        <v>950</v>
      </c>
      <c r="G60" s="13">
        <f t="shared" si="22"/>
        <v>502.94117647058823</v>
      </c>
      <c r="H60" s="13">
        <f t="shared" si="22"/>
        <v>450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</row>
  </sheetData>
  <sheetProtection selectLockedCells="1"/>
  <conditionalFormatting sqref="C21:BM24 C33:BM36 C45:BM48 C57:BM60 C9:BM12">
    <cfRule type="cellIs" dxfId="2" priority="10" operator="lessThanOrEqual">
      <formula>0</formula>
    </cfRule>
    <cfRule type="containsErrors" dxfId="1" priority="11">
      <formula>ISERROR(C9)</formula>
    </cfRule>
  </conditionalFormatting>
  <conditionalFormatting sqref="C54:BM56">
    <cfRule type="cellIs" dxfId="0" priority="1" operator="lessThanOrEqual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Сводные Графически</vt:lpstr>
      <vt:lpstr>Сводные Таблично</vt:lpstr>
      <vt:lpstr>1 блок Интернет</vt:lpstr>
      <vt:lpstr>1 блок НЕ интернет</vt:lpstr>
      <vt:lpstr>2 блок (Замерщик)</vt:lpstr>
      <vt:lpstr>3 блок (мастера)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2013-12-16T16:37:02Z</dcterms:modified>
</cp:coreProperties>
</file>