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734" activeTab="0"/>
  </bookViews>
  <sheets>
    <sheet name="Табель" sheetId="1" r:id="rId1"/>
    <sheet name="вредность" sheetId="2" r:id="rId2"/>
  </sheets>
  <definedNames>
    <definedName name="_xlnm.Print_Area" localSheetId="1">'вредность'!$A$1:$AG$34</definedName>
    <definedName name="_xlnm.Print_Area" localSheetId="0">'Табель'!$A$1:$AF$32</definedName>
  </definedNames>
  <calcPr fullCalcOnLoad="1"/>
</workbook>
</file>

<file path=xl/sharedStrings.xml><?xml version="1.0" encoding="utf-8"?>
<sst xmlns="http://schemas.openxmlformats.org/spreadsheetml/2006/main" count="63" uniqueCount="43">
  <si>
    <t>№ п/п</t>
  </si>
  <si>
    <t>табельний  №</t>
  </si>
  <si>
    <t>Професія, посада</t>
  </si>
  <si>
    <t>машиніст т/н</t>
  </si>
  <si>
    <t>оператор товарний</t>
  </si>
  <si>
    <t>Прізвище, ім`я,                  по- батькові</t>
  </si>
  <si>
    <t>Розряд, клас</t>
  </si>
  <si>
    <t>числа місяця</t>
  </si>
  <si>
    <t>Дні / дні явок</t>
  </si>
  <si>
    <t>Відрядження (07)</t>
  </si>
  <si>
    <t>Дні неявок</t>
  </si>
  <si>
    <t>Вихідні, святкові дні</t>
  </si>
  <si>
    <t>Інші (28,30)</t>
  </si>
  <si>
    <t>Всього календарних днів</t>
  </si>
  <si>
    <t>Години роботи</t>
  </si>
  <si>
    <t>+</t>
  </si>
  <si>
    <t>всього годин</t>
  </si>
  <si>
    <t>з них</t>
  </si>
  <si>
    <t>святкові дні</t>
  </si>
  <si>
    <t>Основна та додаткова відпустки (08,09,10,29)</t>
  </si>
  <si>
    <t>Тимчасова непрацездатність(26,27)</t>
  </si>
  <si>
    <t>Неявки у зв.з перев.за ініц.роботодавця на неповн.роб.день(20)</t>
  </si>
  <si>
    <t>Відпустка без збереж.зарплати за згодою сторін (18)</t>
  </si>
  <si>
    <t>Відпустки в зв"зку з навчанням та ін.(11-15,17,22)</t>
  </si>
  <si>
    <t>Відпустка у зв.з ваг.і полог. та по догл.(16)</t>
  </si>
  <si>
    <t>Прогули (24)</t>
  </si>
  <si>
    <t>Відпрацьовано</t>
  </si>
  <si>
    <t>працівн., яким встан. неповн. роб. день(02)</t>
  </si>
  <si>
    <t>нічні (04)</t>
  </si>
  <si>
    <t>надурочні (05)</t>
  </si>
  <si>
    <t>вихідні і святкові (06)</t>
  </si>
  <si>
    <t>к.дн.</t>
  </si>
  <si>
    <t>р.дн.</t>
  </si>
  <si>
    <t>ВСЬОГО</t>
  </si>
  <si>
    <t>4/2</t>
  </si>
  <si>
    <t>8/6</t>
  </si>
  <si>
    <t>Вш</t>
  </si>
  <si>
    <t>12</t>
  </si>
  <si>
    <t>8,15</t>
  </si>
  <si>
    <t>7,00</t>
  </si>
  <si>
    <t>Иванов</t>
  </si>
  <si>
    <t>В</t>
  </si>
  <si>
    <t>Сидоров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</si>
</sst>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&quot;р.&quot;_-;\-* #,##0.00&quot;р.&quot;_-;_-* \-??&quot;р.&quot;_-;_-@_-"/>
    <numFmt numFmtId="166" formatCode="0.000"/>
    <numFmt numFmtId="167" formatCode="hh:mm:ss\ AM/PM"/>
    <numFmt numFmtId="168" formatCode="[h]:mm"/>
  </numFmts>
  <fonts count="35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0" fillId="0" borderId="10" xfId="53" applyFont="1" applyBorder="1" applyAlignment="1">
      <alignment textRotation="90" wrapText="1"/>
      <protection/>
    </xf>
    <xf numFmtId="0" fontId="0" fillId="0" borderId="11" xfId="53" applyFont="1" applyBorder="1" applyAlignment="1">
      <alignment horizontal="center" textRotation="90" wrapText="1"/>
      <protection/>
    </xf>
    <xf numFmtId="0" fontId="0" fillId="0" borderId="11" xfId="53" applyFont="1" applyBorder="1" applyAlignment="1">
      <alignment horizontal="center"/>
      <protection/>
    </xf>
    <xf numFmtId="0" fontId="0" fillId="0" borderId="12" xfId="53" applyFont="1" applyBorder="1" applyAlignment="1">
      <alignment textRotation="90" wrapText="1"/>
      <protection/>
    </xf>
    <xf numFmtId="0" fontId="28" fillId="0" borderId="13" xfId="53" applyFont="1" applyFill="1" applyBorder="1" applyAlignment="1">
      <alignment horizontal="center"/>
      <protection/>
    </xf>
    <xf numFmtId="0" fontId="29" fillId="0" borderId="14" xfId="53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15" xfId="53" applyFont="1" applyFill="1" applyBorder="1" applyAlignment="1">
      <alignment/>
      <protection/>
    </xf>
    <xf numFmtId="1" fontId="21" fillId="6" borderId="14" xfId="53" applyNumberFormat="1" applyFont="1" applyFill="1" applyBorder="1" applyAlignment="1">
      <alignment horizontal="center"/>
      <protection/>
    </xf>
    <xf numFmtId="1" fontId="21" fillId="6" borderId="13" xfId="53" applyNumberFormat="1" applyFont="1" applyFill="1" applyBorder="1" applyAlignment="1">
      <alignment horizontal="center"/>
      <protection/>
    </xf>
    <xf numFmtId="1" fontId="21" fillId="0" borderId="13" xfId="53" applyNumberFormat="1" applyFont="1" applyFill="1" applyBorder="1" applyAlignment="1">
      <alignment horizontal="center"/>
      <protection/>
    </xf>
    <xf numFmtId="1" fontId="21" fillId="6" borderId="13" xfId="0" applyNumberFormat="1" applyFont="1" applyFill="1" applyBorder="1" applyAlignment="1">
      <alignment horizontal="center" vertical="center" wrapText="1"/>
    </xf>
    <xf numFmtId="2" fontId="21" fillId="6" borderId="13" xfId="0" applyNumberFormat="1" applyFont="1" applyFill="1" applyBorder="1" applyAlignment="1">
      <alignment horizontal="center" vertical="center" wrapText="1"/>
    </xf>
    <xf numFmtId="168" fontId="29" fillId="0" borderId="13" xfId="53" applyNumberFormat="1" applyFont="1" applyFill="1" applyBorder="1" applyAlignment="1">
      <alignment horizontal="center"/>
      <protection/>
    </xf>
    <xf numFmtId="0" fontId="21" fillId="6" borderId="13" xfId="53" applyNumberFormat="1" applyFont="1" applyFill="1" applyBorder="1" applyAlignment="1">
      <alignment horizontal="center"/>
      <protection/>
    </xf>
    <xf numFmtId="1" fontId="29" fillId="0" borderId="16" xfId="53" applyNumberFormat="1" applyFont="1" applyFill="1" applyBorder="1" applyAlignment="1">
      <alignment horizontal="center"/>
      <protection/>
    </xf>
    <xf numFmtId="2" fontId="0" fillId="8" borderId="17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0" fillId="24" borderId="18" xfId="53" applyFont="1" applyFill="1" applyBorder="1">
      <alignment/>
      <protection/>
    </xf>
    <xf numFmtId="1" fontId="31" fillId="4" borderId="18" xfId="53" applyNumberFormat="1" applyFont="1" applyFill="1" applyBorder="1" applyAlignment="1">
      <alignment horizontal="center"/>
      <protection/>
    </xf>
    <xf numFmtId="168" fontId="31" fillId="4" borderId="18" xfId="53" applyNumberFormat="1" applyFont="1" applyFill="1" applyBorder="1" applyAlignment="1">
      <alignment horizontal="center"/>
      <protection/>
    </xf>
    <xf numFmtId="1" fontId="31" fillId="4" borderId="19" xfId="53" applyNumberFormat="1" applyFont="1" applyFill="1" applyBorder="1" applyAlignment="1">
      <alignment horizontal="center"/>
      <protection/>
    </xf>
    <xf numFmtId="0" fontId="24" fillId="0" borderId="0" xfId="53" applyFont="1">
      <alignment/>
      <protection/>
    </xf>
    <xf numFmtId="0" fontId="0" fillId="0" borderId="0" xfId="53" applyFont="1" applyFill="1" applyAlignment="1">
      <alignment horizontal="center"/>
      <protection/>
    </xf>
    <xf numFmtId="0" fontId="24" fillId="0" borderId="0" xfId="53" applyFont="1" applyFill="1">
      <alignment/>
      <protection/>
    </xf>
    <xf numFmtId="0" fontId="0" fillId="0" borderId="0" xfId="53" applyFont="1" applyAlignment="1">
      <alignment/>
      <protection/>
    </xf>
    <xf numFmtId="167" fontId="0" fillId="0" borderId="0" xfId="53" applyNumberFormat="1" applyFont="1" applyAlignment="1">
      <alignment/>
      <protection/>
    </xf>
    <xf numFmtId="0" fontId="32" fillId="24" borderId="0" xfId="53" applyFont="1" applyFill="1" applyBorder="1">
      <alignment/>
      <protection/>
    </xf>
    <xf numFmtId="0" fontId="30" fillId="24" borderId="0" xfId="53" applyFont="1" applyFill="1" applyBorder="1" applyAlignment="1">
      <alignment horizontal="center"/>
      <protection/>
    </xf>
    <xf numFmtId="0" fontId="33" fillId="24" borderId="0" xfId="53" applyFont="1" applyFill="1" applyBorder="1" applyAlignment="1">
      <alignment horizontal="center"/>
      <protection/>
    </xf>
    <xf numFmtId="0" fontId="14" fillId="24" borderId="0" xfId="53" applyFill="1" applyBorder="1" applyAlignment="1">
      <alignment/>
      <protection/>
    </xf>
    <xf numFmtId="0" fontId="30" fillId="24" borderId="0" xfId="53" applyFont="1" applyFill="1" applyBorder="1" applyAlignment="1">
      <alignment/>
      <protection/>
    </xf>
    <xf numFmtId="0" fontId="0" fillId="24" borderId="0" xfId="53" applyFont="1" applyFill="1" applyBorder="1">
      <alignment/>
      <protection/>
    </xf>
    <xf numFmtId="0" fontId="24" fillId="24" borderId="0" xfId="53" applyFont="1" applyFill="1" applyBorder="1">
      <alignment/>
      <protection/>
    </xf>
    <xf numFmtId="49" fontId="0" fillId="24" borderId="0" xfId="53" applyNumberFormat="1" applyFont="1" applyFill="1" applyBorder="1">
      <alignment/>
      <protection/>
    </xf>
    <xf numFmtId="0" fontId="0" fillId="24" borderId="0" xfId="53" applyFont="1" applyFill="1" applyBorder="1" applyAlignment="1">
      <alignment horizontal="center"/>
      <protection/>
    </xf>
    <xf numFmtId="49" fontId="0" fillId="24" borderId="0" xfId="53" applyNumberFormat="1" applyFont="1" applyFill="1" applyBorder="1" applyAlignment="1">
      <alignment/>
      <protection/>
    </xf>
    <xf numFmtId="0" fontId="0" fillId="24" borderId="0" xfId="53" applyFont="1" applyFill="1" applyBorder="1" applyAlignment="1">
      <alignment/>
      <protection/>
    </xf>
    <xf numFmtId="49" fontId="0" fillId="24" borderId="0" xfId="53" applyNumberFormat="1" applyFont="1" applyFill="1" applyBorder="1" applyAlignment="1">
      <alignment horizontal="center"/>
      <protection/>
    </xf>
    <xf numFmtId="0" fontId="22" fillId="24" borderId="0" xfId="53" applyFont="1" applyFill="1" applyBorder="1">
      <alignment/>
      <protection/>
    </xf>
    <xf numFmtId="0" fontId="20" fillId="0" borderId="11" xfId="53" applyFont="1" applyFill="1" applyBorder="1">
      <alignment/>
      <protection/>
    </xf>
    <xf numFmtId="0" fontId="20" fillId="0" borderId="11" xfId="53" applyFont="1" applyFill="1" applyBorder="1" applyAlignment="1">
      <alignment horizontal="center"/>
      <protection/>
    </xf>
    <xf numFmtId="0" fontId="20" fillId="0" borderId="15" xfId="53" applyFont="1" applyFill="1" applyBorder="1" applyAlignment="1">
      <alignment/>
      <protection/>
    </xf>
    <xf numFmtId="1" fontId="26" fillId="0" borderId="13" xfId="53" applyNumberFormat="1" applyFont="1" applyFill="1" applyBorder="1" applyAlignment="1">
      <alignment horizontal="center"/>
      <protection/>
    </xf>
    <xf numFmtId="0" fontId="32" fillId="24" borderId="20" xfId="53" applyFont="1" applyFill="1" applyBorder="1">
      <alignment/>
      <protection/>
    </xf>
    <xf numFmtId="0" fontId="30" fillId="24" borderId="21" xfId="53" applyFont="1" applyFill="1" applyBorder="1">
      <alignment/>
      <protection/>
    </xf>
    <xf numFmtId="1" fontId="26" fillId="0" borderId="21" xfId="53" applyNumberFormat="1" applyFont="1" applyFill="1" applyBorder="1" applyAlignment="1">
      <alignment horizontal="center"/>
      <protection/>
    </xf>
    <xf numFmtId="2" fontId="0" fillId="0" borderId="0" xfId="53" applyNumberFormat="1" applyFont="1">
      <alignment/>
      <protection/>
    </xf>
    <xf numFmtId="2" fontId="31" fillId="4" borderId="18" xfId="53" applyNumberFormat="1" applyFont="1" applyFill="1" applyBorder="1" applyAlignment="1">
      <alignment horizontal="center"/>
      <protection/>
    </xf>
    <xf numFmtId="49" fontId="26" fillId="0" borderId="22" xfId="52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52" applyNumberFormat="1" applyFont="1" applyFill="1" applyBorder="1" applyAlignment="1" applyProtection="1">
      <alignment horizontal="center" vertical="center" wrapText="1"/>
      <protection locked="0"/>
    </xf>
    <xf numFmtId="49" fontId="26" fillId="0" borderId="24" xfId="52" applyNumberFormat="1" applyFont="1" applyFill="1" applyBorder="1" applyAlignment="1" applyProtection="1">
      <alignment horizontal="center" vertical="center" wrapText="1"/>
      <protection locked="0"/>
    </xf>
    <xf numFmtId="49" fontId="26" fillId="25" borderId="24" xfId="52" applyNumberFormat="1" applyFont="1" applyFill="1" applyBorder="1" applyAlignment="1" applyProtection="1">
      <alignment horizontal="center" vertical="center" wrapText="1"/>
      <protection locked="0"/>
    </xf>
    <xf numFmtId="1" fontId="26" fillId="25" borderId="13" xfId="53" applyNumberFormat="1" applyFont="1" applyFill="1" applyBorder="1" applyAlignment="1">
      <alignment horizontal="center"/>
      <protection/>
    </xf>
    <xf numFmtId="1" fontId="26" fillId="26" borderId="13" xfId="53" applyNumberFormat="1" applyFont="1" applyFill="1" applyBorder="1" applyAlignment="1">
      <alignment horizontal="center"/>
      <protection/>
    </xf>
    <xf numFmtId="49" fontId="26" fillId="26" borderId="24" xfId="52" applyNumberFormat="1" applyFont="1" applyFill="1" applyBorder="1" applyAlignment="1" applyProtection="1">
      <alignment horizontal="center" vertical="center" wrapText="1"/>
      <protection locked="0"/>
    </xf>
    <xf numFmtId="49" fontId="26" fillId="26" borderId="22" xfId="52" applyNumberFormat="1" applyFont="1" applyFill="1" applyBorder="1" applyAlignment="1" applyProtection="1">
      <alignment horizontal="center" vertical="center" wrapText="1"/>
      <protection locked="0"/>
    </xf>
    <xf numFmtId="0" fontId="24" fillId="24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textRotation="90" wrapText="1"/>
      <protection/>
    </xf>
    <xf numFmtId="0" fontId="0" fillId="0" borderId="0" xfId="53" applyFont="1" applyFill="1" applyBorder="1" applyAlignment="1">
      <alignment textRotation="90" wrapText="1"/>
      <protection/>
    </xf>
    <xf numFmtId="0" fontId="28" fillId="0" borderId="0" xfId="53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1" fontId="21" fillId="0" borderId="0" xfId="53" applyNumberFormat="1" applyFont="1" applyFill="1" applyBorder="1" applyAlignment="1">
      <alignment horizontal="center"/>
      <protection/>
    </xf>
    <xf numFmtId="168" fontId="34" fillId="0" borderId="0" xfId="53" applyNumberFormat="1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9" fontId="26" fillId="0" borderId="0" xfId="53" applyNumberFormat="1" applyFont="1" applyFill="1" applyBorder="1">
      <alignment/>
      <protection/>
    </xf>
    <xf numFmtId="0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textRotation="90"/>
      <protection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horizontal="center" textRotation="90" wrapText="1"/>
      <protection/>
    </xf>
    <xf numFmtId="0" fontId="0" fillId="0" borderId="0" xfId="53" applyFont="1" applyFill="1" applyBorder="1" applyAlignment="1">
      <alignment horizontal="center"/>
      <protection/>
    </xf>
    <xf numFmtId="1" fontId="21" fillId="0" borderId="0" xfId="0" applyNumberFormat="1" applyFont="1" applyFill="1" applyBorder="1" applyAlignment="1">
      <alignment horizontal="center" vertical="center" wrapText="1"/>
    </xf>
    <xf numFmtId="2" fontId="31" fillId="0" borderId="0" xfId="53" applyNumberFormat="1" applyFont="1" applyFill="1" applyBorder="1" applyAlignment="1">
      <alignment horizontal="center"/>
      <protection/>
    </xf>
    <xf numFmtId="168" fontId="31" fillId="0" borderId="0" xfId="53" applyNumberFormat="1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/>
      <protection/>
    </xf>
    <xf numFmtId="167" fontId="0" fillId="0" borderId="0" xfId="53" applyNumberFormat="1" applyFont="1" applyFill="1" applyBorder="1" applyAlignment="1">
      <alignment/>
      <protection/>
    </xf>
    <xf numFmtId="0" fontId="30" fillId="0" borderId="0" xfId="53" applyFont="1" applyFill="1" applyBorder="1" applyAlignment="1">
      <alignment/>
      <protection/>
    </xf>
    <xf numFmtId="0" fontId="30" fillId="0" borderId="0" xfId="53" applyFont="1" applyFill="1" applyBorder="1" applyAlignment="1">
      <alignment horizontal="center"/>
      <protection/>
    </xf>
    <xf numFmtId="1" fontId="21" fillId="27" borderId="13" xfId="53" applyNumberFormat="1" applyFont="1" applyFill="1" applyBorder="1" applyAlignment="1">
      <alignment horizontal="center"/>
      <protection/>
    </xf>
    <xf numFmtId="0" fontId="24" fillId="24" borderId="0" xfId="53" applyFont="1" applyFill="1" applyBorder="1" applyAlignment="1">
      <alignment horizontal="justify"/>
      <protection/>
    </xf>
    <xf numFmtId="0" fontId="20" fillId="24" borderId="0" xfId="53" applyFont="1" applyFill="1" applyBorder="1" applyAlignment="1">
      <alignment horizontal="left"/>
      <protection/>
    </xf>
    <xf numFmtId="0" fontId="0" fillId="24" borderId="0" xfId="53" applyFont="1" applyFill="1" applyBorder="1" applyAlignment="1">
      <alignment horizontal="center"/>
      <protection/>
    </xf>
    <xf numFmtId="0" fontId="24" fillId="24" borderId="0" xfId="53" applyFont="1" applyFill="1" applyBorder="1" applyAlignment="1">
      <alignment horizontal="left"/>
      <protection/>
    </xf>
    <xf numFmtId="0" fontId="30" fillId="24" borderId="0" xfId="53" applyFont="1" applyFill="1" applyBorder="1" applyAlignment="1">
      <alignment horizontal="center"/>
      <protection/>
    </xf>
    <xf numFmtId="0" fontId="0" fillId="0" borderId="25" xfId="53" applyFont="1" applyBorder="1" applyAlignment="1">
      <alignment horizontal="center" textRotation="90"/>
      <protection/>
    </xf>
    <xf numFmtId="0" fontId="30" fillId="0" borderId="26" xfId="53" applyFont="1" applyFill="1" applyBorder="1" applyAlignment="1">
      <alignment horizontal="left"/>
      <protection/>
    </xf>
    <xf numFmtId="0" fontId="24" fillId="0" borderId="0" xfId="53" applyFont="1" applyBorder="1" applyAlignment="1">
      <alignment horizontal="justify"/>
      <protection/>
    </xf>
    <xf numFmtId="0" fontId="0" fillId="0" borderId="11" xfId="53" applyFont="1" applyBorder="1" applyAlignment="1">
      <alignment horizontal="center" textRotation="90" wrapText="1"/>
      <protection/>
    </xf>
    <xf numFmtId="0" fontId="0" fillId="0" borderId="13" xfId="53" applyFont="1" applyFill="1" applyBorder="1" applyAlignment="1">
      <alignment horizontal="center" textRotation="90" wrapText="1"/>
      <protection/>
    </xf>
    <xf numFmtId="0" fontId="0" fillId="0" borderId="13" xfId="53" applyFont="1" applyFill="1" applyBorder="1" applyAlignment="1">
      <alignment horizontal="center" wrapText="1"/>
      <protection/>
    </xf>
    <xf numFmtId="0" fontId="24" fillId="0" borderId="13" xfId="53" applyFont="1" applyFill="1" applyBorder="1" applyAlignment="1">
      <alignment horizontal="center" textRotation="90" wrapText="1"/>
      <protection/>
    </xf>
    <xf numFmtId="0" fontId="0" fillId="0" borderId="27" xfId="53" applyFont="1" applyBorder="1" applyAlignment="1">
      <alignment horizontal="center" textRotation="90"/>
      <protection/>
    </xf>
    <xf numFmtId="0" fontId="0" fillId="0" borderId="28" xfId="53" applyFont="1" applyBorder="1" applyAlignment="1">
      <alignment horizontal="center" textRotation="90"/>
      <protection/>
    </xf>
    <xf numFmtId="0" fontId="0" fillId="0" borderId="28" xfId="53" applyFont="1" applyBorder="1" applyAlignment="1">
      <alignment horizontal="center"/>
      <protection/>
    </xf>
    <xf numFmtId="0" fontId="0" fillId="0" borderId="28" xfId="53" applyFont="1" applyBorder="1" applyAlignment="1">
      <alignment horizontal="center" textRotation="90" wrapText="1"/>
      <protection/>
    </xf>
    <xf numFmtId="0" fontId="0" fillId="0" borderId="29" xfId="53" applyFont="1" applyBorder="1" applyAlignment="1">
      <alignment horizontal="center" textRotation="90" wrapText="1"/>
      <protection/>
    </xf>
    <xf numFmtId="0" fontId="0" fillId="0" borderId="30" xfId="53" applyFont="1" applyBorder="1" applyAlignment="1">
      <alignment horizontal="center"/>
      <protection/>
    </xf>
    <xf numFmtId="0" fontId="25" fillId="0" borderId="17" xfId="53" applyFont="1" applyFill="1" applyBorder="1" applyAlignment="1">
      <alignment horizontal="center"/>
      <protection/>
    </xf>
    <xf numFmtId="0" fontId="25" fillId="25" borderId="13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center"/>
      <protection/>
    </xf>
    <xf numFmtId="0" fontId="24" fillId="0" borderId="31" xfId="53" applyFont="1" applyFill="1" applyBorder="1" applyAlignment="1">
      <alignment horizontal="center" wrapText="1"/>
      <protection/>
    </xf>
    <xf numFmtId="0" fontId="24" fillId="0" borderId="17" xfId="53" applyFont="1" applyFill="1" applyBorder="1" applyAlignment="1">
      <alignment horizont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textRotation="90" wrapText="1"/>
      <protection/>
    </xf>
    <xf numFmtId="0" fontId="27" fillId="0" borderId="28" xfId="53" applyFont="1" applyBorder="1" applyAlignment="1">
      <alignment horizontal="center" vertical="center" wrapText="1"/>
      <protection/>
    </xf>
    <xf numFmtId="0" fontId="25" fillId="0" borderId="30" xfId="53" applyFont="1" applyBorder="1" applyAlignment="1">
      <alignment horizontal="center" vertical="center"/>
      <protection/>
    </xf>
    <xf numFmtId="0" fontId="25" fillId="0" borderId="14" xfId="53" applyFont="1" applyFill="1" applyBorder="1" applyAlignment="1">
      <alignment horizontal="center"/>
      <protection/>
    </xf>
    <xf numFmtId="49" fontId="26" fillId="0" borderId="34" xfId="52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лив квітень" xfId="52"/>
    <cellStyle name="Обычный_Табель v2.01 тра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1" name="Строка 6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Строка 1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3" name="Строка 11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Строка 12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5" name="Строка 13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6" name="Строка 17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" name="Строка 1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8" name="Строка 19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Строка 2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" name="Строка 26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" name="Строка 2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" name="Строка 2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Строка 29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" name="Строка 36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Строка 3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" name="Строка 39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9" name="Строка 4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20" name="Строка 42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1" name="Строка 4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2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Строка 45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361950</xdr:rowOff>
    </xdr:to>
    <xdr:sp>
      <xdr:nvSpPr>
        <xdr:cNvPr id="24" name="Строка 46"/>
        <xdr:cNvSpPr>
          <a:spLocks/>
        </xdr:cNvSpPr>
      </xdr:nvSpPr>
      <xdr:spPr>
        <a:xfrm>
          <a:off x="2381250" y="143827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5" name="Строка 4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6" name="Строка 4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7" name="Строка 49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8" name="Строка 5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29" name="Строка 51"/>
        <xdr:cNvSpPr>
          <a:spLocks/>
        </xdr:cNvSpPr>
      </xdr:nvSpPr>
      <xdr:spPr>
        <a:xfrm>
          <a:off x="2381250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0" name="Строка 52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31" name="Строка 53"/>
        <xdr:cNvSpPr>
          <a:spLocks/>
        </xdr:cNvSpPr>
      </xdr:nvSpPr>
      <xdr:spPr>
        <a:xfrm>
          <a:off x="2381250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2" name="Строка 5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Строка 1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4" name="Строка 26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5" name="Строка 2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6" name="Строка 36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7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8" name="Строка 3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9" name="Строка 39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0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1" name="Строка 4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2" name="Строка 4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3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4" name="Строка 45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5" name="Строка 4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6" name="Строка 48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7" name="Строка 49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8" name="Строка 5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49" name="Строка 51"/>
        <xdr:cNvSpPr>
          <a:spLocks/>
        </xdr:cNvSpPr>
      </xdr:nvSpPr>
      <xdr:spPr>
        <a:xfrm>
          <a:off x="2381250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0" name="Строка 52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51" name="Строка 53"/>
        <xdr:cNvSpPr>
          <a:spLocks/>
        </xdr:cNvSpPr>
      </xdr:nvSpPr>
      <xdr:spPr>
        <a:xfrm>
          <a:off x="2381250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2" name="Строка 5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9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1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2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9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0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1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2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9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0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1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9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0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1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2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3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4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6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7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8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9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0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1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2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3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4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5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6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7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8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9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0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1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2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3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4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5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6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7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8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9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0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1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2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3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4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5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6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7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8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9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0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1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2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3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4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5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6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7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8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9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0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1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2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3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4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5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6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7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8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9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0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1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2" name="Строка 37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3" name="Строка 40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4" name="Строка 44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5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6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7" name="Строка 51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8" name="Строка 53"/>
        <xdr:cNvSpPr>
          <a:spLocks/>
        </xdr:cNvSpPr>
      </xdr:nvSpPr>
      <xdr:spPr>
        <a:xfrm>
          <a:off x="2381250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1" name="Строка 6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Строка 1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3" name="Строка 11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Строка 12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5" name="Строка 13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161925</xdr:rowOff>
    </xdr:to>
    <xdr:sp>
      <xdr:nvSpPr>
        <xdr:cNvPr id="6" name="Строка 16"/>
        <xdr:cNvSpPr>
          <a:spLocks/>
        </xdr:cNvSpPr>
      </xdr:nvSpPr>
      <xdr:spPr>
        <a:xfrm>
          <a:off x="2238375" y="1924050"/>
          <a:ext cx="0" cy="1619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7" name="Строка 17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Строка 1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9" name="Строка 19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" name="Строка 2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" name="Строка 26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" name="Строка 27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Строка 2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" name="Строка 29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" name="Строка 36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Строка 37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" name="Строка 3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Строка 39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9" name="Строка 4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0" name="Строка 4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21" name="Строка 42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2" name="Строка 4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Строка 44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4" name="Строка 45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3</xdr:row>
      <xdr:rowOff>361950</xdr:rowOff>
    </xdr:to>
    <xdr:sp>
      <xdr:nvSpPr>
        <xdr:cNvPr id="25" name="Строка 46"/>
        <xdr:cNvSpPr>
          <a:spLocks/>
        </xdr:cNvSpPr>
      </xdr:nvSpPr>
      <xdr:spPr>
        <a:xfrm>
          <a:off x="2238375" y="142875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6" name="Строка 47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7" name="Строка 4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8" name="Строка 49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9" name="Строка 5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3</xdr:col>
      <xdr:colOff>0</xdr:colOff>
      <xdr:row>5</xdr:row>
      <xdr:rowOff>238125</xdr:rowOff>
    </xdr:to>
    <xdr:sp>
      <xdr:nvSpPr>
        <xdr:cNvPr id="30" name="Строка 51"/>
        <xdr:cNvSpPr>
          <a:spLocks/>
        </xdr:cNvSpPr>
      </xdr:nvSpPr>
      <xdr:spPr>
        <a:xfrm>
          <a:off x="2238375" y="190500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1" name="Строка 52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3</xdr:col>
      <xdr:colOff>0</xdr:colOff>
      <xdr:row>5</xdr:row>
      <xdr:rowOff>238125</xdr:rowOff>
    </xdr:to>
    <xdr:sp>
      <xdr:nvSpPr>
        <xdr:cNvPr id="32" name="Строка 53"/>
        <xdr:cNvSpPr>
          <a:spLocks/>
        </xdr:cNvSpPr>
      </xdr:nvSpPr>
      <xdr:spPr>
        <a:xfrm>
          <a:off x="2238375" y="1905000"/>
          <a:ext cx="0" cy="1905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Строка 54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4" name="Строка 1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5" name="Строка 26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6" name="Строка 2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7" name="Строка 36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8" name="Строка 37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9" name="Строка 3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0" name="Строка 39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1" name="Строка 4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2" name="Строка 4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3" name="Строка 4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4" name="Строка 44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5" name="Строка 45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6" name="Строка 47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7" name="Строка 48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8" name="Строка 49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9" name="Строка 50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50" name="Строка 51"/>
        <xdr:cNvSpPr>
          <a:spLocks/>
        </xdr:cNvSpPr>
      </xdr:nvSpPr>
      <xdr:spPr>
        <a:xfrm>
          <a:off x="2238375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1" name="Строка 52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228600</xdr:rowOff>
    </xdr:from>
    <xdr:to>
      <xdr:col>3</xdr:col>
      <xdr:colOff>0</xdr:colOff>
      <xdr:row>5</xdr:row>
      <xdr:rowOff>238125</xdr:rowOff>
    </xdr:to>
    <xdr:sp>
      <xdr:nvSpPr>
        <xdr:cNvPr id="52" name="Строка 53"/>
        <xdr:cNvSpPr>
          <a:spLocks/>
        </xdr:cNvSpPr>
      </xdr:nvSpPr>
      <xdr:spPr>
        <a:xfrm>
          <a:off x="2238375" y="1914525"/>
          <a:ext cx="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Строка 54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4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5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6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7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8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9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0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1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2" name="Строка 51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73" name="Строка 53"/>
        <xdr:cNvSpPr>
          <a:spLocks/>
        </xdr:cNvSpPr>
      </xdr:nvSpPr>
      <xdr:spPr>
        <a:xfrm>
          <a:off x="2238375" y="1924050"/>
          <a:ext cx="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indexed="13"/>
    <pageSetUpPr fitToPage="1"/>
  </sheetPr>
  <dimension ref="A1:AI31"/>
  <sheetViews>
    <sheetView showZeros="0" tabSelected="1" zoomScale="75" zoomScaleNormal="75" zoomScaleSheetLayoutView="75" workbookViewId="0" topLeftCell="A1">
      <pane xSplit="3" topLeftCell="D1" activePane="topRight" state="frozen"/>
      <selection pane="topLeft" activeCell="A1" sqref="A1"/>
      <selection pane="topRight" activeCell="G5" sqref="G5"/>
    </sheetView>
  </sheetViews>
  <sheetFormatPr defaultColWidth="9.33203125" defaultRowHeight="12.75"/>
  <cols>
    <col min="1" max="1" width="6" style="1" customWidth="1"/>
    <col min="2" max="2" width="8.16015625" style="1" customWidth="1"/>
    <col min="3" max="3" width="27.5" style="1" customWidth="1"/>
    <col min="4" max="4" width="5.33203125" style="1" customWidth="1"/>
    <col min="5" max="5" width="34.5" style="1" customWidth="1"/>
    <col min="6" max="13" width="7.16015625" style="2" customWidth="1"/>
    <col min="14" max="27" width="6.83203125" style="1" customWidth="1"/>
    <col min="28" max="28" width="13.33203125" style="1" customWidth="1"/>
    <col min="29" max="29" width="6.83203125" style="1" customWidth="1"/>
    <col min="30" max="30" width="15.66015625" style="1" customWidth="1"/>
    <col min="31" max="32" width="6.83203125" style="1" customWidth="1"/>
    <col min="33" max="33" width="26.83203125" style="1" customWidth="1"/>
    <col min="34" max="34" width="27.16015625" style="1" customWidth="1"/>
    <col min="35" max="35" width="27.33203125" style="1" customWidth="1"/>
    <col min="36" max="64" width="6.83203125" style="1" customWidth="1"/>
    <col min="65" max="66" width="10.66015625" style="1" customWidth="1"/>
    <col min="67" max="98" width="5.33203125" style="1" customWidth="1"/>
    <col min="99" max="100" width="10.66015625" style="1" customWidth="1"/>
    <col min="101" max="131" width="6.33203125" style="1" customWidth="1"/>
    <col min="132" max="132" width="7.16015625" style="1" customWidth="1"/>
    <col min="133" max="16384" width="10.66015625" style="1" customWidth="1"/>
  </cols>
  <sheetData>
    <row r="1" spans="1:32" ht="13.5" customHeight="1">
      <c r="A1" s="111" t="s">
        <v>0</v>
      </c>
      <c r="B1" s="112" t="s">
        <v>1</v>
      </c>
      <c r="C1" s="113" t="s">
        <v>5</v>
      </c>
      <c r="D1" s="112" t="s">
        <v>6</v>
      </c>
      <c r="E1" s="109" t="s">
        <v>2</v>
      </c>
      <c r="F1" s="110" t="s">
        <v>7</v>
      </c>
      <c r="G1" s="110"/>
      <c r="H1" s="110"/>
      <c r="I1" s="110"/>
      <c r="J1" s="110"/>
      <c r="K1" s="110"/>
      <c r="L1" s="110"/>
      <c r="M1" s="110"/>
      <c r="N1" s="98" t="s">
        <v>8</v>
      </c>
      <c r="O1" s="99" t="s">
        <v>9</v>
      </c>
      <c r="P1" s="100" t="s">
        <v>10</v>
      </c>
      <c r="Q1" s="100"/>
      <c r="R1" s="100"/>
      <c r="S1" s="100"/>
      <c r="T1" s="100"/>
      <c r="U1" s="100"/>
      <c r="V1" s="100"/>
      <c r="W1" s="100"/>
      <c r="X1" s="100"/>
      <c r="Y1" s="101" t="s">
        <v>11</v>
      </c>
      <c r="Z1" s="101" t="s">
        <v>12</v>
      </c>
      <c r="AA1" s="102" t="s">
        <v>13</v>
      </c>
      <c r="AB1" s="103" t="s">
        <v>14</v>
      </c>
      <c r="AC1" s="103"/>
      <c r="AD1" s="103"/>
      <c r="AE1" s="103"/>
      <c r="AF1" s="103"/>
    </row>
    <row r="2" spans="1:32" ht="0.75" customHeight="1" hidden="1">
      <c r="A2" s="111"/>
      <c r="B2" s="112" t="s">
        <v>15</v>
      </c>
      <c r="C2" s="113"/>
      <c r="D2" s="112"/>
      <c r="E2" s="109"/>
      <c r="F2" s="110"/>
      <c r="G2" s="110"/>
      <c r="H2" s="110"/>
      <c r="I2" s="110"/>
      <c r="J2" s="110"/>
      <c r="K2" s="110"/>
      <c r="L2" s="110"/>
      <c r="M2" s="110"/>
      <c r="N2" s="98"/>
      <c r="O2" s="99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101"/>
      <c r="AA2" s="102"/>
      <c r="AB2" s="3" t="s">
        <v>16</v>
      </c>
      <c r="AC2" s="4"/>
      <c r="AD2" s="4"/>
      <c r="AE2" s="5" t="s">
        <v>17</v>
      </c>
      <c r="AF2" s="6" t="s">
        <v>18</v>
      </c>
    </row>
    <row r="3" spans="1:32" s="2" customFormat="1" ht="72" customHeight="1">
      <c r="A3" s="111"/>
      <c r="B3" s="112"/>
      <c r="C3" s="113"/>
      <c r="D3" s="112"/>
      <c r="E3" s="109"/>
      <c r="F3" s="104">
        <v>1</v>
      </c>
      <c r="G3" s="105">
        <v>2</v>
      </c>
      <c r="H3" s="105">
        <v>3</v>
      </c>
      <c r="I3" s="106">
        <v>4</v>
      </c>
      <c r="J3" s="106">
        <v>5</v>
      </c>
      <c r="K3" s="106">
        <v>6</v>
      </c>
      <c r="L3" s="106">
        <v>7</v>
      </c>
      <c r="M3" s="106">
        <v>8</v>
      </c>
      <c r="N3" s="98"/>
      <c r="O3" s="99"/>
      <c r="P3" s="96" t="s">
        <v>19</v>
      </c>
      <c r="Q3" s="96"/>
      <c r="R3" s="97" t="s">
        <v>20</v>
      </c>
      <c r="S3" s="97" t="s">
        <v>21</v>
      </c>
      <c r="T3" s="97" t="s">
        <v>22</v>
      </c>
      <c r="U3" s="107" t="s">
        <v>23</v>
      </c>
      <c r="V3" s="108"/>
      <c r="W3" s="97" t="s">
        <v>24</v>
      </c>
      <c r="X3" s="97" t="s">
        <v>25</v>
      </c>
      <c r="Y3" s="101"/>
      <c r="Z3" s="101"/>
      <c r="AA3" s="102"/>
      <c r="AB3" s="94" t="s">
        <v>26</v>
      </c>
      <c r="AC3" s="95" t="s">
        <v>27</v>
      </c>
      <c r="AD3" s="95" t="s">
        <v>28</v>
      </c>
      <c r="AE3" s="95" t="s">
        <v>29</v>
      </c>
      <c r="AF3" s="91" t="s">
        <v>30</v>
      </c>
    </row>
    <row r="4" spans="1:32" s="2" customFormat="1" ht="28.5" customHeight="1">
      <c r="A4" s="111"/>
      <c r="B4" s="112"/>
      <c r="C4" s="113"/>
      <c r="D4" s="112"/>
      <c r="E4" s="109"/>
      <c r="F4" s="104"/>
      <c r="G4" s="105"/>
      <c r="H4" s="105"/>
      <c r="I4" s="106"/>
      <c r="J4" s="106"/>
      <c r="K4" s="106"/>
      <c r="L4" s="106"/>
      <c r="M4" s="106"/>
      <c r="N4" s="98"/>
      <c r="O4" s="99"/>
      <c r="P4" s="7" t="s">
        <v>31</v>
      </c>
      <c r="Q4" s="7" t="s">
        <v>32</v>
      </c>
      <c r="R4" s="97"/>
      <c r="S4" s="97"/>
      <c r="T4" s="97"/>
      <c r="U4" s="7" t="s">
        <v>31</v>
      </c>
      <c r="V4" s="7" t="s">
        <v>32</v>
      </c>
      <c r="W4" s="97"/>
      <c r="X4" s="97"/>
      <c r="Y4" s="101"/>
      <c r="Z4" s="101"/>
      <c r="AA4" s="102"/>
      <c r="AB4" s="94"/>
      <c r="AC4" s="95"/>
      <c r="AD4" s="95"/>
      <c r="AE4" s="95"/>
      <c r="AF4" s="91"/>
    </row>
    <row r="5" spans="1:35" s="2" customFormat="1" ht="18.75" customHeight="1">
      <c r="A5" s="8">
        <v>1</v>
      </c>
      <c r="B5" s="9">
        <v>105</v>
      </c>
      <c r="C5" s="9" t="s">
        <v>42</v>
      </c>
      <c r="D5" s="10">
        <v>3</v>
      </c>
      <c r="E5" s="11" t="s">
        <v>3</v>
      </c>
      <c r="F5" s="54" t="s">
        <v>36</v>
      </c>
      <c r="G5" s="57" t="s">
        <v>41</v>
      </c>
      <c r="H5" s="57" t="s">
        <v>41</v>
      </c>
      <c r="I5" s="116" t="s">
        <v>41</v>
      </c>
      <c r="J5" s="55" t="s">
        <v>41</v>
      </c>
      <c r="K5" s="55" t="s">
        <v>37</v>
      </c>
      <c r="L5" s="55" t="s">
        <v>34</v>
      </c>
      <c r="M5" s="55" t="s">
        <v>35</v>
      </c>
      <c r="N5" s="12">
        <f>COUNTIF(F5:M5,"12")+COUNTIF(F5:M5,"4/2")+COUNTIF(F5:M5,"8/6")+COUNTIF(F5:M5,"8,15")+COUNTIF(F5:M5,"7")+COUNTIF(F5:M5,"6")+COUNTIF(F5:M5,"7,15")</f>
        <v>3</v>
      </c>
      <c r="O5" s="13">
        <f>COUNTIF(F5:M5,"ВД")*1</f>
        <v>0</v>
      </c>
      <c r="P5" s="13">
        <f>COUNTIF(F5:M5,"ІВ")*1+COUNTIF(F5:M5,"Д")*1+COUNTIF(F5:M5,"В")*1</f>
        <v>4</v>
      </c>
      <c r="Q5" s="85"/>
      <c r="R5" s="13">
        <f>COUNTIF(F5:M5,"ТН")*1</f>
        <v>0</v>
      </c>
      <c r="S5" s="13">
        <f>COUNTIF(F5:M5,"НД")*1</f>
        <v>0</v>
      </c>
      <c r="T5" s="13">
        <f>COUNTIF(F5:M5,"НА")*1</f>
        <v>0</v>
      </c>
      <c r="U5" s="13">
        <f>COUNTIF(F5:M5,"ТВ")*1+COUNTIF(F5:M5,"Н")*1+COUNTIF(F5:M5,"НБ")*1+COUNTIF(F5:M5,"ДБ")*1+COUNTIF(F5:M5,"ДО")*1+COUNTIF(F5:M5,"ДД")*1+COUNTIF(F5:M5,"ІН")*1</f>
        <v>0</v>
      </c>
      <c r="V5" s="14"/>
      <c r="W5" s="13">
        <f>COUNTIF(F5:M5,"ВП")*1</f>
        <v>0</v>
      </c>
      <c r="X5" s="13">
        <f>COUNTIF(F5:M5,"ПР")*1</f>
        <v>0</v>
      </c>
      <c r="Y5" s="15">
        <f>COUNTIF(F5:M5,"Вш")*1</f>
        <v>1</v>
      </c>
      <c r="Z5" s="13">
        <f>COUNTIF(F5:M5,"НЗ")*1+COUNTIF(F5:M5,"І")*1</f>
        <v>0</v>
      </c>
      <c r="AA5" s="13">
        <f>COUNTA(F5:M5)</f>
        <v>8</v>
      </c>
      <c r="AB5" s="16">
        <f>AH5+AI5/100</f>
        <v>24</v>
      </c>
      <c r="AC5" s="17"/>
      <c r="AD5" s="18">
        <f>COUNTIF(F5:M5,"4/2")*2+COUNTIF(F5:M5,"8/6")*6</f>
        <v>8</v>
      </c>
      <c r="AE5" s="17"/>
      <c r="AF5" s="19"/>
      <c r="AG5" s="20">
        <f>COUNTIF(F5:M5,"12")*12+COUNTIF(F5:M5,"4/2")*4+COUNTIF(F5:M5,"8/6")*8+COUNTIF(F5:M5,"8,15")*8.25+COUNTIF(F5:M5,"7")*7+COUNTIF(F5:M5,"7,15")*7.25+COUNTIF(F5:M5,"6")*6</f>
        <v>24</v>
      </c>
      <c r="AH5" s="21">
        <f>TRUNC(AG5)</f>
        <v>24</v>
      </c>
      <c r="AI5" s="22">
        <f>ROUND((AG5-AH5)*60,0)</f>
        <v>0</v>
      </c>
    </row>
    <row r="6" spans="1:35" s="2" customFormat="1" ht="18.75" customHeight="1">
      <c r="A6" s="8">
        <v>2</v>
      </c>
      <c r="B6" s="9">
        <v>165</v>
      </c>
      <c r="C6" s="9" t="s">
        <v>40</v>
      </c>
      <c r="D6" s="10">
        <v>3</v>
      </c>
      <c r="E6" s="11" t="s">
        <v>4</v>
      </c>
      <c r="F6" s="61" t="s">
        <v>39</v>
      </c>
      <c r="G6" s="57" t="s">
        <v>36</v>
      </c>
      <c r="H6" s="57" t="s">
        <v>36</v>
      </c>
      <c r="I6" s="54" t="s">
        <v>38</v>
      </c>
      <c r="J6" s="56" t="s">
        <v>38</v>
      </c>
      <c r="K6" s="56" t="s">
        <v>38</v>
      </c>
      <c r="L6" s="56" t="s">
        <v>38</v>
      </c>
      <c r="M6" s="60" t="s">
        <v>39</v>
      </c>
      <c r="N6" s="12">
        <f>COUNTIF(F6:M6,"12")+COUNTIF(F6:M6,"4/2")+COUNTIF(F6:M6,"8/6")+COUNTIF(F6:M6,"8,15")+COUNTIF(F6:M6,"7")+COUNTIF(F6:M6,"6")+COUNTIF(F6:M6,"7,15")</f>
        <v>6</v>
      </c>
      <c r="O6" s="13">
        <f>COUNTIF(F6:M6,"ВД")*1</f>
        <v>0</v>
      </c>
      <c r="P6" s="13">
        <f>COUNTIF(F6:M6,"ІВ")*1+COUNTIF(F6:M6,"Д")*1+COUNTIF(F6:M6,"В")*1</f>
        <v>0</v>
      </c>
      <c r="Q6" s="14"/>
      <c r="R6" s="13">
        <f>COUNTIF(F6:M6,"ТН")*1</f>
        <v>0</v>
      </c>
      <c r="S6" s="13">
        <f>COUNTIF(F6:M6,"НД")*1</f>
        <v>0</v>
      </c>
      <c r="T6" s="13">
        <f>COUNTIF(F6:M6,"НА")*1</f>
        <v>0</v>
      </c>
      <c r="U6" s="13">
        <f>COUNTIF(F6:M6,"ТВ")*1+COUNTIF(F6:M6,"Н")*1+COUNTIF(F6:M6,"НБ")*1+COUNTIF(F6:M6,"ДБ")*1+COUNTIF(F6:M6,"ДО")*1+COUNTIF(F6:M6,"ДД")*1+COUNTIF(F6:M6,"ІН")*1</f>
        <v>0</v>
      </c>
      <c r="V6" s="14"/>
      <c r="W6" s="13">
        <f>COUNTIF(F6:M6,"ВП")*1</f>
        <v>0</v>
      </c>
      <c r="X6" s="13">
        <f>COUNTIF(F6:M6,"ПР")*1</f>
        <v>0</v>
      </c>
      <c r="Y6" s="15">
        <f>COUNTIF(F6:M6,"Вш")*1</f>
        <v>2</v>
      </c>
      <c r="Z6" s="13">
        <f>COUNTIF(F6:M6,"НЗ")*1+COUNTIF(F6:M6,"І")*1</f>
        <v>0</v>
      </c>
      <c r="AA6" s="13">
        <f>COUNTA(F6:M6)</f>
        <v>8</v>
      </c>
      <c r="AB6" s="16">
        <f>AH6+AI6/100</f>
        <v>47</v>
      </c>
      <c r="AC6" s="17"/>
      <c r="AD6" s="18">
        <f>COUNTIF(F6:M6,"4/2")*2+COUNTIF(F6:M6,"8/6")*6</f>
        <v>0</v>
      </c>
      <c r="AE6" s="17"/>
      <c r="AF6" s="19"/>
      <c r="AG6" s="20">
        <f>COUNTIF(F6:M6,"12")*12+COUNTIF(F6:M6,"4/2")*4+COUNTIF(F6:M6,"8/6")*8+COUNTIF(F6:M6,"8,15")*8.25+COUNTIF(F6:M6,"7")*7+COUNTIF(F6:M6,"7,15")*7.25+COUNTIF(F6:M6,"6")*6</f>
        <v>47</v>
      </c>
      <c r="AH6" s="21">
        <f>TRUNC(AG6)</f>
        <v>47</v>
      </c>
      <c r="AI6" s="22">
        <f>ROUND((AG6-AH6)*60,0)</f>
        <v>0</v>
      </c>
    </row>
    <row r="7" spans="1:35" ht="17.25" customHeight="1">
      <c r="A7" s="23"/>
      <c r="B7" s="92" t="s">
        <v>33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24">
        <f aca="true" t="shared" si="0" ref="N7:AA7">SUM(N5:N6)</f>
        <v>9</v>
      </c>
      <c r="O7" s="24">
        <f t="shared" si="0"/>
        <v>0</v>
      </c>
      <c r="P7" s="24">
        <f t="shared" si="0"/>
        <v>4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3</v>
      </c>
      <c r="Z7" s="24">
        <f t="shared" si="0"/>
        <v>0</v>
      </c>
      <c r="AA7" s="24">
        <f t="shared" si="0"/>
        <v>16</v>
      </c>
      <c r="AB7" s="53">
        <f>AH7+AI7/100</f>
        <v>71</v>
      </c>
      <c r="AC7" s="25">
        <f>SUM(AC5:AC6)</f>
        <v>0</v>
      </c>
      <c r="AD7" s="53">
        <f>SUM(AD5:AD6)</f>
        <v>8</v>
      </c>
      <c r="AE7" s="25">
        <f>SUM(AE5:AE6)</f>
        <v>0</v>
      </c>
      <c r="AF7" s="26">
        <f>SUM(AF5:AF6)</f>
        <v>0</v>
      </c>
      <c r="AG7" s="52">
        <f>SUM(AG5:AG6)</f>
        <v>71</v>
      </c>
      <c r="AH7" s="1">
        <f>TRUNC(AG7)</f>
        <v>71</v>
      </c>
      <c r="AI7" s="1">
        <f>ROUND((AG7-AH7)*60,0)</f>
        <v>0</v>
      </c>
    </row>
    <row r="8" spans="1:30" ht="16.5" customHeight="1">
      <c r="A8" s="27"/>
      <c r="F8" s="28"/>
      <c r="J8" s="29"/>
      <c r="S8" s="93"/>
      <c r="T8" s="93"/>
      <c r="U8" s="93"/>
      <c r="V8" s="93"/>
      <c r="W8" s="93"/>
      <c r="X8" s="93"/>
      <c r="Y8" s="93"/>
      <c r="Z8" s="93"/>
      <c r="AA8" s="93"/>
      <c r="AB8" s="93"/>
      <c r="AC8" s="30"/>
      <c r="AD8" s="31"/>
    </row>
    <row r="9" spans="1:32" ht="36" customHeight="1">
      <c r="A9" s="32"/>
      <c r="B9" s="3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34"/>
    </row>
    <row r="10" spans="1:32" ht="15.75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ht="15.75" customHeight="1">
      <c r="A11" s="32"/>
      <c r="B11" s="32"/>
      <c r="C11" s="33"/>
      <c r="D11" s="35"/>
      <c r="E11" s="35"/>
      <c r="F11" s="33"/>
      <c r="G11" s="33"/>
      <c r="H11" s="33"/>
      <c r="I11" s="33"/>
      <c r="J11" s="33"/>
      <c r="K11" s="33"/>
      <c r="L11" s="33"/>
      <c r="M11" s="33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34"/>
    </row>
    <row r="12" spans="1:32" ht="15.75">
      <c r="A12" s="32"/>
      <c r="B12" s="32"/>
      <c r="C12" s="36"/>
      <c r="D12" s="36"/>
      <c r="E12" s="36"/>
      <c r="F12" s="33"/>
      <c r="G12" s="33"/>
      <c r="H12" s="33"/>
      <c r="I12" s="33"/>
      <c r="J12" s="33"/>
      <c r="K12" s="33"/>
      <c r="L12" s="33"/>
      <c r="M12" s="33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34"/>
    </row>
    <row r="13" spans="1:32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12.75">
      <c r="A14" s="38"/>
      <c r="B14" s="37"/>
      <c r="C14" s="37"/>
      <c r="D14" s="37"/>
      <c r="E14" s="37"/>
      <c r="F14" s="37"/>
      <c r="G14" s="39"/>
      <c r="H14" s="37"/>
      <c r="I14" s="37"/>
      <c r="J14" s="38"/>
      <c r="K14" s="37"/>
      <c r="L14" s="37"/>
      <c r="M14" s="37"/>
      <c r="N14" s="37"/>
      <c r="O14" s="37"/>
      <c r="P14" s="37"/>
      <c r="Q14" s="37"/>
      <c r="R14" s="37"/>
      <c r="S14" s="38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12.75">
      <c r="A15" s="38"/>
      <c r="B15" s="37"/>
      <c r="C15" s="37"/>
      <c r="D15" s="37"/>
      <c r="E15" s="37"/>
      <c r="F15" s="37"/>
      <c r="G15" s="37"/>
      <c r="H15" s="37"/>
      <c r="I15" s="37"/>
      <c r="J15" s="38"/>
      <c r="K15" s="37"/>
      <c r="L15" s="37"/>
      <c r="M15" s="37"/>
      <c r="N15" s="37"/>
      <c r="O15" s="37"/>
      <c r="P15" s="40"/>
      <c r="Q15" s="39"/>
      <c r="R15" s="37"/>
      <c r="S15" s="38"/>
      <c r="T15" s="37"/>
      <c r="U15" s="37"/>
      <c r="V15" s="37"/>
      <c r="W15" s="37"/>
      <c r="X15" s="37"/>
      <c r="Y15" s="37"/>
      <c r="Z15" s="88"/>
      <c r="AA15" s="88"/>
      <c r="AB15" s="39"/>
      <c r="AC15" s="37"/>
      <c r="AD15" s="37"/>
      <c r="AE15" s="37"/>
      <c r="AF15" s="37"/>
    </row>
    <row r="16" spans="1:32" ht="12.75">
      <c r="A16" s="38"/>
      <c r="B16" s="37"/>
      <c r="C16" s="37"/>
      <c r="D16" s="37"/>
      <c r="E16" s="37"/>
      <c r="F16" s="37"/>
      <c r="G16" s="37"/>
      <c r="H16" s="37"/>
      <c r="I16" s="37"/>
      <c r="J16" s="38"/>
      <c r="K16" s="37"/>
      <c r="L16" s="37"/>
      <c r="M16" s="37"/>
      <c r="N16" s="37"/>
      <c r="O16" s="37"/>
      <c r="P16" s="37"/>
      <c r="Q16" s="39"/>
      <c r="R16" s="37"/>
      <c r="S16" s="38"/>
      <c r="T16" s="37"/>
      <c r="U16" s="37"/>
      <c r="V16" s="37"/>
      <c r="W16" s="37"/>
      <c r="X16" s="37"/>
      <c r="Y16" s="37"/>
      <c r="Z16" s="37"/>
      <c r="AA16" s="37"/>
      <c r="AB16" s="39"/>
      <c r="AC16" s="37"/>
      <c r="AD16" s="37"/>
      <c r="AE16" s="37"/>
      <c r="AF16" s="37"/>
    </row>
    <row r="17" spans="1:32" ht="12.75" customHeight="1">
      <c r="A17" s="38"/>
      <c r="B17" s="37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37"/>
      <c r="P17" s="40"/>
      <c r="Q17" s="39"/>
      <c r="R17" s="37"/>
      <c r="S17" s="86"/>
      <c r="T17" s="86"/>
      <c r="U17" s="86"/>
      <c r="V17" s="86"/>
      <c r="W17" s="86"/>
      <c r="X17" s="86"/>
      <c r="Y17" s="86"/>
      <c r="Z17" s="86"/>
      <c r="AA17" s="41"/>
      <c r="AB17" s="41"/>
      <c r="AC17" s="42"/>
      <c r="AD17" s="42"/>
      <c r="AE17" s="42"/>
      <c r="AF17" s="37"/>
    </row>
    <row r="18" spans="1:32" ht="12.75" customHeight="1">
      <c r="A18" s="38"/>
      <c r="B18" s="37"/>
      <c r="C18" s="37"/>
      <c r="D18" s="37"/>
      <c r="E18" s="37"/>
      <c r="F18" s="37"/>
      <c r="G18" s="37"/>
      <c r="H18" s="37"/>
      <c r="I18" s="37"/>
      <c r="J18" s="38"/>
      <c r="K18" s="37"/>
      <c r="L18" s="37"/>
      <c r="M18" s="37"/>
      <c r="N18" s="37"/>
      <c r="O18" s="37"/>
      <c r="P18" s="37"/>
      <c r="Q18" s="39"/>
      <c r="R18" s="37"/>
      <c r="S18" s="86"/>
      <c r="T18" s="86"/>
      <c r="U18" s="86"/>
      <c r="V18" s="86"/>
      <c r="W18" s="86"/>
      <c r="X18" s="86"/>
      <c r="Y18" s="86"/>
      <c r="Z18" s="86"/>
      <c r="AA18" s="42"/>
      <c r="AB18" s="41"/>
      <c r="AC18" s="42"/>
      <c r="AD18" s="42"/>
      <c r="AE18" s="42"/>
      <c r="AF18" s="37"/>
    </row>
    <row r="19" spans="1:32" ht="12.75" customHeight="1">
      <c r="A19" s="38"/>
      <c r="B19" s="37"/>
      <c r="C19" s="37"/>
      <c r="D19" s="37"/>
      <c r="E19" s="37"/>
      <c r="F19" s="37"/>
      <c r="G19" s="37"/>
      <c r="H19" s="37"/>
      <c r="I19" s="37"/>
      <c r="J19" s="38"/>
      <c r="K19" s="37"/>
      <c r="L19" s="37"/>
      <c r="M19" s="37"/>
      <c r="N19" s="37"/>
      <c r="O19" s="37"/>
      <c r="P19" s="40"/>
      <c r="Q19" s="39"/>
      <c r="R19" s="37"/>
      <c r="S19" s="86"/>
      <c r="T19" s="86"/>
      <c r="U19" s="86"/>
      <c r="V19" s="86"/>
      <c r="W19" s="86"/>
      <c r="X19" s="86"/>
      <c r="Y19" s="86"/>
      <c r="Z19" s="86"/>
      <c r="AA19" s="86"/>
      <c r="AB19" s="39"/>
      <c r="AC19" s="37"/>
      <c r="AD19" s="37"/>
      <c r="AE19" s="37"/>
      <c r="AF19" s="37"/>
    </row>
    <row r="20" spans="1:32" ht="12.75">
      <c r="A20" s="38"/>
      <c r="B20" s="37"/>
      <c r="C20" s="37"/>
      <c r="D20" s="37"/>
      <c r="E20" s="37"/>
      <c r="F20" s="37"/>
      <c r="G20" s="37"/>
      <c r="H20" s="37"/>
      <c r="I20" s="37"/>
      <c r="J20" s="38"/>
      <c r="K20" s="37"/>
      <c r="L20" s="37"/>
      <c r="M20" s="37"/>
      <c r="N20" s="37"/>
      <c r="O20" s="37"/>
      <c r="P20" s="37"/>
      <c r="Q20" s="39"/>
      <c r="R20" s="37"/>
      <c r="S20" s="38"/>
      <c r="T20" s="37"/>
      <c r="U20" s="37"/>
      <c r="V20" s="37"/>
      <c r="W20" s="37"/>
      <c r="X20" s="37"/>
      <c r="Y20" s="37"/>
      <c r="Z20" s="88"/>
      <c r="AA20" s="88"/>
      <c r="AB20" s="39"/>
      <c r="AC20" s="37"/>
      <c r="AD20" s="37"/>
      <c r="AE20" s="37"/>
      <c r="AF20" s="37"/>
    </row>
    <row r="21" spans="1:32" ht="12.75">
      <c r="A21" s="38"/>
      <c r="B21" s="37"/>
      <c r="C21" s="37"/>
      <c r="D21" s="37"/>
      <c r="E21" s="37"/>
      <c r="F21" s="43"/>
      <c r="G21" s="39"/>
      <c r="H21" s="37"/>
      <c r="I21" s="37"/>
      <c r="J21" s="38"/>
      <c r="K21" s="37"/>
      <c r="L21" s="37"/>
      <c r="M21" s="37"/>
      <c r="N21" s="37"/>
      <c r="O21" s="37"/>
      <c r="P21" s="37"/>
      <c r="Q21" s="39"/>
      <c r="R21" s="37"/>
      <c r="S21" s="38"/>
      <c r="T21" s="37"/>
      <c r="U21" s="37"/>
      <c r="V21" s="37"/>
      <c r="W21" s="37"/>
      <c r="X21" s="37"/>
      <c r="Y21" s="37"/>
      <c r="Z21" s="37"/>
      <c r="AA21" s="37"/>
      <c r="AB21" s="39"/>
      <c r="AC21" s="37"/>
      <c r="AD21" s="37"/>
      <c r="AE21" s="37"/>
      <c r="AF21" s="37"/>
    </row>
    <row r="22" spans="1:32" ht="12.75" customHeight="1">
      <c r="A22" s="38"/>
      <c r="B22" s="37"/>
      <c r="C22" s="37"/>
      <c r="D22" s="37"/>
      <c r="E22" s="37"/>
      <c r="F22" s="37"/>
      <c r="G22" s="37"/>
      <c r="H22" s="37"/>
      <c r="I22" s="37"/>
      <c r="J22" s="38"/>
      <c r="K22" s="37"/>
      <c r="L22" s="37"/>
      <c r="M22" s="37"/>
      <c r="N22" s="37"/>
      <c r="O22" s="37"/>
      <c r="P22" s="37"/>
      <c r="Q22" s="39"/>
      <c r="R22" s="37"/>
      <c r="S22" s="89"/>
      <c r="T22" s="89"/>
      <c r="U22" s="89"/>
      <c r="V22" s="89"/>
      <c r="W22" s="89"/>
      <c r="X22" s="89"/>
      <c r="Y22" s="89"/>
      <c r="Z22" s="89"/>
      <c r="AA22" s="89"/>
      <c r="AB22" s="39"/>
      <c r="AC22" s="37"/>
      <c r="AD22" s="37"/>
      <c r="AE22" s="37"/>
      <c r="AF22" s="37"/>
    </row>
    <row r="23" spans="1:32" ht="12.75" customHeight="1">
      <c r="A23" s="38"/>
      <c r="B23" s="37"/>
      <c r="C23" s="37"/>
      <c r="D23" s="37"/>
      <c r="E23" s="37"/>
      <c r="F23" s="40"/>
      <c r="G23" s="39"/>
      <c r="H23" s="37"/>
      <c r="I23" s="37"/>
      <c r="J23" s="38"/>
      <c r="K23" s="37"/>
      <c r="L23" s="37"/>
      <c r="M23" s="37"/>
      <c r="N23" s="37"/>
      <c r="O23" s="37"/>
      <c r="P23" s="40"/>
      <c r="Q23" s="39"/>
      <c r="R23" s="37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42"/>
      <c r="AD23" s="42"/>
      <c r="AE23" s="37"/>
      <c r="AF23" s="37"/>
    </row>
    <row r="24" spans="1:32" ht="12.75">
      <c r="A24" s="38"/>
      <c r="B24" s="37"/>
      <c r="C24" s="37"/>
      <c r="D24" s="37"/>
      <c r="E24" s="37"/>
      <c r="F24" s="37"/>
      <c r="G24" s="37"/>
      <c r="H24" s="37"/>
      <c r="I24" s="37"/>
      <c r="J24" s="38"/>
      <c r="K24" s="37"/>
      <c r="L24" s="37"/>
      <c r="M24" s="37"/>
      <c r="N24" s="37"/>
      <c r="O24" s="37"/>
      <c r="P24" s="40"/>
      <c r="Q24" s="39"/>
      <c r="R24" s="37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37"/>
    </row>
    <row r="25" spans="1:32" ht="12.75">
      <c r="A25" s="38"/>
      <c r="B25" s="37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7"/>
      <c r="N25" s="37"/>
      <c r="O25" s="37"/>
      <c r="P25" s="40"/>
      <c r="Q25" s="39"/>
      <c r="R25" s="37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42"/>
      <c r="AD25" s="42"/>
      <c r="AE25" s="37"/>
      <c r="AF25" s="37"/>
    </row>
    <row r="26" spans="1:32" ht="12.75">
      <c r="A26" s="38"/>
      <c r="B26" s="37"/>
      <c r="C26" s="37"/>
      <c r="D26" s="37"/>
      <c r="E26" s="37"/>
      <c r="F26" s="40"/>
      <c r="G26" s="39"/>
      <c r="H26" s="37"/>
      <c r="I26" s="37"/>
      <c r="J26" s="38"/>
      <c r="K26" s="37"/>
      <c r="L26" s="37"/>
      <c r="M26" s="37"/>
      <c r="N26" s="37"/>
      <c r="O26" s="37"/>
      <c r="P26" s="37"/>
      <c r="Q26" s="39"/>
      <c r="R26" s="37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42"/>
      <c r="AD26" s="42"/>
      <c r="AE26" s="37"/>
      <c r="AF26" s="37"/>
    </row>
    <row r="27" spans="1:3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9"/>
      <c r="R27" s="37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42"/>
      <c r="AD27" s="42"/>
      <c r="AE27" s="37"/>
      <c r="AF27" s="37"/>
    </row>
    <row r="28" spans="1:32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0"/>
      <c r="Q28" s="39"/>
      <c r="R28" s="37"/>
      <c r="S28" s="38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15.75">
      <c r="A30" s="3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</sheetData>
  <sheetProtection selectLockedCells="1" selectUnlockedCells="1"/>
  <mergeCells count="51">
    <mergeCell ref="E1:E4"/>
    <mergeCell ref="F1:M2"/>
    <mergeCell ref="M3:M4"/>
    <mergeCell ref="A1:A4"/>
    <mergeCell ref="B1:B4"/>
    <mergeCell ref="C1:C4"/>
    <mergeCell ref="D1:D4"/>
    <mergeCell ref="Y1:Y4"/>
    <mergeCell ref="T3:T4"/>
    <mergeCell ref="U3:V3"/>
    <mergeCell ref="W3:W4"/>
    <mergeCell ref="X3:X4"/>
    <mergeCell ref="Z1:Z4"/>
    <mergeCell ref="AA1:AA4"/>
    <mergeCell ref="AB1:AF1"/>
    <mergeCell ref="F3:F4"/>
    <mergeCell ref="G3:G4"/>
    <mergeCell ref="H3:H4"/>
    <mergeCell ref="I3:I4"/>
    <mergeCell ref="J3:J4"/>
    <mergeCell ref="K3:K4"/>
    <mergeCell ref="L3:L4"/>
    <mergeCell ref="R3:R4"/>
    <mergeCell ref="S3:S4"/>
    <mergeCell ref="N1:N4"/>
    <mergeCell ref="O1:O4"/>
    <mergeCell ref="P1:X2"/>
    <mergeCell ref="AF3:AF4"/>
    <mergeCell ref="B7:M7"/>
    <mergeCell ref="S8:AB8"/>
    <mergeCell ref="C9:M9"/>
    <mergeCell ref="N9:AE9"/>
    <mergeCell ref="AB3:AB4"/>
    <mergeCell ref="AC3:AC4"/>
    <mergeCell ref="AD3:AD4"/>
    <mergeCell ref="AE3:AE4"/>
    <mergeCell ref="P3:Q3"/>
    <mergeCell ref="N11:AE11"/>
    <mergeCell ref="N12:AE12"/>
    <mergeCell ref="Z15:AA15"/>
    <mergeCell ref="S17:Z17"/>
    <mergeCell ref="S18:Z18"/>
    <mergeCell ref="S19:AA19"/>
    <mergeCell ref="Z20:AA20"/>
    <mergeCell ref="S22:AA22"/>
    <mergeCell ref="S27:AB27"/>
    <mergeCell ref="B30:K30"/>
    <mergeCell ref="S23:AB23"/>
    <mergeCell ref="S24:AE24"/>
    <mergeCell ref="S25:AB25"/>
    <mergeCell ref="S26:AB26"/>
  </mergeCells>
  <printOptions horizontalCentered="1"/>
  <pageMargins left="0.39375" right="0.19652777777777777" top="0.7875" bottom="0.7875" header="0.5118055555555555" footer="0.5118055555555555"/>
  <pageSetup fitToWidth="2" fitToHeight="1"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tabColor indexed="10"/>
    <pageSetUpPr fitToPage="1"/>
  </sheetPr>
  <dimension ref="A1:AM34"/>
  <sheetViews>
    <sheetView showZeros="0" zoomScale="75" zoomScaleNormal="75" zoomScaleSheetLayoutView="78" workbookViewId="0" topLeftCell="A1">
      <selection activeCell="C5" sqref="C5"/>
    </sheetView>
  </sheetViews>
  <sheetFormatPr defaultColWidth="9.33203125" defaultRowHeight="12.75"/>
  <cols>
    <col min="1" max="1" width="6" style="1" customWidth="1"/>
    <col min="2" max="2" width="8.33203125" style="1" customWidth="1"/>
    <col min="3" max="3" width="24.83203125" style="1" customWidth="1"/>
    <col min="4" max="4" width="5.33203125" style="1" customWidth="1"/>
    <col min="5" max="5" width="27.5" style="1" customWidth="1"/>
    <col min="6" max="13" width="7.16015625" style="2" customWidth="1"/>
    <col min="14" max="14" width="6.33203125" style="1" customWidth="1"/>
    <col min="15" max="15" width="4.16015625" style="1" customWidth="1"/>
    <col min="16" max="17" width="6.33203125" style="1" customWidth="1"/>
    <col min="18" max="19" width="6" style="1" customWidth="1"/>
    <col min="20" max="20" width="7.16015625" style="1" customWidth="1"/>
    <col min="21" max="21" width="7.83203125" style="1" customWidth="1"/>
    <col min="22" max="22" width="6.5" style="1" customWidth="1"/>
    <col min="23" max="23" width="5.83203125" style="1" customWidth="1"/>
    <col min="24" max="24" width="4.66015625" style="1" customWidth="1"/>
    <col min="25" max="25" width="4.83203125" style="1" customWidth="1"/>
    <col min="26" max="26" width="6" style="1" customWidth="1"/>
    <col min="27" max="27" width="5.66015625" style="1" customWidth="1"/>
    <col min="28" max="28" width="7.66015625" style="1" customWidth="1"/>
    <col min="29" max="29" width="12.33203125" style="1" customWidth="1"/>
    <col min="30" max="30" width="4.66015625" style="1" customWidth="1"/>
    <col min="31" max="31" width="10" style="1" customWidth="1"/>
    <col min="32" max="32" width="5.33203125" style="1" customWidth="1"/>
    <col min="33" max="33" width="7.5" style="1" customWidth="1"/>
    <col min="34" max="34" width="10.66015625" style="1" customWidth="1"/>
    <col min="35" max="65" width="6.83203125" style="1" customWidth="1"/>
    <col min="66" max="67" width="10.66015625" style="1" customWidth="1"/>
    <col min="68" max="99" width="5.33203125" style="1" customWidth="1"/>
    <col min="100" max="101" width="10.66015625" style="1" customWidth="1"/>
    <col min="102" max="132" width="6.33203125" style="1" customWidth="1"/>
    <col min="133" max="133" width="7.16015625" style="1" customWidth="1"/>
    <col min="134" max="16384" width="10.66015625" style="1" customWidth="1"/>
  </cols>
  <sheetData>
    <row r="1" spans="1:39" ht="13.5" customHeight="1" thickBot="1">
      <c r="A1" s="111" t="s">
        <v>0</v>
      </c>
      <c r="B1" s="112" t="s">
        <v>1</v>
      </c>
      <c r="C1" s="113" t="s">
        <v>5</v>
      </c>
      <c r="D1" s="112" t="s">
        <v>6</v>
      </c>
      <c r="E1" s="109" t="s">
        <v>2</v>
      </c>
      <c r="F1" s="114" t="s">
        <v>7</v>
      </c>
      <c r="G1" s="114"/>
      <c r="H1" s="114"/>
      <c r="I1" s="114"/>
      <c r="J1" s="114"/>
      <c r="K1" s="114"/>
      <c r="L1" s="114"/>
      <c r="M1" s="114"/>
      <c r="N1" s="74"/>
      <c r="O1" s="74"/>
      <c r="P1" s="75"/>
      <c r="Q1" s="75"/>
      <c r="R1" s="75"/>
      <c r="S1" s="75"/>
      <c r="T1" s="75"/>
      <c r="U1" s="75"/>
      <c r="V1" s="75"/>
      <c r="W1" s="75"/>
      <c r="X1" s="75"/>
      <c r="Y1" s="75"/>
      <c r="Z1" s="66"/>
      <c r="AA1" s="66"/>
      <c r="AB1" s="66"/>
      <c r="AC1" s="75"/>
      <c r="AD1" s="75"/>
      <c r="AE1" s="75"/>
      <c r="AF1" s="75"/>
      <c r="AG1" s="74"/>
      <c r="AH1" s="71"/>
      <c r="AI1" s="71"/>
      <c r="AJ1" s="71"/>
      <c r="AK1" s="71"/>
      <c r="AL1" s="71"/>
      <c r="AM1" s="71"/>
    </row>
    <row r="2" spans="1:39" ht="0.75" customHeight="1" hidden="1">
      <c r="A2" s="111"/>
      <c r="B2" s="112"/>
      <c r="C2" s="113"/>
      <c r="D2" s="112"/>
      <c r="E2" s="109"/>
      <c r="F2" s="114"/>
      <c r="G2" s="114"/>
      <c r="H2" s="114"/>
      <c r="I2" s="114"/>
      <c r="J2" s="114"/>
      <c r="K2" s="114"/>
      <c r="L2" s="114"/>
      <c r="M2" s="11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66"/>
      <c r="AA2" s="66"/>
      <c r="AB2" s="66"/>
      <c r="AC2" s="66"/>
      <c r="AD2" s="76"/>
      <c r="AE2" s="76"/>
      <c r="AF2" s="77"/>
      <c r="AG2" s="74"/>
      <c r="AH2" s="71"/>
      <c r="AI2" s="71"/>
      <c r="AJ2" s="71"/>
      <c r="AK2" s="71"/>
      <c r="AL2" s="71"/>
      <c r="AM2" s="71"/>
    </row>
    <row r="3" spans="1:39" s="2" customFormat="1" ht="72" customHeight="1" thickBot="1">
      <c r="A3" s="111"/>
      <c r="B3" s="112"/>
      <c r="C3" s="113"/>
      <c r="D3" s="112"/>
      <c r="E3" s="109"/>
      <c r="F3" s="115">
        <v>1</v>
      </c>
      <c r="G3" s="105">
        <v>2</v>
      </c>
      <c r="H3" s="105">
        <v>3</v>
      </c>
      <c r="I3" s="106">
        <v>4</v>
      </c>
      <c r="J3" s="106">
        <v>5</v>
      </c>
      <c r="K3" s="106">
        <v>6</v>
      </c>
      <c r="L3" s="106">
        <v>7</v>
      </c>
      <c r="M3" s="106">
        <v>8</v>
      </c>
      <c r="N3" s="74"/>
      <c r="O3" s="74"/>
      <c r="P3" s="63"/>
      <c r="Q3" s="63"/>
      <c r="R3" s="64"/>
      <c r="S3" s="64"/>
      <c r="T3" s="65"/>
      <c r="U3" s="65"/>
      <c r="V3" s="65"/>
      <c r="W3" s="65"/>
      <c r="X3" s="65"/>
      <c r="Y3" s="65"/>
      <c r="Z3" s="66"/>
      <c r="AA3" s="66"/>
      <c r="AB3" s="66"/>
      <c r="AC3" s="66"/>
      <c r="AD3" s="66"/>
      <c r="AE3" s="66"/>
      <c r="AF3" s="66"/>
      <c r="AG3" s="74"/>
      <c r="AH3" s="71"/>
      <c r="AI3" s="71"/>
      <c r="AJ3" s="71"/>
      <c r="AK3" s="71"/>
      <c r="AL3" s="71"/>
      <c r="AM3" s="71"/>
    </row>
    <row r="4" spans="1:39" s="2" customFormat="1" ht="28.5" customHeight="1">
      <c r="A4" s="111"/>
      <c r="B4" s="112"/>
      <c r="C4" s="113"/>
      <c r="D4" s="112"/>
      <c r="E4" s="109"/>
      <c r="F4" s="115"/>
      <c r="G4" s="105"/>
      <c r="H4" s="105"/>
      <c r="I4" s="106"/>
      <c r="J4" s="106"/>
      <c r="K4" s="106"/>
      <c r="L4" s="106"/>
      <c r="M4" s="106"/>
      <c r="N4" s="74"/>
      <c r="O4" s="74"/>
      <c r="P4" s="67"/>
      <c r="Q4" s="67"/>
      <c r="R4" s="67"/>
      <c r="S4" s="67"/>
      <c r="T4" s="65"/>
      <c r="U4" s="65"/>
      <c r="V4" s="67"/>
      <c r="W4" s="67"/>
      <c r="X4" s="65"/>
      <c r="Y4" s="65"/>
      <c r="Z4" s="66"/>
      <c r="AA4" s="66"/>
      <c r="AB4" s="66"/>
      <c r="AC4" s="66"/>
      <c r="AD4" s="66"/>
      <c r="AE4" s="66"/>
      <c r="AF4" s="66"/>
      <c r="AG4" s="74"/>
      <c r="AH4" s="71"/>
      <c r="AI4" s="71"/>
      <c r="AJ4" s="71"/>
      <c r="AK4" s="71"/>
      <c r="AL4" s="71"/>
      <c r="AM4" s="71"/>
    </row>
    <row r="5" spans="1:39" s="2" customFormat="1" ht="18.75" customHeight="1">
      <c r="A5" s="8">
        <v>1</v>
      </c>
      <c r="B5" s="45">
        <f>Табель!B5</f>
        <v>105</v>
      </c>
      <c r="C5" s="45" t="s">
        <v>42</v>
      </c>
      <c r="D5" s="46">
        <f>Табель!D5</f>
        <v>3</v>
      </c>
      <c r="E5" s="47" t="str">
        <f>Табель!E5</f>
        <v>машиніст т/н</v>
      </c>
      <c r="F5" s="48">
        <f>IF(ISERROR(VLOOKUP(Табель!F5,{"4/2",4;"12",10;"8,15",7;"8/6",6;"7",6},2,)),0,VLOOKUP(Табель!F5,{"4/2",4;"12",10;"8,15",7;"8/6",6;"7",6},2,))</f>
        <v>0</v>
      </c>
      <c r="G5" s="58">
        <f>IF(ISERROR(VLOOKUP(Табель!G5,{"4/2",4;"12",10;"8,15",7;"8/6",6;"7",6},2,)),0,VLOOKUP(Табель!G5,{"4/2",4;"12",10;"8,15",7;"8/6",6;"7",6},2,))</f>
        <v>0</v>
      </c>
      <c r="H5" s="58">
        <f>IF(ISERROR(VLOOKUP(Табель!H5,{"4/2",4;"12",10;"8,15",7;"8/6",6;"7",6},2,)),0,VLOOKUP(Табель!H5,{"4/2",4;"12",10;"8,15",7;"8/6",6;"7",6},2,))</f>
        <v>0</v>
      </c>
      <c r="I5" s="48">
        <f>IF(ISERROR(VLOOKUP(Табель!I5,{"4/2",4;"12",10;"8,15",7;"8/6",6;"7",6},2,)),0,VLOOKUP(Табель!I5,{"4/2",4;"12",10;"8,15",7;"8/6",6;"7",6},2,))</f>
        <v>0</v>
      </c>
      <c r="J5" s="48">
        <f>IF(ISERROR(VLOOKUP(Табель!J5,{"4/2",4;"12",10;"8,15",7;"8/6",6;"7",6},2,)),0,VLOOKUP(Табель!J5,{"4/2",4;"12",10;"8,15",7;"8/6",6;"7",6},2,))</f>
        <v>0</v>
      </c>
      <c r="K5" s="48">
        <f>IF(ISERROR(VLOOKUP(Табель!K5,{"4/2",4;"12",10;"8,15",7;"8/6",6;"7",6},2,)),0,VLOOKUP(Табель!K5,{"4/2",4;"12",10;"8,15",7;"8/6",6;"7",6},2,))</f>
        <v>10</v>
      </c>
      <c r="L5" s="48">
        <f>IF(ISERROR(VLOOKUP(Табель!L5,{"4/2",4;"12",10;"8,15",7;"8/6",6;"7",6},2,)),0,VLOOKUP(Табель!L5,{"4/2",4;"12",10;"8,15",7;"8/6",6;"7",6},2,))</f>
        <v>4</v>
      </c>
      <c r="M5" s="48">
        <f>IF(ISERROR(VLOOKUP(Табель!M5,{"4/2",4;"12",10;"8,15",7;"8/6",6;"7",6},2,)),0,VLOOKUP(Табель!M5,{"4/2",4;"12",10;"8,15",7;"8/6",6;"7",6},2,))</f>
        <v>6</v>
      </c>
      <c r="N5" s="68"/>
      <c r="O5" s="69"/>
      <c r="P5" s="69"/>
      <c r="Q5" s="68"/>
      <c r="R5" s="69"/>
      <c r="S5" s="69"/>
      <c r="T5" s="69"/>
      <c r="U5" s="69"/>
      <c r="V5" s="69"/>
      <c r="W5" s="68"/>
      <c r="X5" s="69"/>
      <c r="Y5" s="69"/>
      <c r="Z5" s="78"/>
      <c r="AA5" s="69"/>
      <c r="AB5" s="68"/>
      <c r="AC5" s="68"/>
      <c r="AD5" s="70"/>
      <c r="AE5" s="79"/>
      <c r="AF5" s="70"/>
      <c r="AG5" s="72"/>
      <c r="AH5" s="71"/>
      <c r="AI5" s="73"/>
      <c r="AJ5" s="71"/>
      <c r="AK5" s="71"/>
      <c r="AL5" s="71"/>
      <c r="AM5" s="71"/>
    </row>
    <row r="6" spans="1:39" s="2" customFormat="1" ht="18.75" customHeight="1" thickBot="1">
      <c r="A6" s="8">
        <v>2</v>
      </c>
      <c r="B6" s="45">
        <f>Табель!B6</f>
        <v>165</v>
      </c>
      <c r="C6" s="45" t="s">
        <v>40</v>
      </c>
      <c r="D6" s="46">
        <f>Табель!D6</f>
        <v>3</v>
      </c>
      <c r="E6" s="47" t="str">
        <f>Табель!E6</f>
        <v>оператор товарний</v>
      </c>
      <c r="F6" s="59">
        <f>IF(ISERROR(VLOOKUP(Табель!F6,{"4/2",4;"12",10;"8,15",7;"8/6",6;"7",6},2,)),0,VLOOKUP(Табель!F6,{"4/2",4;"12",10;"8,15",7;"8/6",6;"7",6},2,))</f>
        <v>0</v>
      </c>
      <c r="G6" s="58">
        <f>IF(ISERROR(VLOOKUP(Табель!G6,{"4/2",4;"12",10;"8,15",7;"8/6",6;"7",6},2,)),0,VLOOKUP(Табель!G6,{"4/2",4;"12",10;"8,15",7;"8/6",6;"7",6},2,))</f>
        <v>0</v>
      </c>
      <c r="H6" s="58">
        <f>IF(ISERROR(VLOOKUP(Табель!H6,{"4/2",4;"12",10;"8,15",7;"8/6",6;"7",6},2,)),0,VLOOKUP(Табель!H6,{"4/2",4;"12",10;"8,15",7;"8/6",6;"7",6},2,))</f>
        <v>0</v>
      </c>
      <c r="I6" s="48">
        <f>IF(ISERROR(VLOOKUP(Табель!I6,{"4/2",4;"12",10;"8,15",7;"8/6",6;"7",6},2,)),0,VLOOKUP(Табель!I6,{"4/2",4;"12",10;"8,15",7;"8/6",6;"7",6},2,))</f>
        <v>7</v>
      </c>
      <c r="J6" s="48">
        <f>IF(ISERROR(VLOOKUP(Табель!J6,{"4/2",4;"12",10;"8,15",7;"8/6",6;"7",6},2,)),0,VLOOKUP(Табель!J6,{"4/2",4;"12",10;"8,15",7;"8/6",6;"7",6},2,))</f>
        <v>7</v>
      </c>
      <c r="K6" s="48">
        <f>IF(ISERROR(VLOOKUP(Табель!K6,{"4/2",4;"12",10;"8,15",7;"8/6",6;"7",6},2,)),0,VLOOKUP(Табель!K6,{"4/2",4;"12",10;"8,15",7;"8/6",6;"7",6},2,))</f>
        <v>7</v>
      </c>
      <c r="L6" s="48">
        <f>IF(ISERROR(VLOOKUP(Табель!L6,{"4/2",4;"12",10;"8,15",7;"8/6",6;"7",6},2,)),0,VLOOKUP(Табель!L6,{"4/2",4;"12",10;"8,15",7;"8/6",6;"7",6},2,))</f>
        <v>7</v>
      </c>
      <c r="M6" s="59">
        <f>IF(ISERROR(VLOOKUP(Табель!M6,{"4/2",4;"12",10;"8,15",7;"8/6",6;"7",6},2,)),0,VLOOKUP(Табель!M6,{"4/2",4;"12",10;"8,15",7;"8/6",6;"7",6},2,))</f>
        <v>0</v>
      </c>
      <c r="N6" s="68"/>
      <c r="O6" s="69"/>
      <c r="P6" s="69"/>
      <c r="Q6" s="68"/>
      <c r="R6" s="69"/>
      <c r="S6" s="69"/>
      <c r="T6" s="69"/>
      <c r="U6" s="69"/>
      <c r="V6" s="69"/>
      <c r="W6" s="68"/>
      <c r="X6" s="69"/>
      <c r="Y6" s="69"/>
      <c r="Z6" s="78"/>
      <c r="AA6" s="69"/>
      <c r="AB6" s="68"/>
      <c r="AC6" s="68"/>
      <c r="AD6" s="70"/>
      <c r="AE6" s="79"/>
      <c r="AF6" s="70"/>
      <c r="AG6" s="72"/>
      <c r="AH6" s="71"/>
      <c r="AI6" s="71"/>
      <c r="AJ6" s="71"/>
      <c r="AK6" s="71"/>
      <c r="AL6" s="71"/>
      <c r="AM6" s="71"/>
    </row>
    <row r="7" spans="1:39" ht="17.25" thickBot="1">
      <c r="A7" s="23"/>
      <c r="B7" s="49"/>
      <c r="C7" s="50" t="s">
        <v>33</v>
      </c>
      <c r="D7" s="50"/>
      <c r="E7" s="50"/>
      <c r="F7" s="51"/>
      <c r="G7" s="51"/>
      <c r="H7" s="51"/>
      <c r="I7" s="51"/>
      <c r="J7" s="51"/>
      <c r="K7" s="51"/>
      <c r="L7" s="51"/>
      <c r="M7" s="51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80"/>
      <c r="AE7" s="79"/>
      <c r="AF7" s="80"/>
      <c r="AG7" s="71"/>
      <c r="AH7" s="71"/>
      <c r="AI7" s="71"/>
      <c r="AJ7" s="71"/>
      <c r="AK7" s="71"/>
      <c r="AL7" s="71"/>
      <c r="AM7" s="71"/>
    </row>
    <row r="8" spans="1:39" ht="16.5" customHeight="1">
      <c r="A8" s="27"/>
      <c r="F8" s="28"/>
      <c r="J8" s="29"/>
      <c r="N8" s="71"/>
      <c r="O8" s="71"/>
      <c r="P8" s="71"/>
      <c r="Q8" s="71"/>
      <c r="R8" s="71"/>
      <c r="S8" s="71"/>
      <c r="T8" s="81"/>
      <c r="U8" s="81"/>
      <c r="V8" s="81"/>
      <c r="W8" s="81"/>
      <c r="X8" s="81"/>
      <c r="Y8" s="81"/>
      <c r="Z8" s="81"/>
      <c r="AA8" s="81"/>
      <c r="AB8" s="81"/>
      <c r="AC8" s="81"/>
      <c r="AD8" s="75"/>
      <c r="AE8" s="82"/>
      <c r="AF8" s="71"/>
      <c r="AG8" s="71"/>
      <c r="AH8" s="71"/>
      <c r="AI8" s="71"/>
      <c r="AJ8" s="71"/>
      <c r="AK8" s="71"/>
      <c r="AL8" s="71"/>
      <c r="AM8" s="71"/>
    </row>
    <row r="9" spans="1:39" ht="15.75" customHeight="1">
      <c r="A9" s="32"/>
      <c r="B9" s="3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71"/>
      <c r="AH9" s="71"/>
      <c r="AI9" s="71"/>
      <c r="AJ9" s="71"/>
      <c r="AK9" s="71"/>
      <c r="AL9" s="71"/>
      <c r="AM9" s="71"/>
    </row>
    <row r="10" spans="1:39" ht="15.75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71"/>
      <c r="AH10" s="71"/>
      <c r="AI10" s="71"/>
      <c r="AJ10" s="71"/>
      <c r="AK10" s="71"/>
      <c r="AL10" s="71"/>
      <c r="AM10" s="71"/>
    </row>
    <row r="11" spans="1:39" ht="15.75">
      <c r="A11" s="32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71"/>
      <c r="AH11" s="71"/>
      <c r="AI11" s="71"/>
      <c r="AJ11" s="71"/>
      <c r="AK11" s="71"/>
      <c r="AL11" s="71"/>
      <c r="AM11" s="71"/>
    </row>
    <row r="12" spans="1:32" ht="15.7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15.75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5.75">
      <c r="A14" s="32"/>
      <c r="B14" s="32"/>
      <c r="C14" s="33"/>
      <c r="D14" s="35"/>
      <c r="E14" s="35"/>
      <c r="F14" s="33"/>
      <c r="G14" s="33"/>
      <c r="H14" s="33"/>
      <c r="I14" s="33"/>
      <c r="J14" s="33"/>
      <c r="K14" s="33"/>
      <c r="L14" s="33"/>
      <c r="M14" s="33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5.75">
      <c r="A15" s="32"/>
      <c r="B15" s="32"/>
      <c r="C15" s="36"/>
      <c r="D15" s="36"/>
      <c r="E15" s="36"/>
      <c r="F15" s="33"/>
      <c r="G15" s="33"/>
      <c r="H15" s="33"/>
      <c r="I15" s="33"/>
      <c r="J15" s="33"/>
      <c r="K15" s="33"/>
      <c r="L15" s="33"/>
      <c r="M15" s="33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12.75">
      <c r="A17" s="38"/>
      <c r="B17" s="37"/>
      <c r="C17" s="37"/>
      <c r="D17" s="37"/>
      <c r="E17" s="37"/>
      <c r="F17" s="37"/>
      <c r="G17" s="39"/>
      <c r="H17" s="37"/>
      <c r="I17" s="37"/>
      <c r="J17" s="38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2.75">
      <c r="A18" s="38"/>
      <c r="B18" s="37"/>
      <c r="C18" s="37"/>
      <c r="D18" s="37"/>
      <c r="E18" s="37"/>
      <c r="F18" s="37"/>
      <c r="G18" s="37"/>
      <c r="H18" s="37"/>
      <c r="I18" s="37"/>
      <c r="J18" s="38"/>
      <c r="K18" s="37"/>
      <c r="L18" s="37"/>
      <c r="M18" s="37"/>
      <c r="N18" s="37"/>
      <c r="O18" s="37"/>
      <c r="P18" s="40"/>
      <c r="Q18" s="39"/>
      <c r="R18" s="37"/>
      <c r="S18" s="37"/>
      <c r="T18" s="38"/>
      <c r="U18" s="37"/>
      <c r="V18" s="37"/>
      <c r="W18" s="37"/>
      <c r="X18" s="37"/>
      <c r="Y18" s="37"/>
      <c r="Z18" s="37"/>
      <c r="AA18" s="42"/>
      <c r="AB18" s="42"/>
      <c r="AC18" s="39"/>
      <c r="AD18" s="37"/>
      <c r="AE18" s="37"/>
      <c r="AF18" s="37"/>
    </row>
    <row r="19" spans="1:32" ht="12.75">
      <c r="A19" s="38"/>
      <c r="B19" s="37"/>
      <c r="C19" s="37"/>
      <c r="D19" s="37"/>
      <c r="E19" s="37"/>
      <c r="F19" s="37"/>
      <c r="G19" s="37"/>
      <c r="H19" s="37"/>
      <c r="I19" s="37"/>
      <c r="J19" s="38"/>
      <c r="K19" s="37"/>
      <c r="L19" s="37"/>
      <c r="M19" s="37"/>
      <c r="N19" s="37"/>
      <c r="O19" s="37"/>
      <c r="P19" s="37"/>
      <c r="Q19" s="39"/>
      <c r="R19" s="37"/>
      <c r="S19" s="37"/>
      <c r="T19" s="38"/>
      <c r="U19" s="37"/>
      <c r="V19" s="37"/>
      <c r="W19" s="37"/>
      <c r="X19" s="37"/>
      <c r="Y19" s="37"/>
      <c r="Z19" s="37"/>
      <c r="AA19" s="37"/>
      <c r="AB19" s="37"/>
      <c r="AC19" s="39"/>
      <c r="AD19" s="37"/>
      <c r="AE19" s="37"/>
      <c r="AF19" s="37"/>
    </row>
    <row r="20" spans="1:32" ht="12.75" customHeight="1">
      <c r="A20" s="38"/>
      <c r="B20" s="37"/>
      <c r="C20" s="37"/>
      <c r="D20" s="37"/>
      <c r="E20" s="37"/>
      <c r="F20" s="37"/>
      <c r="G20" s="37"/>
      <c r="H20" s="37"/>
      <c r="I20" s="37"/>
      <c r="J20" s="38"/>
      <c r="K20" s="37"/>
      <c r="L20" s="37"/>
      <c r="M20" s="37"/>
      <c r="N20" s="37"/>
      <c r="O20" s="37"/>
      <c r="P20" s="40"/>
      <c r="Q20" s="39"/>
      <c r="R20" s="37"/>
      <c r="S20" s="37"/>
      <c r="T20" s="62"/>
      <c r="U20" s="62"/>
      <c r="V20" s="62"/>
      <c r="W20" s="62"/>
      <c r="X20" s="62"/>
      <c r="Y20" s="62"/>
      <c r="Z20" s="62"/>
      <c r="AA20" s="62"/>
      <c r="AB20" s="41"/>
      <c r="AC20" s="41"/>
      <c r="AD20" s="42"/>
      <c r="AE20" s="42"/>
      <c r="AF20" s="42"/>
    </row>
    <row r="21" spans="1:32" ht="12.75" customHeight="1">
      <c r="A21" s="38"/>
      <c r="B21" s="37"/>
      <c r="C21" s="37"/>
      <c r="D21" s="37"/>
      <c r="E21" s="37"/>
      <c r="F21" s="37"/>
      <c r="G21" s="37"/>
      <c r="H21" s="37"/>
      <c r="I21" s="37"/>
      <c r="J21" s="38"/>
      <c r="K21" s="37"/>
      <c r="L21" s="37"/>
      <c r="M21" s="37"/>
      <c r="N21" s="37"/>
      <c r="O21" s="37"/>
      <c r="P21" s="37"/>
      <c r="Q21" s="39"/>
      <c r="R21" s="37"/>
      <c r="S21" s="37"/>
      <c r="T21" s="62"/>
      <c r="U21" s="62"/>
      <c r="V21" s="62"/>
      <c r="W21" s="62"/>
      <c r="X21" s="62"/>
      <c r="Y21" s="62"/>
      <c r="Z21" s="62"/>
      <c r="AA21" s="62"/>
      <c r="AB21" s="42"/>
      <c r="AC21" s="41"/>
      <c r="AD21" s="42"/>
      <c r="AE21" s="42"/>
      <c r="AF21" s="42"/>
    </row>
    <row r="22" spans="1:32" ht="12.75" customHeight="1">
      <c r="A22" s="38"/>
      <c r="B22" s="37"/>
      <c r="C22" s="37"/>
      <c r="D22" s="37"/>
      <c r="E22" s="37"/>
      <c r="F22" s="37"/>
      <c r="G22" s="37"/>
      <c r="H22" s="37"/>
      <c r="I22" s="37"/>
      <c r="J22" s="38"/>
      <c r="K22" s="37"/>
      <c r="L22" s="37"/>
      <c r="M22" s="37"/>
      <c r="N22" s="37"/>
      <c r="O22" s="37"/>
      <c r="P22" s="40"/>
      <c r="Q22" s="39"/>
      <c r="R22" s="37"/>
      <c r="S22" s="37"/>
      <c r="T22" s="62"/>
      <c r="U22" s="62"/>
      <c r="V22" s="62"/>
      <c r="W22" s="62"/>
      <c r="X22" s="62"/>
      <c r="Y22" s="62"/>
      <c r="Z22" s="62"/>
      <c r="AA22" s="62"/>
      <c r="AB22" s="62"/>
      <c r="AC22" s="39"/>
      <c r="AD22" s="37"/>
      <c r="AE22" s="37"/>
      <c r="AF22" s="37"/>
    </row>
    <row r="23" spans="1:32" ht="12.75">
      <c r="A23" s="38"/>
      <c r="B23" s="37"/>
      <c r="C23" s="37"/>
      <c r="D23" s="37"/>
      <c r="E23" s="37"/>
      <c r="F23" s="37"/>
      <c r="G23" s="37"/>
      <c r="H23" s="37"/>
      <c r="I23" s="37"/>
      <c r="J23" s="38"/>
      <c r="K23" s="37"/>
      <c r="L23" s="37"/>
      <c r="M23" s="37"/>
      <c r="N23" s="37"/>
      <c r="O23" s="37"/>
      <c r="P23" s="37"/>
      <c r="Q23" s="39"/>
      <c r="R23" s="37"/>
      <c r="S23" s="37"/>
      <c r="T23" s="38"/>
      <c r="U23" s="37"/>
      <c r="V23" s="37"/>
      <c r="W23" s="37"/>
      <c r="X23" s="37"/>
      <c r="Y23" s="37"/>
      <c r="Z23" s="37"/>
      <c r="AA23" s="42"/>
      <c r="AB23" s="42"/>
      <c r="AC23" s="39"/>
      <c r="AD23" s="37"/>
      <c r="AE23" s="37"/>
      <c r="AF23" s="37"/>
    </row>
    <row r="24" spans="1:32" ht="12.75">
      <c r="A24" s="38"/>
      <c r="B24" s="37"/>
      <c r="C24" s="37"/>
      <c r="D24" s="37"/>
      <c r="E24" s="37"/>
      <c r="F24" s="43"/>
      <c r="G24" s="39"/>
      <c r="H24" s="37"/>
      <c r="I24" s="37"/>
      <c r="J24" s="38"/>
      <c r="K24" s="37"/>
      <c r="L24" s="37"/>
      <c r="M24" s="37"/>
      <c r="N24" s="37"/>
      <c r="O24" s="37"/>
      <c r="P24" s="37"/>
      <c r="Q24" s="39"/>
      <c r="R24" s="37"/>
      <c r="S24" s="37"/>
      <c r="T24" s="38"/>
      <c r="U24" s="37"/>
      <c r="V24" s="37"/>
      <c r="W24" s="37"/>
      <c r="X24" s="37"/>
      <c r="Y24" s="37"/>
      <c r="Z24" s="37"/>
      <c r="AA24" s="37"/>
      <c r="AB24" s="37"/>
      <c r="AC24" s="39"/>
      <c r="AD24" s="37"/>
      <c r="AE24" s="37"/>
      <c r="AF24" s="37"/>
    </row>
    <row r="25" spans="1:32" ht="12.75">
      <c r="A25" s="38"/>
      <c r="B25" s="37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7"/>
      <c r="N25" s="37"/>
      <c r="O25" s="37"/>
      <c r="P25" s="37"/>
      <c r="Q25" s="39"/>
      <c r="R25" s="37"/>
      <c r="S25" s="37"/>
      <c r="T25" s="62"/>
      <c r="U25" s="62"/>
      <c r="V25" s="62"/>
      <c r="W25" s="62"/>
      <c r="X25" s="62"/>
      <c r="Y25" s="62"/>
      <c r="Z25" s="62"/>
      <c r="AA25" s="62"/>
      <c r="AB25" s="62"/>
      <c r="AC25" s="39"/>
      <c r="AD25" s="37"/>
      <c r="AE25" s="37"/>
      <c r="AF25" s="37"/>
    </row>
    <row r="26" spans="1:32" ht="12.75">
      <c r="A26" s="38"/>
      <c r="B26" s="37"/>
      <c r="C26" s="37"/>
      <c r="D26" s="37"/>
      <c r="E26" s="37"/>
      <c r="F26" s="40"/>
      <c r="G26" s="39"/>
      <c r="H26" s="37"/>
      <c r="I26" s="37"/>
      <c r="J26" s="38"/>
      <c r="K26" s="37"/>
      <c r="L26" s="37"/>
      <c r="M26" s="37"/>
      <c r="N26" s="37"/>
      <c r="O26" s="37"/>
      <c r="P26" s="40"/>
      <c r="Q26" s="39"/>
      <c r="R26" s="37"/>
      <c r="S26" s="37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42"/>
      <c r="AE26" s="42"/>
      <c r="AF26" s="37"/>
    </row>
    <row r="27" spans="1:32" ht="12.75">
      <c r="A27" s="38"/>
      <c r="B27" s="37"/>
      <c r="C27" s="37"/>
      <c r="D27" s="37"/>
      <c r="E27" s="37"/>
      <c r="F27" s="37"/>
      <c r="G27" s="37"/>
      <c r="H27" s="37"/>
      <c r="I27" s="37"/>
      <c r="J27" s="38"/>
      <c r="K27" s="37"/>
      <c r="L27" s="37"/>
      <c r="M27" s="37"/>
      <c r="N27" s="37"/>
      <c r="O27" s="37"/>
      <c r="P27" s="40"/>
      <c r="Q27" s="39"/>
      <c r="R27" s="37"/>
      <c r="S27" s="3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ht="12.75">
      <c r="A28" s="38"/>
      <c r="B28" s="37"/>
      <c r="C28" s="37"/>
      <c r="D28" s="37"/>
      <c r="E28" s="37"/>
      <c r="F28" s="37"/>
      <c r="G28" s="37"/>
      <c r="H28" s="37"/>
      <c r="I28" s="37"/>
      <c r="J28" s="38"/>
      <c r="K28" s="37"/>
      <c r="L28" s="37"/>
      <c r="M28" s="37"/>
      <c r="N28" s="37"/>
      <c r="O28" s="37"/>
      <c r="P28" s="40"/>
      <c r="Q28" s="39"/>
      <c r="R28" s="37"/>
      <c r="S28" s="37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42"/>
      <c r="AE28" s="42"/>
      <c r="AF28" s="37"/>
    </row>
    <row r="29" spans="1:32" ht="12.75">
      <c r="A29" s="38"/>
      <c r="B29" s="37"/>
      <c r="C29" s="37"/>
      <c r="D29" s="37"/>
      <c r="E29" s="37"/>
      <c r="F29" s="40"/>
      <c r="G29" s="39"/>
      <c r="H29" s="37"/>
      <c r="I29" s="37"/>
      <c r="J29" s="38"/>
      <c r="K29" s="37"/>
      <c r="L29" s="37"/>
      <c r="M29" s="37"/>
      <c r="N29" s="37"/>
      <c r="O29" s="37"/>
      <c r="P29" s="37"/>
      <c r="Q29" s="39"/>
      <c r="R29" s="37"/>
      <c r="S29" s="37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42"/>
      <c r="AE29" s="42"/>
      <c r="AF29" s="37"/>
    </row>
    <row r="30" spans="1:3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9"/>
      <c r="R30" s="37"/>
      <c r="S30" s="37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42"/>
      <c r="AE30" s="42"/>
      <c r="AF30" s="37"/>
    </row>
    <row r="31" spans="1:3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0"/>
      <c r="Q31" s="39"/>
      <c r="R31" s="37"/>
      <c r="S31" s="37"/>
      <c r="T31" s="3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14.25">
      <c r="A33" s="37"/>
      <c r="B33" s="37"/>
      <c r="C33" s="4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</sheetData>
  <sheetProtection/>
  <mergeCells count="14">
    <mergeCell ref="A1:A4"/>
    <mergeCell ref="B1:B4"/>
    <mergeCell ref="C1:C4"/>
    <mergeCell ref="D1:D4"/>
    <mergeCell ref="E1:E4"/>
    <mergeCell ref="F1:M2"/>
    <mergeCell ref="M3:M4"/>
    <mergeCell ref="F3:F4"/>
    <mergeCell ref="G3:G4"/>
    <mergeCell ref="L3:L4"/>
    <mergeCell ref="H3:H4"/>
    <mergeCell ref="I3:I4"/>
    <mergeCell ref="J3:J4"/>
    <mergeCell ref="K3:K4"/>
  </mergeCells>
  <printOptions horizontalCentered="1"/>
  <pageMargins left="0.39375" right="0.19652777777777777" top="0.5902777777777778" bottom="0.5902777777777778" header="0.5118055555555555" footer="0.5118055555555555"/>
  <pageSetup fitToWidth="2" fitToHeight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2016-04-21T12:15:12Z</cp:lastPrinted>
  <dcterms:created xsi:type="dcterms:W3CDTF">2014-07-25T10:08:50Z</dcterms:created>
  <dcterms:modified xsi:type="dcterms:W3CDTF">2016-04-21T16:06:32Z</dcterms:modified>
  <cp:category/>
  <cp:version/>
  <cp:contentType/>
  <cp:contentStatus/>
</cp:coreProperties>
</file>