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75" windowWidth="15480" windowHeight="11700"/>
  </bookViews>
  <sheets>
    <sheet name="Январь" sheetId="2" r:id="rId1"/>
    <sheet name="Календарь" sheetId="9" r:id="rId2"/>
  </sheets>
  <externalReferences>
    <externalReference r:id="rId3"/>
  </externalReferences>
  <definedNames>
    <definedName name="выхрабд">Календарь!$I$2:$I$20</definedName>
    <definedName name="год">Календарь!$C$1:$C$12</definedName>
    <definedName name="допнер">Календарь!$H$2:$H$20</definedName>
    <definedName name="_xlnm.Print_Titles" localSheetId="0">Январь!$9:$10</definedName>
    <definedName name="Категория">[1]Служебный!$A$1:$A$3</definedName>
    <definedName name="месяц">Календарь!$A$1:$A$12</definedName>
    <definedName name="празд">Календарь!$G$2:$G$20</definedName>
    <definedName name="предпр">Календарь!$F$2:$F$20</definedName>
  </definedNames>
  <calcPr calcId="145621"/>
</workbook>
</file>

<file path=xl/calcChain.xml><?xml version="1.0" encoding="utf-8"?>
<calcChain xmlns="http://schemas.openxmlformats.org/spreadsheetml/2006/main">
  <c r="AJ12" i="2" l="1"/>
  <c r="AJ13" i="2"/>
  <c r="AJ11" i="2"/>
  <c r="AM11" i="2" l="1"/>
  <c r="AM13" i="2" l="1"/>
  <c r="AK13" i="2"/>
  <c r="AM12" i="2"/>
  <c r="AK12" i="2"/>
  <c r="AK11" i="2"/>
  <c r="E9" i="2"/>
  <c r="F9" i="2"/>
  <c r="F16" i="9" l="1"/>
  <c r="F11" i="9"/>
  <c r="F10" i="9"/>
  <c r="AI9" i="2" l="1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</calcChain>
</file>

<file path=xl/comments1.xml><?xml version="1.0" encoding="utf-8"?>
<comments xmlns="http://schemas.openxmlformats.org/spreadsheetml/2006/main">
  <authors>
    <author>Дмитрий</author>
  </authors>
  <commentLis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Мужская норма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Женская норма</t>
        </r>
      </text>
    </comment>
  </commentList>
</comments>
</file>

<file path=xl/sharedStrings.xml><?xml version="1.0" encoding="utf-8"?>
<sst xmlns="http://schemas.openxmlformats.org/spreadsheetml/2006/main" count="103" uniqueCount="44">
  <si>
    <t>январь</t>
  </si>
  <si>
    <t>Список дополнительных нерабочих дней</t>
  </si>
  <si>
    <t>февраль</t>
  </si>
  <si>
    <t>март</t>
  </si>
  <si>
    <t>Новый год</t>
  </si>
  <si>
    <t>апрель</t>
  </si>
  <si>
    <t>май</t>
  </si>
  <si>
    <t>июнь</t>
  </si>
  <si>
    <t>июль</t>
  </si>
  <si>
    <t>август</t>
  </si>
  <si>
    <t>сентябрь</t>
  </si>
  <si>
    <t>Рождество</t>
  </si>
  <si>
    <t>октябрь</t>
  </si>
  <si>
    <t>ноябрь</t>
  </si>
  <si>
    <t>декабрь</t>
  </si>
  <si>
    <t>Защитник</t>
  </si>
  <si>
    <t>Международный</t>
  </si>
  <si>
    <t>Весна и туд</t>
  </si>
  <si>
    <t>День Победы</t>
  </si>
  <si>
    <t>День России</t>
  </si>
  <si>
    <t>День единства</t>
  </si>
  <si>
    <t xml:space="preserve">Рабочие выходные </t>
  </si>
  <si>
    <t>График работы персонала</t>
  </si>
  <si>
    <t>г.</t>
  </si>
  <si>
    <t>таб №</t>
  </si>
  <si>
    <t>Ф. И. О.</t>
  </si>
  <si>
    <t>должность, профессия</t>
  </si>
  <si>
    <t>норма</t>
  </si>
  <si>
    <t>факт.   отр.</t>
  </si>
  <si>
    <t>ночн</t>
  </si>
  <si>
    <t>празд</t>
  </si>
  <si>
    <t>ознакомление</t>
  </si>
  <si>
    <t>Вахта №1</t>
  </si>
  <si>
    <t>в</t>
  </si>
  <si>
    <t>дз</t>
  </si>
  <si>
    <t>Список
 праздничных дней
(дополняемый)</t>
  </si>
  <si>
    <r>
      <t xml:space="preserve">Список
 предпраздничных дней </t>
    </r>
    <r>
      <rPr>
        <b/>
        <sz val="16"/>
        <rFont val="Times New Roman"/>
        <family val="1"/>
        <charset val="204"/>
      </rPr>
      <t>*</t>
    </r>
  </si>
  <si>
    <t>Наименование праздников</t>
  </si>
  <si>
    <t>участка НЦС на</t>
  </si>
  <si>
    <t>Петров</t>
  </si>
  <si>
    <t>Сидоров</t>
  </si>
  <si>
    <t>Иванова</t>
  </si>
  <si>
    <t>НОРМА</t>
  </si>
  <si>
    <t>Уважаемые Гуру, помогите. Как сделать, чтобы с изменением даты, менялась норма, согласно календарю. Не забываем, что есть мужская и женская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</si>
</sst>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yy\ ddd"/>
    <numFmt numFmtId="165" formatCode="d"/>
    <numFmt numFmtId="166" formatCode="[$-419]mmmm;@"/>
    <numFmt numFmtId="167" formatCode="yyyy"/>
    <numFmt numFmtId="168" formatCode="0.0"/>
    <numFmt numFmtId="169" formatCode="[$-F800]dddd\,\ mmmm\ dd\,\ yyyy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43"/>
      <name val="Times New Roman"/>
      <family val="1"/>
      <charset val="204"/>
    </font>
    <font>
      <sz val="12"/>
      <color indexed="9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7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Fill="1" applyBorder="1" applyProtection="1">
      <protection locked="0"/>
    </xf>
    <xf numFmtId="0" fontId="20" fillId="24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24" borderId="11" xfId="0" applyFont="1" applyFill="1" applyBorder="1" applyAlignment="1">
      <alignment horizontal="center" vertical="top" wrapText="1"/>
    </xf>
    <xf numFmtId="0" fontId="20" fillId="0" borderId="0" xfId="0" applyFont="1"/>
    <xf numFmtId="0" fontId="20" fillId="0" borderId="11" xfId="0" applyFont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164" fontId="20" fillId="24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164" fontId="20" fillId="0" borderId="11" xfId="0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/>
    <xf numFmtId="167" fontId="20" fillId="0" borderId="0" xfId="0" applyNumberFormat="1" applyFont="1" applyAlignment="1"/>
    <xf numFmtId="14" fontId="20" fillId="24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Border="1" applyAlignment="1">
      <alignment horizontal="center" vertical="center"/>
    </xf>
    <xf numFmtId="14" fontId="20" fillId="26" borderId="11" xfId="0" applyNumberFormat="1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0" fillId="0" borderId="0" xfId="0" applyFont="1" applyFill="1" applyProtection="1">
      <protection locked="0"/>
    </xf>
    <xf numFmtId="0" fontId="23" fillId="0" borderId="0" xfId="0" applyFont="1" applyAlignment="1" applyProtection="1">
      <alignment wrapText="1"/>
      <protection locked="0"/>
    </xf>
    <xf numFmtId="165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42" applyFont="1"/>
    <xf numFmtId="0" fontId="21" fillId="0" borderId="0" xfId="42" applyFont="1"/>
    <xf numFmtId="169" fontId="24" fillId="0" borderId="0" xfId="42" applyNumberFormat="1" applyFont="1" applyFill="1" applyAlignment="1">
      <alignment horizontal="left"/>
    </xf>
    <xf numFmtId="0" fontId="20" fillId="0" borderId="0" xfId="0" applyFont="1" applyAlignment="1"/>
    <xf numFmtId="0" fontId="20" fillId="0" borderId="11" xfId="42" applyFont="1" applyFill="1" applyBorder="1" applyAlignment="1">
      <alignment horizontal="center" vertical="center"/>
    </xf>
    <xf numFmtId="0" fontId="20" fillId="0" borderId="11" xfId="43" applyFont="1" applyFill="1" applyBorder="1" applyAlignment="1">
      <alignment horizontal="center" vertical="center" shrinkToFit="1"/>
    </xf>
    <xf numFmtId="0" fontId="20" fillId="0" borderId="11" xfId="43" applyFont="1" applyFill="1" applyBorder="1" applyAlignment="1">
      <alignment horizontal="left" vertical="center"/>
    </xf>
    <xf numFmtId="0" fontId="25" fillId="0" borderId="11" xfId="43" applyFont="1" applyFill="1" applyBorder="1" applyAlignment="1">
      <alignment horizontal="left" vertical="center"/>
    </xf>
    <xf numFmtId="168" fontId="20" fillId="0" borderId="11" xfId="42" applyNumberFormat="1" applyFont="1" applyFill="1" applyBorder="1" applyAlignment="1">
      <alignment horizontal="center" vertical="center"/>
    </xf>
    <xf numFmtId="0" fontId="20" fillId="0" borderId="11" xfId="45" applyFont="1" applyBorder="1" applyAlignment="1">
      <alignment horizontal="center" vertical="center"/>
    </xf>
    <xf numFmtId="0" fontId="20" fillId="0" borderId="11" xfId="42" applyNumberFormat="1" applyFont="1" applyFill="1" applyBorder="1" applyAlignment="1">
      <alignment horizontal="center" vertical="center"/>
    </xf>
    <xf numFmtId="14" fontId="25" fillId="0" borderId="11" xfId="42" applyNumberFormat="1" applyFont="1" applyFill="1" applyBorder="1" applyAlignment="1">
      <alignment horizontal="left" vertical="center" shrinkToFit="1"/>
    </xf>
    <xf numFmtId="0" fontId="20" fillId="0" borderId="11" xfId="42" applyFont="1" applyFill="1" applyBorder="1" applyAlignment="1">
      <alignment vertical="center"/>
    </xf>
    <xf numFmtId="0" fontId="20" fillId="0" borderId="12" xfId="44" applyNumberFormat="1" applyFont="1" applyFill="1" applyBorder="1" applyAlignment="1">
      <alignment horizontal="center" vertical="center"/>
    </xf>
    <xf numFmtId="0" fontId="21" fillId="0" borderId="12" xfId="44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12" xfId="0" applyNumberFormat="1" applyFont="1" applyFill="1" applyBorder="1" applyAlignment="1" applyProtection="1">
      <alignment horizontal="center" vertical="center"/>
      <protection locked="0"/>
    </xf>
    <xf numFmtId="1" fontId="20" fillId="0" borderId="0" xfId="42" applyNumberFormat="1" applyFont="1" applyAlignment="1"/>
    <xf numFmtId="0" fontId="20" fillId="0" borderId="0" xfId="42" applyFont="1" applyAlignment="1"/>
    <xf numFmtId="0" fontId="21" fillId="0" borderId="0" xfId="0" applyFont="1" applyFill="1" applyBorder="1" applyAlignment="1">
      <alignment horizontal="center" vertical="center"/>
    </xf>
    <xf numFmtId="0" fontId="21" fillId="0" borderId="11" xfId="42" applyFont="1" applyFill="1" applyBorder="1" applyAlignment="1">
      <alignment horizontal="center" vertical="center"/>
    </xf>
    <xf numFmtId="0" fontId="20" fillId="0" borderId="0" xfId="42" applyFont="1" applyAlignment="1">
      <alignment horizontal="center" vertical="center"/>
    </xf>
    <xf numFmtId="1" fontId="20" fillId="0" borderId="0" xfId="42" applyNumberFormat="1" applyFont="1" applyAlignment="1">
      <alignment horizontal="center" vertical="center"/>
    </xf>
    <xf numFmtId="1" fontId="21" fillId="0" borderId="0" xfId="42" applyNumberFormat="1" applyFont="1" applyAlignment="1">
      <alignment horizontal="center" vertical="center"/>
    </xf>
    <xf numFmtId="168" fontId="20" fillId="0" borderId="0" xfId="42" applyNumberFormat="1" applyFont="1" applyAlignment="1">
      <alignment horizontal="center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0" xfId="0" applyNumberFormat="1" applyFont="1" applyAlignment="1" applyProtection="1">
      <alignment horizontal="center" vertical="center"/>
      <protection locked="0"/>
    </xf>
    <xf numFmtId="164" fontId="20" fillId="27" borderId="11" xfId="0" applyNumberFormat="1" applyFont="1" applyFill="1" applyBorder="1" applyAlignment="1">
      <alignment horizontal="center" vertical="center" wrapText="1"/>
    </xf>
    <xf numFmtId="164" fontId="20" fillId="26" borderId="11" xfId="0" applyNumberFormat="1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7" borderId="11" xfId="0" applyFont="1" applyFill="1" applyBorder="1" applyAlignment="1">
      <alignment horizontal="center" vertical="center" wrapText="1"/>
    </xf>
    <xf numFmtId="0" fontId="21" fillId="26" borderId="11" xfId="0" applyFont="1" applyFill="1" applyBorder="1" applyAlignment="1">
      <alignment horizontal="center" vertical="center" wrapText="1"/>
    </xf>
    <xf numFmtId="0" fontId="20" fillId="0" borderId="0" xfId="42" applyFont="1" applyAlignment="1">
      <alignment vertical="center"/>
    </xf>
    <xf numFmtId="0" fontId="0" fillId="0" borderId="12" xfId="0" applyBorder="1"/>
    <xf numFmtId="0" fontId="20" fillId="28" borderId="12" xfId="0" applyFont="1" applyFill="1" applyBorder="1" applyAlignment="1">
      <alignment horizontal="center" vertical="center"/>
    </xf>
    <xf numFmtId="0" fontId="29" fillId="28" borderId="12" xfId="0" applyFont="1" applyFill="1" applyBorder="1" applyAlignment="1">
      <alignment horizontal="center"/>
    </xf>
    <xf numFmtId="0" fontId="26" fillId="0" borderId="11" xfId="42" applyNumberFormat="1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5" fillId="0" borderId="11" xfId="42" applyFont="1" applyFill="1" applyBorder="1" applyAlignment="1">
      <alignment horizontal="center" vertical="center" wrapText="1"/>
    </xf>
    <xf numFmtId="0" fontId="25" fillId="0" borderId="11" xfId="42" applyFont="1" applyFill="1" applyBorder="1" applyAlignment="1">
      <alignment vertical="center" wrapText="1"/>
    </xf>
    <xf numFmtId="0" fontId="26" fillId="0" borderId="11" xfId="42" applyFont="1" applyFill="1" applyBorder="1" applyAlignment="1">
      <alignment horizontal="center" vertical="center"/>
    </xf>
    <xf numFmtId="168" fontId="26" fillId="0" borderId="11" xfId="42" applyNumberFormat="1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>
      <alignment horizontal="center" vertical="center"/>
    </xf>
    <xf numFmtId="1" fontId="20" fillId="0" borderId="0" xfId="42" applyNumberFormat="1" applyFont="1" applyAlignment="1">
      <alignment horizontal="center"/>
    </xf>
    <xf numFmtId="1" fontId="20" fillId="0" borderId="0" xfId="42" applyNumberFormat="1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 wrapText="1"/>
    </xf>
    <xf numFmtId="0" fontId="32" fillId="28" borderId="15" xfId="0" applyFont="1" applyFill="1" applyBorder="1" applyAlignment="1">
      <alignment horizontal="center" vertical="center" textRotation="90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5"/>
    <cellStyle name="Обычный_ВАХТА 2012  для работников" xfId="44"/>
    <cellStyle name="Обычный_Графики УС-5 март-декабрь 2010" xfId="43"/>
    <cellStyle name="Обычный_Копия График работы персонала УС5 на 2011год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85"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 val="0"/>
        <i val="0"/>
        <color auto="1"/>
      </font>
      <fill>
        <patternFill>
          <bgColor rgb="FFFF9999"/>
        </patternFill>
      </fill>
    </dxf>
    <dxf>
      <font>
        <b val="0"/>
        <i val="0"/>
        <color auto="1"/>
      </font>
      <numFmt numFmtId="170" formatCode="d\*"/>
      <fill>
        <patternFill>
          <bgColor theme="3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438150</xdr:colOff>
      <xdr:row>13</xdr:row>
      <xdr:rowOff>0</xdr:rowOff>
    </xdr:from>
    <xdr:to>
      <xdr:col>39</xdr:col>
      <xdr:colOff>438150</xdr:colOff>
      <xdr:row>14</xdr:row>
      <xdr:rowOff>142874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5" y="5210175"/>
          <a:ext cx="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476250</xdr:colOff>
      <xdr:row>13</xdr:row>
      <xdr:rowOff>0</xdr:rowOff>
    </xdr:from>
    <xdr:to>
      <xdr:col>39</xdr:col>
      <xdr:colOff>476250</xdr:colOff>
      <xdr:row>14</xdr:row>
      <xdr:rowOff>38100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225" y="46863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133352</xdr:colOff>
      <xdr:row>7</xdr:row>
      <xdr:rowOff>9526</xdr:rowOff>
    </xdr:from>
    <xdr:to>
      <xdr:col>22</xdr:col>
      <xdr:colOff>266700</xdr:colOff>
      <xdr:row>14</xdr:row>
      <xdr:rowOff>200025</xdr:rowOff>
    </xdr:to>
    <xdr:cxnSp macro="">
      <xdr:nvCxnSpPr>
        <xdr:cNvPr id="21" name="Прямая со стрелкой 20"/>
        <xdr:cNvCxnSpPr/>
      </xdr:nvCxnSpPr>
      <xdr:spPr>
        <a:xfrm flipH="1" flipV="1">
          <a:off x="7524752" y="1409701"/>
          <a:ext cx="419098" cy="15906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85725</xdr:colOff>
      <xdr:row>10</xdr:row>
      <xdr:rowOff>142875</xdr:rowOff>
    </xdr:from>
    <xdr:to>
      <xdr:col>35</xdr:col>
      <xdr:colOff>142875</xdr:colOff>
      <xdr:row>14</xdr:row>
      <xdr:rowOff>219075</xdr:rowOff>
    </xdr:to>
    <xdr:cxnSp macro="">
      <xdr:nvCxnSpPr>
        <xdr:cNvPr id="23" name="Прямая со стрелкой 22"/>
        <xdr:cNvCxnSpPr/>
      </xdr:nvCxnSpPr>
      <xdr:spPr>
        <a:xfrm flipV="1">
          <a:off x="9191625" y="2143125"/>
          <a:ext cx="2343150" cy="876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352425</xdr:colOff>
      <xdr:row>1</xdr:row>
      <xdr:rowOff>85725</xdr:rowOff>
    </xdr:from>
    <xdr:ext cx="184731" cy="264560"/>
    <xdr:sp macro="" textlink="">
      <xdr:nvSpPr>
        <xdr:cNvPr id="2" name="TextBox 1"/>
        <xdr:cNvSpPr txBox="1"/>
      </xdr:nvSpPr>
      <xdr:spPr>
        <a:xfrm>
          <a:off x="11068050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0</xdr:col>
      <xdr:colOff>514350</xdr:colOff>
      <xdr:row>0</xdr:row>
      <xdr:rowOff>266700</xdr:rowOff>
    </xdr:from>
    <xdr:to>
      <xdr:col>9</xdr:col>
      <xdr:colOff>133351</xdr:colOff>
      <xdr:row>0</xdr:row>
      <xdr:rowOff>438150</xdr:rowOff>
    </xdr:to>
    <xdr:cxnSp macro="">
      <xdr:nvCxnSpPr>
        <xdr:cNvPr id="4" name="Прямая со стрелкой 3"/>
        <xdr:cNvCxnSpPr/>
      </xdr:nvCxnSpPr>
      <xdr:spPr>
        <a:xfrm flipH="1">
          <a:off x="514350" y="266700"/>
          <a:ext cx="8029576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1</xdr:row>
      <xdr:rowOff>76200</xdr:rowOff>
    </xdr:from>
    <xdr:to>
      <xdr:col>9</xdr:col>
      <xdr:colOff>247650</xdr:colOff>
      <xdr:row>1</xdr:row>
      <xdr:rowOff>133350</xdr:rowOff>
    </xdr:to>
    <xdr:cxnSp macro="">
      <xdr:nvCxnSpPr>
        <xdr:cNvPr id="5" name="Прямая со стрелкой 4"/>
        <xdr:cNvCxnSpPr/>
      </xdr:nvCxnSpPr>
      <xdr:spPr>
        <a:xfrm flipH="1">
          <a:off x="628650" y="676275"/>
          <a:ext cx="8029575" cy="57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O28"/>
  <sheetViews>
    <sheetView tabSelected="1" zoomScaleNormal="100" zoomScaleSheetLayoutView="85" workbookViewId="0">
      <selection activeCell="U7" sqref="U7:W7"/>
    </sheetView>
  </sheetViews>
  <sheetFormatPr defaultRowHeight="15.75" x14ac:dyDescent="0.2"/>
  <cols>
    <col min="1" max="1" width="0.85546875" style="1" customWidth="1"/>
    <col min="2" max="2" width="7.7109375" style="24" customWidth="1"/>
    <col min="3" max="3" width="18.7109375" style="24" customWidth="1"/>
    <col min="4" max="4" width="10.7109375" style="24" customWidth="1"/>
    <col min="5" max="31" width="4.28515625" style="25" customWidth="1"/>
    <col min="32" max="32" width="4.28515625" style="55" customWidth="1"/>
    <col min="33" max="35" width="4.28515625" style="25" customWidth="1"/>
    <col min="36" max="36" width="8.5703125" style="25" bestFit="1" customWidth="1"/>
    <col min="37" max="37" width="6.7109375" style="25" customWidth="1"/>
    <col min="38" max="39" width="6" style="1" customWidth="1"/>
    <col min="40" max="40" width="14.7109375" style="1" customWidth="1"/>
    <col min="41" max="16384" width="9.140625" style="1"/>
  </cols>
  <sheetData>
    <row r="1" spans="2:41" ht="15.95" customHeight="1" x14ac:dyDescent="0.25">
      <c r="B1" s="6"/>
      <c r="C1" s="6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6"/>
      <c r="AM1" s="6"/>
      <c r="AN1" s="6"/>
      <c r="AO1" s="6"/>
    </row>
    <row r="2" spans="2:41" ht="15.95" customHeight="1" x14ac:dyDescent="0.25">
      <c r="B2" s="26"/>
      <c r="C2" s="27"/>
      <c r="D2" s="27"/>
      <c r="E2" s="48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50"/>
      <c r="AE2" s="49"/>
      <c r="AF2" s="49"/>
      <c r="AG2" s="49"/>
      <c r="AH2" s="49"/>
      <c r="AI2" s="49"/>
      <c r="AJ2" s="49"/>
      <c r="AK2" s="51"/>
      <c r="AL2" s="26"/>
      <c r="AM2" s="26"/>
      <c r="AN2" s="6"/>
      <c r="AO2" s="6"/>
    </row>
    <row r="3" spans="2:41" ht="15.95" customHeight="1" x14ac:dyDescent="0.25">
      <c r="B3" s="26"/>
      <c r="C3" s="26"/>
      <c r="D3" s="26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51"/>
      <c r="AL3" s="26"/>
      <c r="AM3" s="26"/>
      <c r="AN3" s="6"/>
      <c r="AO3" s="6"/>
    </row>
    <row r="4" spans="2:41" ht="15.95" customHeight="1" x14ac:dyDescent="0.25">
      <c r="B4" s="26"/>
      <c r="C4" s="26"/>
      <c r="D4" s="26"/>
      <c r="E4" s="48"/>
      <c r="F4" s="4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74"/>
      <c r="AB4" s="74"/>
      <c r="AC4" s="74"/>
      <c r="AD4" s="74"/>
      <c r="AE4" s="74"/>
      <c r="AF4" s="74"/>
      <c r="AG4" s="74"/>
      <c r="AH4" s="44"/>
      <c r="AI4" s="44"/>
      <c r="AJ4" s="44"/>
      <c r="AK4" s="45"/>
      <c r="AL4" s="45"/>
      <c r="AM4" s="45"/>
      <c r="AN4" s="6"/>
      <c r="AO4" s="6"/>
    </row>
    <row r="5" spans="2:41" ht="15.95" customHeight="1" x14ac:dyDescent="0.25">
      <c r="B5" s="26"/>
      <c r="C5" s="28"/>
      <c r="D5" s="26"/>
      <c r="E5" s="48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74"/>
      <c r="AB5" s="74"/>
      <c r="AC5" s="74"/>
      <c r="AD5" s="74"/>
      <c r="AE5" s="74"/>
      <c r="AF5" s="74"/>
      <c r="AG5" s="74"/>
      <c r="AH5" s="61"/>
      <c r="AI5" s="61"/>
      <c r="AJ5" s="48"/>
      <c r="AK5" s="48"/>
      <c r="AL5" s="26"/>
      <c r="AM5" s="26"/>
      <c r="AN5" s="6"/>
      <c r="AO5" s="6"/>
    </row>
    <row r="6" spans="2:41" ht="15.95" customHeight="1" x14ac:dyDescent="0.25">
      <c r="B6" s="29"/>
      <c r="C6" s="6"/>
      <c r="D6" s="6"/>
      <c r="E6" s="46"/>
      <c r="F6" s="4"/>
      <c r="G6" s="4"/>
      <c r="H6" s="4"/>
      <c r="I6" s="4"/>
      <c r="J6" s="4"/>
      <c r="K6" s="75" t="s">
        <v>22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4"/>
      <c r="AC6" s="4"/>
      <c r="AD6" s="4"/>
      <c r="AE6" s="4"/>
      <c r="AF6" s="4"/>
      <c r="AG6" s="4"/>
      <c r="AH6" s="4"/>
      <c r="AI6" s="4"/>
      <c r="AJ6" s="4"/>
      <c r="AK6" s="4"/>
      <c r="AL6" s="6"/>
      <c r="AM6" s="6"/>
      <c r="AN6" s="6"/>
      <c r="AO6" s="6"/>
    </row>
    <row r="7" spans="2:41" ht="15.95" customHeight="1" x14ac:dyDescent="0.25">
      <c r="B7" s="22"/>
      <c r="C7" s="20"/>
      <c r="D7" s="21"/>
      <c r="E7" s="52"/>
      <c r="F7" s="52"/>
      <c r="G7" s="53"/>
      <c r="H7" s="53"/>
      <c r="I7" s="53"/>
      <c r="J7" s="53"/>
      <c r="K7" s="76" t="s">
        <v>38</v>
      </c>
      <c r="L7" s="76"/>
      <c r="M7" s="76"/>
      <c r="N7" s="76"/>
      <c r="O7" s="76"/>
      <c r="P7" s="76"/>
      <c r="Q7" s="76"/>
      <c r="R7" s="76"/>
      <c r="S7" s="76"/>
      <c r="T7" s="76"/>
      <c r="U7" s="77" t="s">
        <v>2</v>
      </c>
      <c r="V7" s="77"/>
      <c r="W7" s="77"/>
      <c r="X7" s="73">
        <v>2018</v>
      </c>
      <c r="Y7" s="73"/>
      <c r="Z7" s="53" t="s">
        <v>23</v>
      </c>
      <c r="AC7" s="53"/>
      <c r="AD7" s="53"/>
      <c r="AE7" s="53"/>
      <c r="AF7" s="53"/>
      <c r="AG7" s="52"/>
    </row>
    <row r="8" spans="2:41" ht="15.75" customHeight="1" x14ac:dyDescent="0.25">
      <c r="B8" s="20"/>
      <c r="C8" s="20"/>
      <c r="D8" s="21"/>
      <c r="E8" s="52"/>
      <c r="F8" s="52"/>
      <c r="G8" s="53"/>
      <c r="H8" s="53"/>
      <c r="I8" s="53"/>
      <c r="J8" s="53"/>
      <c r="K8" s="54"/>
      <c r="L8" s="54"/>
      <c r="M8" s="54"/>
      <c r="N8" s="54"/>
      <c r="O8" s="54"/>
      <c r="P8" s="54"/>
      <c r="Q8" s="54"/>
      <c r="R8" s="54"/>
      <c r="S8" s="54"/>
      <c r="T8" s="54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2"/>
    </row>
    <row r="9" spans="2:41" ht="15.95" customHeight="1" x14ac:dyDescent="0.2">
      <c r="B9" s="66" t="s">
        <v>24</v>
      </c>
      <c r="C9" s="30" t="s">
        <v>25</v>
      </c>
      <c r="D9" s="68" t="s">
        <v>26</v>
      </c>
      <c r="E9" s="23">
        <f>DATE($X$7,VLOOKUP($U$7,Календарь!$A$1:$B$12,2,0),1)</f>
        <v>43132</v>
      </c>
      <c r="F9" s="23">
        <f>DATE($X$7,VLOOKUP($U$7,Календарь!$A$1:$B$12,2,0),1+COLUMN(A:A))</f>
        <v>43133</v>
      </c>
      <c r="G9" s="23">
        <f>DATE($X$7,VLOOKUP($U$7,Календарь!$A$1:$B$12,2,0),1+COLUMN(B:B))</f>
        <v>43134</v>
      </c>
      <c r="H9" s="23">
        <f>DATE($X$7,VLOOKUP($U$7,Календарь!$A$1:$B$12,2,0),1+COLUMN(C:C))</f>
        <v>43135</v>
      </c>
      <c r="I9" s="23">
        <f>DATE($X$7,VLOOKUP($U$7,Календарь!$A$1:$B$12,2,0),1+COLUMN(D:D))</f>
        <v>43136</v>
      </c>
      <c r="J9" s="23">
        <f>DATE($X$7,VLOOKUP($U$7,Календарь!$A$1:$B$12,2,0),1+COLUMN(E:E))</f>
        <v>43137</v>
      </c>
      <c r="K9" s="23">
        <f>DATE($X$7,VLOOKUP($U$7,Календарь!$A$1:$B$12,2,0),1+COLUMN(F:F))</f>
        <v>43138</v>
      </c>
      <c r="L9" s="23">
        <f>DATE($X$7,VLOOKUP($U$7,Календарь!$A$1:$B$12,2,0),1+COLUMN(G:G))</f>
        <v>43139</v>
      </c>
      <c r="M9" s="23">
        <f>DATE($X$7,VLOOKUP($U$7,Календарь!$A$1:$B$12,2,0),1+COLUMN(H:H))</f>
        <v>43140</v>
      </c>
      <c r="N9" s="23">
        <f>DATE($X$7,VLOOKUP($U$7,Календарь!$A$1:$B$12,2,0),1+COLUMN(I:I))</f>
        <v>43141</v>
      </c>
      <c r="O9" s="23">
        <f>DATE($X$7,VLOOKUP($U$7,Календарь!$A$1:$B$12,2,0),1+COLUMN(J:J))</f>
        <v>43142</v>
      </c>
      <c r="P9" s="23">
        <f>DATE($X$7,VLOOKUP($U$7,Календарь!$A$1:$B$12,2,0),1+COLUMN(K:K))</f>
        <v>43143</v>
      </c>
      <c r="Q9" s="23">
        <f>DATE($X$7,VLOOKUP($U$7,Календарь!$A$1:$B$12,2,0),1+COLUMN(L:L))</f>
        <v>43144</v>
      </c>
      <c r="R9" s="23">
        <f>DATE($X$7,VLOOKUP($U$7,Календарь!$A$1:$B$12,2,0),1+COLUMN(M:M))</f>
        <v>43145</v>
      </c>
      <c r="S9" s="23">
        <f>DATE($X$7,VLOOKUP($U$7,Календарь!$A$1:$B$12,2,0),1+COLUMN(N:N))</f>
        <v>43146</v>
      </c>
      <c r="T9" s="23">
        <f>DATE($X$7,VLOOKUP($U$7,Календарь!$A$1:$B$12,2,0),16)</f>
        <v>43147</v>
      </c>
      <c r="U9" s="23">
        <f>DATE($X$7,VLOOKUP($U$7,Календарь!$A$1:$B$12,2,0),16+COLUMN(A:A))</f>
        <v>43148</v>
      </c>
      <c r="V9" s="23">
        <f>DATE($X$7,VLOOKUP($U$7,Календарь!$A$1:$B$12,2,0),16+COLUMN(B:B))</f>
        <v>43149</v>
      </c>
      <c r="W9" s="23">
        <f>DATE($X$7,VLOOKUP($U$7,Календарь!$A$1:$B$12,2,0),16+COLUMN(C:C))</f>
        <v>43150</v>
      </c>
      <c r="X9" s="23">
        <f>DATE($X$7,VLOOKUP($U$7,Календарь!$A$1:$B$12,2,0),16+COLUMN(D:D))</f>
        <v>43151</v>
      </c>
      <c r="Y9" s="23">
        <f>DATE($X$7,VLOOKUP($U$7,Календарь!$A$1:$B$12,2,0),16+COLUMN(E:E))</f>
        <v>43152</v>
      </c>
      <c r="Z9" s="23">
        <f>DATE($X$7,VLOOKUP($U$7,Календарь!$A$1:$B$12,2,0),16+COLUMN(F:F))</f>
        <v>43153</v>
      </c>
      <c r="AA9" s="23">
        <f>DATE($X$7,VLOOKUP($U$7,Календарь!$A$1:$B$12,2,0),16+COLUMN(G:G))</f>
        <v>43154</v>
      </c>
      <c r="AB9" s="23">
        <f>DATE($X$7,VLOOKUP($U$7,Календарь!$A$1:$B$12,2,0),16+COLUMN(H:H))</f>
        <v>43155</v>
      </c>
      <c r="AC9" s="23">
        <f>DATE($X$7,VLOOKUP($U$7,Календарь!$A$1:$B$12,2,0),16+COLUMN(I:I))</f>
        <v>43156</v>
      </c>
      <c r="AD9" s="23">
        <f>DATE($X$7,VLOOKUP($U$7,Календарь!$A$1:$B$12,2,0),16+COLUMN(J:J))</f>
        <v>43157</v>
      </c>
      <c r="AE9" s="23">
        <f>IF(DATE($X$7,VLOOKUP($U$7,Календарь!$A$1:$B$12,2,0),16+COLUMN(K:K))&gt;EOMONTH(DATE($X$7,VLOOKUP($U$7,Календарь!$A$1:$B$12,2,0),16),0),"",DATE($X$7,VLOOKUP($U$7,Календарь!$A$1:$B$12,2,0),16+COLUMN(K:K)))</f>
        <v>43158</v>
      </c>
      <c r="AF9" s="23">
        <f>IF(DATE($X$7,VLOOKUP($U$7,Календарь!$A$1:$B$12,2,0),16+COLUMN(L:L))&gt;EOMONTH(DATE($X$7,VLOOKUP($U$7,Календарь!$A$1:$B$12,2,0),16),0),"",DATE($X$7,VLOOKUP($U$7,Календарь!$A$1:$B$12,2,0),16+COLUMN(L:L)))</f>
        <v>43159</v>
      </c>
      <c r="AG9" s="23" t="str">
        <f>IF(DATE($X$7,VLOOKUP($U$7,Календарь!$A$1:$B$12,2,0),16+COLUMN(M:M))&gt;EOMONTH(DATE($X$7,VLOOKUP($U$7,Календарь!$A$1:$B$12,2,0),16),0),"",DATE($X$7,VLOOKUP($U$7,Календарь!$A$1:$B$12,2,0),16+COLUMN(M:M)))</f>
        <v/>
      </c>
      <c r="AH9" s="23" t="str">
        <f>IF(DATE($X$7,VLOOKUP($U$7,Календарь!$A$1:$B$12,2,0),16+COLUMN(N:N))&gt;EOMONTH(DATE($X$7,VLOOKUP($U$7,Календарь!$A$1:$B$12,2,0),16),0),"",DATE($X$7,VLOOKUP($U$7,Календарь!$A$1:$B$12,2,0),16+COLUMN(N:N)))</f>
        <v/>
      </c>
      <c r="AI9" s="23" t="str">
        <f>IF(DATE($X$7,VLOOKUP($U$7,Календарь!$A$1:$B$12,2,0),16+COLUMN(O:O))&gt;EOMONTH(DATE($X$7,VLOOKUP($U$7,Календарь!$A$1:$B$12,2,0),16),0),"",DATE($X$7,VLOOKUP($U$7,Календарь!$A$1:$B$12,2,0),16+COLUMN(O:O)))</f>
        <v/>
      </c>
      <c r="AJ9" s="70" t="s">
        <v>27</v>
      </c>
      <c r="AK9" s="71" t="s">
        <v>28</v>
      </c>
      <c r="AL9" s="65" t="s">
        <v>29</v>
      </c>
      <c r="AM9" s="65" t="s">
        <v>30</v>
      </c>
      <c r="AN9" s="65" t="s">
        <v>31</v>
      </c>
    </row>
    <row r="10" spans="2:41" s="2" customFormat="1" ht="15.95" customHeight="1" x14ac:dyDescent="0.2">
      <c r="B10" s="67"/>
      <c r="C10" s="47" t="s">
        <v>32</v>
      </c>
      <c r="D10" s="69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  <c r="W10" s="41"/>
      <c r="X10" s="42"/>
      <c r="Y10" s="41"/>
      <c r="Z10" s="41"/>
      <c r="AA10" s="41"/>
      <c r="AB10" s="41"/>
      <c r="AC10" s="41"/>
      <c r="AD10" s="41"/>
      <c r="AE10" s="41"/>
      <c r="AF10" s="43"/>
      <c r="AG10" s="41"/>
      <c r="AH10" s="41"/>
      <c r="AI10" s="41"/>
      <c r="AJ10" s="70"/>
      <c r="AK10" s="71"/>
      <c r="AL10" s="65"/>
      <c r="AM10" s="65"/>
      <c r="AN10" s="65"/>
    </row>
    <row r="11" spans="2:41" ht="15.95" customHeight="1" x14ac:dyDescent="0.2">
      <c r="B11" s="31"/>
      <c r="C11" s="32" t="s">
        <v>39</v>
      </c>
      <c r="D11" s="33"/>
      <c r="E11" s="39" t="s">
        <v>33</v>
      </c>
      <c r="F11" s="39" t="s">
        <v>33</v>
      </c>
      <c r="G11" s="39" t="s">
        <v>33</v>
      </c>
      <c r="H11" s="39" t="s">
        <v>33</v>
      </c>
      <c r="I11" s="39" t="s">
        <v>33</v>
      </c>
      <c r="J11" s="39" t="s">
        <v>33</v>
      </c>
      <c r="K11" s="39" t="s">
        <v>33</v>
      </c>
      <c r="L11" s="39" t="s">
        <v>33</v>
      </c>
      <c r="M11" s="39" t="s">
        <v>33</v>
      </c>
      <c r="N11" s="39" t="s">
        <v>33</v>
      </c>
      <c r="O11" s="39" t="s">
        <v>33</v>
      </c>
      <c r="P11" s="39" t="s">
        <v>33</v>
      </c>
      <c r="Q11" s="39" t="s">
        <v>33</v>
      </c>
      <c r="R11" s="39" t="s">
        <v>33</v>
      </c>
      <c r="S11" s="39" t="s">
        <v>33</v>
      </c>
      <c r="T11" s="40" t="s">
        <v>34</v>
      </c>
      <c r="U11" s="39">
        <v>10</v>
      </c>
      <c r="V11" s="39">
        <v>10</v>
      </c>
      <c r="W11" s="39">
        <v>10</v>
      </c>
      <c r="X11" s="39">
        <v>10</v>
      </c>
      <c r="Y11" s="39" t="s">
        <v>33</v>
      </c>
      <c r="Z11" s="39">
        <v>10</v>
      </c>
      <c r="AA11" s="39">
        <v>10</v>
      </c>
      <c r="AB11" s="39">
        <v>10</v>
      </c>
      <c r="AC11" s="39">
        <v>10</v>
      </c>
      <c r="AD11" s="39">
        <v>10</v>
      </c>
      <c r="AE11" s="39">
        <v>10</v>
      </c>
      <c r="AF11" s="39">
        <v>10</v>
      </c>
      <c r="AG11" s="39">
        <v>10</v>
      </c>
      <c r="AH11" s="39">
        <v>10</v>
      </c>
      <c r="AI11" s="39">
        <v>8</v>
      </c>
      <c r="AJ11" s="34">
        <f>VLOOKUP($U$7,Календарь!$A$1:$K$13,10,0)</f>
        <v>151</v>
      </c>
      <c r="AK11" s="34">
        <f>SUM(E11:AI11)+COUNTIF(E11:AI11, "К")*8</f>
        <v>138</v>
      </c>
      <c r="AL11" s="35"/>
      <c r="AM11" s="36">
        <f>SUM(E11:L11)</f>
        <v>0</v>
      </c>
      <c r="AN11" s="37"/>
    </row>
    <row r="12" spans="2:41" ht="15.95" customHeight="1" x14ac:dyDescent="0.2">
      <c r="B12" s="31"/>
      <c r="C12" s="38" t="s">
        <v>40</v>
      </c>
      <c r="D12" s="33"/>
      <c r="E12" s="39" t="s">
        <v>33</v>
      </c>
      <c r="F12" s="39" t="s">
        <v>33</v>
      </c>
      <c r="G12" s="39" t="s">
        <v>33</v>
      </c>
      <c r="H12" s="39" t="s">
        <v>33</v>
      </c>
      <c r="I12" s="39" t="s">
        <v>33</v>
      </c>
      <c r="J12" s="39" t="s">
        <v>33</v>
      </c>
      <c r="K12" s="39" t="s">
        <v>33</v>
      </c>
      <c r="L12" s="39" t="s">
        <v>33</v>
      </c>
      <c r="M12" s="39" t="s">
        <v>33</v>
      </c>
      <c r="N12" s="39" t="s">
        <v>33</v>
      </c>
      <c r="O12" s="39" t="s">
        <v>33</v>
      </c>
      <c r="P12" s="39" t="s">
        <v>33</v>
      </c>
      <c r="Q12" s="39" t="s">
        <v>33</v>
      </c>
      <c r="R12" s="39" t="s">
        <v>33</v>
      </c>
      <c r="S12" s="39" t="s">
        <v>33</v>
      </c>
      <c r="T12" s="39" t="s">
        <v>33</v>
      </c>
      <c r="U12" s="39">
        <v>10</v>
      </c>
      <c r="V12" s="39">
        <v>10</v>
      </c>
      <c r="W12" s="39">
        <v>10</v>
      </c>
      <c r="X12" s="39">
        <v>10</v>
      </c>
      <c r="Y12" s="39">
        <v>10</v>
      </c>
      <c r="Z12" s="39">
        <v>10</v>
      </c>
      <c r="AA12" s="39">
        <v>10</v>
      </c>
      <c r="AB12" s="39">
        <v>10</v>
      </c>
      <c r="AC12" s="39">
        <v>10</v>
      </c>
      <c r="AD12" s="39">
        <v>10</v>
      </c>
      <c r="AE12" s="39">
        <v>10</v>
      </c>
      <c r="AF12" s="39" t="s">
        <v>33</v>
      </c>
      <c r="AG12" s="39">
        <v>10</v>
      </c>
      <c r="AH12" s="39">
        <v>10</v>
      </c>
      <c r="AI12" s="39">
        <v>10</v>
      </c>
      <c r="AJ12" s="34">
        <f>VLOOKUP($U$7,Календарь!$A$1:$K$13,10,0)</f>
        <v>151</v>
      </c>
      <c r="AK12" s="34">
        <f t="shared" ref="AK12:AK13" si="0">SUM(E12:AI12)+COUNTIF(E12:AI12, "К")*8</f>
        <v>140</v>
      </c>
      <c r="AL12" s="35"/>
      <c r="AM12" s="36">
        <f t="shared" ref="AM12:AM13" si="1">SUM(E12:L12)</f>
        <v>0</v>
      </c>
      <c r="AN12" s="37"/>
    </row>
    <row r="13" spans="2:41" ht="15.95" customHeight="1" x14ac:dyDescent="0.2">
      <c r="B13" s="31"/>
      <c r="C13" s="32" t="s">
        <v>41</v>
      </c>
      <c r="D13" s="33"/>
      <c r="E13" s="39" t="s">
        <v>33</v>
      </c>
      <c r="F13" s="39" t="s">
        <v>33</v>
      </c>
      <c r="G13" s="39" t="s">
        <v>33</v>
      </c>
      <c r="H13" s="39" t="s">
        <v>33</v>
      </c>
      <c r="I13" s="39" t="s">
        <v>33</v>
      </c>
      <c r="J13" s="39" t="s">
        <v>33</v>
      </c>
      <c r="K13" s="39" t="s">
        <v>33</v>
      </c>
      <c r="L13" s="39" t="s">
        <v>33</v>
      </c>
      <c r="M13" s="39" t="s">
        <v>33</v>
      </c>
      <c r="N13" s="39" t="s">
        <v>33</v>
      </c>
      <c r="O13" s="39" t="s">
        <v>33</v>
      </c>
      <c r="P13" s="39" t="s">
        <v>33</v>
      </c>
      <c r="Q13" s="39" t="s">
        <v>33</v>
      </c>
      <c r="R13" s="39" t="s">
        <v>33</v>
      </c>
      <c r="S13" s="39" t="s">
        <v>33</v>
      </c>
      <c r="T13" s="40" t="s">
        <v>34</v>
      </c>
      <c r="U13" s="39">
        <v>8</v>
      </c>
      <c r="V13" s="39">
        <v>8</v>
      </c>
      <c r="W13" s="39">
        <v>8</v>
      </c>
      <c r="X13" s="39">
        <v>8</v>
      </c>
      <c r="Y13" s="39">
        <v>8</v>
      </c>
      <c r="Z13" s="39">
        <v>8</v>
      </c>
      <c r="AA13" s="39">
        <v>8</v>
      </c>
      <c r="AB13" s="39">
        <v>8</v>
      </c>
      <c r="AC13" s="39">
        <v>8</v>
      </c>
      <c r="AD13" s="40">
        <v>4</v>
      </c>
      <c r="AE13" s="40">
        <v>12</v>
      </c>
      <c r="AF13" s="40">
        <v>12</v>
      </c>
      <c r="AG13" s="40">
        <v>12</v>
      </c>
      <c r="AH13" s="40">
        <v>12</v>
      </c>
      <c r="AI13" s="40">
        <v>12</v>
      </c>
      <c r="AJ13" s="34">
        <f>VLOOKUP($U$7,Календарь!$A$1:$K$13,10,0)</f>
        <v>151</v>
      </c>
      <c r="AK13" s="34">
        <f t="shared" si="0"/>
        <v>136</v>
      </c>
      <c r="AL13" s="35">
        <v>42</v>
      </c>
      <c r="AM13" s="36">
        <f t="shared" si="1"/>
        <v>0</v>
      </c>
      <c r="AN13" s="37"/>
    </row>
    <row r="14" spans="2:41" ht="15.95" customHeight="1" x14ac:dyDescent="0.2"/>
    <row r="15" spans="2:41" ht="48.75" customHeight="1" x14ac:dyDescent="0.2">
      <c r="E15" s="72" t="s">
        <v>43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2:41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</sheetData>
  <mergeCells count="14">
    <mergeCell ref="E15:AJ15"/>
    <mergeCell ref="X7:Y7"/>
    <mergeCell ref="AA4:AG4"/>
    <mergeCell ref="AA5:AG5"/>
    <mergeCell ref="K6:AA6"/>
    <mergeCell ref="K7:T7"/>
    <mergeCell ref="U7:W7"/>
    <mergeCell ref="AN9:AN10"/>
    <mergeCell ref="B9:B10"/>
    <mergeCell ref="D9:D10"/>
    <mergeCell ref="AL9:AL10"/>
    <mergeCell ref="AM9:AM10"/>
    <mergeCell ref="AJ9:AJ10"/>
    <mergeCell ref="AK9:AK10"/>
  </mergeCells>
  <phoneticPr fontId="19" type="noConversion"/>
  <conditionalFormatting sqref="H9 T9:AI9">
    <cfRule type="expression" dxfId="84" priority="282">
      <formula>ISNUMBER(MATCH(H$9,празд,0))</formula>
    </cfRule>
    <cfRule type="expression" dxfId="83" priority="283">
      <formula>ISNUMBER(MATCH(H$9,допнер,0))</formula>
    </cfRule>
    <cfRule type="expression" dxfId="82" priority="284">
      <formula>WEEKDAY(H$9,2)&gt;5</formula>
    </cfRule>
  </conditionalFormatting>
  <conditionalFormatting sqref="I9">
    <cfRule type="expression" dxfId="81" priority="279">
      <formula>ISNUMBER(MATCH(I$9,празд,0))</formula>
    </cfRule>
    <cfRule type="expression" dxfId="80" priority="280">
      <formula>ISNUMBER(MATCH(I$9,допнер,0))</formula>
    </cfRule>
    <cfRule type="expression" dxfId="79" priority="281">
      <formula>WEEKDAY(I$9,2)&gt;5</formula>
    </cfRule>
  </conditionalFormatting>
  <conditionalFormatting sqref="J9">
    <cfRule type="expression" dxfId="78" priority="276">
      <formula>ISNUMBER(MATCH(J$9,празд,0))</formula>
    </cfRule>
    <cfRule type="expression" dxfId="77" priority="277">
      <formula>ISNUMBER(MATCH(J$9,допнер,0))</formula>
    </cfRule>
    <cfRule type="expression" dxfId="76" priority="278">
      <formula>WEEKDAY(J$9,2)&gt;5</formula>
    </cfRule>
  </conditionalFormatting>
  <conditionalFormatting sqref="K9">
    <cfRule type="expression" dxfId="75" priority="273">
      <formula>ISNUMBER(MATCH(K$9,празд,0))</formula>
    </cfRule>
    <cfRule type="expression" dxfId="74" priority="274">
      <formula>ISNUMBER(MATCH(K$9,допнер,0))</formula>
    </cfRule>
    <cfRule type="expression" dxfId="73" priority="275">
      <formula>WEEKDAY(K$9,2)&gt;5</formula>
    </cfRule>
  </conditionalFormatting>
  <conditionalFormatting sqref="L9">
    <cfRule type="expression" dxfId="72" priority="270">
      <formula>ISNUMBER(MATCH(L$9,празд,0))</formula>
    </cfRule>
    <cfRule type="expression" dxfId="71" priority="271">
      <formula>ISNUMBER(MATCH(L$9,допнер,0))</formula>
    </cfRule>
    <cfRule type="expression" dxfId="70" priority="272">
      <formula>WEEKDAY(L$9,2)&gt;5</formula>
    </cfRule>
  </conditionalFormatting>
  <conditionalFormatting sqref="M9">
    <cfRule type="expression" dxfId="69" priority="267">
      <formula>ISNUMBER(MATCH(M$9,празд,0))</formula>
    </cfRule>
    <cfRule type="expression" dxfId="68" priority="268">
      <formula>ISNUMBER(MATCH(M$9,допнер,0))</formula>
    </cfRule>
    <cfRule type="expression" dxfId="67" priority="269">
      <formula>WEEKDAY(M$9,2)&gt;5</formula>
    </cfRule>
  </conditionalFormatting>
  <conditionalFormatting sqref="N9">
    <cfRule type="expression" dxfId="66" priority="264">
      <formula>ISNUMBER(MATCH(N$9,празд,0))</formula>
    </cfRule>
    <cfRule type="expression" dxfId="65" priority="265">
      <formula>ISNUMBER(MATCH(N$9,допнер,0))</formula>
    </cfRule>
    <cfRule type="expression" dxfId="64" priority="266">
      <formula>WEEKDAY(N$9,2)&gt;5</formula>
    </cfRule>
  </conditionalFormatting>
  <conditionalFormatting sqref="O9">
    <cfRule type="expression" dxfId="63" priority="261">
      <formula>ISNUMBER(MATCH(O$9,празд,0))</formula>
    </cfRule>
    <cfRule type="expression" dxfId="62" priority="262">
      <formula>ISNUMBER(MATCH(O$9,допнер,0))</formula>
    </cfRule>
    <cfRule type="expression" dxfId="61" priority="263">
      <formula>WEEKDAY(O$9,2)&gt;5</formula>
    </cfRule>
  </conditionalFormatting>
  <conditionalFormatting sqref="P9">
    <cfRule type="expression" dxfId="60" priority="258">
      <formula>ISNUMBER(MATCH(P$9,празд,0))</formula>
    </cfRule>
    <cfRule type="expression" dxfId="59" priority="259">
      <formula>ISNUMBER(MATCH(P$9,допнер,0))</formula>
    </cfRule>
    <cfRule type="expression" dxfId="58" priority="260">
      <formula>WEEKDAY(P$9,2)&gt;5</formula>
    </cfRule>
  </conditionalFormatting>
  <conditionalFormatting sqref="Q9">
    <cfRule type="expression" dxfId="57" priority="255">
      <formula>ISNUMBER(MATCH(Q$9,празд,0))</formula>
    </cfRule>
    <cfRule type="expression" dxfId="56" priority="256">
      <formula>ISNUMBER(MATCH(Q$9,допнер,0))</formula>
    </cfRule>
    <cfRule type="expression" dxfId="55" priority="257">
      <formula>WEEKDAY(Q$9,2)&gt;5</formula>
    </cfRule>
  </conditionalFormatting>
  <conditionalFormatting sqref="R9">
    <cfRule type="expression" dxfId="54" priority="252">
      <formula>ISNUMBER(MATCH(R$9,празд,0))</formula>
    </cfRule>
    <cfRule type="expression" dxfId="53" priority="253">
      <formula>ISNUMBER(MATCH(R$9,допнер,0))</formula>
    </cfRule>
    <cfRule type="expression" dxfId="52" priority="254">
      <formula>WEEKDAY(R$9,2)&gt;5</formula>
    </cfRule>
  </conditionalFormatting>
  <conditionalFormatting sqref="S9">
    <cfRule type="expression" dxfId="51" priority="249">
      <formula>ISNUMBER(MATCH(S$9,празд,0))</formula>
    </cfRule>
    <cfRule type="expression" dxfId="50" priority="250">
      <formula>ISNUMBER(MATCH(S$9,допнер,0))</formula>
    </cfRule>
    <cfRule type="expression" dxfId="49" priority="251">
      <formula>WEEKDAY(S$9,2)&gt;5</formula>
    </cfRule>
  </conditionalFormatting>
  <conditionalFormatting sqref="G9">
    <cfRule type="expression" dxfId="48" priority="246">
      <formula>ISNUMBER(MATCH(G$9,празд,0))</formula>
    </cfRule>
    <cfRule type="expression" dxfId="47" priority="247">
      <formula>ISNUMBER(MATCH(G$9,допнер,0))</formula>
    </cfRule>
    <cfRule type="expression" dxfId="46" priority="248">
      <formula>WEEKDAY(G$9,2)&gt;5</formula>
    </cfRule>
  </conditionalFormatting>
  <conditionalFormatting sqref="F9">
    <cfRule type="expression" dxfId="45" priority="243">
      <formula>ISNUMBER(MATCH(F$9,празд,0))</formula>
    </cfRule>
    <cfRule type="expression" dxfId="44" priority="244">
      <formula>ISNUMBER(MATCH(F$9,допнер,0))</formula>
    </cfRule>
    <cfRule type="expression" dxfId="43" priority="245">
      <formula>WEEKDAY(F$9,2)&gt;5</formula>
    </cfRule>
  </conditionalFormatting>
  <conditionalFormatting sqref="E9:AI9">
    <cfRule type="expression" dxfId="42" priority="185">
      <formula>ISNUMBER(MATCH(E9,предпр,0))</formula>
    </cfRule>
    <cfRule type="expression" dxfId="41" priority="240">
      <formula>ISNUMBER(MATCH(E$9,празд,0))</formula>
    </cfRule>
    <cfRule type="expression" dxfId="40" priority="241">
      <formula>ISNUMBER(MATCH(E$9,допнер,0))</formula>
    </cfRule>
    <cfRule type="expression" dxfId="39" priority="242">
      <formula>WEEKDAY(E$9,2)&gt;5</formula>
    </cfRule>
  </conditionalFormatting>
  <dataValidations count="2">
    <dataValidation type="list" showInputMessage="1" showErrorMessage="1" sqref="U7">
      <formula1>месяц</formula1>
    </dataValidation>
    <dataValidation type="list" allowBlank="1" showInputMessage="1" showErrorMessage="1" sqref="X7:Y7">
      <formula1>год</formula1>
    </dataValidation>
  </dataValidations>
  <pageMargins left="0.27559055118110237" right="0.27559055118110237" top="0.27559055118110237" bottom="0.27559055118110237" header="0" footer="0"/>
  <pageSetup paperSize="8" scale="98" fitToHeight="10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workbookViewId="0">
      <selection activeCell="C21" sqref="C21"/>
    </sheetView>
  </sheetViews>
  <sheetFormatPr defaultRowHeight="12.75" x14ac:dyDescent="0.2"/>
  <cols>
    <col min="1" max="1" width="12.5703125" customWidth="1"/>
    <col min="2" max="2" width="4.42578125" customWidth="1"/>
    <col min="4" max="4" width="2.85546875" customWidth="1"/>
    <col min="5" max="5" width="18.5703125" customWidth="1"/>
    <col min="6" max="6" width="19.85546875" customWidth="1"/>
    <col min="7" max="7" width="21.140625" customWidth="1"/>
    <col min="8" max="8" width="19.85546875" customWidth="1"/>
    <col min="9" max="9" width="13" customWidth="1"/>
  </cols>
  <sheetData>
    <row r="1" spans="1:12" ht="47.25" customHeight="1" x14ac:dyDescent="0.2">
      <c r="A1" s="3" t="s">
        <v>0</v>
      </c>
      <c r="B1" s="3">
        <v>1</v>
      </c>
      <c r="C1" s="3">
        <v>2010</v>
      </c>
      <c r="D1" s="4"/>
      <c r="E1" s="58" t="s">
        <v>37</v>
      </c>
      <c r="F1" s="59" t="s">
        <v>36</v>
      </c>
      <c r="G1" s="60" t="s">
        <v>35</v>
      </c>
      <c r="H1" s="58" t="s">
        <v>1</v>
      </c>
      <c r="I1" s="58" t="s">
        <v>21</v>
      </c>
      <c r="J1" s="63">
        <v>136</v>
      </c>
      <c r="K1" s="63">
        <v>122.4</v>
      </c>
      <c r="L1" s="78" t="s">
        <v>42</v>
      </c>
    </row>
    <row r="2" spans="1:12" ht="15.75" x14ac:dyDescent="0.25">
      <c r="A2" s="5" t="s">
        <v>2</v>
      </c>
      <c r="B2" s="5">
        <v>2</v>
      </c>
      <c r="C2" s="5">
        <v>2011</v>
      </c>
      <c r="D2" s="6"/>
      <c r="E2" s="8" t="s">
        <v>4</v>
      </c>
      <c r="F2" s="14"/>
      <c r="G2" s="19">
        <v>43101</v>
      </c>
      <c r="H2" s="10"/>
      <c r="I2" s="11"/>
      <c r="J2" s="63">
        <v>151</v>
      </c>
      <c r="K2" s="63">
        <v>135.80000000000001</v>
      </c>
      <c r="L2" s="78"/>
    </row>
    <row r="3" spans="1:12" ht="15.75" x14ac:dyDescent="0.25">
      <c r="A3" s="5" t="s">
        <v>3</v>
      </c>
      <c r="B3" s="5">
        <v>3</v>
      </c>
      <c r="C3" s="5">
        <v>2012</v>
      </c>
      <c r="D3" s="6"/>
      <c r="E3" s="8" t="s">
        <v>4</v>
      </c>
      <c r="F3" s="14"/>
      <c r="G3" s="19">
        <v>43102</v>
      </c>
      <c r="H3" s="10"/>
      <c r="I3" s="11"/>
      <c r="J3" s="63">
        <v>159</v>
      </c>
      <c r="K3" s="63">
        <v>143</v>
      </c>
      <c r="L3" s="78"/>
    </row>
    <row r="4" spans="1:12" ht="15.75" x14ac:dyDescent="0.25">
      <c r="A4" s="5" t="s">
        <v>5</v>
      </c>
      <c r="B4" s="5">
        <v>4</v>
      </c>
      <c r="C4" s="5">
        <v>2013</v>
      </c>
      <c r="D4" s="6"/>
      <c r="E4" s="8" t="s">
        <v>4</v>
      </c>
      <c r="F4" s="14"/>
      <c r="G4" s="19">
        <v>43103</v>
      </c>
      <c r="H4" s="10"/>
      <c r="I4" s="11"/>
      <c r="J4" s="63">
        <v>167</v>
      </c>
      <c r="K4" s="63">
        <v>150.19999999999999</v>
      </c>
      <c r="L4" s="78"/>
    </row>
    <row r="5" spans="1:12" ht="15.75" x14ac:dyDescent="0.25">
      <c r="A5" s="5" t="s">
        <v>6</v>
      </c>
      <c r="B5" s="5">
        <v>5</v>
      </c>
      <c r="C5" s="5">
        <v>2014</v>
      </c>
      <c r="D5" s="6"/>
      <c r="E5" s="8" t="s">
        <v>4</v>
      </c>
      <c r="F5" s="14"/>
      <c r="G5" s="19">
        <v>43104</v>
      </c>
      <c r="H5" s="10"/>
      <c r="I5" s="11"/>
      <c r="J5" s="63">
        <v>159</v>
      </c>
      <c r="K5" s="63">
        <v>143</v>
      </c>
      <c r="L5" s="78"/>
    </row>
    <row r="6" spans="1:12" ht="15.75" x14ac:dyDescent="0.25">
      <c r="A6" s="5" t="s">
        <v>7</v>
      </c>
      <c r="B6" s="5">
        <v>6</v>
      </c>
      <c r="C6" s="5">
        <v>2015</v>
      </c>
      <c r="D6" s="6"/>
      <c r="E6" s="8" t="s">
        <v>4</v>
      </c>
      <c r="F6" s="14"/>
      <c r="G6" s="19">
        <v>43105</v>
      </c>
      <c r="H6" s="10"/>
      <c r="I6" s="11"/>
      <c r="J6" s="63">
        <v>159</v>
      </c>
      <c r="K6" s="63">
        <v>143</v>
      </c>
      <c r="L6" s="78"/>
    </row>
    <row r="7" spans="1:12" ht="15.75" x14ac:dyDescent="0.25">
      <c r="A7" s="5" t="s">
        <v>8</v>
      </c>
      <c r="B7" s="5">
        <v>7</v>
      </c>
      <c r="C7" s="5">
        <v>2016</v>
      </c>
      <c r="D7" s="6"/>
      <c r="E7" s="8" t="s">
        <v>4</v>
      </c>
      <c r="F7" s="14"/>
      <c r="G7" s="19">
        <v>43106</v>
      </c>
      <c r="H7" s="10"/>
      <c r="I7" s="12"/>
      <c r="J7" s="63">
        <v>176</v>
      </c>
      <c r="K7" s="63">
        <v>158.4</v>
      </c>
      <c r="L7" s="78"/>
    </row>
    <row r="8" spans="1:12" ht="15.75" x14ac:dyDescent="0.25">
      <c r="A8" s="5" t="s">
        <v>9</v>
      </c>
      <c r="B8" s="5">
        <v>8</v>
      </c>
      <c r="C8" s="5">
        <v>2017</v>
      </c>
      <c r="D8" s="6"/>
      <c r="E8" s="8" t="s">
        <v>11</v>
      </c>
      <c r="F8" s="14"/>
      <c r="G8" s="19">
        <v>43107</v>
      </c>
      <c r="H8" s="10"/>
      <c r="I8" s="13"/>
      <c r="J8" s="63">
        <v>184</v>
      </c>
      <c r="K8" s="63">
        <v>165.6</v>
      </c>
      <c r="L8" s="78"/>
    </row>
    <row r="9" spans="1:12" ht="15.75" x14ac:dyDescent="0.25">
      <c r="A9" s="5" t="s">
        <v>10</v>
      </c>
      <c r="B9" s="5">
        <v>9</v>
      </c>
      <c r="C9" s="5">
        <v>2018</v>
      </c>
      <c r="D9" s="6"/>
      <c r="E9" s="8" t="s">
        <v>4</v>
      </c>
      <c r="F9" s="14"/>
      <c r="G9" s="19">
        <v>43108</v>
      </c>
      <c r="H9" s="10"/>
      <c r="I9" s="7"/>
      <c r="J9" s="63">
        <v>160</v>
      </c>
      <c r="K9" s="63">
        <v>144</v>
      </c>
      <c r="L9" s="78"/>
    </row>
    <row r="10" spans="1:12" ht="15.75" x14ac:dyDescent="0.25">
      <c r="A10" s="5" t="s">
        <v>12</v>
      </c>
      <c r="B10" s="5">
        <v>10</v>
      </c>
      <c r="C10" s="5">
        <v>2019</v>
      </c>
      <c r="D10" s="6"/>
      <c r="E10" s="8" t="s">
        <v>15</v>
      </c>
      <c r="F10" s="56">
        <f>G10-1</f>
        <v>43153</v>
      </c>
      <c r="G10" s="19">
        <v>43154</v>
      </c>
      <c r="H10" s="10"/>
      <c r="I10" s="7"/>
      <c r="J10" s="63">
        <v>184</v>
      </c>
      <c r="K10" s="63">
        <v>165.6</v>
      </c>
      <c r="L10" s="78"/>
    </row>
    <row r="11" spans="1:12" ht="15.75" x14ac:dyDescent="0.25">
      <c r="A11" s="5" t="s">
        <v>13</v>
      </c>
      <c r="B11" s="5">
        <v>11</v>
      </c>
      <c r="C11" s="5">
        <v>2020</v>
      </c>
      <c r="D11" s="6"/>
      <c r="E11" s="8" t="s">
        <v>16</v>
      </c>
      <c r="F11" s="56">
        <f>G11-1</f>
        <v>43166</v>
      </c>
      <c r="G11" s="19">
        <v>43167</v>
      </c>
      <c r="H11" s="10"/>
      <c r="I11" s="7"/>
      <c r="J11" s="63">
        <v>168</v>
      </c>
      <c r="K11" s="63">
        <v>151.19999999999999</v>
      </c>
      <c r="L11" s="78"/>
    </row>
    <row r="12" spans="1:12" ht="15.75" x14ac:dyDescent="0.25">
      <c r="A12" s="5" t="s">
        <v>14</v>
      </c>
      <c r="B12" s="5">
        <v>12</v>
      </c>
      <c r="C12" s="5">
        <v>2021</v>
      </c>
      <c r="D12" s="6"/>
      <c r="E12" s="8" t="s">
        <v>16</v>
      </c>
      <c r="F12" s="56"/>
      <c r="G12" s="57"/>
      <c r="H12" s="9">
        <v>43168</v>
      </c>
      <c r="I12" s="7"/>
      <c r="J12" s="63">
        <v>167</v>
      </c>
      <c r="K12" s="63">
        <v>150.19999999999999</v>
      </c>
      <c r="L12" s="78"/>
    </row>
    <row r="13" spans="1:12" ht="15.75" x14ac:dyDescent="0.25">
      <c r="A13" s="6"/>
      <c r="B13" s="6"/>
      <c r="C13" s="6"/>
      <c r="D13" s="6"/>
      <c r="E13" s="8"/>
      <c r="F13" s="56">
        <v>43218</v>
      </c>
      <c r="G13" s="19"/>
      <c r="H13" s="10"/>
      <c r="I13" s="7"/>
      <c r="J13" s="64"/>
      <c r="K13" s="64"/>
      <c r="L13" s="78"/>
    </row>
    <row r="14" spans="1:12" ht="15.75" x14ac:dyDescent="0.25">
      <c r="A14" s="15"/>
      <c r="B14" s="16"/>
      <c r="C14" s="6"/>
      <c r="D14" s="6"/>
      <c r="E14" s="8" t="s">
        <v>17</v>
      </c>
      <c r="F14" s="56"/>
      <c r="G14" s="19">
        <v>43221</v>
      </c>
      <c r="H14" s="10"/>
      <c r="I14" s="7"/>
      <c r="J14" s="62"/>
      <c r="K14" s="62"/>
    </row>
    <row r="15" spans="1:12" ht="15.75" x14ac:dyDescent="0.25">
      <c r="A15" s="6"/>
      <c r="B15" s="6"/>
      <c r="C15" s="6"/>
      <c r="D15" s="6"/>
      <c r="E15" s="8" t="s">
        <v>17</v>
      </c>
      <c r="F15" s="56"/>
      <c r="G15" s="19"/>
      <c r="H15" s="9">
        <v>43222</v>
      </c>
      <c r="I15" s="7"/>
      <c r="J15" s="62"/>
      <c r="K15" s="62"/>
    </row>
    <row r="16" spans="1:12" ht="15.75" x14ac:dyDescent="0.25">
      <c r="A16" s="6"/>
      <c r="B16" s="6"/>
      <c r="C16" s="6"/>
      <c r="D16" s="6"/>
      <c r="E16" s="8" t="s">
        <v>18</v>
      </c>
      <c r="F16" s="56">
        <f>G16-1</f>
        <v>43228</v>
      </c>
      <c r="G16" s="19">
        <v>43229</v>
      </c>
      <c r="H16" s="17"/>
      <c r="I16" s="18"/>
      <c r="J16" s="62"/>
      <c r="K16" s="62"/>
    </row>
    <row r="17" spans="1:11" ht="15.75" x14ac:dyDescent="0.25">
      <c r="A17" s="6"/>
      <c r="B17" s="6"/>
      <c r="C17" s="6"/>
      <c r="D17" s="6"/>
      <c r="E17" s="8" t="s">
        <v>19</v>
      </c>
      <c r="F17" s="56"/>
      <c r="G17" s="19"/>
      <c r="H17" s="9">
        <v>43262</v>
      </c>
      <c r="I17" s="18"/>
      <c r="J17" s="62"/>
      <c r="K17" s="62"/>
    </row>
    <row r="18" spans="1:11" ht="15.75" x14ac:dyDescent="0.25">
      <c r="A18" s="6"/>
      <c r="B18" s="6"/>
      <c r="C18" s="6"/>
      <c r="D18" s="6"/>
      <c r="E18" s="8" t="s">
        <v>19</v>
      </c>
      <c r="F18" s="56">
        <v>43260</v>
      </c>
      <c r="G18" s="19">
        <v>43263</v>
      </c>
      <c r="H18" s="17"/>
      <c r="I18" s="7"/>
      <c r="J18" s="62"/>
      <c r="K18" s="62"/>
    </row>
    <row r="19" spans="1:11" ht="15.75" x14ac:dyDescent="0.25">
      <c r="A19" s="6"/>
      <c r="B19" s="6"/>
      <c r="C19" s="6"/>
      <c r="D19" s="6"/>
      <c r="E19" s="8" t="s">
        <v>20</v>
      </c>
      <c r="F19" s="56"/>
      <c r="G19" s="19">
        <v>43408</v>
      </c>
      <c r="H19" s="9">
        <v>43409</v>
      </c>
      <c r="I19" s="7"/>
      <c r="J19" s="62"/>
      <c r="K19" s="62"/>
    </row>
    <row r="20" spans="1:11" ht="15.75" x14ac:dyDescent="0.25">
      <c r="A20" s="6"/>
      <c r="B20" s="6"/>
      <c r="C20" s="6"/>
      <c r="D20" s="6"/>
      <c r="E20" s="8" t="s">
        <v>4</v>
      </c>
      <c r="F20" s="56">
        <v>43463</v>
      </c>
      <c r="G20" s="19"/>
      <c r="H20" s="9">
        <v>43465</v>
      </c>
      <c r="I20" s="7"/>
      <c r="J20" s="62"/>
      <c r="K20" s="62"/>
    </row>
    <row r="21" spans="1:11" ht="15.75" x14ac:dyDescent="0.25">
      <c r="A21" s="6"/>
      <c r="B21" s="6"/>
      <c r="C21" s="6"/>
      <c r="D21" s="6"/>
    </row>
    <row r="22" spans="1:11" ht="15.75" x14ac:dyDescent="0.25">
      <c r="A22" s="6"/>
      <c r="B22" s="6"/>
      <c r="C22" s="6"/>
      <c r="D22" s="6"/>
    </row>
    <row r="23" spans="1:11" ht="15.75" x14ac:dyDescent="0.25">
      <c r="A23" s="6"/>
      <c r="B23" s="6"/>
      <c r="C23" s="6"/>
      <c r="D23" s="6"/>
    </row>
  </sheetData>
  <mergeCells count="1">
    <mergeCell ref="L1:L13"/>
  </mergeCells>
  <phoneticPr fontId="19" type="noConversion"/>
  <conditionalFormatting sqref="H19">
    <cfRule type="cellIs" dxfId="38" priority="11" stopIfTrue="1" operator="lessThanOrEqual">
      <formula>0</formula>
    </cfRule>
  </conditionalFormatting>
  <conditionalFormatting sqref="H16 G13:G16 H12:H14 G18:H18 G2:G11">
    <cfRule type="cellIs" dxfId="37" priority="49" stopIfTrue="1" operator="equal">
      <formula>0</formula>
    </cfRule>
  </conditionalFormatting>
  <conditionalFormatting sqref="G12 F2:F16">
    <cfRule type="cellIs" dxfId="36" priority="50" stopIfTrue="1" operator="lessThanOrEqual">
      <formula>0</formula>
    </cfRule>
  </conditionalFormatting>
  <conditionalFormatting sqref="G16">
    <cfRule type="cellIs" dxfId="35" priority="48" stopIfTrue="1" operator="equal">
      <formula>0</formula>
    </cfRule>
  </conditionalFormatting>
  <conditionalFormatting sqref="F2">
    <cfRule type="cellIs" dxfId="34" priority="47" stopIfTrue="1" operator="equal">
      <formula>0</formula>
    </cfRule>
  </conditionalFormatting>
  <conditionalFormatting sqref="G19">
    <cfRule type="cellIs" dxfId="33" priority="46" stopIfTrue="1" operator="equal">
      <formula>0</formula>
    </cfRule>
  </conditionalFormatting>
  <conditionalFormatting sqref="F19">
    <cfRule type="cellIs" dxfId="32" priority="45" stopIfTrue="1" operator="lessThanOrEqual">
      <formula>0</formula>
    </cfRule>
  </conditionalFormatting>
  <conditionalFormatting sqref="G15">
    <cfRule type="cellIs" dxfId="31" priority="42" stopIfTrue="1" operator="equal">
      <formula>0</formula>
    </cfRule>
  </conditionalFormatting>
  <conditionalFormatting sqref="G15">
    <cfRule type="cellIs" dxfId="30" priority="43" stopIfTrue="1" operator="equal">
      <formula>0</formula>
    </cfRule>
  </conditionalFormatting>
  <conditionalFormatting sqref="G15">
    <cfRule type="cellIs" dxfId="29" priority="41" stopIfTrue="1" operator="equal">
      <formula>0</formula>
    </cfRule>
  </conditionalFormatting>
  <conditionalFormatting sqref="G15">
    <cfRule type="cellIs" dxfId="28" priority="40" stopIfTrue="1" operator="equal">
      <formula>0</formula>
    </cfRule>
  </conditionalFormatting>
  <conditionalFormatting sqref="G14">
    <cfRule type="cellIs" dxfId="27" priority="39" stopIfTrue="1" operator="equal">
      <formula>0</formula>
    </cfRule>
  </conditionalFormatting>
  <conditionalFormatting sqref="G14">
    <cfRule type="cellIs" dxfId="26" priority="38" stopIfTrue="1" operator="equal">
      <formula>0</formula>
    </cfRule>
  </conditionalFormatting>
  <conditionalFormatting sqref="F2">
    <cfRule type="cellIs" dxfId="25" priority="37" stopIfTrue="1" operator="lessThanOrEqual">
      <formula>0</formula>
    </cfRule>
  </conditionalFormatting>
  <conditionalFormatting sqref="H4">
    <cfRule type="cellIs" dxfId="24" priority="36" stopIfTrue="1" operator="equal">
      <formula>0</formula>
    </cfRule>
  </conditionalFormatting>
  <conditionalFormatting sqref="H20">
    <cfRule type="cellIs" dxfId="23" priority="33" stopIfTrue="1" operator="lessThanOrEqual">
      <formula>0</formula>
    </cfRule>
  </conditionalFormatting>
  <conditionalFormatting sqref="E3">
    <cfRule type="cellIs" dxfId="22" priority="28" stopIfTrue="1" operator="lessThanOrEqual">
      <formula>0</formula>
    </cfRule>
  </conditionalFormatting>
  <conditionalFormatting sqref="E4">
    <cfRule type="cellIs" dxfId="21" priority="27" stopIfTrue="1" operator="lessThanOrEqual">
      <formula>0</formula>
    </cfRule>
  </conditionalFormatting>
  <conditionalFormatting sqref="H2">
    <cfRule type="cellIs" dxfId="20" priority="25" stopIfTrue="1" operator="equal">
      <formula>0</formula>
    </cfRule>
  </conditionalFormatting>
  <conditionalFormatting sqref="H3">
    <cfRule type="cellIs" dxfId="19" priority="24" stopIfTrue="1" operator="equal">
      <formula>0</formula>
    </cfRule>
  </conditionalFormatting>
  <conditionalFormatting sqref="H5">
    <cfRule type="cellIs" dxfId="18" priority="23" stopIfTrue="1" operator="equal">
      <formula>0</formula>
    </cfRule>
  </conditionalFormatting>
  <conditionalFormatting sqref="H6">
    <cfRule type="cellIs" dxfId="17" priority="22" stopIfTrue="1" operator="equal">
      <formula>0</formula>
    </cfRule>
  </conditionalFormatting>
  <conditionalFormatting sqref="H7">
    <cfRule type="cellIs" dxfId="16" priority="21" stopIfTrue="1" operator="equal">
      <formula>0</formula>
    </cfRule>
  </conditionalFormatting>
  <conditionalFormatting sqref="H8">
    <cfRule type="cellIs" dxfId="15" priority="20" stopIfTrue="1" operator="equal">
      <formula>0</formula>
    </cfRule>
  </conditionalFormatting>
  <conditionalFormatting sqref="H9">
    <cfRule type="cellIs" dxfId="14" priority="19" stopIfTrue="1" operator="equal">
      <formula>0</formula>
    </cfRule>
  </conditionalFormatting>
  <conditionalFormatting sqref="H10">
    <cfRule type="cellIs" dxfId="13" priority="18" stopIfTrue="1" operator="equal">
      <formula>0</formula>
    </cfRule>
  </conditionalFormatting>
  <conditionalFormatting sqref="H11">
    <cfRule type="cellIs" dxfId="12" priority="17" stopIfTrue="1" operator="equal">
      <formula>0</formula>
    </cfRule>
  </conditionalFormatting>
  <conditionalFormatting sqref="F17">
    <cfRule type="cellIs" dxfId="11" priority="15" stopIfTrue="1" operator="lessThanOrEqual">
      <formula>0</formula>
    </cfRule>
  </conditionalFormatting>
  <conditionalFormatting sqref="G20">
    <cfRule type="cellIs" dxfId="10" priority="13" stopIfTrue="1" operator="equal">
      <formula>0</formula>
    </cfRule>
  </conditionalFormatting>
  <conditionalFormatting sqref="H15">
    <cfRule type="cellIs" dxfId="9" priority="12" stopIfTrue="1" operator="lessThanOrEqual">
      <formula>0</formula>
    </cfRule>
  </conditionalFormatting>
  <conditionalFormatting sqref="H12">
    <cfRule type="cellIs" dxfId="8" priority="10" stopIfTrue="1" operator="lessThanOrEqual">
      <formula>0</formula>
    </cfRule>
  </conditionalFormatting>
  <conditionalFormatting sqref="F20">
    <cfRule type="cellIs" dxfId="7" priority="9" stopIfTrue="1" operator="lessThanOrEqual">
      <formula>0</formula>
    </cfRule>
  </conditionalFormatting>
  <conditionalFormatting sqref="H17">
    <cfRule type="cellIs" dxfId="6" priority="8" stopIfTrue="1" operator="lessThanOrEqual">
      <formula>0</formula>
    </cfRule>
  </conditionalFormatting>
  <conditionalFormatting sqref="G17">
    <cfRule type="cellIs" dxfId="5" priority="7" stopIfTrue="1" operator="equal">
      <formula>0</formula>
    </cfRule>
  </conditionalFormatting>
  <conditionalFormatting sqref="G17">
    <cfRule type="cellIs" dxfId="4" priority="5" stopIfTrue="1" operator="equal">
      <formula>0</formula>
    </cfRule>
  </conditionalFormatting>
  <conditionalFormatting sqref="G17">
    <cfRule type="cellIs" dxfId="3" priority="6" stopIfTrue="1" operator="equal">
      <formula>0</formula>
    </cfRule>
  </conditionalFormatting>
  <conditionalFormatting sqref="G17">
    <cfRule type="cellIs" dxfId="2" priority="4" stopIfTrue="1" operator="equal">
      <formula>0</formula>
    </cfRule>
  </conditionalFormatting>
  <conditionalFormatting sqref="G17">
    <cfRule type="cellIs" dxfId="1" priority="3" stopIfTrue="1" operator="equal">
      <formula>0</formula>
    </cfRule>
  </conditionalFormatting>
  <conditionalFormatting sqref="F18">
    <cfRule type="cellIs" dxfId="0" priority="1" stopIfTrue="1" operator="lessThanOrEqual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Январь</vt:lpstr>
      <vt:lpstr>Календарь</vt:lpstr>
      <vt:lpstr>выхрабд</vt:lpstr>
      <vt:lpstr>год</vt:lpstr>
      <vt:lpstr>допнер</vt:lpstr>
      <vt:lpstr>Январь!Заголовки_для_печати</vt:lpstr>
      <vt:lpstr>месяц</vt:lpstr>
      <vt:lpstr>празд</vt:lpstr>
      <vt:lpstr>предпр</vt:lpstr>
    </vt:vector>
  </TitlesOfParts>
  <Company>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Ракитин И.О.</cp:lastModifiedBy>
  <cp:lastPrinted>2013-01-11T09:04:11Z</cp:lastPrinted>
  <dcterms:created xsi:type="dcterms:W3CDTF">2009-01-14T08:47:39Z</dcterms:created>
  <dcterms:modified xsi:type="dcterms:W3CDTF">2017-04-03T05:22:34Z</dcterms:modified>
</cp:coreProperties>
</file>