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555" windowWidth="15480" windowHeight="3390" tabRatio="687"/>
  </bookViews>
  <sheets>
    <sheet name="декабрь" sheetId="52" r:id="rId1"/>
    <sheet name="Календарь" sheetId="53" r:id="rId2"/>
  </sheets>
  <externalReferences>
    <externalReference r:id="rId3"/>
    <externalReference r:id="rId4"/>
  </externalReferences>
  <definedNames>
    <definedName name="год">Календарь!$C$1:$C$12</definedName>
    <definedName name="допнер">[1]Календарь!$H$2:$H$20</definedName>
    <definedName name="месяц">Календарь!$A$1:$A$12</definedName>
    <definedName name="_xlnm.Print_Area" localSheetId="0">декабрь!$A$1:$AM$44</definedName>
    <definedName name="празд">[1]Календарь!$G$2:$G$20</definedName>
    <definedName name="предпр">[1]Календарь!$F$2:$F$20</definedName>
  </definedNames>
  <calcPr calcId="145621"/>
</workbook>
</file>

<file path=xl/calcChain.xml><?xml version="1.0" encoding="utf-8"?>
<calcChain xmlns="http://schemas.openxmlformats.org/spreadsheetml/2006/main">
  <c r="F9" i="52" l="1"/>
  <c r="G9" i="52"/>
  <c r="H9" i="52"/>
  <c r="I9" i="52"/>
  <c r="J9" i="52"/>
  <c r="K9" i="52"/>
  <c r="L9" i="52"/>
  <c r="M9" i="52"/>
  <c r="N9" i="52"/>
  <c r="O9" i="52"/>
  <c r="P9" i="52"/>
  <c r="Q9" i="52"/>
  <c r="R9" i="52"/>
  <c r="S9" i="52"/>
  <c r="T9" i="52"/>
  <c r="U9" i="52"/>
  <c r="V9" i="52"/>
  <c r="W9" i="52"/>
  <c r="X9" i="52"/>
  <c r="Y9" i="52"/>
  <c r="Z9" i="52"/>
  <c r="AA9" i="52"/>
  <c r="AB9" i="52"/>
  <c r="AC9" i="52"/>
  <c r="AD9" i="52"/>
  <c r="AE9" i="52"/>
  <c r="AF9" i="52"/>
  <c r="AG9" i="52"/>
  <c r="E9" i="52"/>
  <c r="AJ22" i="52"/>
  <c r="AI22" i="52"/>
  <c r="AH20" i="52"/>
  <c r="AG20" i="52"/>
  <c r="AF20" i="52"/>
  <c r="AE20" i="52"/>
  <c r="AD20" i="52"/>
  <c r="AC20" i="52"/>
  <c r="AB20" i="52"/>
  <c r="AA20" i="52"/>
  <c r="Z20" i="52"/>
  <c r="Y20" i="52"/>
  <c r="X20" i="52"/>
  <c r="W20" i="52"/>
  <c r="V20" i="52"/>
  <c r="U20" i="52"/>
  <c r="T20" i="52"/>
  <c r="S20" i="52"/>
  <c r="R20" i="52"/>
  <c r="Q20" i="52"/>
  <c r="P20" i="52"/>
  <c r="O20" i="52"/>
  <c r="N20" i="52"/>
  <c r="M20" i="52"/>
  <c r="L20" i="52"/>
  <c r="K20" i="52"/>
  <c r="J20" i="52"/>
  <c r="I20" i="52"/>
  <c r="H20" i="52"/>
  <c r="G20" i="52"/>
  <c r="F20" i="52"/>
  <c r="E20" i="52"/>
  <c r="D20" i="52"/>
  <c r="AI11" i="52"/>
  <c r="D9" i="52"/>
  <c r="AJ11" i="52"/>
  <c r="AH9" i="52"/>
  <c r="F16" i="53"/>
  <c r="F11" i="53"/>
  <c r="F10" i="53"/>
  <c r="AM22" i="52"/>
  <c r="AM18" i="52"/>
  <c r="AM17" i="52"/>
  <c r="AM16" i="52"/>
  <c r="AM15" i="52"/>
  <c r="AM14" i="52"/>
  <c r="AM13" i="52"/>
  <c r="AM12" i="52"/>
  <c r="AM11" i="52"/>
</calcChain>
</file>

<file path=xl/comments1.xml><?xml version="1.0" encoding="utf-8"?>
<comments xmlns="http://schemas.openxmlformats.org/spreadsheetml/2006/main">
  <authors>
    <author>Дмитрий</author>
  </authors>
  <commentLis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Мужская норма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Женская норма</t>
        </r>
      </text>
    </comment>
  </commentList>
</comments>
</file>

<file path=xl/sharedStrings.xml><?xml version="1.0" encoding="utf-8"?>
<sst xmlns="http://schemas.openxmlformats.org/spreadsheetml/2006/main" count="102" uniqueCount="47">
  <si>
    <t>таб №</t>
  </si>
  <si>
    <t>Ф. И. О.</t>
  </si>
  <si>
    <t>должность, профессия</t>
  </si>
  <si>
    <t>норма</t>
  </si>
  <si>
    <t>факт.   отр.</t>
  </si>
  <si>
    <t>ночн</t>
  </si>
  <si>
    <t>празд</t>
  </si>
  <si>
    <t>ознакомление</t>
  </si>
  <si>
    <t>эл.мех.</t>
  </si>
  <si>
    <t>эл.монтер</t>
  </si>
  <si>
    <t>телеф</t>
  </si>
  <si>
    <t>Вахта №1</t>
  </si>
  <si>
    <t>Вахта № 2</t>
  </si>
  <si>
    <t>в</t>
  </si>
  <si>
    <t>дз</t>
  </si>
  <si>
    <t>инженер</t>
  </si>
  <si>
    <t>График работы персонала</t>
  </si>
  <si>
    <t>январь</t>
  </si>
  <si>
    <t>Наименование праздников</t>
  </si>
  <si>
    <r>
      <t xml:space="preserve">Список
 предпраздничных дней </t>
    </r>
    <r>
      <rPr>
        <b/>
        <sz val="16"/>
        <rFont val="Times New Roman"/>
        <family val="1"/>
        <charset val="204"/>
      </rPr>
      <t>*</t>
    </r>
  </si>
  <si>
    <t>Список
 праздничных дней
(дополняемый)</t>
  </si>
  <si>
    <t>Список дополнительных нерабочих дней</t>
  </si>
  <si>
    <t xml:space="preserve">Рабочие выходные </t>
  </si>
  <si>
    <t>НОРМА</t>
  </si>
  <si>
    <t>февраль</t>
  </si>
  <si>
    <t>Новый год</t>
  </si>
  <si>
    <t>март</t>
  </si>
  <si>
    <t>апрель</t>
  </si>
  <si>
    <t>май</t>
  </si>
  <si>
    <t>июнь</t>
  </si>
  <si>
    <t>июль</t>
  </si>
  <si>
    <t>август</t>
  </si>
  <si>
    <t>Рождество</t>
  </si>
  <si>
    <t>сентябрь</t>
  </si>
  <si>
    <t>октябрь</t>
  </si>
  <si>
    <t>Защитник</t>
  </si>
  <si>
    <t>ноябрь</t>
  </si>
  <si>
    <t>Международный</t>
  </si>
  <si>
    <t>декабрь</t>
  </si>
  <si>
    <t>Весна и туд</t>
  </si>
  <si>
    <t>День Победы</t>
  </si>
  <si>
    <t>День России</t>
  </si>
  <si>
    <t>День единства</t>
  </si>
  <si>
    <t>участка НЦС на</t>
  </si>
  <si>
    <t>г.</t>
  </si>
  <si>
    <t>Петров</t>
  </si>
  <si>
    <t>Подскажите, что я сделала не правильно. Почему у меня не действует изменение месяца и года, где моя ошибка? Я копировала все с предыдущего файла 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</si>
</sst>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2" formatCode="0.0"/>
    <numFmt numFmtId="175" formatCode="[$-F800]dddd\,\ mmmm\ dd\,\ yyyy"/>
    <numFmt numFmtId="180" formatCode="d"/>
    <numFmt numFmtId="181" formatCode="dd/mm/yyyy\ ddd"/>
    <numFmt numFmtId="182" formatCode="[$-419]mmmm;@"/>
    <numFmt numFmtId="183" formatCode="yyyy"/>
  </numFmts>
  <fonts count="41" x14ac:knownFonts="1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7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43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07">
    <xf numFmtId="0" fontId="0" fillId="0" borderId="0" xfId="0"/>
    <xf numFmtId="0" fontId="20" fillId="0" borderId="0" xfId="39" applyFont="1"/>
    <xf numFmtId="1" fontId="20" fillId="0" borderId="0" xfId="39" applyNumberFormat="1" applyFont="1"/>
    <xf numFmtId="172" fontId="20" fillId="0" borderId="0" xfId="39" applyNumberFormat="1" applyFont="1"/>
    <xf numFmtId="0" fontId="22" fillId="0" borderId="0" xfId="39" applyFont="1"/>
    <xf numFmtId="0" fontId="23" fillId="0" borderId="0" xfId="39" applyFont="1"/>
    <xf numFmtId="0" fontId="21" fillId="0" borderId="0" xfId="39" applyFont="1"/>
    <xf numFmtId="1" fontId="21" fillId="0" borderId="0" xfId="39" applyNumberFormat="1" applyFont="1"/>
    <xf numFmtId="172" fontId="21" fillId="0" borderId="10" xfId="39" applyNumberFormat="1" applyFont="1" applyFill="1" applyBorder="1" applyAlignment="1">
      <alignment horizontal="center" vertical="center"/>
    </xf>
    <xf numFmtId="0" fontId="21" fillId="0" borderId="10" xfId="39" applyNumberFormat="1" applyFont="1" applyFill="1" applyBorder="1" applyAlignment="1">
      <alignment horizontal="center" vertical="center"/>
    </xf>
    <xf numFmtId="0" fontId="21" fillId="0" borderId="10" xfId="38" applyFont="1" applyFill="1" applyBorder="1" applyAlignment="1">
      <alignment horizontal="left" vertical="center"/>
    </xf>
    <xf numFmtId="0" fontId="20" fillId="0" borderId="0" xfId="39" applyFont="1" applyFill="1"/>
    <xf numFmtId="0" fontId="20" fillId="0" borderId="0" xfId="39" applyFont="1" applyFill="1" applyAlignment="1"/>
    <xf numFmtId="1" fontId="20" fillId="0" borderId="0" xfId="39" applyNumberFormat="1" applyFont="1" applyFill="1"/>
    <xf numFmtId="0" fontId="26" fillId="0" borderId="0" xfId="39" applyFont="1"/>
    <xf numFmtId="0" fontId="27" fillId="0" borderId="0" xfId="39" applyFont="1"/>
    <xf numFmtId="0" fontId="28" fillId="0" borderId="0" xfId="39" applyFont="1"/>
    <xf numFmtId="0" fontId="21" fillId="0" borderId="10" xfId="39" applyFont="1" applyFill="1" applyBorder="1" applyAlignment="1">
      <alignment horizontal="center" vertical="center"/>
    </xf>
    <xf numFmtId="0" fontId="23" fillId="0" borderId="10" xfId="39" applyFont="1" applyFill="1" applyBorder="1" applyAlignment="1"/>
    <xf numFmtId="1" fontId="25" fillId="0" borderId="0" xfId="39" applyNumberFormat="1" applyFont="1"/>
    <xf numFmtId="0" fontId="21" fillId="0" borderId="10" xfId="38" applyFont="1" applyFill="1" applyBorder="1" applyAlignment="1">
      <alignment horizontal="center" vertical="center" shrinkToFit="1"/>
    </xf>
    <xf numFmtId="0" fontId="20" fillId="0" borderId="10" xfId="38" applyFont="1" applyFill="1" applyBorder="1" applyAlignment="1">
      <alignment horizontal="left" vertical="center"/>
    </xf>
    <xf numFmtId="0" fontId="20" fillId="0" borderId="11" xfId="38" applyFont="1" applyFill="1" applyBorder="1" applyAlignment="1">
      <alignment horizontal="left" vertical="center"/>
    </xf>
    <xf numFmtId="0" fontId="21" fillId="0" borderId="10" xfId="37" applyNumberFormat="1" applyFont="1" applyFill="1" applyBorder="1" applyAlignment="1">
      <alignment horizontal="center" vertical="center"/>
    </xf>
    <xf numFmtId="172" fontId="21" fillId="0" borderId="0" xfId="39" applyNumberFormat="1" applyFont="1" applyFill="1" applyBorder="1" applyAlignment="1">
      <alignment vertical="center"/>
    </xf>
    <xf numFmtId="0" fontId="21" fillId="0" borderId="10" xfId="39" applyFont="1" applyFill="1" applyBorder="1" applyAlignment="1">
      <alignment horizontal="center" vertical="center" shrinkToFit="1"/>
    </xf>
    <xf numFmtId="0" fontId="21" fillId="0" borderId="10" xfId="39" applyFont="1" applyFill="1" applyBorder="1" applyAlignment="1">
      <alignment horizontal="left" vertical="center"/>
    </xf>
    <xf numFmtId="0" fontId="20" fillId="0" borderId="10" xfId="39" applyFont="1" applyFill="1" applyBorder="1" applyAlignment="1">
      <alignment horizontal="left" vertical="center"/>
    </xf>
    <xf numFmtId="0" fontId="21" fillId="0" borderId="10" xfId="39" applyFont="1" applyFill="1" applyBorder="1" applyAlignment="1">
      <alignment vertical="center"/>
    </xf>
    <xf numFmtId="0" fontId="20" fillId="0" borderId="0" xfId="39" applyFont="1" applyAlignment="1"/>
    <xf numFmtId="0" fontId="20" fillId="0" borderId="0" xfId="39" applyFont="1" applyAlignment="1">
      <alignment horizontal="left"/>
    </xf>
    <xf numFmtId="0" fontId="25" fillId="0" borderId="0" xfId="39" applyFont="1"/>
    <xf numFmtId="0" fontId="23" fillId="0" borderId="10" xfId="37" applyNumberFormat="1" applyFont="1" applyFill="1" applyBorder="1" applyAlignment="1">
      <alignment horizontal="center" vertical="center"/>
    </xf>
    <xf numFmtId="1" fontId="25" fillId="0" borderId="0" xfId="39" applyNumberFormat="1" applyFont="1" applyFill="1"/>
    <xf numFmtId="0" fontId="21" fillId="0" borderId="10" xfId="0" applyFont="1" applyBorder="1" applyAlignment="1">
      <alignment horizontal="center" vertical="center"/>
    </xf>
    <xf numFmtId="14" fontId="29" fillId="0" borderId="10" xfId="39" applyNumberFormat="1" applyFont="1" applyFill="1" applyBorder="1" applyAlignment="1">
      <alignment horizontal="left" vertical="center" shrinkToFit="1"/>
    </xf>
    <xf numFmtId="14" fontId="29" fillId="0" borderId="10" xfId="39" applyNumberFormat="1" applyFont="1" applyBorder="1" applyAlignment="1">
      <alignment horizontal="left" vertical="center" shrinkToFit="1"/>
    </xf>
    <xf numFmtId="0" fontId="20" fillId="0" borderId="0" xfId="39" applyFont="1" applyBorder="1"/>
    <xf numFmtId="14" fontId="29" fillId="0" borderId="0" xfId="39" applyNumberFormat="1" applyFont="1" applyBorder="1" applyAlignment="1">
      <alignment horizontal="left" vertical="center" shrinkToFit="1"/>
    </xf>
    <xf numFmtId="0" fontId="21" fillId="0" borderId="12" xfId="39" applyFont="1" applyBorder="1"/>
    <xf numFmtId="0" fontId="25" fillId="0" borderId="0" xfId="0" applyFont="1"/>
    <xf numFmtId="0" fontId="32" fillId="0" borderId="0" xfId="0" applyFont="1"/>
    <xf numFmtId="0" fontId="1" fillId="0" borderId="0" xfId="0" applyFont="1"/>
    <xf numFmtId="0" fontId="33" fillId="0" borderId="0" xfId="0" applyFont="1"/>
    <xf numFmtId="175" fontId="30" fillId="0" borderId="0" xfId="39" applyNumberFormat="1" applyFont="1" applyFill="1" applyAlignment="1">
      <alignment horizontal="left"/>
    </xf>
    <xf numFmtId="0" fontId="21" fillId="24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24" borderId="10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23" fillId="27" borderId="10" xfId="0" applyFont="1" applyFill="1" applyBorder="1" applyAlignment="1">
      <alignment horizontal="center" vertical="center" wrapText="1"/>
    </xf>
    <xf numFmtId="0" fontId="21" fillId="28" borderId="10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top" wrapText="1"/>
    </xf>
    <xf numFmtId="0" fontId="21" fillId="0" borderId="0" xfId="0" applyFont="1"/>
    <xf numFmtId="0" fontId="21" fillId="24" borderId="10" xfId="0" applyFont="1" applyFill="1" applyBorder="1" applyAlignment="1">
      <alignment horizontal="center" vertical="center"/>
    </xf>
    <xf numFmtId="181" fontId="21" fillId="0" borderId="10" xfId="0" applyNumberFormat="1" applyFont="1" applyFill="1" applyBorder="1" applyAlignment="1">
      <alignment horizontal="center" vertical="center" wrapText="1"/>
    </xf>
    <xf numFmtId="14" fontId="21" fillId="27" borderId="10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25" borderId="10" xfId="0" applyFont="1" applyFill="1" applyBorder="1" applyAlignment="1">
      <alignment horizontal="center" vertical="center"/>
    </xf>
    <xf numFmtId="181" fontId="21" fillId="26" borderId="10" xfId="0" applyNumberFormat="1" applyFont="1" applyFill="1" applyBorder="1" applyAlignment="1">
      <alignment horizontal="center" vertical="center" wrapText="1"/>
    </xf>
    <xf numFmtId="181" fontId="21" fillId="27" borderId="10" xfId="0" applyNumberFormat="1" applyFont="1" applyFill="1" applyBorder="1" applyAlignment="1">
      <alignment horizontal="center" vertical="center" wrapText="1"/>
    </xf>
    <xf numFmtId="181" fontId="21" fillId="24" borderId="10" xfId="0" applyNumberFormat="1" applyFont="1" applyFill="1" applyBorder="1" applyAlignment="1">
      <alignment horizontal="center" vertical="center" wrapText="1"/>
    </xf>
    <xf numFmtId="0" fontId="40" fillId="28" borderId="10" xfId="0" applyFont="1" applyFill="1" applyBorder="1" applyAlignment="1">
      <alignment horizontal="center"/>
    </xf>
    <xf numFmtId="182" fontId="21" fillId="0" borderId="0" xfId="0" applyNumberFormat="1" applyFont="1" applyAlignment="1"/>
    <xf numFmtId="183" fontId="21" fillId="0" borderId="0" xfId="0" applyNumberFormat="1" applyFont="1" applyAlignment="1"/>
    <xf numFmtId="0" fontId="0" fillId="0" borderId="10" xfId="0" applyBorder="1"/>
    <xf numFmtId="14" fontId="21" fillId="24" borderId="10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21" fillId="0" borderId="0" xfId="0" applyFont="1" applyAlignment="1"/>
    <xf numFmtId="0" fontId="23" fillId="0" borderId="0" xfId="0" applyFont="1" applyFill="1" applyBorder="1" applyAlignment="1">
      <alignment horizontal="center" vertical="center"/>
    </xf>
    <xf numFmtId="1" fontId="21" fillId="0" borderId="0" xfId="39" applyNumberFormat="1" applyFont="1" applyAlignment="1">
      <alignment vertical="center"/>
    </xf>
    <xf numFmtId="0" fontId="39" fillId="0" borderId="0" xfId="0" applyFont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13" xfId="39" applyFont="1" applyFill="1" applyBorder="1" applyAlignment="1">
      <alignment horizontal="center" vertical="center" wrapText="1"/>
    </xf>
    <xf numFmtId="0" fontId="20" fillId="0" borderId="10" xfId="39" applyFont="1" applyFill="1" applyBorder="1" applyAlignment="1">
      <alignment horizontal="center" vertical="center" wrapText="1"/>
    </xf>
    <xf numFmtId="180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25" fillId="0" borderId="10" xfId="39" applyFont="1" applyFill="1" applyBorder="1" applyAlignment="1">
      <alignment horizontal="center" vertical="center"/>
    </xf>
    <xf numFmtId="172" fontId="25" fillId="0" borderId="10" xfId="39" applyNumberFormat="1" applyFont="1" applyFill="1" applyBorder="1" applyAlignment="1">
      <alignment horizontal="center" vertical="center" wrapText="1"/>
    </xf>
    <xf numFmtId="0" fontId="21" fillId="0" borderId="14" xfId="39" applyFont="1" applyFill="1" applyBorder="1" applyAlignment="1">
      <alignment horizontal="center" vertical="center" wrapText="1"/>
    </xf>
    <xf numFmtId="0" fontId="23" fillId="0" borderId="10" xfId="39" applyFont="1" applyFill="1" applyBorder="1" applyAlignment="1">
      <alignment horizontal="center" vertical="center"/>
    </xf>
    <xf numFmtId="0" fontId="20" fillId="0" borderId="10" xfId="39" applyFont="1" applyFill="1" applyBorder="1" applyAlignment="1">
      <alignment vertical="center" wrapText="1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1" fontId="21" fillId="0" borderId="0" xfId="39" applyNumberFormat="1" applyFont="1" applyAlignment="1">
      <alignment horizontal="center" vertical="center" wrapText="1"/>
    </xf>
    <xf numFmtId="0" fontId="25" fillId="0" borderId="13" xfId="39" applyNumberFormat="1" applyFont="1" applyFill="1" applyBorder="1" applyAlignment="1">
      <alignment horizontal="center" vertical="center" wrapText="1"/>
    </xf>
    <xf numFmtId="0" fontId="25" fillId="0" borderId="14" xfId="39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13" xfId="39" applyFont="1" applyFill="1" applyBorder="1" applyAlignment="1">
      <alignment vertical="center" wrapText="1"/>
    </xf>
    <xf numFmtId="0" fontId="21" fillId="0" borderId="14" xfId="39" applyFont="1" applyFill="1" applyBorder="1" applyAlignment="1">
      <alignment vertical="center" wrapText="1"/>
    </xf>
    <xf numFmtId="0" fontId="24" fillId="0" borderId="13" xfId="39" applyFont="1" applyFill="1" applyBorder="1" applyAlignment="1">
      <alignment horizontal="center" vertical="center" wrapText="1"/>
    </xf>
    <xf numFmtId="0" fontId="24" fillId="0" borderId="14" xfId="39" applyFont="1" applyFill="1" applyBorder="1" applyAlignment="1">
      <alignment horizontal="center" vertical="center" wrapText="1"/>
    </xf>
    <xf numFmtId="175" fontId="31" fillId="0" borderId="0" xfId="40" applyNumberFormat="1" applyFont="1" applyBorder="1" applyAlignment="1">
      <alignment horizontal="center" vertical="top"/>
    </xf>
    <xf numFmtId="175" fontId="31" fillId="0" borderId="0" xfId="40" applyNumberFormat="1" applyFont="1" applyAlignment="1">
      <alignment horizontal="center" vertical="top"/>
    </xf>
    <xf numFmtId="0" fontId="21" fillId="0" borderId="0" xfId="39" applyFont="1" applyAlignment="1">
      <alignment horizontal="center"/>
    </xf>
    <xf numFmtId="172" fontId="25" fillId="0" borderId="0" xfId="39" applyNumberFormat="1" applyFont="1" applyAlignment="1">
      <alignment horizontal="left"/>
    </xf>
    <xf numFmtId="0" fontId="20" fillId="0" borderId="0" xfId="39" applyFont="1" applyAlignment="1">
      <alignment horizontal="left"/>
    </xf>
    <xf numFmtId="0" fontId="34" fillId="28" borderId="15" xfId="0" applyFont="1" applyFill="1" applyBorder="1" applyAlignment="1">
      <alignment horizontal="center" vertical="center" textRotation="90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ВАХТА 2012  для работников" xfId="37"/>
    <cellStyle name="Обычный_Графики УС-5 март-декабрь 2010" xfId="38"/>
    <cellStyle name="Обычный_Копия График работы персонала УС5 на 2011год" xfId="39"/>
    <cellStyle name="Обычный_смена 06г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53"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 val="0"/>
        <i val="0"/>
        <color auto="1"/>
      </font>
      <fill>
        <patternFill>
          <bgColor rgb="FFFF9999"/>
        </patternFill>
      </fill>
    </dxf>
    <dxf>
      <font>
        <b val="0"/>
        <i val="0"/>
        <color auto="1"/>
      </font>
      <numFmt numFmtId="184" formatCode="d\*"/>
      <fill>
        <patternFill>
          <bgColor theme="3" tint="0.59996337778862885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 val="0"/>
        <i val="0"/>
        <color auto="1"/>
      </font>
      <fill>
        <patternFill>
          <bgColor rgb="FFFF9999"/>
        </patternFill>
      </fill>
    </dxf>
    <dxf>
      <font>
        <b val="0"/>
        <i val="0"/>
        <color auto="1"/>
      </font>
      <numFmt numFmtId="184" formatCode="d\*"/>
      <fill>
        <patternFill>
          <bgColor theme="3" tint="0.59996337778862885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156883</xdr:colOff>
      <xdr:row>5</xdr:row>
      <xdr:rowOff>44823</xdr:rowOff>
    </xdr:from>
    <xdr:to>
      <xdr:col>21</xdr:col>
      <xdr:colOff>246530</xdr:colOff>
      <xdr:row>6</xdr:row>
      <xdr:rowOff>0</xdr:rowOff>
    </xdr:to>
    <xdr:cxnSp macro="">
      <xdr:nvCxnSpPr>
        <xdr:cNvPr id="3" name="Прямая со стрелкой 2"/>
        <xdr:cNvCxnSpPr/>
      </xdr:nvCxnSpPr>
      <xdr:spPr>
        <a:xfrm flipH="1">
          <a:off x="7351059" y="1019735"/>
          <a:ext cx="89647" cy="1792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123265</xdr:colOff>
      <xdr:row>5</xdr:row>
      <xdr:rowOff>33617</xdr:rowOff>
    </xdr:from>
    <xdr:to>
      <xdr:col>25</xdr:col>
      <xdr:colOff>179294</xdr:colOff>
      <xdr:row>6</xdr:row>
      <xdr:rowOff>33618</xdr:rowOff>
    </xdr:to>
    <xdr:cxnSp macro="">
      <xdr:nvCxnSpPr>
        <xdr:cNvPr id="5" name="Прямая со стрелкой 4"/>
        <xdr:cNvCxnSpPr/>
      </xdr:nvCxnSpPr>
      <xdr:spPr>
        <a:xfrm flipH="1">
          <a:off x="8213912" y="1008529"/>
          <a:ext cx="347382" cy="22411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352425</xdr:colOff>
      <xdr:row>1</xdr:row>
      <xdr:rowOff>85725</xdr:rowOff>
    </xdr:from>
    <xdr:ext cx="184731" cy="264560"/>
    <xdr:sp macro="" textlink="">
      <xdr:nvSpPr>
        <xdr:cNvPr id="8" name="TextBox 7"/>
        <xdr:cNvSpPr txBox="1"/>
      </xdr:nvSpPr>
      <xdr:spPr>
        <a:xfrm>
          <a:off x="9058275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1;&#108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Календарь"/>
    </sheetNames>
    <sheetDataSet>
      <sheetData sheetId="0" refreshError="1"/>
      <sheetData sheetId="1" refreshError="1">
        <row r="1">
          <cell r="A1" t="str">
            <v>январь</v>
          </cell>
        </row>
        <row r="2">
          <cell r="G2">
            <v>43101</v>
          </cell>
        </row>
        <row r="3">
          <cell r="G3">
            <v>43102</v>
          </cell>
        </row>
        <row r="4">
          <cell r="G4">
            <v>43103</v>
          </cell>
        </row>
        <row r="5">
          <cell r="G5">
            <v>43104</v>
          </cell>
        </row>
        <row r="6">
          <cell r="G6">
            <v>43105</v>
          </cell>
        </row>
        <row r="7">
          <cell r="G7">
            <v>43106</v>
          </cell>
        </row>
        <row r="8">
          <cell r="G8">
            <v>43107</v>
          </cell>
        </row>
        <row r="9">
          <cell r="G9">
            <v>43108</v>
          </cell>
        </row>
        <row r="10">
          <cell r="F10">
            <v>43153</v>
          </cell>
          <cell r="G10">
            <v>43154</v>
          </cell>
        </row>
        <row r="11">
          <cell r="F11">
            <v>43166</v>
          </cell>
          <cell r="G11">
            <v>43167</v>
          </cell>
        </row>
        <row r="12">
          <cell r="H12">
            <v>43168</v>
          </cell>
        </row>
        <row r="13">
          <cell r="F13">
            <v>43218</v>
          </cell>
        </row>
        <row r="14">
          <cell r="G14">
            <v>43221</v>
          </cell>
        </row>
        <row r="15">
          <cell r="H15">
            <v>43222</v>
          </cell>
        </row>
        <row r="16">
          <cell r="F16">
            <v>43228</v>
          </cell>
          <cell r="G16">
            <v>43229</v>
          </cell>
        </row>
        <row r="17">
          <cell r="H17">
            <v>43262</v>
          </cell>
        </row>
        <row r="18">
          <cell r="F18">
            <v>43260</v>
          </cell>
          <cell r="G18">
            <v>43263</v>
          </cell>
        </row>
        <row r="19">
          <cell r="G19">
            <v>43408</v>
          </cell>
          <cell r="H19">
            <v>43409</v>
          </cell>
        </row>
        <row r="20">
          <cell r="F20">
            <v>43463</v>
          </cell>
          <cell r="H20">
            <v>43465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Календарь"/>
    </sheetNames>
    <sheetDataSet>
      <sheetData sheetId="0" refreshError="1"/>
      <sheetData sheetId="1">
        <row r="1">
          <cell r="A1" t="str">
            <v>январь</v>
          </cell>
          <cell r="B1">
            <v>1</v>
          </cell>
        </row>
        <row r="2">
          <cell r="A2" t="str">
            <v>февраль</v>
          </cell>
          <cell r="B2">
            <v>2</v>
          </cell>
        </row>
        <row r="3">
          <cell r="A3" t="str">
            <v>март</v>
          </cell>
          <cell r="B3">
            <v>3</v>
          </cell>
        </row>
        <row r="4">
          <cell r="A4" t="str">
            <v>апрель</v>
          </cell>
          <cell r="B4">
            <v>4</v>
          </cell>
        </row>
        <row r="5">
          <cell r="A5" t="str">
            <v>май</v>
          </cell>
          <cell r="B5">
            <v>5</v>
          </cell>
        </row>
        <row r="6">
          <cell r="A6" t="str">
            <v>июнь</v>
          </cell>
          <cell r="B6">
            <v>6</v>
          </cell>
        </row>
        <row r="7">
          <cell r="A7" t="str">
            <v>июль</v>
          </cell>
          <cell r="B7">
            <v>7</v>
          </cell>
        </row>
        <row r="8">
          <cell r="A8" t="str">
            <v>август</v>
          </cell>
          <cell r="B8">
            <v>8</v>
          </cell>
        </row>
        <row r="9">
          <cell r="A9" t="str">
            <v>сентябрь</v>
          </cell>
          <cell r="B9">
            <v>9</v>
          </cell>
        </row>
        <row r="10">
          <cell r="A10" t="str">
            <v>октябрь</v>
          </cell>
          <cell r="B10">
            <v>10</v>
          </cell>
        </row>
        <row r="11">
          <cell r="A11" t="str">
            <v>ноябрь</v>
          </cell>
          <cell r="B11">
            <v>11</v>
          </cell>
        </row>
        <row r="12">
          <cell r="A12" t="str">
            <v>декабрь</v>
          </cell>
          <cell r="B12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O41"/>
  <sheetViews>
    <sheetView showZeros="0" tabSelected="1" view="pageBreakPreview" zoomScale="85" zoomScaleNormal="100" zoomScaleSheetLayoutView="85" workbookViewId="0">
      <selection activeCell="X7" sqref="X7:Y7"/>
    </sheetView>
  </sheetViews>
  <sheetFormatPr defaultRowHeight="12.75" x14ac:dyDescent="0.2"/>
  <cols>
    <col min="1" max="1" width="7" style="1" customWidth="1"/>
    <col min="2" max="2" width="18.28515625" style="1" customWidth="1"/>
    <col min="3" max="3" width="9.140625" style="1" customWidth="1"/>
    <col min="4" max="6" width="3.5703125" style="1" customWidth="1"/>
    <col min="7" max="7" width="3.5703125" style="1" bestFit="1" customWidth="1"/>
    <col min="8" max="8" width="3.5703125" style="1" customWidth="1"/>
    <col min="9" max="10" width="4.28515625" style="1" customWidth="1"/>
    <col min="11" max="11" width="4.42578125" style="1" customWidth="1"/>
    <col min="12" max="12" width="4.140625" style="1" customWidth="1"/>
    <col min="13" max="13" width="4.28515625" style="1" customWidth="1"/>
    <col min="14" max="18" width="4.140625" style="1" customWidth="1"/>
    <col min="19" max="21" width="4.28515625" style="1" customWidth="1"/>
    <col min="22" max="22" width="4.140625" style="1" customWidth="1"/>
    <col min="23" max="23" width="4.140625" style="1" bestFit="1" customWidth="1"/>
    <col min="24" max="24" width="5" style="1" customWidth="1"/>
    <col min="25" max="26" width="4.28515625" style="1" customWidth="1"/>
    <col min="27" max="27" width="4.140625" style="1" customWidth="1"/>
    <col min="28" max="28" width="4.42578125" style="1" customWidth="1"/>
    <col min="29" max="30" width="4.28515625" style="1" customWidth="1"/>
    <col min="31" max="33" width="4.140625" style="1" customWidth="1"/>
    <col min="34" max="34" width="4.28515625" style="1" customWidth="1"/>
    <col min="35" max="35" width="6.42578125" style="1" customWidth="1"/>
    <col min="36" max="36" width="7.42578125" style="1" customWidth="1"/>
    <col min="37" max="37" width="5.28515625" style="1" customWidth="1"/>
    <col min="38" max="38" width="4.7109375" style="1" customWidth="1"/>
    <col min="39" max="39" width="14" style="1" customWidth="1"/>
    <col min="40" max="40" width="7.5703125" style="1" customWidth="1"/>
    <col min="41" max="41" width="4.5703125" style="1" customWidth="1"/>
    <col min="42" max="42" width="5.140625" style="1" customWidth="1"/>
    <col min="43" max="45" width="3.28515625" style="1" customWidth="1"/>
    <col min="46" max="46" width="4.7109375" style="1" customWidth="1"/>
    <col min="47" max="65" width="3.28515625" style="1" customWidth="1"/>
    <col min="66" max="16384" width="9.140625" style="1"/>
  </cols>
  <sheetData>
    <row r="1" spans="1:41" ht="6" customHeight="1" x14ac:dyDescent="0.2"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41" ht="18.75" x14ac:dyDescent="0.3">
      <c r="B2" s="4"/>
      <c r="C2" s="5"/>
      <c r="D2" s="6"/>
      <c r="E2" s="6"/>
      <c r="F2" s="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93" t="s">
        <v>46</v>
      </c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</row>
    <row r="3" spans="1:41" ht="15.75" x14ac:dyDescent="0.25">
      <c r="B3" s="6"/>
      <c r="C3" s="6"/>
      <c r="D3" s="6"/>
      <c r="E3" s="6"/>
      <c r="F3" s="7"/>
      <c r="G3" s="2"/>
      <c r="H3" s="2"/>
      <c r="I3" s="2"/>
      <c r="J3" s="2"/>
      <c r="K3" s="2"/>
      <c r="L3" s="2"/>
      <c r="M3" s="2"/>
      <c r="N3" s="7"/>
      <c r="O3" s="7"/>
      <c r="P3" s="2"/>
      <c r="Q3" s="2"/>
      <c r="R3" s="2"/>
      <c r="S3" s="2"/>
      <c r="T3" s="2"/>
      <c r="U3" s="2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</row>
    <row r="4" spans="1:41" ht="20.25" customHeight="1" x14ac:dyDescent="0.25">
      <c r="B4" s="6"/>
      <c r="C4" s="6"/>
      <c r="D4" s="6"/>
      <c r="E4" s="6"/>
      <c r="F4" s="7"/>
      <c r="G4" s="7"/>
      <c r="H4" s="2"/>
      <c r="I4" s="2"/>
      <c r="J4" s="2"/>
      <c r="K4" s="2"/>
      <c r="L4" s="2"/>
      <c r="M4" s="2"/>
      <c r="N4" s="2"/>
      <c r="O4" s="7"/>
      <c r="P4" s="2"/>
      <c r="Q4" s="2"/>
      <c r="R4" s="2"/>
      <c r="S4" s="2"/>
      <c r="T4" s="2"/>
      <c r="U4" s="2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</row>
    <row r="5" spans="1:41" ht="15.75" x14ac:dyDescent="0.25">
      <c r="B5" s="44"/>
      <c r="C5" s="6"/>
      <c r="D5" s="6"/>
      <c r="E5" s="6"/>
      <c r="F5" s="7"/>
      <c r="G5" s="2"/>
      <c r="H5" s="2"/>
      <c r="I5" s="2"/>
      <c r="J5" s="2"/>
      <c r="K5" s="2"/>
      <c r="L5" s="2"/>
      <c r="M5" s="2"/>
      <c r="N5" s="2"/>
      <c r="O5" s="7"/>
      <c r="P5" s="2"/>
      <c r="Q5" s="2"/>
      <c r="R5" s="2"/>
      <c r="S5" s="2"/>
      <c r="T5" s="2"/>
      <c r="U5" s="2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</row>
    <row r="6" spans="1:41" ht="17.25" customHeight="1" x14ac:dyDescent="0.25">
      <c r="A6" s="69"/>
      <c r="B6" s="70"/>
      <c r="C6" s="52"/>
      <c r="D6" s="52"/>
      <c r="E6" s="71"/>
      <c r="F6" s="46"/>
      <c r="G6" s="46"/>
      <c r="H6" s="46"/>
      <c r="I6" s="46"/>
      <c r="J6" s="46"/>
      <c r="K6" s="72" t="s">
        <v>16</v>
      </c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46"/>
      <c r="AC6" s="46"/>
      <c r="AD6" s="46"/>
      <c r="AE6" s="46"/>
      <c r="AF6" s="46"/>
      <c r="AG6" s="46"/>
      <c r="AH6" s="46"/>
      <c r="AI6" s="46"/>
      <c r="AJ6" s="46"/>
    </row>
    <row r="7" spans="1:41" ht="16.5" customHeight="1" x14ac:dyDescent="0.25">
      <c r="A7" s="69"/>
      <c r="B7" s="73"/>
      <c r="C7" s="74"/>
      <c r="D7" s="75"/>
      <c r="E7" s="76"/>
      <c r="F7" s="76"/>
      <c r="G7" s="77"/>
      <c r="H7" s="77"/>
      <c r="I7" s="77"/>
      <c r="J7" s="77"/>
      <c r="K7" s="78" t="s">
        <v>43</v>
      </c>
      <c r="L7" s="78"/>
      <c r="M7" s="78"/>
      <c r="N7" s="78"/>
      <c r="O7" s="78"/>
      <c r="P7" s="78"/>
      <c r="Q7" s="78"/>
      <c r="R7" s="78"/>
      <c r="S7" s="78"/>
      <c r="T7" s="78"/>
      <c r="U7" s="96" t="s">
        <v>26</v>
      </c>
      <c r="V7" s="96"/>
      <c r="W7" s="96"/>
      <c r="X7" s="92">
        <v>2018</v>
      </c>
      <c r="Y7" s="92"/>
      <c r="Z7" s="77" t="s">
        <v>44</v>
      </c>
      <c r="AA7" s="79"/>
      <c r="AB7" s="79"/>
      <c r="AC7" s="77"/>
      <c r="AD7" s="77"/>
      <c r="AE7" s="77"/>
      <c r="AF7" s="77"/>
      <c r="AG7" s="76"/>
      <c r="AH7" s="79"/>
      <c r="AI7" s="79"/>
      <c r="AJ7" s="79"/>
    </row>
    <row r="8" spans="1:41" ht="15.75" x14ac:dyDescent="0.25">
      <c r="A8" s="69"/>
      <c r="B8" s="74"/>
      <c r="C8" s="74"/>
      <c r="D8" s="75"/>
      <c r="E8" s="76"/>
      <c r="F8" s="76"/>
      <c r="G8" s="77"/>
      <c r="H8" s="77"/>
      <c r="I8" s="77"/>
      <c r="J8" s="77"/>
      <c r="K8" s="80"/>
      <c r="L8" s="80"/>
      <c r="M8" s="80"/>
      <c r="N8" s="80"/>
      <c r="O8" s="80"/>
      <c r="P8" s="80"/>
      <c r="Q8" s="80"/>
      <c r="R8" s="80"/>
      <c r="S8" s="80"/>
      <c r="T8" s="80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6"/>
      <c r="AH8" s="79"/>
      <c r="AI8" s="79"/>
      <c r="AJ8" s="79"/>
    </row>
    <row r="9" spans="1:41" ht="24.75" customHeight="1" x14ac:dyDescent="0.2">
      <c r="A9" s="81" t="s">
        <v>0</v>
      </c>
      <c r="B9" s="17" t="s">
        <v>1</v>
      </c>
      <c r="C9" s="82" t="s">
        <v>2</v>
      </c>
      <c r="D9" s="83">
        <f>DATE($X$7,VLOOKUP($U$7,Календарь!$A$1:$B$12,2,0),1)</f>
        <v>43160</v>
      </c>
      <c r="E9" s="83">
        <f>DATE($X$7,VLOOKUP($U$7,Календарь!$A$1:$B$12,2,0),1+COLUMN(A:A))</f>
        <v>43161</v>
      </c>
      <c r="F9" s="83">
        <f>DATE($X$7,VLOOKUP($U$7,[2]Календарь!$A$1:$B$12,2,0),1+COLUMN(B:B))</f>
        <v>43162</v>
      </c>
      <c r="G9" s="83">
        <f>DATE($X$7,VLOOKUP($U$7,[2]Календарь!$A$1:$B$12,2,0),1+COLUMN(C:C))</f>
        <v>43163</v>
      </c>
      <c r="H9" s="83">
        <f>DATE($X$7,VLOOKUP($U$7,[2]Календарь!$A$1:$B$12,2,0),1+COLUMN(D:D))</f>
        <v>43164</v>
      </c>
      <c r="I9" s="83">
        <f>DATE($X$7,VLOOKUP($U$7,[2]Календарь!$A$1:$B$12,2,0),1+COLUMN(E:E))</f>
        <v>43165</v>
      </c>
      <c r="J9" s="83">
        <f>DATE($X$7,VLOOKUP($U$7,[2]Календарь!$A$1:$B$12,2,0),1+COLUMN(F:F))</f>
        <v>43166</v>
      </c>
      <c r="K9" s="83">
        <f>DATE($X$7,VLOOKUP($U$7,[2]Календарь!$A$1:$B$12,2,0),1+COLUMN(G:G))</f>
        <v>43167</v>
      </c>
      <c r="L9" s="83">
        <f>DATE($X$7,VLOOKUP($U$7,[2]Календарь!$A$1:$B$12,2,0),1+COLUMN(H:H))</f>
        <v>43168</v>
      </c>
      <c r="M9" s="83">
        <f>DATE($X$7,VLOOKUP($U$7,[2]Календарь!$A$1:$B$12,2,0),1+COLUMN(I:I))</f>
        <v>43169</v>
      </c>
      <c r="N9" s="83">
        <f>DATE($X$7,VLOOKUP($U$7,[2]Календарь!$A$1:$B$12,2,0),1+COLUMN(J:J))</f>
        <v>43170</v>
      </c>
      <c r="O9" s="83">
        <f>DATE($X$7,VLOOKUP($U$7,[2]Календарь!$A$1:$B$12,2,0),1+COLUMN(K:K))</f>
        <v>43171</v>
      </c>
      <c r="P9" s="83">
        <f>DATE($X$7,VLOOKUP($U$7,[2]Календарь!$A$1:$B$12,2,0),1+COLUMN(L:L))</f>
        <v>43172</v>
      </c>
      <c r="Q9" s="83">
        <f>DATE($X$7,VLOOKUP($U$7,[2]Календарь!$A$1:$B$12,2,0),1+COLUMN(M:M))</f>
        <v>43173</v>
      </c>
      <c r="R9" s="83">
        <f>DATE($X$7,VLOOKUP($U$7,[2]Календарь!$A$1:$B$12,2,0),1+COLUMN(N:N))</f>
        <v>43174</v>
      </c>
      <c r="S9" s="83">
        <f>DATE($X$7,VLOOKUP($U$7,[2]Календарь!$A$1:$B$12,2,0),16)</f>
        <v>43175</v>
      </c>
      <c r="T9" s="83">
        <f>DATE($X$7,VLOOKUP($U$7,[2]Календарь!$A$1:$B$12,2,0),16+COLUMN(A:A))</f>
        <v>43176</v>
      </c>
      <c r="U9" s="83">
        <f>DATE($X$7,VLOOKUP($U$7,[2]Календарь!$A$1:$B$12,2,0),16+COLUMN(B:B))</f>
        <v>43177</v>
      </c>
      <c r="V9" s="83">
        <f>DATE($X$7,VLOOKUP($U$7,[2]Календарь!$A$1:$B$12,2,0),16+COLUMN(C:C))</f>
        <v>43178</v>
      </c>
      <c r="W9" s="83">
        <f>DATE($X$7,VLOOKUP($U$7,[2]Календарь!$A$1:$B$12,2,0),16+COLUMN(D:D))</f>
        <v>43179</v>
      </c>
      <c r="X9" s="83">
        <f>DATE($X$7,VLOOKUP($U$7,[2]Календарь!$A$1:$B$12,2,0),16+COLUMN(E:E))</f>
        <v>43180</v>
      </c>
      <c r="Y9" s="83">
        <f>DATE($X$7,VLOOKUP($U$7,[2]Календарь!$A$1:$B$12,2,0),16+COLUMN(F:F))</f>
        <v>43181</v>
      </c>
      <c r="Z9" s="83">
        <f>DATE($X$7,VLOOKUP($U$7,[2]Календарь!$A$1:$B$12,2,0),16+COLUMN(G:G))</f>
        <v>43182</v>
      </c>
      <c r="AA9" s="83">
        <f>DATE($X$7,VLOOKUP($U$7,[2]Календарь!$A$1:$B$12,2,0),16+COLUMN(H:H))</f>
        <v>43183</v>
      </c>
      <c r="AB9" s="83">
        <f>DATE($X$7,VLOOKUP($U$7,[2]Календарь!$A$1:$B$12,2,0),16+COLUMN(I:I))</f>
        <v>43184</v>
      </c>
      <c r="AC9" s="83">
        <f>DATE($X$7,VLOOKUP($U$7,[2]Календарь!$A$1:$B$12,2,0),16+COLUMN(J:J))</f>
        <v>43185</v>
      </c>
      <c r="AD9" s="83">
        <f>IF(DATE($X$7,VLOOKUP($U$7,[2]Календарь!$A$1:$B$12,2,0),16+COLUMN(K:K))&gt;EOMONTH(DATE($X$7,VLOOKUP($U$7,[2]Календарь!$A$1:$B$12,2,0),16),0),"",DATE($X$7,VLOOKUP($U$7,[2]Календарь!$A$1:$B$12,2,0),16+COLUMN(K:K)))</f>
        <v>43186</v>
      </c>
      <c r="AE9" s="83">
        <f>IF(DATE($X$7,VLOOKUP($U$7,[2]Календарь!$A$1:$B$12,2,0),16+COLUMN(L:L))&gt;EOMONTH(DATE($X$7,VLOOKUP($U$7,[2]Календарь!$A$1:$B$12,2,0),16),0),"",DATE($X$7,VLOOKUP($U$7,[2]Календарь!$A$1:$B$12,2,0),16+COLUMN(L:L)))</f>
        <v>43187</v>
      </c>
      <c r="AF9" s="83">
        <f>IF(DATE($X$7,VLOOKUP($U$7,[2]Календарь!$A$1:$B$12,2,0),16+COLUMN(M:M))&gt;EOMONTH(DATE($X$7,VLOOKUP($U$7,[2]Календарь!$A$1:$B$12,2,0),16),0),"",DATE($X$7,VLOOKUP($U$7,[2]Календарь!$A$1:$B$12,2,0),16+COLUMN(M:M)))</f>
        <v>43188</v>
      </c>
      <c r="AG9" s="83">
        <f>IF(DATE($X$7,VLOOKUP($U$7,[2]Календарь!$A$1:$B$12,2,0),16+COLUMN(N:N))&gt;EOMONTH(DATE($X$7,VLOOKUP($U$7,[2]Календарь!$A$1:$B$12,2,0),16),0),"",DATE($X$7,VLOOKUP($U$7,[2]Календарь!$A$1:$B$12,2,0),16+COLUMN(N:N)))</f>
        <v>43189</v>
      </c>
      <c r="AH9" s="83">
        <f>IF(DATE($X$7,VLOOKUP($U$7,[2]Календарь!$A$1:$B$12,2,0),16+COLUMN(O:O))&gt;EOMONTH(DATE($X$7,VLOOKUP($U$7,[2]Календарь!$A$1:$B$12,2,0),16),0),"",DATE($X$7,VLOOKUP($U$7,[2]Календарь!$A$1:$B$12,2,0),16+COLUMN(O:O)))</f>
        <v>43190</v>
      </c>
      <c r="AI9" s="84" t="s">
        <v>3</v>
      </c>
      <c r="AJ9" s="85" t="s">
        <v>4</v>
      </c>
      <c r="AK9" s="94" t="s">
        <v>5</v>
      </c>
      <c r="AL9" s="94" t="s">
        <v>6</v>
      </c>
      <c r="AM9" s="94" t="s">
        <v>7</v>
      </c>
      <c r="AN9" s="11"/>
      <c r="AO9" s="11"/>
    </row>
    <row r="10" spans="1:41" ht="15.75" x14ac:dyDescent="0.2">
      <c r="A10" s="86"/>
      <c r="B10" s="87" t="s">
        <v>11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0"/>
      <c r="V10" s="89"/>
      <c r="W10" s="90"/>
      <c r="X10" s="89"/>
      <c r="Y10" s="89"/>
      <c r="Z10" s="89"/>
      <c r="AA10" s="89"/>
      <c r="AB10" s="89"/>
      <c r="AC10" s="89"/>
      <c r="AD10" s="89"/>
      <c r="AE10" s="91"/>
      <c r="AF10" s="89"/>
      <c r="AG10" s="89"/>
      <c r="AH10" s="89"/>
      <c r="AI10" s="84"/>
      <c r="AJ10" s="85"/>
      <c r="AK10" s="95"/>
      <c r="AL10" s="95"/>
      <c r="AM10" s="95"/>
      <c r="AN10" s="11"/>
      <c r="AO10" s="11"/>
    </row>
    <row r="11" spans="1:41" s="11" customFormat="1" ht="15.75" customHeight="1" x14ac:dyDescent="0.2">
      <c r="A11" s="20"/>
      <c r="B11" s="10" t="s">
        <v>45</v>
      </c>
      <c r="C11" s="21"/>
      <c r="D11" s="23" t="s">
        <v>13</v>
      </c>
      <c r="E11" s="23" t="s">
        <v>13</v>
      </c>
      <c r="F11" s="23" t="s">
        <v>13</v>
      </c>
      <c r="G11" s="23" t="s">
        <v>13</v>
      </c>
      <c r="H11" s="23" t="s">
        <v>13</v>
      </c>
      <c r="I11" s="23" t="s">
        <v>13</v>
      </c>
      <c r="J11" s="23" t="s">
        <v>13</v>
      </c>
      <c r="K11" s="23" t="s">
        <v>13</v>
      </c>
      <c r="L11" s="23" t="s">
        <v>13</v>
      </c>
      <c r="M11" s="23" t="s">
        <v>13</v>
      </c>
      <c r="N11" s="23" t="s">
        <v>13</v>
      </c>
      <c r="O11" s="23" t="s">
        <v>13</v>
      </c>
      <c r="P11" s="23" t="s">
        <v>13</v>
      </c>
      <c r="Q11" s="23" t="s">
        <v>13</v>
      </c>
      <c r="R11" s="23" t="s">
        <v>13</v>
      </c>
      <c r="S11" s="32" t="s">
        <v>14</v>
      </c>
      <c r="T11" s="23">
        <v>10</v>
      </c>
      <c r="U11" s="23">
        <v>10</v>
      </c>
      <c r="V11" s="23">
        <v>10</v>
      </c>
      <c r="W11" s="23">
        <v>10</v>
      </c>
      <c r="X11" s="23" t="s">
        <v>13</v>
      </c>
      <c r="Y11" s="23">
        <v>10</v>
      </c>
      <c r="Z11" s="23">
        <v>10</v>
      </c>
      <c r="AA11" s="23">
        <v>10</v>
      </c>
      <c r="AB11" s="23">
        <v>10</v>
      </c>
      <c r="AC11" s="23">
        <v>10</v>
      </c>
      <c r="AD11" s="23">
        <v>10</v>
      </c>
      <c r="AE11" s="23">
        <v>10</v>
      </c>
      <c r="AF11" s="23">
        <v>10</v>
      </c>
      <c r="AG11" s="23">
        <v>10</v>
      </c>
      <c r="AH11" s="23">
        <v>8</v>
      </c>
      <c r="AI11" s="8">
        <f>VLOOKUP($U$7,Календарь!$A$1:$K$13,10,0)</f>
        <v>159</v>
      </c>
      <c r="AJ11" s="8">
        <f>SUM(D11:AH11)+COUNTIF(D11:AH11, "К")*8</f>
        <v>138</v>
      </c>
      <c r="AK11" s="34"/>
      <c r="AL11" s="9"/>
      <c r="AM11" s="35">
        <f>B5</f>
        <v>0</v>
      </c>
      <c r="AN11" s="24"/>
    </row>
    <row r="12" spans="1:41" s="11" customFormat="1" ht="15.75" customHeight="1" x14ac:dyDescent="0.2">
      <c r="A12" s="20"/>
      <c r="B12" s="28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8"/>
      <c r="AJ12" s="8"/>
      <c r="AK12" s="34"/>
      <c r="AL12" s="9"/>
      <c r="AM12" s="35">
        <f>B5</f>
        <v>0</v>
      </c>
      <c r="AN12" s="24"/>
    </row>
    <row r="13" spans="1:41" s="11" customFormat="1" ht="15.75" customHeight="1" x14ac:dyDescent="0.2">
      <c r="A13" s="20"/>
      <c r="B13" s="10"/>
      <c r="C13" s="21"/>
      <c r="D13" s="3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32"/>
      <c r="T13" s="23"/>
      <c r="U13" s="23"/>
      <c r="V13" s="23"/>
      <c r="W13" s="23"/>
      <c r="X13" s="32"/>
      <c r="Y13" s="32"/>
      <c r="Z13" s="32"/>
      <c r="AA13" s="32"/>
      <c r="AB13" s="32"/>
      <c r="AC13" s="32"/>
      <c r="AD13" s="23"/>
      <c r="AE13" s="23"/>
      <c r="AF13" s="23"/>
      <c r="AG13" s="23"/>
      <c r="AH13" s="23"/>
      <c r="AI13" s="8"/>
      <c r="AJ13" s="8"/>
      <c r="AK13" s="34"/>
      <c r="AL13" s="9"/>
      <c r="AM13" s="35">
        <f>B5</f>
        <v>0</v>
      </c>
      <c r="AN13" s="24"/>
    </row>
    <row r="14" spans="1:41" s="11" customFormat="1" ht="15.75" customHeight="1" x14ac:dyDescent="0.2">
      <c r="A14" s="20"/>
      <c r="B14" s="10"/>
      <c r="C14" s="21"/>
      <c r="D14" s="32"/>
      <c r="E14" s="3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32"/>
      <c r="S14" s="32"/>
      <c r="T14" s="32"/>
      <c r="U14" s="32"/>
      <c r="V14" s="32"/>
      <c r="W14" s="32"/>
      <c r="X14" s="32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8"/>
      <c r="AJ14" s="8"/>
      <c r="AK14" s="34"/>
      <c r="AL14" s="9"/>
      <c r="AM14" s="35">
        <f>B5</f>
        <v>0</v>
      </c>
      <c r="AN14" s="24"/>
    </row>
    <row r="15" spans="1:41" s="11" customFormat="1" ht="15.75" customHeight="1" x14ac:dyDescent="0.2">
      <c r="A15" s="25"/>
      <c r="B15" s="26"/>
      <c r="C15" s="21"/>
      <c r="D15" s="3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32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32"/>
      <c r="AD15" s="32"/>
      <c r="AE15" s="32"/>
      <c r="AF15" s="32"/>
      <c r="AG15" s="32"/>
      <c r="AH15" s="32"/>
      <c r="AI15" s="8"/>
      <c r="AJ15" s="8"/>
      <c r="AK15" s="34"/>
      <c r="AL15" s="9"/>
      <c r="AM15" s="35">
        <f>B5</f>
        <v>0</v>
      </c>
      <c r="AN15" s="24"/>
    </row>
    <row r="16" spans="1:41" s="11" customFormat="1" ht="15.75" customHeight="1" x14ac:dyDescent="0.2">
      <c r="A16" s="25"/>
      <c r="B16" s="10"/>
      <c r="C16" s="27"/>
      <c r="D16" s="3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3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8"/>
      <c r="AJ16" s="8"/>
      <c r="AK16" s="9"/>
      <c r="AL16" s="9"/>
      <c r="AM16" s="35">
        <f>B5</f>
        <v>0</v>
      </c>
      <c r="AN16" s="24"/>
    </row>
    <row r="17" spans="1:40" s="11" customFormat="1" ht="15.75" customHeight="1" x14ac:dyDescent="0.2">
      <c r="A17" s="25"/>
      <c r="B17" s="10"/>
      <c r="C17" s="27"/>
      <c r="D17" s="3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3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8"/>
      <c r="AJ17" s="8"/>
      <c r="AK17" s="9"/>
      <c r="AL17" s="9"/>
      <c r="AM17" s="35">
        <f>B5</f>
        <v>0</v>
      </c>
      <c r="AN17" s="24"/>
    </row>
    <row r="18" spans="1:40" s="11" customFormat="1" ht="15.75" customHeight="1" x14ac:dyDescent="0.2">
      <c r="A18" s="25"/>
      <c r="B18" s="26"/>
      <c r="C18" s="27"/>
      <c r="D18" s="3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3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8"/>
      <c r="AJ18" s="8"/>
      <c r="AK18" s="9"/>
      <c r="AL18" s="9"/>
      <c r="AM18" s="35">
        <f>B5</f>
        <v>0</v>
      </c>
      <c r="AN18" s="24"/>
    </row>
    <row r="19" spans="1:40" ht="15" x14ac:dyDescent="0.25">
      <c r="A19" s="11"/>
      <c r="B19" s="12"/>
      <c r="C19" s="12"/>
      <c r="D19" s="2"/>
      <c r="E19" s="2"/>
      <c r="F19" s="2"/>
      <c r="G19" s="2"/>
      <c r="H19" s="2"/>
      <c r="I19" s="2"/>
      <c r="J19" s="2"/>
      <c r="K19" s="2"/>
      <c r="L19" s="2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33"/>
      <c r="AE19" s="33"/>
      <c r="AF19" s="33"/>
      <c r="AG19" s="33"/>
      <c r="AH19" s="33"/>
      <c r="AI19" s="19"/>
      <c r="AJ19" s="104"/>
      <c r="AK19" s="105"/>
      <c r="AL19" s="105"/>
      <c r="AM19" s="30"/>
    </row>
    <row r="20" spans="1:40" ht="16.5" customHeight="1" x14ac:dyDescent="0.2">
      <c r="A20" s="97" t="s">
        <v>0</v>
      </c>
      <c r="B20" s="17" t="s">
        <v>1</v>
      </c>
      <c r="C20" s="99" t="s">
        <v>2</v>
      </c>
      <c r="D20" s="83">
        <f>DATE($X$7,VLOOKUP($U$7,Календарь!$A$1:$B$12,2,0),1)</f>
        <v>43160</v>
      </c>
      <c r="E20" s="83">
        <f>DATE($X$7,VLOOKUP($U$7,[2]Календарь!$A$1:$B$12,2,0),1+COLUMN(A:A))</f>
        <v>43161</v>
      </c>
      <c r="F20" s="83">
        <f>DATE($X$7,VLOOKUP($U$7,[2]Календарь!$A$1:$B$12,2,0),1+COLUMN(B:B))</f>
        <v>43162</v>
      </c>
      <c r="G20" s="83">
        <f>DATE($X$7,VLOOKUP($U$7,[2]Календарь!$A$1:$B$12,2,0),1+COLUMN(C:C))</f>
        <v>43163</v>
      </c>
      <c r="H20" s="83">
        <f>DATE($X$7,VLOOKUP($U$7,[2]Календарь!$A$1:$B$12,2,0),1+COLUMN(D:D))</f>
        <v>43164</v>
      </c>
      <c r="I20" s="83">
        <f>DATE($X$7,VLOOKUP($U$7,[2]Календарь!$A$1:$B$12,2,0),1+COLUMN(E:E))</f>
        <v>43165</v>
      </c>
      <c r="J20" s="83">
        <f>DATE($X$7,VLOOKUP($U$7,[2]Календарь!$A$1:$B$12,2,0),1+COLUMN(F:F))</f>
        <v>43166</v>
      </c>
      <c r="K20" s="83">
        <f>DATE($X$7,VLOOKUP($U$7,[2]Календарь!$A$1:$B$12,2,0),1+COLUMN(G:G))</f>
        <v>43167</v>
      </c>
      <c r="L20" s="83">
        <f>DATE($X$7,VLOOKUP($U$7,[2]Календарь!$A$1:$B$12,2,0),1+COLUMN(H:H))</f>
        <v>43168</v>
      </c>
      <c r="M20" s="83">
        <f>DATE($X$7,VLOOKUP($U$7,[2]Календарь!$A$1:$B$12,2,0),1+COLUMN(I:I))</f>
        <v>43169</v>
      </c>
      <c r="N20" s="83">
        <f>DATE($X$7,VLOOKUP($U$7,[2]Календарь!$A$1:$B$12,2,0),1+COLUMN(J:J))</f>
        <v>43170</v>
      </c>
      <c r="O20" s="83">
        <f>DATE($X$7,VLOOKUP($U$7,[2]Календарь!$A$1:$B$12,2,0),1+COLUMN(K:K))</f>
        <v>43171</v>
      </c>
      <c r="P20" s="83">
        <f>DATE($X$7,VLOOKUP($U$7,[2]Календарь!$A$1:$B$12,2,0),1+COLUMN(L:L))</f>
        <v>43172</v>
      </c>
      <c r="Q20" s="83">
        <f>DATE($X$7,VLOOKUP($U$7,[2]Календарь!$A$1:$B$12,2,0),1+COLUMN(M:M))</f>
        <v>43173</v>
      </c>
      <c r="R20" s="83">
        <f>DATE($X$7,VLOOKUP($U$7,[2]Календарь!$A$1:$B$12,2,0),1+COLUMN(N:N))</f>
        <v>43174</v>
      </c>
      <c r="S20" s="83">
        <f>DATE($X$7,VLOOKUP($U$7,[2]Календарь!$A$1:$B$12,2,0),16)</f>
        <v>43175</v>
      </c>
      <c r="T20" s="83">
        <f>DATE($X$7,VLOOKUP($U$7,[2]Календарь!$A$1:$B$12,2,0),16+COLUMN(A:A))</f>
        <v>43176</v>
      </c>
      <c r="U20" s="83">
        <f>DATE($X$7,VLOOKUP($U$7,[2]Календарь!$A$1:$B$12,2,0),16+COLUMN(B:B))</f>
        <v>43177</v>
      </c>
      <c r="V20" s="83">
        <f>DATE($X$7,VLOOKUP($U$7,[2]Календарь!$A$1:$B$12,2,0),16+COLUMN(C:C))</f>
        <v>43178</v>
      </c>
      <c r="W20" s="83">
        <f>DATE($X$7,VLOOKUP($U$7,[2]Календарь!$A$1:$B$12,2,0),16+COLUMN(D:D))</f>
        <v>43179</v>
      </c>
      <c r="X20" s="83">
        <f>DATE($X$7,VLOOKUP($U$7,[2]Календарь!$A$1:$B$12,2,0),16+COLUMN(E:E))</f>
        <v>43180</v>
      </c>
      <c r="Y20" s="83">
        <f>DATE($X$7,VLOOKUP($U$7,[2]Календарь!$A$1:$B$12,2,0),16+COLUMN(F:F))</f>
        <v>43181</v>
      </c>
      <c r="Z20" s="83">
        <f>DATE($X$7,VLOOKUP($U$7,[2]Календарь!$A$1:$B$12,2,0),16+COLUMN(G:G))</f>
        <v>43182</v>
      </c>
      <c r="AA20" s="83">
        <f>DATE($X$7,VLOOKUP($U$7,[2]Календарь!$A$1:$B$12,2,0),16+COLUMN(H:H))</f>
        <v>43183</v>
      </c>
      <c r="AB20" s="83">
        <f>DATE($X$7,VLOOKUP($U$7,[2]Календарь!$A$1:$B$12,2,0),16+COLUMN(I:I))</f>
        <v>43184</v>
      </c>
      <c r="AC20" s="83">
        <f>DATE($X$7,VLOOKUP($U$7,[2]Календарь!$A$1:$B$12,2,0),16+COLUMN(J:J))</f>
        <v>43185</v>
      </c>
      <c r="AD20" s="83">
        <f>IF(DATE($X$7,VLOOKUP($U$7,[2]Календарь!$A$1:$B$12,2,0),16+COLUMN(K:K))&gt;EOMONTH(DATE($X$7,VLOOKUP($U$7,[2]Календарь!$A$1:$B$12,2,0),16),0),"",DATE($X$7,VLOOKUP($U$7,[2]Календарь!$A$1:$B$12,2,0),16+COLUMN(K:K)))</f>
        <v>43186</v>
      </c>
      <c r="AE20" s="83">
        <f>IF(DATE($X$7,VLOOKUP($U$7,[2]Календарь!$A$1:$B$12,2,0),16+COLUMN(L:L))&gt;EOMONTH(DATE($X$7,VLOOKUP($U$7,[2]Календарь!$A$1:$B$12,2,0),16),0),"",DATE($X$7,VLOOKUP($U$7,[2]Календарь!$A$1:$B$12,2,0),16+COLUMN(L:L)))</f>
        <v>43187</v>
      </c>
      <c r="AF20" s="83">
        <f>IF(DATE($X$7,VLOOKUP($U$7,[2]Календарь!$A$1:$B$12,2,0),16+COLUMN(M:M))&gt;EOMONTH(DATE($X$7,VLOOKUP($U$7,[2]Календарь!$A$1:$B$12,2,0),16),0),"",DATE($X$7,VLOOKUP($U$7,[2]Календарь!$A$1:$B$12,2,0),16+COLUMN(M:M)))</f>
        <v>43188</v>
      </c>
      <c r="AG20" s="83">
        <f>IF(DATE($X$7,VLOOKUP($U$7,[2]Календарь!$A$1:$B$12,2,0),16+COLUMN(N:N))&gt;EOMONTH(DATE($X$7,VLOOKUP($U$7,[2]Календарь!$A$1:$B$12,2,0),16),0),"",DATE($X$7,VLOOKUP($U$7,[2]Календарь!$A$1:$B$12,2,0),16+COLUMN(N:N)))</f>
        <v>43189</v>
      </c>
      <c r="AH20" s="83">
        <f>IF(DATE($X$7,VLOOKUP($U$7,[2]Календарь!$A$1:$B$12,2,0),16+COLUMN(O:O))&gt;EOMONTH(DATE($X$7,VLOOKUP($U$7,[2]Календарь!$A$1:$B$12,2,0),16),0),"",DATE($X$7,VLOOKUP($U$7,[2]Календарь!$A$1:$B$12,2,0),16+COLUMN(O:O)))</f>
        <v>43190</v>
      </c>
      <c r="AI20" s="84" t="s">
        <v>3</v>
      </c>
      <c r="AJ20" s="85" t="s">
        <v>4</v>
      </c>
      <c r="AK20" s="94" t="s">
        <v>5</v>
      </c>
      <c r="AL20" s="94" t="s">
        <v>6</v>
      </c>
      <c r="AM20" s="94" t="s">
        <v>7</v>
      </c>
    </row>
    <row r="21" spans="1:40" ht="15.75" x14ac:dyDescent="0.25">
      <c r="A21" s="98"/>
      <c r="B21" s="18" t="s">
        <v>12</v>
      </c>
      <c r="C21" s="100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90"/>
      <c r="V21" s="89"/>
      <c r="W21" s="90"/>
      <c r="X21" s="89"/>
      <c r="Y21" s="89"/>
      <c r="Z21" s="89"/>
      <c r="AA21" s="89"/>
      <c r="AB21" s="89"/>
      <c r="AC21" s="89"/>
      <c r="AD21" s="89"/>
      <c r="AE21" s="91"/>
      <c r="AF21" s="89"/>
      <c r="AG21" s="89"/>
      <c r="AH21" s="89"/>
      <c r="AI21" s="84"/>
      <c r="AJ21" s="85"/>
      <c r="AK21" s="95"/>
      <c r="AL21" s="95"/>
      <c r="AM21" s="95"/>
    </row>
    <row r="22" spans="1:40" s="11" customFormat="1" ht="15.75" x14ac:dyDescent="0.2">
      <c r="A22" s="20"/>
      <c r="B22" s="10"/>
      <c r="C22" s="22" t="s">
        <v>15</v>
      </c>
      <c r="D22" s="23" t="s">
        <v>13</v>
      </c>
      <c r="E22" s="23" t="s">
        <v>13</v>
      </c>
      <c r="F22" s="23" t="s">
        <v>13</v>
      </c>
      <c r="G22" s="23" t="s">
        <v>13</v>
      </c>
      <c r="H22" s="23" t="s">
        <v>13</v>
      </c>
      <c r="I22" s="23" t="s">
        <v>13</v>
      </c>
      <c r="J22" s="23" t="s">
        <v>13</v>
      </c>
      <c r="K22" s="23" t="s">
        <v>13</v>
      </c>
      <c r="L22" s="23" t="s">
        <v>13</v>
      </c>
      <c r="M22" s="23" t="s">
        <v>13</v>
      </c>
      <c r="N22" s="23" t="s">
        <v>13</v>
      </c>
      <c r="O22" s="23" t="s">
        <v>13</v>
      </c>
      <c r="P22" s="23" t="s">
        <v>13</v>
      </c>
      <c r="Q22" s="23" t="s">
        <v>13</v>
      </c>
      <c r="R22" s="23" t="s">
        <v>13</v>
      </c>
      <c r="S22" s="32" t="s">
        <v>14</v>
      </c>
      <c r="T22" s="23">
        <v>10</v>
      </c>
      <c r="U22" s="23">
        <v>10</v>
      </c>
      <c r="V22" s="23">
        <v>10</v>
      </c>
      <c r="W22" s="23">
        <v>10</v>
      </c>
      <c r="X22" s="23" t="s">
        <v>13</v>
      </c>
      <c r="Y22" s="23">
        <v>10</v>
      </c>
      <c r="Z22" s="23">
        <v>10</v>
      </c>
      <c r="AA22" s="23">
        <v>10</v>
      </c>
      <c r="AB22" s="23">
        <v>10</v>
      </c>
      <c r="AC22" s="23">
        <v>10</v>
      </c>
      <c r="AD22" s="23">
        <v>10</v>
      </c>
      <c r="AE22" s="23">
        <v>10</v>
      </c>
      <c r="AF22" s="23">
        <v>10</v>
      </c>
      <c r="AG22" s="23">
        <v>10</v>
      </c>
      <c r="AH22" s="23">
        <v>8</v>
      </c>
      <c r="AI22" s="8">
        <f>VLOOKUP($U$7,Календарь!$A$1:$K$13,10,0)</f>
        <v>159</v>
      </c>
      <c r="AJ22" s="8">
        <f>SUM(D22:AH22)+COUNTIF(D22:AH22, "К")*8</f>
        <v>138</v>
      </c>
      <c r="AK22" s="9"/>
      <c r="AL22" s="9"/>
      <c r="AM22" s="36">
        <f>B5</f>
        <v>0</v>
      </c>
      <c r="AN22" s="24"/>
    </row>
    <row r="23" spans="1:40" s="11" customFormat="1" ht="15.75" customHeight="1" x14ac:dyDescent="0.2">
      <c r="A23" s="20"/>
      <c r="B23" s="10"/>
      <c r="C23" s="22" t="s">
        <v>8</v>
      </c>
      <c r="D23" s="23"/>
      <c r="E23" s="23"/>
      <c r="F23" s="23"/>
      <c r="G23" s="23"/>
      <c r="H23" s="23"/>
      <c r="I23" s="32"/>
      <c r="J23" s="32"/>
      <c r="K23" s="32"/>
      <c r="L23" s="32"/>
      <c r="M23" s="32"/>
      <c r="N23" s="32"/>
      <c r="O23" s="23"/>
      <c r="P23" s="23"/>
      <c r="Q23" s="23"/>
      <c r="R23" s="32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32"/>
      <c r="AI23" s="8"/>
      <c r="AJ23" s="8"/>
      <c r="AK23" s="9"/>
      <c r="AL23" s="9"/>
      <c r="AM23" s="36"/>
      <c r="AN23" s="24"/>
    </row>
    <row r="24" spans="1:40" s="11" customFormat="1" ht="18.75" customHeight="1" x14ac:dyDescent="0.2">
      <c r="A24" s="20"/>
      <c r="B24" s="10"/>
      <c r="C24" s="22" t="s">
        <v>8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2"/>
      <c r="O24" s="32"/>
      <c r="P24" s="32"/>
      <c r="Q24" s="32"/>
      <c r="R24" s="32"/>
      <c r="S24" s="32"/>
      <c r="T24" s="32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32"/>
      <c r="AI24" s="8"/>
      <c r="AJ24" s="8"/>
      <c r="AK24" s="17"/>
      <c r="AL24" s="9"/>
      <c r="AM24" s="36"/>
      <c r="AN24" s="24"/>
    </row>
    <row r="25" spans="1:40" s="11" customFormat="1" ht="18" customHeight="1" x14ac:dyDescent="0.2">
      <c r="A25" s="20"/>
      <c r="B25" s="10"/>
      <c r="C25" s="22" t="s">
        <v>8</v>
      </c>
      <c r="D25" s="32"/>
      <c r="E25" s="32"/>
      <c r="F25" s="32"/>
      <c r="G25" s="32"/>
      <c r="H25" s="32"/>
      <c r="I25" s="32"/>
      <c r="J25" s="23"/>
      <c r="K25" s="23"/>
      <c r="L25" s="23"/>
      <c r="M25" s="23"/>
      <c r="N25" s="23"/>
      <c r="O25" s="23"/>
      <c r="P25" s="23"/>
      <c r="Q25" s="23"/>
      <c r="R25" s="23"/>
      <c r="S25" s="32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32"/>
      <c r="AI25" s="8"/>
      <c r="AJ25" s="8"/>
      <c r="AK25" s="17"/>
      <c r="AL25" s="9"/>
      <c r="AM25" s="36"/>
      <c r="AN25" s="24"/>
    </row>
    <row r="26" spans="1:40" s="11" customFormat="1" ht="15.75" x14ac:dyDescent="0.2">
      <c r="A26" s="20"/>
      <c r="B26" s="10"/>
      <c r="C26" s="21" t="s">
        <v>9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2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32"/>
      <c r="AI26" s="8"/>
      <c r="AJ26" s="8"/>
      <c r="AK26" s="17"/>
      <c r="AL26" s="9"/>
      <c r="AM26" s="36"/>
      <c r="AN26" s="24"/>
    </row>
    <row r="27" spans="1:40" s="11" customFormat="1" ht="15.75" x14ac:dyDescent="0.2">
      <c r="A27" s="20"/>
      <c r="B27" s="10"/>
      <c r="C27" s="21" t="s">
        <v>9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8"/>
      <c r="AJ27" s="8"/>
      <c r="AK27" s="9"/>
      <c r="AL27" s="9"/>
      <c r="AM27" s="36"/>
      <c r="AN27" s="24"/>
    </row>
    <row r="28" spans="1:40" s="11" customFormat="1" ht="15.75" x14ac:dyDescent="0.2">
      <c r="A28" s="20"/>
      <c r="B28" s="10"/>
      <c r="C28" s="21" t="s">
        <v>9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2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32"/>
      <c r="AI28" s="8"/>
      <c r="AJ28" s="8"/>
      <c r="AK28" s="9"/>
      <c r="AL28" s="9"/>
      <c r="AM28" s="36"/>
      <c r="AN28" s="24"/>
    </row>
    <row r="29" spans="1:40" s="11" customFormat="1" ht="15.75" x14ac:dyDescent="0.2">
      <c r="A29" s="20"/>
      <c r="B29" s="10"/>
      <c r="C29" s="21" t="s">
        <v>10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2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32"/>
      <c r="AI29" s="8"/>
      <c r="AJ29" s="8"/>
      <c r="AK29" s="9"/>
      <c r="AL29" s="9"/>
      <c r="AM29" s="36"/>
      <c r="AN29" s="24"/>
    </row>
    <row r="30" spans="1:40" ht="6" customHeight="1" x14ac:dyDescent="0.2">
      <c r="A30" s="11"/>
      <c r="B30" s="11"/>
      <c r="C30" s="11"/>
    </row>
    <row r="31" spans="1:40" ht="3.75" customHeight="1" x14ac:dyDescent="0.2">
      <c r="A31" s="11"/>
      <c r="B31" s="11"/>
      <c r="C31" s="11"/>
      <c r="AM31" s="37"/>
    </row>
    <row r="32" spans="1:40" ht="6" customHeight="1" x14ac:dyDescent="0.2">
      <c r="A32" s="11"/>
      <c r="B32" s="11"/>
      <c r="C32" s="11"/>
      <c r="AM32" s="37"/>
    </row>
    <row r="33" spans="1:39" ht="16.5" customHeight="1" x14ac:dyDescent="0.3">
      <c r="A33" s="11"/>
      <c r="B33" s="14"/>
      <c r="F33" s="6"/>
      <c r="H33" s="6"/>
      <c r="X33" s="6"/>
      <c r="AM33" s="38"/>
    </row>
    <row r="34" spans="1:39" ht="14.25" customHeight="1" x14ac:dyDescent="0.3">
      <c r="A34" s="1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X34" s="101"/>
      <c r="Y34" s="101"/>
      <c r="Z34" s="101"/>
      <c r="AA34" s="101"/>
      <c r="AB34" s="101"/>
      <c r="AM34" s="37"/>
    </row>
    <row r="35" spans="1:39" ht="6.75" customHeight="1" x14ac:dyDescent="0.2">
      <c r="A35" s="11"/>
    </row>
    <row r="36" spans="1:39" ht="15.75" x14ac:dyDescent="0.25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31"/>
    </row>
    <row r="37" spans="1:39" ht="15" customHeight="1" x14ac:dyDescent="0.25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02"/>
      <c r="Y37" s="102"/>
      <c r="Z37" s="102"/>
      <c r="AA37" s="102"/>
      <c r="AB37" s="102"/>
    </row>
    <row r="38" spans="1:39" ht="5.25" customHeight="1" x14ac:dyDescent="0.25"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39" ht="15.75" x14ac:dyDescent="0.25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39" ht="15.75" x14ac:dyDescent="0.25">
      <c r="B40" s="40"/>
      <c r="C40" s="41"/>
      <c r="D40" s="41"/>
      <c r="E40" s="42"/>
      <c r="F40" s="42"/>
      <c r="G40" s="42"/>
      <c r="H40" s="41"/>
      <c r="I40" s="41"/>
      <c r="J40" s="41"/>
      <c r="K40" s="41"/>
      <c r="L40" s="41"/>
      <c r="N40" s="6"/>
      <c r="O40" s="6"/>
      <c r="P40" s="6"/>
      <c r="Q40" s="6"/>
      <c r="R40" s="6"/>
      <c r="S40" s="6"/>
      <c r="T40" s="6"/>
      <c r="U40" s="6"/>
      <c r="V40" s="6"/>
      <c r="W40" s="6"/>
      <c r="X40" s="39"/>
      <c r="Y40" s="39"/>
      <c r="Z40" s="39"/>
      <c r="AA40" s="103"/>
      <c r="AB40" s="103"/>
    </row>
    <row r="41" spans="1:39" ht="15" x14ac:dyDescent="0.25">
      <c r="B41" s="40"/>
      <c r="C41" s="43"/>
      <c r="D41" s="42"/>
      <c r="E41" s="42"/>
      <c r="F41" s="42"/>
      <c r="G41" s="42"/>
      <c r="H41" s="42"/>
      <c r="I41" s="42"/>
      <c r="J41" s="42"/>
      <c r="K41" s="42"/>
      <c r="L41" s="42"/>
    </row>
  </sheetData>
  <sheetCalcPr fullCalcOnLoad="1"/>
  <mergeCells count="15">
    <mergeCell ref="X34:AB34"/>
    <mergeCell ref="X37:AB37"/>
    <mergeCell ref="AA40:AB40"/>
    <mergeCell ref="AM9:AM10"/>
    <mergeCell ref="AJ19:AL19"/>
    <mergeCell ref="AM20:AM21"/>
    <mergeCell ref="AL9:AL10"/>
    <mergeCell ref="X7:Y7"/>
    <mergeCell ref="V2:AM5"/>
    <mergeCell ref="AK9:AK10"/>
    <mergeCell ref="U7:W7"/>
    <mergeCell ref="A20:A21"/>
    <mergeCell ref="C20:C21"/>
    <mergeCell ref="AK20:AK21"/>
    <mergeCell ref="AL20:AL21"/>
  </mergeCells>
  <conditionalFormatting sqref="E9:AH9">
    <cfRule type="expression" dxfId="52" priority="14">
      <formula>WEEKDAY(E$9,2)&gt;5</formula>
    </cfRule>
    <cfRule type="expression" dxfId="48" priority="12">
      <formula>ISNUMBER(MATCH(E$9,празд,0))</formula>
    </cfRule>
    <cfRule type="expression" dxfId="47" priority="13">
      <formula>ISNUMBER(MATCH(E$9,допнер,0))</formula>
    </cfRule>
  </conditionalFormatting>
  <conditionalFormatting sqref="D9:AH9">
    <cfRule type="expression" dxfId="51" priority="11">
      <formula>WEEKDAY(D$9,2)&gt;5</formula>
    </cfRule>
    <cfRule type="expression" dxfId="46" priority="8">
      <formula>ISNUMBER(MATCH(D9,предпр,0))</formula>
    </cfRule>
    <cfRule type="expression" dxfId="45" priority="9">
      <formula>ISNUMBER(MATCH(D$9,празд,0))</formula>
    </cfRule>
    <cfRule type="expression" dxfId="44" priority="10">
      <formula>ISNUMBER(MATCH(D$9,допнер,0))</formula>
    </cfRule>
  </conditionalFormatting>
  <conditionalFormatting sqref="E20:AH20">
    <cfRule type="expression" dxfId="50" priority="7">
      <formula>WEEKDAY(E$9,2)&gt;5</formula>
    </cfRule>
    <cfRule type="expression" dxfId="43" priority="5">
      <formula>ISNUMBER(MATCH(E$9,празд,0))</formula>
    </cfRule>
    <cfRule type="expression" dxfId="42" priority="6">
      <formula>ISNUMBER(MATCH(E$9,допнер,0))</formula>
    </cfRule>
  </conditionalFormatting>
  <conditionalFormatting sqref="D20:AH20">
    <cfRule type="expression" dxfId="49" priority="4">
      <formula>WEEKDAY(D$9,2)&gt;5</formula>
    </cfRule>
    <cfRule type="expression" dxfId="41" priority="1">
      <formula>ISNUMBER(MATCH(D20,предпр,0))</formula>
    </cfRule>
    <cfRule type="expression" dxfId="40" priority="2">
      <formula>ISNUMBER(MATCH(D$9,празд,0))</formula>
    </cfRule>
    <cfRule type="expression" dxfId="39" priority="3">
      <formula>ISNUMBER(MATCH(D$9,допнер,0))</formula>
    </cfRule>
  </conditionalFormatting>
  <dataValidations count="2">
    <dataValidation type="list" allowBlank="1" showInputMessage="1" showErrorMessage="1" sqref="U7:W7">
      <formula1>месяц</formula1>
    </dataValidation>
    <dataValidation type="list" allowBlank="1" showInputMessage="1" showErrorMessage="1" sqref="X7:Y7">
      <formula1>год</formula1>
    </dataValidation>
  </dataValidations>
  <printOptions verticalCentered="1"/>
  <pageMargins left="0.25" right="0.25" top="0.75" bottom="0.75" header="0.3" footer="0.3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selection activeCell="C18" sqref="C18"/>
    </sheetView>
  </sheetViews>
  <sheetFormatPr defaultRowHeight="12.75" x14ac:dyDescent="0.2"/>
  <cols>
    <col min="1" max="1" width="12.42578125" customWidth="1"/>
    <col min="5" max="5" width="27" customWidth="1"/>
    <col min="6" max="6" width="14.7109375" bestFit="1" customWidth="1"/>
    <col min="7" max="7" width="11.28515625" bestFit="1" customWidth="1"/>
    <col min="8" max="8" width="14.85546875" bestFit="1" customWidth="1"/>
    <col min="9" max="9" width="18.42578125" customWidth="1"/>
  </cols>
  <sheetData>
    <row r="1" spans="1:12" ht="94.5" x14ac:dyDescent="0.2">
      <c r="A1" s="45" t="s">
        <v>17</v>
      </c>
      <c r="B1" s="45">
        <v>1</v>
      </c>
      <c r="C1" s="45">
        <v>2010</v>
      </c>
      <c r="D1" s="46"/>
      <c r="E1" s="47" t="s">
        <v>18</v>
      </c>
      <c r="F1" s="48" t="s">
        <v>19</v>
      </c>
      <c r="G1" s="49" t="s">
        <v>20</v>
      </c>
      <c r="H1" s="47" t="s">
        <v>21</v>
      </c>
      <c r="I1" s="47" t="s">
        <v>22</v>
      </c>
      <c r="J1" s="50">
        <v>136</v>
      </c>
      <c r="K1" s="50">
        <v>122.4</v>
      </c>
      <c r="L1" s="106" t="s">
        <v>23</v>
      </c>
    </row>
    <row r="2" spans="1:12" ht="15.75" x14ac:dyDescent="0.25">
      <c r="A2" s="51" t="s">
        <v>24</v>
      </c>
      <c r="B2" s="51">
        <v>2</v>
      </c>
      <c r="C2" s="51">
        <v>2011</v>
      </c>
      <c r="D2" s="52"/>
      <c r="E2" s="53" t="s">
        <v>25</v>
      </c>
      <c r="F2" s="54"/>
      <c r="G2" s="55">
        <v>43101</v>
      </c>
      <c r="H2" s="56"/>
      <c r="I2" s="57"/>
      <c r="J2" s="50">
        <v>151</v>
      </c>
      <c r="K2" s="50">
        <v>135.80000000000001</v>
      </c>
      <c r="L2" s="106"/>
    </row>
    <row r="3" spans="1:12" ht="15.75" x14ac:dyDescent="0.25">
      <c r="A3" s="51" t="s">
        <v>26</v>
      </c>
      <c r="B3" s="51">
        <v>3</v>
      </c>
      <c r="C3" s="51">
        <v>2012</v>
      </c>
      <c r="D3" s="52"/>
      <c r="E3" s="53" t="s">
        <v>25</v>
      </c>
      <c r="F3" s="54"/>
      <c r="G3" s="55">
        <v>43102</v>
      </c>
      <c r="H3" s="56"/>
      <c r="I3" s="57"/>
      <c r="J3" s="50">
        <v>159</v>
      </c>
      <c r="K3" s="50">
        <v>143</v>
      </c>
      <c r="L3" s="106"/>
    </row>
    <row r="4" spans="1:12" ht="15.75" x14ac:dyDescent="0.25">
      <c r="A4" s="51" t="s">
        <v>27</v>
      </c>
      <c r="B4" s="51">
        <v>4</v>
      </c>
      <c r="C4" s="51">
        <v>2013</v>
      </c>
      <c r="D4" s="52"/>
      <c r="E4" s="53" t="s">
        <v>25</v>
      </c>
      <c r="F4" s="54"/>
      <c r="G4" s="55">
        <v>43103</v>
      </c>
      <c r="H4" s="56"/>
      <c r="I4" s="57"/>
      <c r="J4" s="50">
        <v>167</v>
      </c>
      <c r="K4" s="50">
        <v>150.19999999999999</v>
      </c>
      <c r="L4" s="106"/>
    </row>
    <row r="5" spans="1:12" ht="15.75" x14ac:dyDescent="0.25">
      <c r="A5" s="51" t="s">
        <v>28</v>
      </c>
      <c r="B5" s="51">
        <v>5</v>
      </c>
      <c r="C5" s="51">
        <v>2014</v>
      </c>
      <c r="D5" s="52"/>
      <c r="E5" s="53" t="s">
        <v>25</v>
      </c>
      <c r="F5" s="54"/>
      <c r="G5" s="55">
        <v>43104</v>
      </c>
      <c r="H5" s="56"/>
      <c r="I5" s="57"/>
      <c r="J5" s="50">
        <v>159</v>
      </c>
      <c r="K5" s="50">
        <v>143</v>
      </c>
      <c r="L5" s="106"/>
    </row>
    <row r="6" spans="1:12" ht="15.75" x14ac:dyDescent="0.25">
      <c r="A6" s="51" t="s">
        <v>29</v>
      </c>
      <c r="B6" s="51">
        <v>6</v>
      </c>
      <c r="C6" s="51">
        <v>2015</v>
      </c>
      <c r="D6" s="52"/>
      <c r="E6" s="53" t="s">
        <v>25</v>
      </c>
      <c r="F6" s="54"/>
      <c r="G6" s="55">
        <v>43105</v>
      </c>
      <c r="H6" s="56"/>
      <c r="I6" s="57"/>
      <c r="J6" s="50">
        <v>159</v>
      </c>
      <c r="K6" s="50">
        <v>143</v>
      </c>
      <c r="L6" s="106"/>
    </row>
    <row r="7" spans="1:12" ht="15.75" x14ac:dyDescent="0.25">
      <c r="A7" s="51" t="s">
        <v>30</v>
      </c>
      <c r="B7" s="51">
        <v>7</v>
      </c>
      <c r="C7" s="51">
        <v>2016</v>
      </c>
      <c r="D7" s="52"/>
      <c r="E7" s="53" t="s">
        <v>25</v>
      </c>
      <c r="F7" s="54"/>
      <c r="G7" s="55">
        <v>43106</v>
      </c>
      <c r="H7" s="56"/>
      <c r="I7" s="58"/>
      <c r="J7" s="50">
        <v>176</v>
      </c>
      <c r="K7" s="50">
        <v>158.4</v>
      </c>
      <c r="L7" s="106"/>
    </row>
    <row r="8" spans="1:12" ht="15.75" x14ac:dyDescent="0.25">
      <c r="A8" s="51" t="s">
        <v>31</v>
      </c>
      <c r="B8" s="51">
        <v>8</v>
      </c>
      <c r="C8" s="51">
        <v>2017</v>
      </c>
      <c r="D8" s="52"/>
      <c r="E8" s="53" t="s">
        <v>32</v>
      </c>
      <c r="F8" s="54"/>
      <c r="G8" s="55">
        <v>43107</v>
      </c>
      <c r="H8" s="56"/>
      <c r="I8" s="59"/>
      <c r="J8" s="50">
        <v>184</v>
      </c>
      <c r="K8" s="50">
        <v>165.6</v>
      </c>
      <c r="L8" s="106"/>
    </row>
    <row r="9" spans="1:12" ht="15.75" customHeight="1" x14ac:dyDescent="0.25">
      <c r="A9" s="51" t="s">
        <v>33</v>
      </c>
      <c r="B9" s="51">
        <v>9</v>
      </c>
      <c r="C9" s="51">
        <v>2018</v>
      </c>
      <c r="D9" s="52"/>
      <c r="E9" s="53" t="s">
        <v>25</v>
      </c>
      <c r="F9" s="54"/>
      <c r="G9" s="55">
        <v>43108</v>
      </c>
      <c r="H9" s="56"/>
      <c r="I9" s="34"/>
      <c r="J9" s="50">
        <v>160</v>
      </c>
      <c r="K9" s="50">
        <v>144</v>
      </c>
      <c r="L9" s="106"/>
    </row>
    <row r="10" spans="1:12" ht="15.75" x14ac:dyDescent="0.25">
      <c r="A10" s="51" t="s">
        <v>34</v>
      </c>
      <c r="B10" s="51">
        <v>10</v>
      </c>
      <c r="C10" s="51">
        <v>2019</v>
      </c>
      <c r="D10" s="52"/>
      <c r="E10" s="53" t="s">
        <v>35</v>
      </c>
      <c r="F10" s="60">
        <f>G10-1</f>
        <v>43153</v>
      </c>
      <c r="G10" s="55">
        <v>43154</v>
      </c>
      <c r="H10" s="56"/>
      <c r="I10" s="34"/>
      <c r="J10" s="50">
        <v>184</v>
      </c>
      <c r="K10" s="50">
        <v>165.6</v>
      </c>
      <c r="L10" s="106"/>
    </row>
    <row r="11" spans="1:12" ht="15.75" x14ac:dyDescent="0.25">
      <c r="A11" s="51" t="s">
        <v>36</v>
      </c>
      <c r="B11" s="51">
        <v>11</v>
      </c>
      <c r="C11" s="51">
        <v>2020</v>
      </c>
      <c r="D11" s="52"/>
      <c r="E11" s="53" t="s">
        <v>37</v>
      </c>
      <c r="F11" s="60">
        <f>G11-1</f>
        <v>43166</v>
      </c>
      <c r="G11" s="55">
        <v>43167</v>
      </c>
      <c r="H11" s="56"/>
      <c r="I11" s="34"/>
      <c r="J11" s="50">
        <v>168</v>
      </c>
      <c r="K11" s="50">
        <v>151.19999999999999</v>
      </c>
      <c r="L11" s="106"/>
    </row>
    <row r="12" spans="1:12" ht="15.75" x14ac:dyDescent="0.25">
      <c r="A12" s="51" t="s">
        <v>38</v>
      </c>
      <c r="B12" s="51">
        <v>12</v>
      </c>
      <c r="C12" s="51">
        <v>2021</v>
      </c>
      <c r="D12" s="52"/>
      <c r="E12" s="53" t="s">
        <v>37</v>
      </c>
      <c r="F12" s="60"/>
      <c r="G12" s="61"/>
      <c r="H12" s="62">
        <v>43168</v>
      </c>
      <c r="I12" s="34"/>
      <c r="J12" s="50">
        <v>167</v>
      </c>
      <c r="K12" s="50">
        <v>150.19999999999999</v>
      </c>
      <c r="L12" s="106"/>
    </row>
    <row r="13" spans="1:12" ht="15.75" x14ac:dyDescent="0.25">
      <c r="A13" s="52"/>
      <c r="B13" s="52"/>
      <c r="C13" s="52"/>
      <c r="D13" s="52"/>
      <c r="E13" s="53"/>
      <c r="F13" s="60">
        <v>43218</v>
      </c>
      <c r="G13" s="55"/>
      <c r="H13" s="56"/>
      <c r="I13" s="34"/>
      <c r="J13" s="63"/>
      <c r="K13" s="63"/>
      <c r="L13" s="106"/>
    </row>
    <row r="14" spans="1:12" ht="15.75" x14ac:dyDescent="0.25">
      <c r="A14" s="64"/>
      <c r="B14" s="65"/>
      <c r="C14" s="52"/>
      <c r="D14" s="52"/>
      <c r="E14" s="53" t="s">
        <v>39</v>
      </c>
      <c r="F14" s="60"/>
      <c r="G14" s="55">
        <v>43221</v>
      </c>
      <c r="H14" s="56"/>
      <c r="I14" s="34"/>
      <c r="J14" s="66"/>
      <c r="K14" s="66"/>
    </row>
    <row r="15" spans="1:12" ht="15.75" x14ac:dyDescent="0.25">
      <c r="A15" s="52"/>
      <c r="B15" s="52"/>
      <c r="C15" s="52"/>
      <c r="D15" s="52"/>
      <c r="E15" s="53" t="s">
        <v>39</v>
      </c>
      <c r="F15" s="60"/>
      <c r="G15" s="55"/>
      <c r="H15" s="62">
        <v>43222</v>
      </c>
      <c r="I15" s="34"/>
      <c r="J15" s="66"/>
      <c r="K15" s="66"/>
    </row>
    <row r="16" spans="1:12" ht="15.75" x14ac:dyDescent="0.25">
      <c r="A16" s="52"/>
      <c r="B16" s="52"/>
      <c r="C16" s="52"/>
      <c r="D16" s="52"/>
      <c r="E16" s="53" t="s">
        <v>40</v>
      </c>
      <c r="F16" s="60">
        <f>G16-1</f>
        <v>43228</v>
      </c>
      <c r="G16" s="55">
        <v>43229</v>
      </c>
      <c r="H16" s="67"/>
      <c r="I16" s="68"/>
      <c r="J16" s="66"/>
      <c r="K16" s="66"/>
    </row>
    <row r="17" spans="1:11" ht="15.75" x14ac:dyDescent="0.25">
      <c r="A17" s="52"/>
      <c r="B17" s="52"/>
      <c r="C17" s="52"/>
      <c r="D17" s="52"/>
      <c r="E17" s="53" t="s">
        <v>41</v>
      </c>
      <c r="F17" s="60"/>
      <c r="G17" s="55"/>
      <c r="H17" s="62">
        <v>43262</v>
      </c>
      <c r="I17" s="68"/>
      <c r="J17" s="66"/>
      <c r="K17" s="66"/>
    </row>
    <row r="18" spans="1:11" ht="15.75" x14ac:dyDescent="0.25">
      <c r="A18" s="52"/>
      <c r="B18" s="52"/>
      <c r="C18" s="52"/>
      <c r="D18" s="52"/>
      <c r="E18" s="53" t="s">
        <v>41</v>
      </c>
      <c r="F18" s="60">
        <v>43260</v>
      </c>
      <c r="G18" s="55">
        <v>43263</v>
      </c>
      <c r="H18" s="67"/>
      <c r="I18" s="34"/>
      <c r="J18" s="66"/>
      <c r="K18" s="66"/>
    </row>
    <row r="19" spans="1:11" ht="15.75" x14ac:dyDescent="0.25">
      <c r="A19" s="52"/>
      <c r="B19" s="52"/>
      <c r="C19" s="52"/>
      <c r="D19" s="52"/>
      <c r="E19" s="53" t="s">
        <v>42</v>
      </c>
      <c r="F19" s="60"/>
      <c r="G19" s="55">
        <v>43408</v>
      </c>
      <c r="H19" s="62">
        <v>43409</v>
      </c>
      <c r="I19" s="34"/>
      <c r="J19" s="66"/>
      <c r="K19" s="66"/>
    </row>
    <row r="20" spans="1:11" ht="15.75" x14ac:dyDescent="0.25">
      <c r="A20" s="52"/>
      <c r="B20" s="52"/>
      <c r="C20" s="52"/>
      <c r="D20" s="52"/>
      <c r="E20" s="53" t="s">
        <v>25</v>
      </c>
      <c r="F20" s="60">
        <v>43463</v>
      </c>
      <c r="G20" s="55"/>
      <c r="H20" s="62">
        <v>43465</v>
      </c>
      <c r="I20" s="34"/>
      <c r="J20" s="66"/>
      <c r="K20" s="66"/>
    </row>
  </sheetData>
  <mergeCells count="1">
    <mergeCell ref="L1:L13"/>
  </mergeCells>
  <conditionalFormatting sqref="H19">
    <cfRule type="cellIs" dxfId="38" priority="10" stopIfTrue="1" operator="lessThanOrEqual">
      <formula>0</formula>
    </cfRule>
  </conditionalFormatting>
  <conditionalFormatting sqref="H16 G13:G16 H12:H14 G18:H18 G2:G11">
    <cfRule type="cellIs" dxfId="37" priority="38" stopIfTrue="1" operator="equal">
      <formula>0</formula>
    </cfRule>
  </conditionalFormatting>
  <conditionalFormatting sqref="G12 F2:F16">
    <cfRule type="cellIs" dxfId="36" priority="39" stopIfTrue="1" operator="lessThanOrEqual">
      <formula>0</formula>
    </cfRule>
  </conditionalFormatting>
  <conditionalFormatting sqref="G16">
    <cfRule type="cellIs" dxfId="35" priority="37" stopIfTrue="1" operator="equal">
      <formula>0</formula>
    </cfRule>
  </conditionalFormatting>
  <conditionalFormatting sqref="F2">
    <cfRule type="cellIs" dxfId="34" priority="36" stopIfTrue="1" operator="equal">
      <formula>0</formula>
    </cfRule>
  </conditionalFormatting>
  <conditionalFormatting sqref="G19">
    <cfRule type="cellIs" dxfId="33" priority="35" stopIfTrue="1" operator="equal">
      <formula>0</formula>
    </cfRule>
  </conditionalFormatting>
  <conditionalFormatting sqref="F19">
    <cfRule type="cellIs" dxfId="32" priority="34" stopIfTrue="1" operator="lessThanOrEqual">
      <formula>0</formula>
    </cfRule>
  </conditionalFormatting>
  <conditionalFormatting sqref="G15">
    <cfRule type="cellIs" dxfId="31" priority="32" stopIfTrue="1" operator="equal">
      <formula>0</formula>
    </cfRule>
  </conditionalFormatting>
  <conditionalFormatting sqref="G15">
    <cfRule type="cellIs" dxfId="30" priority="33" stopIfTrue="1" operator="equal">
      <formula>0</formula>
    </cfRule>
  </conditionalFormatting>
  <conditionalFormatting sqref="G15">
    <cfRule type="cellIs" dxfId="29" priority="31" stopIfTrue="1" operator="equal">
      <formula>0</formula>
    </cfRule>
  </conditionalFormatting>
  <conditionalFormatting sqref="G15">
    <cfRule type="cellIs" dxfId="28" priority="30" stopIfTrue="1" operator="equal">
      <formula>0</formula>
    </cfRule>
  </conditionalFormatting>
  <conditionalFormatting sqref="G14">
    <cfRule type="cellIs" dxfId="27" priority="29" stopIfTrue="1" operator="equal">
      <formula>0</formula>
    </cfRule>
  </conditionalFormatting>
  <conditionalFormatting sqref="G14">
    <cfRule type="cellIs" dxfId="26" priority="28" stopIfTrue="1" operator="equal">
      <formula>0</formula>
    </cfRule>
  </conditionalFormatting>
  <conditionalFormatting sqref="F2">
    <cfRule type="cellIs" dxfId="25" priority="27" stopIfTrue="1" operator="lessThanOrEqual">
      <formula>0</formula>
    </cfRule>
  </conditionalFormatting>
  <conditionalFormatting sqref="H4">
    <cfRule type="cellIs" dxfId="24" priority="26" stopIfTrue="1" operator="equal">
      <formula>0</formula>
    </cfRule>
  </conditionalFormatting>
  <conditionalFormatting sqref="H20">
    <cfRule type="cellIs" dxfId="23" priority="25" stopIfTrue="1" operator="lessThanOrEqual">
      <formula>0</formula>
    </cfRule>
  </conditionalFormatting>
  <conditionalFormatting sqref="E3">
    <cfRule type="cellIs" dxfId="22" priority="24" stopIfTrue="1" operator="lessThanOrEqual">
      <formula>0</formula>
    </cfRule>
  </conditionalFormatting>
  <conditionalFormatting sqref="E4">
    <cfRule type="cellIs" dxfId="21" priority="23" stopIfTrue="1" operator="lessThanOrEqual">
      <formula>0</formula>
    </cfRule>
  </conditionalFormatting>
  <conditionalFormatting sqref="H2">
    <cfRule type="cellIs" dxfId="20" priority="22" stopIfTrue="1" operator="equal">
      <formula>0</formula>
    </cfRule>
  </conditionalFormatting>
  <conditionalFormatting sqref="H3">
    <cfRule type="cellIs" dxfId="19" priority="21" stopIfTrue="1" operator="equal">
      <formula>0</formula>
    </cfRule>
  </conditionalFormatting>
  <conditionalFormatting sqref="H5">
    <cfRule type="cellIs" dxfId="18" priority="20" stopIfTrue="1" operator="equal">
      <formula>0</formula>
    </cfRule>
  </conditionalFormatting>
  <conditionalFormatting sqref="H6">
    <cfRule type="cellIs" dxfId="17" priority="19" stopIfTrue="1" operator="equal">
      <formula>0</formula>
    </cfRule>
  </conditionalFormatting>
  <conditionalFormatting sqref="H7">
    <cfRule type="cellIs" dxfId="16" priority="18" stopIfTrue="1" operator="equal">
      <formula>0</formula>
    </cfRule>
  </conditionalFormatting>
  <conditionalFormatting sqref="H8">
    <cfRule type="cellIs" dxfId="15" priority="17" stopIfTrue="1" operator="equal">
      <formula>0</formula>
    </cfRule>
  </conditionalFormatting>
  <conditionalFormatting sqref="H9">
    <cfRule type="cellIs" dxfId="14" priority="16" stopIfTrue="1" operator="equal">
      <formula>0</formula>
    </cfRule>
  </conditionalFormatting>
  <conditionalFormatting sqref="H10">
    <cfRule type="cellIs" dxfId="13" priority="15" stopIfTrue="1" operator="equal">
      <formula>0</formula>
    </cfRule>
  </conditionalFormatting>
  <conditionalFormatting sqref="H11">
    <cfRule type="cellIs" dxfId="12" priority="14" stopIfTrue="1" operator="equal">
      <formula>0</formula>
    </cfRule>
  </conditionalFormatting>
  <conditionalFormatting sqref="F17">
    <cfRule type="cellIs" dxfId="11" priority="13" stopIfTrue="1" operator="lessThanOrEqual">
      <formula>0</formula>
    </cfRule>
  </conditionalFormatting>
  <conditionalFormatting sqref="G20">
    <cfRule type="cellIs" dxfId="10" priority="12" stopIfTrue="1" operator="equal">
      <formula>0</formula>
    </cfRule>
  </conditionalFormatting>
  <conditionalFormatting sqref="H15">
    <cfRule type="cellIs" dxfId="9" priority="11" stopIfTrue="1" operator="lessThanOrEqual">
      <formula>0</formula>
    </cfRule>
  </conditionalFormatting>
  <conditionalFormatting sqref="H12">
    <cfRule type="cellIs" dxfId="8" priority="9" stopIfTrue="1" operator="lessThanOrEqual">
      <formula>0</formula>
    </cfRule>
  </conditionalFormatting>
  <conditionalFormatting sqref="F20">
    <cfRule type="cellIs" dxfId="7" priority="8" stopIfTrue="1" operator="lessThanOrEqual">
      <formula>0</formula>
    </cfRule>
  </conditionalFormatting>
  <conditionalFormatting sqref="H17">
    <cfRule type="cellIs" dxfId="6" priority="7" stopIfTrue="1" operator="lessThanOrEqual">
      <formula>0</formula>
    </cfRule>
  </conditionalFormatting>
  <conditionalFormatting sqref="G17">
    <cfRule type="cellIs" dxfId="5" priority="6" stopIfTrue="1" operator="equal">
      <formula>0</formula>
    </cfRule>
  </conditionalFormatting>
  <conditionalFormatting sqref="G17">
    <cfRule type="cellIs" dxfId="4" priority="4" stopIfTrue="1" operator="equal">
      <formula>0</formula>
    </cfRule>
  </conditionalFormatting>
  <conditionalFormatting sqref="G17">
    <cfRule type="cellIs" dxfId="3" priority="5" stopIfTrue="1" operator="equal">
      <formula>0</formula>
    </cfRule>
  </conditionalFormatting>
  <conditionalFormatting sqref="G17">
    <cfRule type="cellIs" dxfId="2" priority="3" stopIfTrue="1" operator="equal">
      <formula>0</formula>
    </cfRule>
  </conditionalFormatting>
  <conditionalFormatting sqref="G17">
    <cfRule type="cellIs" dxfId="1" priority="2" stopIfTrue="1" operator="equal">
      <formula>0</formula>
    </cfRule>
  </conditionalFormatting>
  <conditionalFormatting sqref="F18">
    <cfRule type="cellIs" dxfId="0" priority="1" stopIfTrue="1" operator="lessThanOrEqual">
      <formula>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декабрь</vt:lpstr>
      <vt:lpstr>Календарь</vt:lpstr>
      <vt:lpstr>год</vt:lpstr>
      <vt:lpstr>месяц</vt:lpstr>
      <vt:lpstr>декабрь!Область_печати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ByvshevAP</dc:creator>
  <cp:lastModifiedBy>Ракитин И.О.</cp:lastModifiedBy>
  <cp:lastPrinted>2017-03-14T11:32:28Z</cp:lastPrinted>
  <dcterms:created xsi:type="dcterms:W3CDTF">2011-10-27T07:11:50Z</dcterms:created>
  <dcterms:modified xsi:type="dcterms:W3CDTF">2017-04-03T09:22:32Z</dcterms:modified>
</cp:coreProperties>
</file>