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085" windowHeight="8985" activeTab="0"/>
  </bookViews>
  <sheets>
    <sheet name="рабВВ" sheetId="1" r:id="rId1"/>
    <sheet name="РАБ" sheetId="2" r:id="rId2"/>
  </sheets>
  <definedNames/>
  <calcPr fullCalcOnLoad="1"/>
</workbook>
</file>

<file path=xl/sharedStrings.xml><?xml version="1.0" encoding="utf-8"?>
<sst xmlns="http://schemas.openxmlformats.org/spreadsheetml/2006/main" count="109" uniqueCount="79">
  <si>
    <t>Унифицированная форма № Т-13
Утверждена Постановлением Госкомстата 
России от 5 января 2004 г. № 1</t>
  </si>
  <si>
    <t>Код</t>
  </si>
  <si>
    <t>Форма по ОКУД</t>
  </si>
  <si>
    <t>по ОКПО</t>
  </si>
  <si>
    <t>наименование организации</t>
  </si>
  <si>
    <t>структурное подразделение</t>
  </si>
  <si>
    <t>Номер документа</t>
  </si>
  <si>
    <t>Дата 
составления</t>
  </si>
  <si>
    <t>Отчетный период</t>
  </si>
  <si>
    <t>с</t>
  </si>
  <si>
    <t>по</t>
  </si>
  <si>
    <t xml:space="preserve">ТАБЕЛЬ  </t>
  </si>
  <si>
    <t>Номер 
по 
поряд- 
ку</t>
  </si>
  <si>
    <t xml:space="preserve">Фамилия, инициалы,
должность 
(специальность, 
профессия) </t>
  </si>
  <si>
    <t>Табельный
 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</si>
  <si>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</si>
  <si>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</si>
  <si>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 по видам и направлениям затрат</t>
  </si>
  <si>
    <t>Неявки по причинам</t>
  </si>
  <si>
    <t>X</t>
  </si>
  <si>
    <t>половину
месяца
(I, II)</t>
  </si>
  <si>
    <t>месяц</t>
  </si>
  <si>
    <t>код вида оплаты</t>
  </si>
  <si>
    <t>код</t>
  </si>
  <si>
    <t>дни
(часы)</t>
  </si>
  <si>
    <t>корреспондирующий счет</t>
  </si>
  <si>
    <t>дни</t>
  </si>
  <si>
    <t>часы</t>
  </si>
  <si>
    <t xml:space="preserve">Ответственное
лицо </t>
  </si>
  <si>
    <t>Руководитель структурного подразделения</t>
  </si>
  <si>
    <t>должность</t>
  </si>
  <si>
    <t>личная подпись</t>
  </si>
  <si>
    <t>расшифровка подписи</t>
  </si>
  <si>
    <t>Работник кадровой службы</t>
  </si>
  <si>
    <t>СМУ-2, уч-1</t>
  </si>
  <si>
    <t xml:space="preserve"> </t>
  </si>
  <si>
    <t xml:space="preserve">                              </t>
  </si>
  <si>
    <t>учета использования  рабочего времени</t>
  </si>
  <si>
    <t>А.Г. Цветков</t>
  </si>
  <si>
    <t>Начальник СМУ № 2</t>
  </si>
  <si>
    <t>С.В. Гекк</t>
  </si>
  <si>
    <t>Начальник отд. кадров</t>
  </si>
  <si>
    <t>Э.И. Андреева</t>
  </si>
  <si>
    <t>Х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</si>
  <si>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</si>
  <si>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</si>
  <si>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</si>
  <si>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</si>
  <si>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</si>
  <si>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</si>
  <si>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</si>
  <si>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</si>
  <si>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</si>
  <si>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</si>
  <si>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</si>
  <si>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</si>
  <si>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</si>
  <si>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</si>
  <si>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</si>
  <si>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</si>
  <si>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</si>
  <si>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</si>
  <si>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</si>
  <si>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</si>
  <si>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</si>
  <si>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</si>
  <si>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</si>
  <si>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</si>
  <si>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</si>
  <si>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</si>
  <si>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</si>
  <si>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"____"</t>
  </si>
  <si>
    <t>Публичное акционерное общество "Северное управление строительства"</t>
  </si>
  <si>
    <t>Начальник участка</t>
  </si>
  <si>
    <t>иванов</t>
  </si>
  <si>
    <t>петров</t>
  </si>
  <si>
    <t>сидоров</t>
  </si>
  <si>
    <t>До</t>
  </si>
  <si>
    <t>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</si>
</sst>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[$-FC19]d\ mmmm\ yyyy\ &quot;г.&quot;"/>
    <numFmt numFmtId="166" formatCode="dd/mm/yy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419]mmmm\ yyyy;@"/>
    <numFmt numFmtId="172" formatCode="d/m;@"/>
    <numFmt numFmtId="173" formatCode="[$-419]mmmm;@"/>
  </numFmts>
  <fonts count="69">
    <font>
      <sz val="8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u val="single"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5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rgb="FF30503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60" fillId="0" borderId="12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13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" fontId="1" fillId="0" borderId="12" xfId="0" applyNumberFormat="1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1" fillId="0" borderId="18" xfId="0" applyFont="1" applyFill="1" applyBorder="1" applyAlignment="1">
      <alignment horizontal="center"/>
    </xf>
    <xf numFmtId="0" fontId="65" fillId="0" borderId="12" xfId="0" applyFont="1" applyFill="1" applyBorder="1" applyAlignment="1">
      <alignment horizontal="left" vertical="center"/>
    </xf>
    <xf numFmtId="171" fontId="67" fillId="0" borderId="19" xfId="0" applyNumberFormat="1" applyFont="1" applyFill="1" applyBorder="1" applyAlignment="1">
      <alignment horizontal="center" vertical="top"/>
    </xf>
    <xf numFmtId="171" fontId="67" fillId="0" borderId="19" xfId="0" applyNumberFormat="1" applyFont="1" applyFill="1" applyBorder="1" applyAlignment="1">
      <alignment horizontal="right" vertical="top"/>
    </xf>
    <xf numFmtId="171" fontId="67" fillId="0" borderId="20" xfId="0" applyNumberFormat="1" applyFont="1" applyFill="1" applyBorder="1" applyAlignment="1">
      <alignment horizontal="right" vertical="top"/>
    </xf>
    <xf numFmtId="0" fontId="60" fillId="0" borderId="21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72" fontId="60" fillId="0" borderId="21" xfId="0" applyNumberFormat="1" applyFont="1" applyFill="1" applyBorder="1" applyAlignment="1">
      <alignment horizontal="center" textRotation="90" wrapText="1"/>
    </xf>
    <xf numFmtId="172" fontId="60" fillId="0" borderId="22" xfId="0" applyNumberFormat="1" applyFont="1" applyFill="1" applyBorder="1" applyAlignment="1">
      <alignment horizontal="center" textRotation="90" wrapText="1"/>
    </xf>
    <xf numFmtId="0" fontId="60" fillId="0" borderId="23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49" fontId="68" fillId="0" borderId="14" xfId="0" applyNumberFormat="1" applyFont="1" applyFill="1" applyBorder="1" applyAlignment="1">
      <alignment horizontal="center" vertical="center"/>
    </xf>
    <xf numFmtId="49" fontId="68" fillId="0" borderId="25" xfId="0" applyNumberFormat="1" applyFont="1" applyFill="1" applyBorder="1" applyAlignment="1">
      <alignment horizontal="center" vertical="center"/>
    </xf>
    <xf numFmtId="49" fontId="68" fillId="0" borderId="26" xfId="0" applyNumberFormat="1" applyFont="1" applyFill="1" applyBorder="1" applyAlignment="1">
      <alignment horizontal="center" vertical="center"/>
    </xf>
    <xf numFmtId="49" fontId="68" fillId="0" borderId="27" xfId="0" applyNumberFormat="1" applyFont="1" applyFill="1" applyBorder="1" applyAlignment="1">
      <alignment horizontal="center" vertical="center"/>
    </xf>
    <xf numFmtId="49" fontId="68" fillId="0" borderId="28" xfId="0" applyNumberFormat="1" applyFont="1" applyFill="1" applyBorder="1" applyAlignment="1">
      <alignment horizontal="center" vertical="center"/>
    </xf>
    <xf numFmtId="49" fontId="68" fillId="0" borderId="29" xfId="0" applyNumberFormat="1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right" wrapText="1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top"/>
    </xf>
    <xf numFmtId="0" fontId="2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wrapText="1"/>
    </xf>
    <xf numFmtId="14" fontId="7" fillId="0" borderId="21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1" fontId="10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>
      <alignment horizontal="center" vertical="top"/>
    </xf>
    <xf numFmtId="0" fontId="2" fillId="0" borderId="3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BM30"/>
  <sheetViews>
    <sheetView tabSelected="1" zoomScalePageLayoutView="0" workbookViewId="0" topLeftCell="B1">
      <pane ySplit="6" topLeftCell="A7" activePane="bottomLeft" state="frozen"/>
      <selection pane="topLeft" activeCell="A1" sqref="A1"/>
      <selection pane="bottomLeft" activeCell="W15" sqref="W15:X16"/>
    </sheetView>
  </sheetViews>
  <sheetFormatPr defaultColWidth="9.33203125" defaultRowHeight="11.25"/>
  <cols>
    <col min="1" max="1" width="3.16015625" style="15" customWidth="1"/>
    <col min="2" max="2" width="17.33203125" style="13" customWidth="1"/>
    <col min="3" max="8" width="2.33203125" style="13" customWidth="1"/>
    <col min="9" max="10" width="2.33203125" style="19" customWidth="1"/>
    <col min="11" max="64" width="2.33203125" style="13" customWidth="1"/>
    <col min="65" max="65" width="12.83203125" style="13" bestFit="1" customWidth="1"/>
    <col min="66" max="16384" width="9.33203125" style="13" customWidth="1"/>
  </cols>
  <sheetData>
    <row r="1" ht="9.75" customHeight="1" thickBot="1"/>
    <row r="2" spans="2:65" s="15" customFormat="1" ht="18.75" customHeight="1" thickBot="1" thickTop="1">
      <c r="B2" s="14"/>
      <c r="C2" s="14"/>
      <c r="D2" s="14"/>
      <c r="E2" s="14"/>
      <c r="F2" s="14"/>
      <c r="G2" s="34">
        <v>42125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6"/>
      <c r="BM2" s="20"/>
    </row>
    <row r="3" spans="2:65" s="15" customFormat="1" ht="22.5" customHeight="1" thickTop="1">
      <c r="B3" s="16"/>
      <c r="C3" s="37">
        <f>WEEKDAY(C4)</f>
        <v>7</v>
      </c>
      <c r="D3" s="38"/>
      <c r="E3" s="37">
        <f>WEEKDAY(E4)</f>
        <v>7</v>
      </c>
      <c r="F3" s="38"/>
      <c r="G3" s="37">
        <f>WEEKDAY(G4)</f>
        <v>1</v>
      </c>
      <c r="H3" s="38"/>
      <c r="I3" s="37">
        <f>WEEKDAY(I4)</f>
        <v>1</v>
      </c>
      <c r="J3" s="38"/>
      <c r="K3" s="37">
        <f>WEEKDAY(K4)</f>
        <v>3</v>
      </c>
      <c r="L3" s="38"/>
      <c r="M3" s="37">
        <f>WEEKDAY(M4)</f>
        <v>4</v>
      </c>
      <c r="N3" s="38"/>
      <c r="O3" s="37">
        <f>WEEKDAY(O4)</f>
        <v>5</v>
      </c>
      <c r="P3" s="38"/>
      <c r="Q3" s="37">
        <f>WEEKDAY(Q4)</f>
        <v>6</v>
      </c>
      <c r="R3" s="38"/>
      <c r="S3" s="37">
        <f>WEEKDAY(S4)</f>
        <v>7</v>
      </c>
      <c r="T3" s="38"/>
      <c r="U3" s="37">
        <f>WEEKDAY(U4)</f>
        <v>1</v>
      </c>
      <c r="V3" s="38"/>
      <c r="W3" s="37">
        <f>WEEKDAY(W4)</f>
        <v>1</v>
      </c>
      <c r="X3" s="38"/>
      <c r="Y3" s="37">
        <f>WEEKDAY(Y4)</f>
        <v>3</v>
      </c>
      <c r="Z3" s="38"/>
      <c r="AA3" s="37">
        <f>WEEKDAY(AA4)</f>
        <v>4</v>
      </c>
      <c r="AB3" s="38"/>
      <c r="AC3" s="37">
        <f>WEEKDAY(AC4)</f>
        <v>5</v>
      </c>
      <c r="AD3" s="38"/>
      <c r="AE3" s="37">
        <f>WEEKDAY(AE4)</f>
        <v>6</v>
      </c>
      <c r="AF3" s="38"/>
      <c r="AG3" s="37">
        <f>WEEKDAY(AG4)</f>
        <v>7</v>
      </c>
      <c r="AH3" s="38"/>
      <c r="AI3" s="37">
        <f>WEEKDAY(AI4)</f>
        <v>1</v>
      </c>
      <c r="AJ3" s="38"/>
      <c r="AK3" s="37">
        <f>WEEKDAY(AK4)</f>
        <v>2</v>
      </c>
      <c r="AL3" s="38"/>
      <c r="AM3" s="37">
        <f>WEEKDAY(AM4)</f>
        <v>3</v>
      </c>
      <c r="AN3" s="38"/>
      <c r="AO3" s="37">
        <f>WEEKDAY(AO4)</f>
        <v>4</v>
      </c>
      <c r="AP3" s="38"/>
      <c r="AQ3" s="37">
        <f>WEEKDAY(AQ4)</f>
        <v>5</v>
      </c>
      <c r="AR3" s="38"/>
      <c r="AS3" s="37">
        <f>WEEKDAY(AS4)</f>
        <v>6</v>
      </c>
      <c r="AT3" s="38"/>
      <c r="AU3" s="37">
        <f>WEEKDAY(AU4)</f>
        <v>7</v>
      </c>
      <c r="AV3" s="38"/>
      <c r="AW3" s="37">
        <f>WEEKDAY(AW4)</f>
        <v>1</v>
      </c>
      <c r="AX3" s="38"/>
      <c r="AY3" s="37">
        <f>WEEKDAY(AY4)</f>
        <v>2</v>
      </c>
      <c r="AZ3" s="38"/>
      <c r="BA3" s="37">
        <f>WEEKDAY(BA4)</f>
        <v>3</v>
      </c>
      <c r="BB3" s="38"/>
      <c r="BC3" s="37">
        <f>WEEKDAY(BC4)</f>
        <v>4</v>
      </c>
      <c r="BD3" s="38"/>
      <c r="BE3" s="37">
        <f>WEEKDAY(BE4)</f>
        <v>5</v>
      </c>
      <c r="BF3" s="38"/>
      <c r="BG3" s="37">
        <f>IF(BG4="Х",BG4,WEEKDAY(BG4))</f>
        <v>6</v>
      </c>
      <c r="BH3" s="39"/>
      <c r="BI3" s="37">
        <f>IF(BI4="Х",BI4,WEEKDAY(BI4))</f>
        <v>7</v>
      </c>
      <c r="BJ3" s="39"/>
      <c r="BK3" s="37">
        <f>IF(BK4="Х",BK4,WEEKDAY(BK4))</f>
        <v>1</v>
      </c>
      <c r="BL3" s="38"/>
      <c r="BM3" s="17"/>
    </row>
    <row r="4" spans="2:64" s="15" customFormat="1" ht="24.75" customHeight="1">
      <c r="B4" s="16"/>
      <c r="C4" s="40">
        <f>DATE(YEAR($G$2),MONTH($G$2),E5)</f>
        <v>42126</v>
      </c>
      <c r="D4" s="41"/>
      <c r="E4" s="40">
        <f>DATE(YEAR($G$2),MONTH($G$2),E5)</f>
        <v>42126</v>
      </c>
      <c r="F4" s="41"/>
      <c r="G4" s="40">
        <f>DATE(YEAR($G$2),MONTH($G$2),G5)</f>
        <v>42127</v>
      </c>
      <c r="H4" s="41"/>
      <c r="I4" s="40">
        <f>DATE(YEAR($G$2),MONTH($G$2),G5)</f>
        <v>42127</v>
      </c>
      <c r="J4" s="41"/>
      <c r="K4" s="40">
        <f>DATE(YEAR($G$2),MONTH($G$2),K5)</f>
        <v>42129</v>
      </c>
      <c r="L4" s="41"/>
      <c r="M4" s="40">
        <f>DATE(YEAR($G$2),MONTH($G$2),M5)</f>
        <v>42130</v>
      </c>
      <c r="N4" s="41"/>
      <c r="O4" s="40">
        <f>DATE(YEAR($G$2),MONTH($G$2),O5)</f>
        <v>42131</v>
      </c>
      <c r="P4" s="41"/>
      <c r="Q4" s="40">
        <f>DATE(YEAR($G$2),MONTH($G$2),Q5)</f>
        <v>42132</v>
      </c>
      <c r="R4" s="41"/>
      <c r="S4" s="40">
        <f>DATE(YEAR($G$2),MONTH($G$2),S5)</f>
        <v>42133</v>
      </c>
      <c r="T4" s="41"/>
      <c r="U4" s="40">
        <f>DATE(YEAR($G$2),MONTH($G$2),U5)</f>
        <v>42134</v>
      </c>
      <c r="V4" s="41"/>
      <c r="W4" s="40">
        <f>DATE(YEAR($G$2),MONTH($G$2),U5)</f>
        <v>42134</v>
      </c>
      <c r="X4" s="41"/>
      <c r="Y4" s="40">
        <f>DATE(YEAR($G$2),MONTH($G$2),Y5)</f>
        <v>42136</v>
      </c>
      <c r="Z4" s="41"/>
      <c r="AA4" s="40">
        <f>DATE(YEAR($G$2),MONTH($G$2),AA5)</f>
        <v>42137</v>
      </c>
      <c r="AB4" s="41"/>
      <c r="AC4" s="40">
        <f>DATE(YEAR($G$2),MONTH($G$2),AC5)</f>
        <v>42138</v>
      </c>
      <c r="AD4" s="41"/>
      <c r="AE4" s="40">
        <f>DATE(YEAR($G$2),MONTH($G$2),AE5)</f>
        <v>42139</v>
      </c>
      <c r="AF4" s="41"/>
      <c r="AG4" s="40">
        <f>DATE(YEAR($G$2),MONTH($G$2),AG5)</f>
        <v>42140</v>
      </c>
      <c r="AH4" s="41"/>
      <c r="AI4" s="40">
        <f>DATE(YEAR($G$2),MONTH($G$2),AI5)</f>
        <v>42141</v>
      </c>
      <c r="AJ4" s="41"/>
      <c r="AK4" s="40">
        <f>DATE(YEAR($G$2),MONTH($G$2),AK5)</f>
        <v>42142</v>
      </c>
      <c r="AL4" s="41"/>
      <c r="AM4" s="40">
        <f>DATE(YEAR($G$2),MONTH($G$2),AM5)</f>
        <v>42143</v>
      </c>
      <c r="AN4" s="41"/>
      <c r="AO4" s="40">
        <f>DATE(YEAR($G$2),MONTH($G$2),AO5)</f>
        <v>42144</v>
      </c>
      <c r="AP4" s="41"/>
      <c r="AQ4" s="40">
        <f>DATE(YEAR($G$2),MONTH($G$2),AQ5)</f>
        <v>42145</v>
      </c>
      <c r="AR4" s="41"/>
      <c r="AS4" s="40">
        <f>DATE(YEAR($G$2),MONTH($G$2),AS5)</f>
        <v>42146</v>
      </c>
      <c r="AT4" s="41"/>
      <c r="AU4" s="40">
        <f>DATE(YEAR($G$2),MONTH($G$2),AU5)</f>
        <v>42147</v>
      </c>
      <c r="AV4" s="41"/>
      <c r="AW4" s="40">
        <f>DATE(YEAR($G$2),MONTH($G$2),AW5)</f>
        <v>42148</v>
      </c>
      <c r="AX4" s="41"/>
      <c r="AY4" s="40">
        <f>DATE(YEAR($G$2),MONTH($G$2),AY5)</f>
        <v>42149</v>
      </c>
      <c r="AZ4" s="41"/>
      <c r="BA4" s="40">
        <f>DATE(YEAR($G$2),MONTH($G$2),BA5)</f>
        <v>42150</v>
      </c>
      <c r="BB4" s="41"/>
      <c r="BC4" s="40">
        <f>DATE(YEAR($G$2),MONTH($G$2),BC5)</f>
        <v>42151</v>
      </c>
      <c r="BD4" s="41"/>
      <c r="BE4" s="40">
        <f>DATE(YEAR($G$2),MONTH($G$2),BE5)</f>
        <v>42152</v>
      </c>
      <c r="BF4" s="41"/>
      <c r="BG4" s="40">
        <f>IF(BG5="Х",BG5,DATE(YEAR($G$2),MONTH($G$2),BG5))</f>
        <v>42153</v>
      </c>
      <c r="BH4" s="39"/>
      <c r="BI4" s="40">
        <f>IF(BI5="Х",BI5,DATE(YEAR($G$2),MONTH($G$2),BI5))</f>
        <v>42154</v>
      </c>
      <c r="BJ4" s="39"/>
      <c r="BK4" s="40">
        <f>IF(BK5="Х",BK5,DATE(YEAR($G$2),MONTH($G$2),BK5))</f>
        <v>42155</v>
      </c>
      <c r="BL4" s="39"/>
    </row>
    <row r="5" spans="2:64" s="15" customFormat="1" ht="10.5" customHeight="1">
      <c r="B5" s="42"/>
      <c r="C5" s="44">
        <v>1</v>
      </c>
      <c r="D5" s="45"/>
      <c r="E5" s="48" t="s">
        <v>44</v>
      </c>
      <c r="F5" s="45"/>
      <c r="G5" s="48" t="s">
        <v>45</v>
      </c>
      <c r="H5" s="45"/>
      <c r="I5" s="48" t="s">
        <v>46</v>
      </c>
      <c r="J5" s="45"/>
      <c r="K5" s="48" t="s">
        <v>47</v>
      </c>
      <c r="L5" s="45"/>
      <c r="M5" s="48" t="s">
        <v>48</v>
      </c>
      <c r="N5" s="45"/>
      <c r="O5" s="48" t="s">
        <v>49</v>
      </c>
      <c r="P5" s="45"/>
      <c r="Q5" s="48" t="s">
        <v>50</v>
      </c>
      <c r="R5" s="45"/>
      <c r="S5" s="48" t="s">
        <v>51</v>
      </c>
      <c r="T5" s="45"/>
      <c r="U5" s="48" t="s">
        <v>52</v>
      </c>
      <c r="V5" s="45"/>
      <c r="W5" s="48" t="s">
        <v>53</v>
      </c>
      <c r="X5" s="45"/>
      <c r="Y5" s="48" t="s">
        <v>54</v>
      </c>
      <c r="Z5" s="45"/>
      <c r="AA5" s="48" t="s">
        <v>55</v>
      </c>
      <c r="AB5" s="45"/>
      <c r="AC5" s="48" t="s">
        <v>56</v>
      </c>
      <c r="AD5" s="45"/>
      <c r="AE5" s="48" t="s">
        <v>57</v>
      </c>
      <c r="AF5" s="45"/>
      <c r="AG5" s="48" t="s">
        <v>58</v>
      </c>
      <c r="AH5" s="45"/>
      <c r="AI5" s="48" t="s">
        <v>59</v>
      </c>
      <c r="AJ5" s="45"/>
      <c r="AK5" s="48" t="s">
        <v>60</v>
      </c>
      <c r="AL5" s="45"/>
      <c r="AM5" s="48" t="s">
        <v>61</v>
      </c>
      <c r="AN5" s="45"/>
      <c r="AO5" s="48" t="s">
        <v>62</v>
      </c>
      <c r="AP5" s="45"/>
      <c r="AQ5" s="48" t="s">
        <v>63</v>
      </c>
      <c r="AR5" s="45"/>
      <c r="AS5" s="48" t="s">
        <v>64</v>
      </c>
      <c r="AT5" s="45"/>
      <c r="AU5" s="48" t="s">
        <v>65</v>
      </c>
      <c r="AV5" s="45"/>
      <c r="AW5" s="48" t="s">
        <v>66</v>
      </c>
      <c r="AX5" s="45"/>
      <c r="AY5" s="48" t="s">
        <v>67</v>
      </c>
      <c r="AZ5" s="45"/>
      <c r="BA5" s="48" t="s">
        <v>68</v>
      </c>
      <c r="BB5" s="45"/>
      <c r="BC5" s="48" t="s">
        <v>69</v>
      </c>
      <c r="BD5" s="45"/>
      <c r="BE5" s="48" t="s">
        <v>70</v>
      </c>
      <c r="BF5" s="45"/>
      <c r="BG5" s="50" t="str">
        <f>IF(DATE(YEAR(G2),MONTH(G2),29)&gt;_XLL.КОНМЕСЯЦА(G2,0),"Х",TEXT(DATE(YEAR(G2),MONTH(G2),29),"д"))</f>
        <v>29</v>
      </c>
      <c r="BH5" s="51"/>
      <c r="BI5" s="50" t="str">
        <f>IF(DATE(YEAR(G2),MONTH(G2),30)&gt;_XLL.КОНМЕСЯЦА(G2,0),"Х",TEXT(DATE(YEAR(G2),MONTH(G2),30),"д"))</f>
        <v>30</v>
      </c>
      <c r="BJ5" s="51"/>
      <c r="BK5" s="50" t="str">
        <f>IF(DATE(YEAR(G2),MONTH(G2),31)&gt;_XLL.КОНМЕСЯЦА(G2,0),"Х",TEXT(DATE(YEAR(G2),MONTH(G2),31),"д"))</f>
        <v>31</v>
      </c>
      <c r="BL5" s="54"/>
    </row>
    <row r="6" spans="2:65" ht="14.25">
      <c r="B6" s="43"/>
      <c r="C6" s="46"/>
      <c r="D6" s="47"/>
      <c r="E6" s="49"/>
      <c r="F6" s="47"/>
      <c r="G6" s="49"/>
      <c r="H6" s="47"/>
      <c r="I6" s="49"/>
      <c r="J6" s="47"/>
      <c r="K6" s="49"/>
      <c r="L6" s="47"/>
      <c r="M6" s="49"/>
      <c r="N6" s="47"/>
      <c r="O6" s="49"/>
      <c r="P6" s="47"/>
      <c r="Q6" s="49"/>
      <c r="R6" s="47"/>
      <c r="S6" s="49"/>
      <c r="T6" s="47"/>
      <c r="U6" s="49"/>
      <c r="V6" s="47"/>
      <c r="W6" s="49"/>
      <c r="X6" s="47"/>
      <c r="Y6" s="49"/>
      <c r="Z6" s="47"/>
      <c r="AA6" s="49"/>
      <c r="AB6" s="47"/>
      <c r="AC6" s="49"/>
      <c r="AD6" s="47"/>
      <c r="AE6" s="49"/>
      <c r="AF6" s="47"/>
      <c r="AG6" s="49"/>
      <c r="AH6" s="47"/>
      <c r="AI6" s="49"/>
      <c r="AJ6" s="47"/>
      <c r="AK6" s="49"/>
      <c r="AL6" s="47"/>
      <c r="AM6" s="49"/>
      <c r="AN6" s="47"/>
      <c r="AO6" s="49"/>
      <c r="AP6" s="47"/>
      <c r="AQ6" s="49"/>
      <c r="AR6" s="47"/>
      <c r="AS6" s="49"/>
      <c r="AT6" s="47"/>
      <c r="AU6" s="49"/>
      <c r="AV6" s="47"/>
      <c r="AW6" s="49"/>
      <c r="AX6" s="47"/>
      <c r="AY6" s="49"/>
      <c r="AZ6" s="47"/>
      <c r="BA6" s="49"/>
      <c r="BB6" s="47"/>
      <c r="BC6" s="49"/>
      <c r="BD6" s="47"/>
      <c r="BE6" s="49"/>
      <c r="BF6" s="47"/>
      <c r="BG6" s="52"/>
      <c r="BH6" s="53"/>
      <c r="BI6" s="52"/>
      <c r="BJ6" s="53"/>
      <c r="BK6" s="52"/>
      <c r="BL6" s="55"/>
      <c r="BM6" s="21"/>
    </row>
    <row r="7" spans="1:64" s="18" customFormat="1" ht="11.25" customHeight="1">
      <c r="A7" s="32">
        <v>1</v>
      </c>
      <c r="B7" s="33" t="s">
        <v>74</v>
      </c>
      <c r="C7" s="56"/>
      <c r="D7" s="56"/>
      <c r="E7" s="56"/>
      <c r="F7" s="56"/>
      <c r="G7" s="56"/>
      <c r="H7" s="56"/>
      <c r="I7" s="56"/>
      <c r="J7" s="56"/>
      <c r="K7" s="56" t="s">
        <v>77</v>
      </c>
      <c r="L7" s="56"/>
      <c r="M7" s="56" t="s">
        <v>77</v>
      </c>
      <c r="N7" s="56"/>
      <c r="O7" s="56" t="s">
        <v>77</v>
      </c>
      <c r="P7" s="56"/>
      <c r="Q7" s="56" t="s">
        <v>77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>
        <v>8</v>
      </c>
      <c r="AH7" s="56"/>
      <c r="AI7" s="56">
        <v>8</v>
      </c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s="18" customFormat="1" ht="11.25" customHeight="1">
      <c r="A8" s="32"/>
      <c r="B8" s="33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s="18" customFormat="1" ht="11.25" customHeight="1">
      <c r="A9" s="32"/>
      <c r="B9" s="33"/>
      <c r="C9" s="56">
        <v>8</v>
      </c>
      <c r="D9" s="56"/>
      <c r="E9" s="56">
        <v>8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 t="s">
        <v>78</v>
      </c>
      <c r="AL9" s="56"/>
      <c r="AM9" s="56" t="s">
        <v>78</v>
      </c>
      <c r="AN9" s="56"/>
      <c r="AO9" s="56" t="s">
        <v>78</v>
      </c>
      <c r="AP9" s="56"/>
      <c r="AQ9" s="56" t="s">
        <v>78</v>
      </c>
      <c r="AR9" s="56"/>
      <c r="AS9" s="56" t="s">
        <v>78</v>
      </c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>
        <v>8</v>
      </c>
      <c r="BJ9" s="56"/>
      <c r="BK9" s="56">
        <v>8</v>
      </c>
      <c r="BL9" s="56"/>
    </row>
    <row r="10" spans="1:64" s="18" customFormat="1" ht="11.25" customHeight="1">
      <c r="A10" s="32"/>
      <c r="B10" s="33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s="18" customFormat="1" ht="11.25" customHeight="1">
      <c r="A11" s="32">
        <v>2</v>
      </c>
      <c r="B11" s="33" t="s">
        <v>75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31"/>
      <c r="BI11" s="26"/>
      <c r="BJ11" s="31"/>
      <c r="BK11" s="26"/>
      <c r="BL11" s="26"/>
    </row>
    <row r="12" spans="1:64" s="18" customFormat="1" ht="11.25" customHeight="1">
      <c r="A12" s="32"/>
      <c r="B12" s="3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31"/>
      <c r="BH12" s="31"/>
      <c r="BI12" s="31"/>
      <c r="BJ12" s="31"/>
      <c r="BK12" s="26"/>
      <c r="BL12" s="26"/>
    </row>
    <row r="13" spans="1:64" s="18" customFormat="1" ht="11.25" customHeight="1">
      <c r="A13" s="32"/>
      <c r="B13" s="33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/>
      <c r="O13" s="26"/>
      <c r="P13" s="26"/>
      <c r="Q13" s="27"/>
      <c r="R13" s="28"/>
      <c r="S13" s="26"/>
      <c r="T13" s="26"/>
      <c r="U13" s="27"/>
      <c r="V13" s="28"/>
      <c r="W13" s="26"/>
      <c r="X13" s="26"/>
      <c r="Y13" s="27"/>
      <c r="Z13" s="28"/>
      <c r="AA13" s="26"/>
      <c r="AB13" s="26"/>
      <c r="AC13" s="27"/>
      <c r="AD13" s="28"/>
      <c r="AE13" s="26"/>
      <c r="AF13" s="26"/>
      <c r="AG13" s="27"/>
      <c r="AH13" s="28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</row>
    <row r="14" spans="1:64" s="18" customFormat="1" ht="11.25" customHeight="1">
      <c r="A14" s="32"/>
      <c r="B14" s="3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9"/>
      <c r="N14" s="30"/>
      <c r="O14" s="26"/>
      <c r="P14" s="26"/>
      <c r="Q14" s="29"/>
      <c r="R14" s="30"/>
      <c r="S14" s="26"/>
      <c r="T14" s="26"/>
      <c r="U14" s="29"/>
      <c r="V14" s="30"/>
      <c r="W14" s="26"/>
      <c r="X14" s="26"/>
      <c r="Y14" s="29"/>
      <c r="Z14" s="30"/>
      <c r="AA14" s="26"/>
      <c r="AB14" s="26"/>
      <c r="AC14" s="29"/>
      <c r="AD14" s="30"/>
      <c r="AE14" s="26"/>
      <c r="AF14" s="26"/>
      <c r="AG14" s="29"/>
      <c r="AH14" s="30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</row>
    <row r="15" spans="1:64" s="18" customFormat="1" ht="11.25" customHeight="1">
      <c r="A15" s="32">
        <v>3</v>
      </c>
      <c r="B15" s="33" t="s">
        <v>76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31"/>
      <c r="BI15" s="26"/>
      <c r="BJ15" s="31"/>
      <c r="BK15" s="26"/>
      <c r="BL15" s="26"/>
    </row>
    <row r="16" spans="1:64" s="18" customFormat="1" ht="11.25" customHeight="1">
      <c r="A16" s="32"/>
      <c r="B16" s="3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31"/>
      <c r="BH16" s="31"/>
      <c r="BI16" s="31"/>
      <c r="BJ16" s="31"/>
      <c r="BK16" s="26"/>
      <c r="BL16" s="26"/>
    </row>
    <row r="17" spans="1:64" s="18" customFormat="1" ht="11.25" customHeight="1">
      <c r="A17" s="32"/>
      <c r="B17" s="3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8"/>
      <c r="O17" s="26"/>
      <c r="P17" s="26"/>
      <c r="Q17" s="27"/>
      <c r="R17" s="28"/>
      <c r="S17" s="26"/>
      <c r="T17" s="26"/>
      <c r="U17" s="27"/>
      <c r="V17" s="28"/>
      <c r="W17" s="26"/>
      <c r="X17" s="26"/>
      <c r="Y17" s="27"/>
      <c r="Z17" s="28"/>
      <c r="AA17" s="26"/>
      <c r="AB17" s="26"/>
      <c r="AC17" s="27"/>
      <c r="AD17" s="28"/>
      <c r="AE17" s="26"/>
      <c r="AF17" s="26"/>
      <c r="AG17" s="27"/>
      <c r="AH17" s="28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</row>
    <row r="18" spans="1:64" s="18" customFormat="1" ht="11.25" customHeight="1">
      <c r="A18" s="32"/>
      <c r="B18" s="3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9"/>
      <c r="N18" s="30"/>
      <c r="O18" s="26"/>
      <c r="P18" s="26"/>
      <c r="Q18" s="29"/>
      <c r="R18" s="30"/>
      <c r="S18" s="26"/>
      <c r="T18" s="26"/>
      <c r="U18" s="29"/>
      <c r="V18" s="30"/>
      <c r="W18" s="26"/>
      <c r="X18" s="26"/>
      <c r="Y18" s="29"/>
      <c r="Z18" s="30"/>
      <c r="AA18" s="26"/>
      <c r="AB18" s="26"/>
      <c r="AC18" s="29"/>
      <c r="AD18" s="30"/>
      <c r="AE18" s="26"/>
      <c r="AF18" s="26"/>
      <c r="AG18" s="29"/>
      <c r="AH18" s="30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</row>
    <row r="19" spans="1:64" s="18" customFormat="1" ht="11.25" customHeight="1">
      <c r="A19" s="32">
        <v>4</v>
      </c>
      <c r="B19" s="3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31"/>
      <c r="BI19" s="26"/>
      <c r="BJ19" s="31"/>
      <c r="BK19" s="26"/>
      <c r="BL19" s="26"/>
    </row>
    <row r="20" spans="1:64" s="18" customFormat="1" ht="11.25" customHeight="1">
      <c r="A20" s="32"/>
      <c r="B20" s="3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31"/>
      <c r="BH20" s="31"/>
      <c r="BI20" s="31"/>
      <c r="BJ20" s="31"/>
      <c r="BK20" s="26"/>
      <c r="BL20" s="26"/>
    </row>
    <row r="21" spans="1:64" s="18" customFormat="1" ht="11.25" customHeight="1">
      <c r="A21" s="32"/>
      <c r="B21" s="3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6"/>
      <c r="P21" s="26"/>
      <c r="Q21" s="27"/>
      <c r="R21" s="28"/>
      <c r="S21" s="26"/>
      <c r="T21" s="26"/>
      <c r="U21" s="27"/>
      <c r="V21" s="28"/>
      <c r="W21" s="26"/>
      <c r="X21" s="26"/>
      <c r="Y21" s="27"/>
      <c r="Z21" s="28"/>
      <c r="AA21" s="26"/>
      <c r="AB21" s="26"/>
      <c r="AC21" s="27"/>
      <c r="AD21" s="28"/>
      <c r="AE21" s="26"/>
      <c r="AF21" s="26"/>
      <c r="AG21" s="27"/>
      <c r="AH21" s="28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 s="18" customFormat="1" ht="11.25" customHeight="1">
      <c r="A22" s="32"/>
      <c r="B22" s="3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9"/>
      <c r="N22" s="30"/>
      <c r="O22" s="26"/>
      <c r="P22" s="26"/>
      <c r="Q22" s="29"/>
      <c r="R22" s="30"/>
      <c r="S22" s="26"/>
      <c r="T22" s="26"/>
      <c r="U22" s="29"/>
      <c r="V22" s="30"/>
      <c r="W22" s="26"/>
      <c r="X22" s="26"/>
      <c r="Y22" s="29"/>
      <c r="Z22" s="30"/>
      <c r="AA22" s="26"/>
      <c r="AB22" s="26"/>
      <c r="AC22" s="29"/>
      <c r="AD22" s="30"/>
      <c r="AE22" s="26"/>
      <c r="AF22" s="26"/>
      <c r="AG22" s="29"/>
      <c r="AH22" s="30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s="18" customFormat="1" ht="11.25" customHeight="1">
      <c r="A23" s="32">
        <v>5</v>
      </c>
      <c r="B23" s="3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31"/>
      <c r="BI23" s="26"/>
      <c r="BJ23" s="31"/>
      <c r="BK23" s="26"/>
      <c r="BL23" s="26"/>
    </row>
    <row r="24" spans="1:64" s="18" customFormat="1" ht="11.25" customHeight="1">
      <c r="A24" s="32"/>
      <c r="B24" s="3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31"/>
      <c r="BH24" s="31"/>
      <c r="BI24" s="31"/>
      <c r="BJ24" s="31"/>
      <c r="BK24" s="26"/>
      <c r="BL24" s="26"/>
    </row>
    <row r="25" spans="1:64" s="18" customFormat="1" ht="11.25" customHeight="1">
      <c r="A25" s="32"/>
      <c r="B25" s="33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6"/>
      <c r="P25" s="26"/>
      <c r="Q25" s="27"/>
      <c r="R25" s="28"/>
      <c r="S25" s="26"/>
      <c r="T25" s="26"/>
      <c r="U25" s="27"/>
      <c r="V25" s="28"/>
      <c r="W25" s="26"/>
      <c r="X25" s="26"/>
      <c r="Y25" s="27"/>
      <c r="Z25" s="28"/>
      <c r="AA25" s="26"/>
      <c r="AB25" s="26"/>
      <c r="AC25" s="27"/>
      <c r="AD25" s="28"/>
      <c r="AE25" s="26"/>
      <c r="AF25" s="26"/>
      <c r="AG25" s="27"/>
      <c r="AH25" s="28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64" s="18" customFormat="1" ht="11.25" customHeight="1">
      <c r="A26" s="32"/>
      <c r="B26" s="3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9"/>
      <c r="N26" s="30"/>
      <c r="O26" s="26"/>
      <c r="P26" s="26"/>
      <c r="Q26" s="29"/>
      <c r="R26" s="30"/>
      <c r="S26" s="26"/>
      <c r="T26" s="26"/>
      <c r="U26" s="29"/>
      <c r="V26" s="30"/>
      <c r="W26" s="26"/>
      <c r="X26" s="26"/>
      <c r="Y26" s="29"/>
      <c r="Z26" s="30"/>
      <c r="AA26" s="26"/>
      <c r="AB26" s="26"/>
      <c r="AC26" s="29"/>
      <c r="AD26" s="30"/>
      <c r="AE26" s="26"/>
      <c r="AF26" s="26"/>
      <c r="AG26" s="29"/>
      <c r="AH26" s="30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s="18" customFormat="1" ht="11.25" customHeight="1">
      <c r="A27" s="32">
        <v>6</v>
      </c>
      <c r="B27" s="3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31"/>
      <c r="BI27" s="26"/>
      <c r="BJ27" s="31"/>
      <c r="BK27" s="26"/>
      <c r="BL27" s="26"/>
    </row>
    <row r="28" spans="1:64" s="18" customFormat="1" ht="11.25" customHeight="1">
      <c r="A28" s="32"/>
      <c r="B28" s="3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31"/>
      <c r="BH28" s="31"/>
      <c r="BI28" s="31"/>
      <c r="BJ28" s="31"/>
      <c r="BK28" s="26"/>
      <c r="BL28" s="26"/>
    </row>
    <row r="29" spans="1:64" s="18" customFormat="1" ht="11.25" customHeight="1">
      <c r="A29" s="32"/>
      <c r="B29" s="3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8"/>
      <c r="O29" s="26"/>
      <c r="P29" s="26"/>
      <c r="Q29" s="27"/>
      <c r="R29" s="28"/>
      <c r="S29" s="26"/>
      <c r="T29" s="26"/>
      <c r="U29" s="27"/>
      <c r="V29" s="28"/>
      <c r="W29" s="26"/>
      <c r="X29" s="26"/>
      <c r="Y29" s="27"/>
      <c r="Z29" s="28"/>
      <c r="AA29" s="26"/>
      <c r="AB29" s="26"/>
      <c r="AC29" s="27"/>
      <c r="AD29" s="28"/>
      <c r="AE29" s="26"/>
      <c r="AF29" s="26"/>
      <c r="AG29" s="27"/>
      <c r="AH29" s="28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s="18" customFormat="1" ht="11.25" customHeight="1">
      <c r="A30" s="32"/>
      <c r="B30" s="3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9"/>
      <c r="N30" s="30"/>
      <c r="O30" s="26"/>
      <c r="P30" s="26"/>
      <c r="Q30" s="29"/>
      <c r="R30" s="30"/>
      <c r="S30" s="26"/>
      <c r="T30" s="26"/>
      <c r="U30" s="29"/>
      <c r="V30" s="30"/>
      <c r="W30" s="26"/>
      <c r="X30" s="26"/>
      <c r="Y30" s="29"/>
      <c r="Z30" s="30"/>
      <c r="AA30" s="26"/>
      <c r="AB30" s="26"/>
      <c r="AC30" s="29"/>
      <c r="AD30" s="30"/>
      <c r="AE30" s="26"/>
      <c r="AF30" s="26"/>
      <c r="AG30" s="29"/>
      <c r="AH30" s="30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</sheetData>
  <sheetProtection/>
  <mergeCells count="480">
    <mergeCell ref="K4:L4"/>
    <mergeCell ref="I4:J4"/>
    <mergeCell ref="G4:H4"/>
    <mergeCell ref="E4:F4"/>
    <mergeCell ref="C4:D4"/>
    <mergeCell ref="W4:X4"/>
    <mergeCell ref="U4:V4"/>
    <mergeCell ref="S4:T4"/>
    <mergeCell ref="Q4:R4"/>
    <mergeCell ref="O4:P4"/>
    <mergeCell ref="M4:N4"/>
    <mergeCell ref="BA25:BB26"/>
    <mergeCell ref="BC25:BD26"/>
    <mergeCell ref="BE25:BF26"/>
    <mergeCell ref="BG25:BH26"/>
    <mergeCell ref="BI25:BJ26"/>
    <mergeCell ref="BK25:BL26"/>
    <mergeCell ref="AO25:AP26"/>
    <mergeCell ref="AQ25:AR26"/>
    <mergeCell ref="AS25:AT26"/>
    <mergeCell ref="AU25:AV26"/>
    <mergeCell ref="AW25:AX26"/>
    <mergeCell ref="AY25:AZ26"/>
    <mergeCell ref="AC25:AD26"/>
    <mergeCell ref="AE25:AF26"/>
    <mergeCell ref="AG25:AH26"/>
    <mergeCell ref="AI25:AJ26"/>
    <mergeCell ref="AK25:AL26"/>
    <mergeCell ref="AM25:AN26"/>
    <mergeCell ref="Q25:R26"/>
    <mergeCell ref="S25:T26"/>
    <mergeCell ref="U25:V26"/>
    <mergeCell ref="W25:X26"/>
    <mergeCell ref="Y25:Z26"/>
    <mergeCell ref="AA25:AB26"/>
    <mergeCell ref="BG23:BH24"/>
    <mergeCell ref="BI23:BJ24"/>
    <mergeCell ref="BK23:BL24"/>
    <mergeCell ref="C25:D26"/>
    <mergeCell ref="E25:F26"/>
    <mergeCell ref="G25:H26"/>
    <mergeCell ref="I25:J26"/>
    <mergeCell ref="K25:L26"/>
    <mergeCell ref="M25:N26"/>
    <mergeCell ref="O25:P26"/>
    <mergeCell ref="AU23:AV24"/>
    <mergeCell ref="AW23:AX24"/>
    <mergeCell ref="AY23:AZ24"/>
    <mergeCell ref="BA23:BB24"/>
    <mergeCell ref="BC23:BD24"/>
    <mergeCell ref="BE23:BF24"/>
    <mergeCell ref="AI23:AJ24"/>
    <mergeCell ref="AK23:AL24"/>
    <mergeCell ref="AM23:AN24"/>
    <mergeCell ref="AO23:AP24"/>
    <mergeCell ref="AQ23:AR24"/>
    <mergeCell ref="AS23:AT24"/>
    <mergeCell ref="W23:X24"/>
    <mergeCell ref="Y23:Z24"/>
    <mergeCell ref="AA23:AB24"/>
    <mergeCell ref="AC23:AD24"/>
    <mergeCell ref="AE23:AF24"/>
    <mergeCell ref="AG23:AH24"/>
    <mergeCell ref="K23:L24"/>
    <mergeCell ref="M23:N24"/>
    <mergeCell ref="O23:P24"/>
    <mergeCell ref="Q23:R24"/>
    <mergeCell ref="S23:T24"/>
    <mergeCell ref="U23:V24"/>
    <mergeCell ref="BC21:BD22"/>
    <mergeCell ref="BE21:BF22"/>
    <mergeCell ref="BG21:BH22"/>
    <mergeCell ref="BI21:BJ22"/>
    <mergeCell ref="BK21:BL22"/>
    <mergeCell ref="B23:B26"/>
    <mergeCell ref="C23:D24"/>
    <mergeCell ref="E23:F24"/>
    <mergeCell ref="G23:H24"/>
    <mergeCell ref="I23:J24"/>
    <mergeCell ref="AQ21:AR22"/>
    <mergeCell ref="AS21:AT22"/>
    <mergeCell ref="AU21:AV22"/>
    <mergeCell ref="AW21:AX22"/>
    <mergeCell ref="AY21:AZ22"/>
    <mergeCell ref="BA21:BB22"/>
    <mergeCell ref="AE21:AF22"/>
    <mergeCell ref="AG21:AH22"/>
    <mergeCell ref="AI21:AJ22"/>
    <mergeCell ref="AK21:AL22"/>
    <mergeCell ref="AM21:AN22"/>
    <mergeCell ref="AO21:AP22"/>
    <mergeCell ref="S21:T22"/>
    <mergeCell ref="U21:V22"/>
    <mergeCell ref="W21:X22"/>
    <mergeCell ref="Y21:Z22"/>
    <mergeCell ref="AA21:AB22"/>
    <mergeCell ref="AC21:AD22"/>
    <mergeCell ref="BI19:BJ20"/>
    <mergeCell ref="BK19:BL20"/>
    <mergeCell ref="C21:D22"/>
    <mergeCell ref="E21:F22"/>
    <mergeCell ref="G21:H22"/>
    <mergeCell ref="I21:J22"/>
    <mergeCell ref="K21:L22"/>
    <mergeCell ref="M21:N22"/>
    <mergeCell ref="O21:P22"/>
    <mergeCell ref="Q21:R22"/>
    <mergeCell ref="AW19:AX20"/>
    <mergeCell ref="AY19:AZ20"/>
    <mergeCell ref="BA19:BB20"/>
    <mergeCell ref="BC19:BD20"/>
    <mergeCell ref="BE19:BF20"/>
    <mergeCell ref="BG19:BH20"/>
    <mergeCell ref="AK19:AL20"/>
    <mergeCell ref="AM19:AN20"/>
    <mergeCell ref="AO19:AP20"/>
    <mergeCell ref="AQ19:AR20"/>
    <mergeCell ref="AS19:AT20"/>
    <mergeCell ref="AU19:AV20"/>
    <mergeCell ref="Y19:Z20"/>
    <mergeCell ref="AA19:AB20"/>
    <mergeCell ref="AC19:AD20"/>
    <mergeCell ref="AE19:AF20"/>
    <mergeCell ref="AG19:AH20"/>
    <mergeCell ref="AI19:AJ20"/>
    <mergeCell ref="M19:N20"/>
    <mergeCell ref="O19:P20"/>
    <mergeCell ref="Q19:R20"/>
    <mergeCell ref="S19:T20"/>
    <mergeCell ref="U19:V20"/>
    <mergeCell ref="W19:X20"/>
    <mergeCell ref="B19:B22"/>
    <mergeCell ref="C19:D20"/>
    <mergeCell ref="E19:F20"/>
    <mergeCell ref="G19:H20"/>
    <mergeCell ref="I19:J20"/>
    <mergeCell ref="K19:L20"/>
    <mergeCell ref="BA13:BB14"/>
    <mergeCell ref="BC13:BD14"/>
    <mergeCell ref="BE13:BF14"/>
    <mergeCell ref="BG13:BH14"/>
    <mergeCell ref="BI13:BJ14"/>
    <mergeCell ref="BK13:BL14"/>
    <mergeCell ref="AO13:AP14"/>
    <mergeCell ref="AQ13:AR14"/>
    <mergeCell ref="AS13:AT14"/>
    <mergeCell ref="AU13:AV14"/>
    <mergeCell ref="AW13:AX14"/>
    <mergeCell ref="AY13:AZ14"/>
    <mergeCell ref="AC13:AD14"/>
    <mergeCell ref="AE13:AF14"/>
    <mergeCell ref="AG13:AH14"/>
    <mergeCell ref="AI13:AJ14"/>
    <mergeCell ref="AK13:AL14"/>
    <mergeCell ref="AM13:AN14"/>
    <mergeCell ref="Q13:R14"/>
    <mergeCell ref="S13:T14"/>
    <mergeCell ref="U13:V14"/>
    <mergeCell ref="W13:X14"/>
    <mergeCell ref="Y13:Z14"/>
    <mergeCell ref="AA13:AB14"/>
    <mergeCell ref="BG11:BH12"/>
    <mergeCell ref="BI11:BJ12"/>
    <mergeCell ref="BK11:BL12"/>
    <mergeCell ref="C13:D14"/>
    <mergeCell ref="E13:F14"/>
    <mergeCell ref="G13:H14"/>
    <mergeCell ref="I13:J14"/>
    <mergeCell ref="K13:L14"/>
    <mergeCell ref="M13:N14"/>
    <mergeCell ref="O13:P14"/>
    <mergeCell ref="AU11:AV12"/>
    <mergeCell ref="AW11:AX12"/>
    <mergeCell ref="AY11:AZ12"/>
    <mergeCell ref="BA11:BB12"/>
    <mergeCell ref="BC11:BD12"/>
    <mergeCell ref="BE11:BF12"/>
    <mergeCell ref="AI11:AJ12"/>
    <mergeCell ref="AK11:AL12"/>
    <mergeCell ref="AM11:AN12"/>
    <mergeCell ref="AO11:AP12"/>
    <mergeCell ref="AQ11:AR12"/>
    <mergeCell ref="AS11:AT12"/>
    <mergeCell ref="W11:X12"/>
    <mergeCell ref="Y11:Z12"/>
    <mergeCell ref="AA11:AB12"/>
    <mergeCell ref="AC11:AD12"/>
    <mergeCell ref="AE11:AF12"/>
    <mergeCell ref="AG11:AH12"/>
    <mergeCell ref="K11:L12"/>
    <mergeCell ref="M11:N12"/>
    <mergeCell ref="O11:P12"/>
    <mergeCell ref="Q11:R12"/>
    <mergeCell ref="S11:T12"/>
    <mergeCell ref="U11:V12"/>
    <mergeCell ref="BC9:BD10"/>
    <mergeCell ref="BE9:BF10"/>
    <mergeCell ref="BG9:BH10"/>
    <mergeCell ref="BI9:BJ10"/>
    <mergeCell ref="BK9:BL10"/>
    <mergeCell ref="B11:B14"/>
    <mergeCell ref="C11:D12"/>
    <mergeCell ref="E11:F12"/>
    <mergeCell ref="G11:H12"/>
    <mergeCell ref="I11:J12"/>
    <mergeCell ref="AQ9:AR10"/>
    <mergeCell ref="AS9:AT10"/>
    <mergeCell ref="AU9:AV10"/>
    <mergeCell ref="AW9:AX10"/>
    <mergeCell ref="AY9:AZ10"/>
    <mergeCell ref="BA9:BB10"/>
    <mergeCell ref="AE9:AF10"/>
    <mergeCell ref="AG9:AH10"/>
    <mergeCell ref="AI9:AJ10"/>
    <mergeCell ref="AK9:AL10"/>
    <mergeCell ref="AM9:AN10"/>
    <mergeCell ref="AO9:AP10"/>
    <mergeCell ref="S9:T10"/>
    <mergeCell ref="U9:V10"/>
    <mergeCell ref="W9:X10"/>
    <mergeCell ref="Y9:Z10"/>
    <mergeCell ref="AA9:AB10"/>
    <mergeCell ref="AC9:AD10"/>
    <mergeCell ref="BI7:BJ8"/>
    <mergeCell ref="BK7:BL8"/>
    <mergeCell ref="C9:D10"/>
    <mergeCell ref="E9:F10"/>
    <mergeCell ref="G9:H10"/>
    <mergeCell ref="I9:J10"/>
    <mergeCell ref="K9:L10"/>
    <mergeCell ref="M9:N10"/>
    <mergeCell ref="O9:P10"/>
    <mergeCell ref="Q9:R10"/>
    <mergeCell ref="AW7:AX8"/>
    <mergeCell ref="AY7:AZ8"/>
    <mergeCell ref="BA7:BB8"/>
    <mergeCell ref="BC7:BD8"/>
    <mergeCell ref="BE7:BF8"/>
    <mergeCell ref="BG7:BH8"/>
    <mergeCell ref="AK7:AL8"/>
    <mergeCell ref="AM7:AN8"/>
    <mergeCell ref="AO7:AP8"/>
    <mergeCell ref="AQ7:AR8"/>
    <mergeCell ref="AS7:AT8"/>
    <mergeCell ref="AU7:AV8"/>
    <mergeCell ref="Y7:Z8"/>
    <mergeCell ref="AA7:AB8"/>
    <mergeCell ref="AC7:AD8"/>
    <mergeCell ref="AE7:AF8"/>
    <mergeCell ref="AG7:AH8"/>
    <mergeCell ref="AI7:AJ8"/>
    <mergeCell ref="M7:N8"/>
    <mergeCell ref="O7:P8"/>
    <mergeCell ref="Q7:R8"/>
    <mergeCell ref="S7:T8"/>
    <mergeCell ref="U7:V8"/>
    <mergeCell ref="W7:X8"/>
    <mergeCell ref="B7:B10"/>
    <mergeCell ref="C7:D8"/>
    <mergeCell ref="E7:F8"/>
    <mergeCell ref="G7:H8"/>
    <mergeCell ref="I7:J8"/>
    <mergeCell ref="K7:L8"/>
    <mergeCell ref="A7:A10"/>
    <mergeCell ref="A11:A14"/>
    <mergeCell ref="A15:A18"/>
    <mergeCell ref="A19:A22"/>
    <mergeCell ref="A23:A26"/>
    <mergeCell ref="A27:A30"/>
    <mergeCell ref="BE29:BF30"/>
    <mergeCell ref="BG29:BH30"/>
    <mergeCell ref="BI29:BJ30"/>
    <mergeCell ref="BK29:BL30"/>
    <mergeCell ref="AS29:AT30"/>
    <mergeCell ref="AU29:AV30"/>
    <mergeCell ref="AW29:AX30"/>
    <mergeCell ref="AY29:AZ30"/>
    <mergeCell ref="BA29:BB30"/>
    <mergeCell ref="BC29:BD30"/>
    <mergeCell ref="AG29:AH30"/>
    <mergeCell ref="AI29:AJ30"/>
    <mergeCell ref="AK29:AL30"/>
    <mergeCell ref="AM29:AN30"/>
    <mergeCell ref="AO29:AP30"/>
    <mergeCell ref="AQ29:AR30"/>
    <mergeCell ref="U29:V30"/>
    <mergeCell ref="W29:X30"/>
    <mergeCell ref="Y29:Z30"/>
    <mergeCell ref="AA29:AB30"/>
    <mergeCell ref="AC29:AD30"/>
    <mergeCell ref="AE29:AF30"/>
    <mergeCell ref="BK27:BL28"/>
    <mergeCell ref="C29:D30"/>
    <mergeCell ref="E29:F30"/>
    <mergeCell ref="G29:H30"/>
    <mergeCell ref="I29:J30"/>
    <mergeCell ref="K29:L30"/>
    <mergeCell ref="M29:N30"/>
    <mergeCell ref="O29:P30"/>
    <mergeCell ref="Q29:R30"/>
    <mergeCell ref="S29:T30"/>
    <mergeCell ref="AY27:AZ28"/>
    <mergeCell ref="BA27:BB28"/>
    <mergeCell ref="BC27:BD28"/>
    <mergeCell ref="BE27:BF28"/>
    <mergeCell ref="BG27:BH28"/>
    <mergeCell ref="BI27:BJ28"/>
    <mergeCell ref="AM27:AN28"/>
    <mergeCell ref="AO27:AP28"/>
    <mergeCell ref="AQ27:AR28"/>
    <mergeCell ref="AS27:AT28"/>
    <mergeCell ref="AU27:AV28"/>
    <mergeCell ref="AW27:AX28"/>
    <mergeCell ref="AA27:AB28"/>
    <mergeCell ref="AC27:AD28"/>
    <mergeCell ref="AE27:AF28"/>
    <mergeCell ref="AG27:AH28"/>
    <mergeCell ref="AI27:AJ28"/>
    <mergeCell ref="AK27:AL28"/>
    <mergeCell ref="O27:P28"/>
    <mergeCell ref="Q27:R28"/>
    <mergeCell ref="S27:T28"/>
    <mergeCell ref="U27:V28"/>
    <mergeCell ref="W27:X28"/>
    <mergeCell ref="Y27:Z28"/>
    <mergeCell ref="BG17:BH18"/>
    <mergeCell ref="BI17:BJ18"/>
    <mergeCell ref="BK17:BL18"/>
    <mergeCell ref="B27:B30"/>
    <mergeCell ref="C27:D28"/>
    <mergeCell ref="E27:F28"/>
    <mergeCell ref="G27:H28"/>
    <mergeCell ref="I27:J28"/>
    <mergeCell ref="K27:L28"/>
    <mergeCell ref="M27:N28"/>
    <mergeCell ref="AU17:AV18"/>
    <mergeCell ref="AW17:AX18"/>
    <mergeCell ref="AY17:AZ18"/>
    <mergeCell ref="BA17:BB18"/>
    <mergeCell ref="BC17:BD18"/>
    <mergeCell ref="BE17:BF18"/>
    <mergeCell ref="AI17:AJ18"/>
    <mergeCell ref="AK17:AL18"/>
    <mergeCell ref="AM17:AN18"/>
    <mergeCell ref="AO17:AP18"/>
    <mergeCell ref="AQ17:AR18"/>
    <mergeCell ref="AS17:AT18"/>
    <mergeCell ref="W17:X18"/>
    <mergeCell ref="Y17:Z18"/>
    <mergeCell ref="AA17:AB18"/>
    <mergeCell ref="AC17:AD18"/>
    <mergeCell ref="AE17:AF18"/>
    <mergeCell ref="AG17:AH18"/>
    <mergeCell ref="K17:L18"/>
    <mergeCell ref="M17:N18"/>
    <mergeCell ref="O17:P18"/>
    <mergeCell ref="Q17:R18"/>
    <mergeCell ref="S17:T18"/>
    <mergeCell ref="U17:V18"/>
    <mergeCell ref="BA15:BB16"/>
    <mergeCell ref="BC15:BD16"/>
    <mergeCell ref="BE15:BF16"/>
    <mergeCell ref="BG15:BH16"/>
    <mergeCell ref="BI15:BJ16"/>
    <mergeCell ref="BK15:BL16"/>
    <mergeCell ref="AO15:AP16"/>
    <mergeCell ref="AQ15:AR16"/>
    <mergeCell ref="AS15:AT16"/>
    <mergeCell ref="AU15:AV16"/>
    <mergeCell ref="AW15:AX16"/>
    <mergeCell ref="AY15:AZ16"/>
    <mergeCell ref="AC15:AD16"/>
    <mergeCell ref="AE15:AF16"/>
    <mergeCell ref="AG15:AH16"/>
    <mergeCell ref="AI15:AJ16"/>
    <mergeCell ref="AK15:AL16"/>
    <mergeCell ref="AM15:AN16"/>
    <mergeCell ref="Q15:R16"/>
    <mergeCell ref="S15:T16"/>
    <mergeCell ref="U15:V16"/>
    <mergeCell ref="W15:X16"/>
    <mergeCell ref="Y15:Z16"/>
    <mergeCell ref="AA15:AB16"/>
    <mergeCell ref="B15:B18"/>
    <mergeCell ref="C15:D16"/>
    <mergeCell ref="E15:F16"/>
    <mergeCell ref="G15:H16"/>
    <mergeCell ref="I15:J16"/>
    <mergeCell ref="K15:L16"/>
    <mergeCell ref="C17:D18"/>
    <mergeCell ref="E17:F18"/>
    <mergeCell ref="G17:H18"/>
    <mergeCell ref="I17:J18"/>
    <mergeCell ref="M15:N16"/>
    <mergeCell ref="O15:P16"/>
    <mergeCell ref="BA5:BB6"/>
    <mergeCell ref="BC5:BD6"/>
    <mergeCell ref="BE5:BF6"/>
    <mergeCell ref="BG5:BH6"/>
    <mergeCell ref="AC5:AD6"/>
    <mergeCell ref="AE5:AF6"/>
    <mergeCell ref="AG5:AH6"/>
    <mergeCell ref="AI5:AJ6"/>
    <mergeCell ref="BI5:BJ6"/>
    <mergeCell ref="BK5:BL6"/>
    <mergeCell ref="AO5:AP6"/>
    <mergeCell ref="AQ5:AR6"/>
    <mergeCell ref="AS5:AT6"/>
    <mergeCell ref="AU5:AV6"/>
    <mergeCell ref="AW5:AX6"/>
    <mergeCell ref="AY5:AZ6"/>
    <mergeCell ref="AK5:AL6"/>
    <mergeCell ref="AM5:AN6"/>
    <mergeCell ref="Q5:R6"/>
    <mergeCell ref="S5:T6"/>
    <mergeCell ref="U5:V6"/>
    <mergeCell ref="W5:X6"/>
    <mergeCell ref="Y5:Z6"/>
    <mergeCell ref="AA5:AB6"/>
    <mergeCell ref="BI4:BJ4"/>
    <mergeCell ref="BK4:BL4"/>
    <mergeCell ref="B5:B6"/>
    <mergeCell ref="C5:D6"/>
    <mergeCell ref="E5:F6"/>
    <mergeCell ref="G5:H6"/>
    <mergeCell ref="I5:J6"/>
    <mergeCell ref="K5:L6"/>
    <mergeCell ref="M5:N6"/>
    <mergeCell ref="O5:P6"/>
    <mergeCell ref="AW4:AX4"/>
    <mergeCell ref="AY4:AZ4"/>
    <mergeCell ref="BA4:BB4"/>
    <mergeCell ref="BC4:BD4"/>
    <mergeCell ref="BE4:BF4"/>
    <mergeCell ref="BG4:BH4"/>
    <mergeCell ref="AK4:AL4"/>
    <mergeCell ref="AM4:AN4"/>
    <mergeCell ref="AO4:AP4"/>
    <mergeCell ref="AQ4:AR4"/>
    <mergeCell ref="AS4:AT4"/>
    <mergeCell ref="AU4:AV4"/>
    <mergeCell ref="Y4:Z4"/>
    <mergeCell ref="AA4:AB4"/>
    <mergeCell ref="AC4:AD4"/>
    <mergeCell ref="AE4:AF4"/>
    <mergeCell ref="AG4:AH4"/>
    <mergeCell ref="AI4:AJ4"/>
    <mergeCell ref="BC3:BD3"/>
    <mergeCell ref="BE3:BF3"/>
    <mergeCell ref="BG3:BH3"/>
    <mergeCell ref="BI3:BJ3"/>
    <mergeCell ref="BK3:BL3"/>
    <mergeCell ref="AQ3:AR3"/>
    <mergeCell ref="AS3:AT3"/>
    <mergeCell ref="AU3:AV3"/>
    <mergeCell ref="AW3:AX3"/>
    <mergeCell ref="AY3:AZ3"/>
    <mergeCell ref="BA3:BB3"/>
    <mergeCell ref="AE3:AF3"/>
    <mergeCell ref="AG3:AH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G2:AO2"/>
    <mergeCell ref="AP2:BL2"/>
    <mergeCell ref="C3:D3"/>
    <mergeCell ref="E3:F3"/>
    <mergeCell ref="G3:H3"/>
    <mergeCell ref="I3:J3"/>
    <mergeCell ref="K3:L3"/>
    <mergeCell ref="M3:N3"/>
    <mergeCell ref="O3:P3"/>
    <mergeCell ref="Q3:R3"/>
  </mergeCells>
  <conditionalFormatting sqref="C7:BL8">
    <cfRule type="expression" priority="4" dxfId="0" stopIfTrue="1">
      <formula>AND(C$7&gt;0,C$7&lt;1000)</formula>
    </cfRule>
    <cfRule type="expression" priority="5" dxfId="0" stopIfTrue="1">
      <formula>AND($C$7&gt;0,$C$7&lt;1000)</formula>
    </cfRule>
  </conditionalFormatting>
  <conditionalFormatting sqref="C9:BL10">
    <cfRule type="expression" priority="3" dxfId="0" stopIfTrue="1">
      <formula>OR(C$9="До",C$9="Нн",C$9="От",C$9="К",C$9="Б",C$9="У")</formula>
    </cfRule>
  </conditionalFormatting>
  <conditionalFormatting sqref="C7:BL8">
    <cfRule type="expression" priority="2" dxfId="0" stopIfTrue="1">
      <formula>AND(C$7&gt;0,C$7&lt;1000)</formula>
    </cfRule>
  </conditionalFormatting>
  <conditionalFormatting sqref="C9:BL10">
    <cfRule type="expression" priority="1" dxfId="0" stopIfTrue="1">
      <formula>OR(C$9="До",C$9="Нн",C$9="От",C$9="К",C$9="Б",C$9="У")</formula>
    </cfRule>
  </conditionalFormatting>
  <dataValidations count="1">
    <dataValidation type="list" allowBlank="1" showInputMessage="1" showErrorMessage="1" sqref="BM2">
      <formula1>"ДА,НЕТ"</formula1>
    </dataValidation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A2:BN38"/>
  <sheetViews>
    <sheetView zoomScale="115" zoomScaleNormal="115" zoomScalePageLayoutView="85" workbookViewId="0" topLeftCell="A13">
      <selection activeCell="K36" sqref="K36"/>
    </sheetView>
  </sheetViews>
  <sheetFormatPr defaultColWidth="10.66015625" defaultRowHeight="11.25"/>
  <cols>
    <col min="1" max="1" width="0.4921875" style="1" customWidth="1"/>
    <col min="2" max="2" width="3.83203125" style="1" customWidth="1"/>
    <col min="3" max="3" width="2.33203125" style="1" customWidth="1"/>
    <col min="4" max="4" width="10.66015625" style="1" customWidth="1"/>
    <col min="5" max="5" width="5.66015625" style="1" customWidth="1"/>
    <col min="6" max="6" width="6.83203125" style="1" customWidth="1"/>
    <col min="7" max="7" width="2.33203125" style="1" customWidth="1"/>
    <col min="8" max="39" width="2.16015625" style="1" customWidth="1"/>
    <col min="40" max="40" width="8.16015625" style="1" customWidth="1"/>
    <col min="41" max="41" width="0.1640625" style="1" hidden="1" customWidth="1"/>
    <col min="42" max="42" width="7" style="1" customWidth="1"/>
    <col min="43" max="43" width="1.83203125" style="1" customWidth="1"/>
    <col min="44" max="44" width="5" style="1" customWidth="1"/>
    <col min="45" max="45" width="2.16015625" style="1" customWidth="1"/>
    <col min="46" max="46" width="7.83203125" style="1" customWidth="1"/>
    <col min="47" max="47" width="2.16015625" style="1" customWidth="1"/>
    <col min="48" max="48" width="1.171875" style="1" customWidth="1"/>
    <col min="49" max="49" width="2.16015625" style="1" customWidth="1"/>
    <col min="50" max="50" width="5.83203125" style="1" customWidth="1"/>
    <col min="51" max="51" width="1.3359375" style="1" customWidth="1"/>
    <col min="52" max="52" width="3.83203125" style="1" customWidth="1"/>
    <col min="53" max="53" width="6.66015625" style="1" customWidth="1"/>
    <col min="54" max="54" width="0.65625" style="1" customWidth="1"/>
    <col min="55" max="55" width="5.83203125" style="1" customWidth="1"/>
    <col min="56" max="56" width="8" style="1" customWidth="1"/>
    <col min="57" max="57" width="2" style="1" customWidth="1"/>
    <col min="58" max="58" width="2.33203125" style="1" customWidth="1"/>
    <col min="59" max="59" width="6" style="1" customWidth="1"/>
    <col min="60" max="60" width="1.0078125" style="1" customWidth="1"/>
    <col min="61" max="61" width="1.66796875" style="1" customWidth="1"/>
    <col min="62" max="62" width="2.83203125" style="1" customWidth="1"/>
    <col min="63" max="63" width="3.16015625" style="1" customWidth="1"/>
    <col min="64" max="64" width="8.83203125" style="1" customWidth="1"/>
    <col min="65" max="65" width="0.65625" style="1" customWidth="1"/>
    <col min="66" max="66" width="0.1640625" style="1" customWidth="1"/>
    <col min="67" max="16384" width="10.66015625" style="10" customWidth="1"/>
  </cols>
  <sheetData>
    <row r="1" s="1" customFormat="1" ht="5.25" customHeight="1"/>
    <row r="2" spans="52:64" s="1" customFormat="1" ht="42" customHeight="1">
      <c r="AZ2" s="65" t="s">
        <v>0</v>
      </c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="1" customFormat="1" ht="6" customHeight="1"/>
    <row r="4" spans="62:64" s="1" customFormat="1" ht="12" customHeight="1">
      <c r="BJ4" s="2" t="s">
        <v>1</v>
      </c>
      <c r="BK4" s="2"/>
      <c r="BL4" s="2"/>
    </row>
    <row r="5" spans="60:64" s="1" customFormat="1" ht="12" customHeight="1">
      <c r="BH5" s="3"/>
      <c r="BI5" s="3" t="s">
        <v>2</v>
      </c>
      <c r="BJ5" s="66">
        <v>301008</v>
      </c>
      <c r="BK5" s="66"/>
      <c r="BL5" s="66"/>
    </row>
    <row r="6" spans="1:64" s="1" customFormat="1" ht="11.25" customHeight="1">
      <c r="A6" s="67" t="s">
        <v>72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H6" s="3"/>
      <c r="BI6" s="3" t="s">
        <v>3</v>
      </c>
      <c r="BJ6" s="68">
        <v>39446806</v>
      </c>
      <c r="BK6" s="68"/>
      <c r="BL6" s="68"/>
    </row>
    <row r="7" spans="1:64" s="4" customFormat="1" ht="10.5" customHeight="1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J7" s="70"/>
      <c r="BK7" s="70"/>
      <c r="BL7" s="70"/>
    </row>
    <row r="8" spans="1:64" s="1" customFormat="1" ht="11.25" customHeight="1">
      <c r="A8" s="71" t="s">
        <v>34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5"/>
      <c r="BJ8" s="70"/>
      <c r="BK8" s="70"/>
      <c r="BL8" s="70"/>
    </row>
    <row r="9" spans="1:56" s="1" customFormat="1" ht="11.25" customHeight="1">
      <c r="A9" s="69" t="s">
        <v>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</row>
    <row r="10" spans="1:59" s="1" customFormat="1" ht="11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Q10" s="73" t="s">
        <v>6</v>
      </c>
      <c r="AR10" s="73"/>
      <c r="AS10" s="73"/>
      <c r="AT10" s="73"/>
      <c r="AU10" s="73" t="s">
        <v>7</v>
      </c>
      <c r="AV10" s="73"/>
      <c r="AW10" s="73"/>
      <c r="AX10" s="73"/>
      <c r="AY10" s="73"/>
      <c r="BB10" s="75" t="s">
        <v>8</v>
      </c>
      <c r="BC10" s="75"/>
      <c r="BD10" s="75"/>
      <c r="BE10" s="75"/>
      <c r="BF10" s="75"/>
      <c r="BG10" s="75"/>
    </row>
    <row r="11" spans="43:59" s="1" customFormat="1" ht="11.25" customHeight="1">
      <c r="AQ11" s="74"/>
      <c r="AR11" s="74"/>
      <c r="AS11" s="74"/>
      <c r="AT11" s="74"/>
      <c r="AU11" s="74"/>
      <c r="AV11" s="74"/>
      <c r="AW11" s="74"/>
      <c r="AX11" s="74"/>
      <c r="AY11" s="74"/>
      <c r="BB11" s="76" t="s">
        <v>9</v>
      </c>
      <c r="BC11" s="76"/>
      <c r="BD11" s="76"/>
      <c r="BE11" s="76" t="s">
        <v>10</v>
      </c>
      <c r="BF11" s="76"/>
      <c r="BG11" s="76"/>
    </row>
    <row r="12" spans="32:59" s="1" customFormat="1" ht="15.75" customHeight="1">
      <c r="AF12" s="6" t="s">
        <v>11</v>
      </c>
      <c r="AG12" s="6"/>
      <c r="AQ12" s="80"/>
      <c r="AR12" s="80"/>
      <c r="AS12" s="80"/>
      <c r="AT12" s="80"/>
      <c r="AU12" s="81">
        <v>42154</v>
      </c>
      <c r="AV12" s="82"/>
      <c r="AW12" s="82"/>
      <c r="AX12" s="82"/>
      <c r="AY12" s="83"/>
      <c r="BB12" s="84">
        <v>42125</v>
      </c>
      <c r="BC12" s="84"/>
      <c r="BD12" s="84"/>
      <c r="BE12" s="84">
        <v>42154</v>
      </c>
      <c r="BF12" s="84"/>
      <c r="BG12" s="84"/>
    </row>
    <row r="13" spans="20:42" s="1" customFormat="1" ht="24.75" customHeight="1">
      <c r="T13" s="87" t="s">
        <v>37</v>
      </c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</row>
    <row r="14" spans="1:64" s="4" customFormat="1" ht="13.5" customHeight="1">
      <c r="A14" s="77" t="s">
        <v>12</v>
      </c>
      <c r="B14" s="77"/>
      <c r="C14" s="78" t="s">
        <v>13</v>
      </c>
      <c r="D14" s="78"/>
      <c r="E14" s="78"/>
      <c r="F14" s="78" t="s">
        <v>14</v>
      </c>
      <c r="G14" s="78"/>
      <c r="H14" s="78" t="s">
        <v>15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101" t="s">
        <v>16</v>
      </c>
      <c r="AO14" s="101"/>
      <c r="AP14" s="101"/>
      <c r="AQ14" s="78" t="s">
        <v>17</v>
      </c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9" t="s">
        <v>18</v>
      </c>
      <c r="BE14" s="79"/>
      <c r="BF14" s="79"/>
      <c r="BG14" s="79"/>
      <c r="BH14" s="79"/>
      <c r="BI14" s="79"/>
      <c r="BJ14" s="79"/>
      <c r="BK14" s="79"/>
      <c r="BL14" s="79"/>
    </row>
    <row r="15" spans="1:64" s="4" customFormat="1" ht="9" customHeight="1">
      <c r="A15" s="77"/>
      <c r="B15" s="77"/>
      <c r="C15" s="78"/>
      <c r="D15" s="78"/>
      <c r="E15" s="78"/>
      <c r="F15" s="78"/>
      <c r="G15" s="78"/>
      <c r="H15" s="68">
        <v>1</v>
      </c>
      <c r="I15" s="68"/>
      <c r="J15" s="68">
        <v>2</v>
      </c>
      <c r="K15" s="68"/>
      <c r="L15" s="68">
        <v>3</v>
      </c>
      <c r="M15" s="68"/>
      <c r="N15" s="68">
        <v>4</v>
      </c>
      <c r="O15" s="68"/>
      <c r="P15" s="68">
        <v>5</v>
      </c>
      <c r="Q15" s="68"/>
      <c r="R15" s="68">
        <v>6</v>
      </c>
      <c r="S15" s="68"/>
      <c r="T15" s="68">
        <v>7</v>
      </c>
      <c r="U15" s="68"/>
      <c r="V15" s="68">
        <v>8</v>
      </c>
      <c r="W15" s="68"/>
      <c r="X15" s="68">
        <v>9</v>
      </c>
      <c r="Y15" s="68"/>
      <c r="Z15" s="68">
        <v>10</v>
      </c>
      <c r="AA15" s="68"/>
      <c r="AB15" s="68">
        <v>11</v>
      </c>
      <c r="AC15" s="68"/>
      <c r="AD15" s="68">
        <v>12</v>
      </c>
      <c r="AE15" s="68"/>
      <c r="AF15" s="68">
        <v>13</v>
      </c>
      <c r="AG15" s="68"/>
      <c r="AH15" s="68">
        <v>14</v>
      </c>
      <c r="AI15" s="68"/>
      <c r="AJ15" s="68">
        <v>15</v>
      </c>
      <c r="AK15" s="68"/>
      <c r="AL15" s="88" t="s">
        <v>19</v>
      </c>
      <c r="AM15" s="88"/>
      <c r="AN15" s="78" t="s">
        <v>20</v>
      </c>
      <c r="AO15" s="78"/>
      <c r="AP15" s="79" t="s">
        <v>21</v>
      </c>
      <c r="AQ15" s="85" t="s">
        <v>22</v>
      </c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79" t="s">
        <v>23</v>
      </c>
      <c r="BE15" s="78" t="s">
        <v>24</v>
      </c>
      <c r="BF15" s="78"/>
      <c r="BG15" s="78"/>
      <c r="BH15" s="78" t="s">
        <v>23</v>
      </c>
      <c r="BI15" s="78"/>
      <c r="BJ15" s="78"/>
      <c r="BK15" s="78"/>
      <c r="BL15" s="78" t="s">
        <v>24</v>
      </c>
    </row>
    <row r="16" spans="1:64" s="7" customFormat="1" ht="6.75" customHeight="1">
      <c r="A16" s="77"/>
      <c r="B16" s="77"/>
      <c r="C16" s="78"/>
      <c r="D16" s="78"/>
      <c r="E16" s="78"/>
      <c r="F16" s="78"/>
      <c r="G16" s="7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88"/>
      <c r="AM16" s="88"/>
      <c r="AN16" s="78"/>
      <c r="AO16" s="78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8"/>
      <c r="BF16" s="78"/>
      <c r="BG16" s="78"/>
      <c r="BH16" s="78"/>
      <c r="BI16" s="78"/>
      <c r="BJ16" s="78"/>
      <c r="BK16" s="78"/>
      <c r="BL16" s="78"/>
    </row>
    <row r="17" spans="1:64" s="4" customFormat="1" ht="11.25" customHeight="1">
      <c r="A17" s="77"/>
      <c r="B17" s="77"/>
      <c r="C17" s="78"/>
      <c r="D17" s="78"/>
      <c r="E17" s="78"/>
      <c r="F17" s="78"/>
      <c r="G17" s="7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88"/>
      <c r="AM17" s="88"/>
      <c r="AN17" s="78"/>
      <c r="AO17" s="78"/>
      <c r="AP17" s="79"/>
      <c r="AQ17" s="85" t="s">
        <v>25</v>
      </c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79"/>
      <c r="BE17" s="78"/>
      <c r="BF17" s="78"/>
      <c r="BG17" s="78"/>
      <c r="BH17" s="78"/>
      <c r="BI17" s="78"/>
      <c r="BJ17" s="78"/>
      <c r="BK17" s="78"/>
      <c r="BL17" s="78"/>
    </row>
    <row r="18" spans="1:64" s="4" customFormat="1" ht="11.25" customHeight="1">
      <c r="A18" s="77"/>
      <c r="B18" s="77"/>
      <c r="C18" s="78"/>
      <c r="D18" s="78"/>
      <c r="E18" s="78"/>
      <c r="F18" s="78"/>
      <c r="G18" s="78"/>
      <c r="H18" s="68">
        <v>16</v>
      </c>
      <c r="I18" s="68"/>
      <c r="J18" s="68">
        <v>17</v>
      </c>
      <c r="K18" s="68"/>
      <c r="L18" s="68">
        <v>18</v>
      </c>
      <c r="M18" s="68"/>
      <c r="N18" s="68">
        <v>19</v>
      </c>
      <c r="O18" s="68"/>
      <c r="P18" s="68">
        <v>20</v>
      </c>
      <c r="Q18" s="68"/>
      <c r="R18" s="68">
        <v>21</v>
      </c>
      <c r="S18" s="68"/>
      <c r="T18" s="68">
        <v>22</v>
      </c>
      <c r="U18" s="68"/>
      <c r="V18" s="68">
        <v>23</v>
      </c>
      <c r="W18" s="68"/>
      <c r="X18" s="68">
        <v>24</v>
      </c>
      <c r="Y18" s="68"/>
      <c r="Z18" s="68">
        <v>25</v>
      </c>
      <c r="AA18" s="68"/>
      <c r="AB18" s="68">
        <v>26</v>
      </c>
      <c r="AC18" s="68"/>
      <c r="AD18" s="68">
        <v>27</v>
      </c>
      <c r="AE18" s="68"/>
      <c r="AF18" s="68">
        <v>28</v>
      </c>
      <c r="AG18" s="68"/>
      <c r="AH18" s="68">
        <v>29</v>
      </c>
      <c r="AI18" s="68"/>
      <c r="AJ18" s="68">
        <v>30</v>
      </c>
      <c r="AK18" s="68"/>
      <c r="AL18" s="68">
        <v>31</v>
      </c>
      <c r="AM18" s="68"/>
      <c r="AN18" s="79" t="s">
        <v>26</v>
      </c>
      <c r="AO18" s="79"/>
      <c r="AP18" s="79"/>
      <c r="AQ18" s="78" t="s">
        <v>22</v>
      </c>
      <c r="AR18" s="78"/>
      <c r="AS18" s="78" t="s">
        <v>25</v>
      </c>
      <c r="AT18" s="78"/>
      <c r="AU18" s="78" t="s">
        <v>24</v>
      </c>
      <c r="AV18" s="78"/>
      <c r="AW18" s="78"/>
      <c r="AX18" s="78" t="s">
        <v>22</v>
      </c>
      <c r="AY18" s="78"/>
      <c r="AZ18" s="78" t="s">
        <v>25</v>
      </c>
      <c r="BA18" s="78"/>
      <c r="BB18" s="78" t="s">
        <v>24</v>
      </c>
      <c r="BC18" s="78"/>
      <c r="BD18" s="79"/>
      <c r="BE18" s="78"/>
      <c r="BF18" s="78"/>
      <c r="BG18" s="78"/>
      <c r="BH18" s="78"/>
      <c r="BI18" s="78"/>
      <c r="BJ18" s="78"/>
      <c r="BK18" s="78"/>
      <c r="BL18" s="78"/>
    </row>
    <row r="19" spans="1:64" s="4" customFormat="1" ht="14.25" customHeight="1">
      <c r="A19" s="77"/>
      <c r="B19" s="77"/>
      <c r="C19" s="78"/>
      <c r="D19" s="78"/>
      <c r="E19" s="78"/>
      <c r="F19" s="78"/>
      <c r="G19" s="7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79" t="s">
        <v>27</v>
      </c>
      <c r="AO19" s="79"/>
      <c r="AP19" s="79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9"/>
      <c r="BE19" s="78"/>
      <c r="BF19" s="78"/>
      <c r="BG19" s="78"/>
      <c r="BH19" s="78"/>
      <c r="BI19" s="78"/>
      <c r="BJ19" s="78"/>
      <c r="BK19" s="78"/>
      <c r="BL19" s="78"/>
    </row>
    <row r="20" spans="1:64" s="4" customFormat="1" ht="9" customHeight="1">
      <c r="A20" s="89">
        <v>1</v>
      </c>
      <c r="B20" s="89"/>
      <c r="C20" s="89">
        <v>2</v>
      </c>
      <c r="D20" s="89"/>
      <c r="E20" s="89"/>
      <c r="F20" s="89">
        <v>3</v>
      </c>
      <c r="G20" s="89"/>
      <c r="H20" s="89">
        <v>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>
        <v>5</v>
      </c>
      <c r="AO20" s="89"/>
      <c r="AP20" s="22">
        <v>6</v>
      </c>
      <c r="AQ20" s="89">
        <v>7</v>
      </c>
      <c r="AR20" s="89"/>
      <c r="AS20" s="89">
        <v>8</v>
      </c>
      <c r="AT20" s="89"/>
      <c r="AU20" s="89">
        <v>9</v>
      </c>
      <c r="AV20" s="89"/>
      <c r="AW20" s="89"/>
      <c r="AX20" s="89">
        <v>7</v>
      </c>
      <c r="AY20" s="89"/>
      <c r="AZ20" s="89">
        <v>8</v>
      </c>
      <c r="BA20" s="89"/>
      <c r="BB20" s="89">
        <v>9</v>
      </c>
      <c r="BC20" s="89"/>
      <c r="BD20" s="22">
        <v>13</v>
      </c>
      <c r="BE20" s="89">
        <v>14</v>
      </c>
      <c r="BF20" s="89"/>
      <c r="BG20" s="89"/>
      <c r="BH20" s="89">
        <v>16</v>
      </c>
      <c r="BI20" s="89"/>
      <c r="BJ20" s="89"/>
      <c r="BK20" s="89"/>
      <c r="BL20" s="23">
        <v>18</v>
      </c>
    </row>
    <row r="21" spans="1:64" s="1" customFormat="1" ht="18" customHeight="1">
      <c r="A21" s="68">
        <v>1</v>
      </c>
      <c r="B21" s="68"/>
      <c r="C21" s="90" t="s">
        <v>74</v>
      </c>
      <c r="D21" s="90"/>
      <c r="E21" s="90"/>
      <c r="F21" s="91">
        <v>58191</v>
      </c>
      <c r="G21" s="91"/>
      <c r="H21" s="93" t="str">
        <f>IF(рабВВ!C7&gt;0,рабВВ!C7,IF(OR(рабВВ!C$3=7,рабВВ!C$3=1),"В","Я"))</f>
        <v>В</v>
      </c>
      <c r="I21" s="93"/>
      <c r="J21" s="93" t="str">
        <f>IF(рабВВ!E7&gt;0,рабВВ!E7,IF(OR(рабВВ!E$3=7,рабВВ!E$3=1),"В","Я"))</f>
        <v>В</v>
      </c>
      <c r="K21" s="93"/>
      <c r="L21" s="93" t="str">
        <f>IF(рабВВ!G7&gt;0,рабВВ!G7,IF(OR(рабВВ!G$3=7,рабВВ!G$3=1),"В","Я"))</f>
        <v>В</v>
      </c>
      <c r="M21" s="93"/>
      <c r="N21" s="93" t="str">
        <f>IF(рабВВ!I7&gt;0,рабВВ!I7,IF(OR(рабВВ!I$3=7,рабВВ!I$3=1),"В","Я"))</f>
        <v>В</v>
      </c>
      <c r="O21" s="93"/>
      <c r="P21" s="93" t="str">
        <f>IF(рабВВ!K7&gt;0,рабВВ!K7,IF(OR(рабВВ!K$3=7,рабВВ!K$3=1),"В","Я"))</f>
        <v>До</v>
      </c>
      <c r="Q21" s="93"/>
      <c r="R21" s="93" t="str">
        <f>IF(рабВВ!M7&gt;0,рабВВ!M7,IF(OR(рабВВ!M$3=7,рабВВ!M$3=1),"В","Я"))</f>
        <v>До</v>
      </c>
      <c r="S21" s="93"/>
      <c r="T21" s="93" t="str">
        <f>IF(рабВВ!O7&gt;0,рабВВ!O7,IF(OR(рабВВ!O$3=7,рабВВ!O$3=1),"В","Я"))</f>
        <v>До</v>
      </c>
      <c r="U21" s="93"/>
      <c r="V21" s="93" t="str">
        <f>IF(рабВВ!Q7&gt;0,рабВВ!Q7,IF(OR(рабВВ!Q$3=7,рабВВ!Q$3=1),"В","Я"))</f>
        <v>До</v>
      </c>
      <c r="W21" s="93"/>
      <c r="X21" s="93" t="str">
        <f>IF(рабВВ!S7&gt;0,рабВВ!S7,IF(OR(рабВВ!S$3=7,рабВВ!S$3=1),"В","Я"))</f>
        <v>В</v>
      </c>
      <c r="Y21" s="93"/>
      <c r="Z21" s="93" t="str">
        <f>IF(рабВВ!U7&gt;0,рабВВ!U7,IF(OR(рабВВ!U$3=7,рабВВ!U$3=1),"В","Я"))</f>
        <v>В</v>
      </c>
      <c r="AA21" s="93"/>
      <c r="AB21" s="93" t="str">
        <f>IF(рабВВ!W7&gt;0,рабВВ!W7,IF(OR(рабВВ!W$3=7,рабВВ!W$3=1),"В","Я"))</f>
        <v>В</v>
      </c>
      <c r="AC21" s="93"/>
      <c r="AD21" s="93" t="str">
        <f>IF(рабВВ!Y7&gt;0,рабВВ!Y7,IF(OR(рабВВ!Y$3=7,рабВВ!Y$3=1),"В","Я"))</f>
        <v>Я</v>
      </c>
      <c r="AE21" s="93"/>
      <c r="AF21" s="93" t="str">
        <f>IF(рабВВ!AA7&gt;0,рабВВ!AA7,IF(OR(рабВВ!AA$3=7,рабВВ!AA$3=1),"В","Я"))</f>
        <v>Я</v>
      </c>
      <c r="AG21" s="93"/>
      <c r="AH21" s="93" t="str">
        <f>IF(рабВВ!AC7&gt;0,рабВВ!AC7,IF(OR(рабВВ!AC$3=7,рабВВ!AC$3=1),"В","Я"))</f>
        <v>Я</v>
      </c>
      <c r="AI21" s="93"/>
      <c r="AJ21" s="93" t="str">
        <f>IF(рабВВ!AE7&gt;0,рабВВ!AE7,IF(OR(рабВВ!AE$3=7,рабВВ!AE$3=1),"В","Я"))</f>
        <v>Я</v>
      </c>
      <c r="AK21" s="93"/>
      <c r="AL21" s="93" t="s">
        <v>43</v>
      </c>
      <c r="AM21" s="93"/>
      <c r="AN21" s="95">
        <f>COUNTIF(H21:AK21,"Я")</f>
        <v>4</v>
      </c>
      <c r="AO21" s="95"/>
      <c r="AP21" s="86">
        <f>AN21+AN23</f>
        <v>14</v>
      </c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24"/>
      <c r="BE21" s="94"/>
      <c r="BF21" s="94"/>
      <c r="BG21" s="94"/>
      <c r="BH21" s="92"/>
      <c r="BI21" s="92"/>
      <c r="BJ21" s="92"/>
      <c r="BK21" s="92"/>
      <c r="BL21" s="25"/>
    </row>
    <row r="22" spans="1:64" s="1" customFormat="1" ht="18" customHeight="1">
      <c r="A22" s="68"/>
      <c r="B22" s="68"/>
      <c r="C22" s="90"/>
      <c r="D22" s="90"/>
      <c r="E22" s="90"/>
      <c r="F22" s="91"/>
      <c r="G22" s="91"/>
      <c r="H22" s="100">
        <f>IF(OR(рабВВ!C$3=7,рабВВ!C$3=1,рабВВ!C7&gt;0),"",IF(AND(рабВВ!C9=0,OR(рабВВ!C$3=2,рабВВ!C$3=3,рабВВ!C$3=4,рабВВ!C$3=5,рабВВ!C$3=6)),8,рабВВ!C9))</f>
      </c>
      <c r="I22" s="100"/>
      <c r="J22" s="100">
        <f>IF(OR(рабВВ!E$3=7,рабВВ!E$3=1,рабВВ!E7&gt;0),"",IF(AND(рабВВ!E9=0,OR(рабВВ!E$3=2,рабВВ!E$3=3,рабВВ!E$3=4,рабВВ!E$3=5,рабВВ!E$3=6)),8,рабВВ!E9))</f>
      </c>
      <c r="K22" s="100"/>
      <c r="L22" s="100">
        <f>IF(OR(рабВВ!G$3=7,рабВВ!G$3=1,рабВВ!G7&gt;0),"",IF(AND(рабВВ!G9=0,OR(рабВВ!G$3=2,рабВВ!G$3=3,рабВВ!G$3=4,рабВВ!G$3=5,рабВВ!G$3=6)),8,рабВВ!G9))</f>
      </c>
      <c r="M22" s="100"/>
      <c r="N22" s="100">
        <f>IF(OR(рабВВ!I$3=7,рабВВ!I$3=1,рабВВ!I7&gt;0),"",IF(AND(рабВВ!I9=0,OR(рабВВ!I$3=2,рабВВ!I$3=3,рабВВ!I$3=4,рабВВ!I$3=5,рабВВ!I$3=6)),8,рабВВ!I9))</f>
      </c>
      <c r="O22" s="100"/>
      <c r="P22" s="100">
        <f>IF(OR(рабВВ!K$3=7,рабВВ!K$3=1,рабВВ!K7&gt;0),"",IF(AND(рабВВ!K9=0,OR(рабВВ!K$3=2,рабВВ!K$3=3,рабВВ!K$3=4,рабВВ!K$3=5,рабВВ!K$3=6)),8,рабВВ!K9))</f>
      </c>
      <c r="Q22" s="100"/>
      <c r="R22" s="100">
        <f>IF(OR(рабВВ!M$3=7,рабВВ!M$3=1,рабВВ!M7&gt;0),"",IF(AND(рабВВ!M9=0,OR(рабВВ!M$3=2,рабВВ!M$3=3,рабВВ!M$3=4,рабВВ!M$3=5,рабВВ!M$3=6)),8,рабВВ!M9))</f>
      </c>
      <c r="S22" s="100"/>
      <c r="T22" s="100">
        <f>IF(OR(рабВВ!O$3=7,рабВВ!O$3=1,рабВВ!O7&gt;0),"",IF(AND(рабВВ!O9=0,OR(рабВВ!O$3=2,рабВВ!O$3=3,рабВВ!O$3=4,рабВВ!O$3=5,рабВВ!O$3=6)),8,рабВВ!O9))</f>
      </c>
      <c r="U22" s="100"/>
      <c r="V22" s="100">
        <f>IF(OR(рабВВ!Q$3=7,рабВВ!Q$3=1,рабВВ!Q7&gt;0),"",IF(AND(рабВВ!Q9=0,OR(рабВВ!Q$3=2,рабВВ!Q$3=3,рабВВ!Q$3=4,рабВВ!Q$3=5,рабВВ!Q$3=6)),8,рабВВ!Q9))</f>
      </c>
      <c r="W22" s="100"/>
      <c r="X22" s="100">
        <f>IF(OR(рабВВ!S$3=7,рабВВ!S$3=1,рабВВ!S7&gt;0),"",IF(AND(рабВВ!S9=0,OR(рабВВ!S$3=2,рабВВ!S$3=3,рабВВ!S$3=4,рабВВ!S$3=5,рабВВ!S$3=6)),8,рабВВ!S9))</f>
      </c>
      <c r="Y22" s="100"/>
      <c r="Z22" s="100">
        <f>IF(OR(рабВВ!U$3=7,рабВВ!U$3=1,рабВВ!U7&gt;0),"",IF(AND(рабВВ!U9=0,OR(рабВВ!U$3=2,рабВВ!U$3=3,рабВВ!U$3=4,рабВВ!U$3=5,рабВВ!U$3=6)),8,рабВВ!U9))</f>
      </c>
      <c r="AA22" s="100"/>
      <c r="AB22" s="100">
        <f>IF(OR(рабВВ!W$3=7,рабВВ!W$3=1,рабВВ!W7&gt;0),"",IF(AND(рабВВ!W9=0,OR(рабВВ!W$3=2,рабВВ!W$3=3,рабВВ!W$3=4,рабВВ!W$3=5,рабВВ!W$3=6)),8,рабВВ!W9))</f>
      </c>
      <c r="AC22" s="100"/>
      <c r="AD22" s="100">
        <f>IF(OR(рабВВ!Y$3=7,рабВВ!Y$3=1,рабВВ!Y7&gt;0),"",IF(AND(рабВВ!Y9=0,OR(рабВВ!Y$3=2,рабВВ!Y$3=3,рабВВ!Y$3=4,рабВВ!Y$3=5,рабВВ!Y$3=6)),8,рабВВ!Y9))</f>
        <v>8</v>
      </c>
      <c r="AE22" s="100"/>
      <c r="AF22" s="100">
        <f>IF(OR(рабВВ!AA$3=7,рабВВ!AA$3=1,рабВВ!AA7&gt;0),"",IF(AND(рабВВ!AA9=0,OR(рабВВ!AA$3=2,рабВВ!AA$3=3,рабВВ!AA$3=4,рабВВ!AA$3=5,рабВВ!AA$3=6)),8,рабВВ!AA9))</f>
        <v>8</v>
      </c>
      <c r="AG22" s="100"/>
      <c r="AH22" s="100">
        <f>IF(OR(рабВВ!AC$3=7,рабВВ!AC$3=1,рабВВ!AC7&gt;0),"",IF(AND(рабВВ!AC9=0,OR(рабВВ!AC$3=2,рабВВ!AC$3=3,рабВВ!AC$3=4,рабВВ!AC$3=5,рабВВ!AC$3=6)),8,рабВВ!AC9))</f>
        <v>8</v>
      </c>
      <c r="AI22" s="100"/>
      <c r="AJ22" s="100">
        <f>IF(OR(рабВВ!AE$3=7,рабВВ!AE$3=1,рабВВ!AE7&gt;0),"",IF(AND(рабВВ!AE9=0,OR(рабВВ!AE$3=2,рабВВ!AE$3=3,рабВВ!AE$3=4,рабВВ!AE$3=5,рабВВ!AE$3=6)),8,рабВВ!AE9))</f>
        <v>8</v>
      </c>
      <c r="AK22" s="100"/>
      <c r="AL22" s="100" t="s">
        <v>43</v>
      </c>
      <c r="AM22" s="100"/>
      <c r="AN22" s="86">
        <f>SUM(H22:AM22)</f>
        <v>32</v>
      </c>
      <c r="AO22" s="86"/>
      <c r="AP22" s="86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24"/>
      <c r="BE22" s="94"/>
      <c r="BF22" s="94"/>
      <c r="BG22" s="94"/>
      <c r="BH22" s="92"/>
      <c r="BI22" s="92"/>
      <c r="BJ22" s="92"/>
      <c r="BK22" s="92"/>
      <c r="BL22" s="25"/>
    </row>
    <row r="23" spans="1:64" s="1" customFormat="1" ht="18" customHeight="1">
      <c r="A23" s="68"/>
      <c r="B23" s="68"/>
      <c r="C23" s="90"/>
      <c r="D23" s="90"/>
      <c r="E23" s="90"/>
      <c r="F23" s="91"/>
      <c r="G23" s="91"/>
      <c r="H23" s="93">
        <f>IF(AND(РАБ!$AU$12&lt;рабВВ!$AG$4,рабВВ!AG$4&gt;0),"",IF(рабВВ!AG7&gt;0,рабВВ!AG7,IF(OR(рабВВ!AG$3=7,рабВВ!AG$3=1),"В","Я")))</f>
        <v>8</v>
      </c>
      <c r="I23" s="93"/>
      <c r="J23" s="93">
        <f>IF(AND(РАБ!$AU$12&lt;рабВВ!$AG$4,рабВВ!AI$4&gt;0),"",IF(рабВВ!AI7&gt;0,рабВВ!AI7,IF(OR(рабВВ!AI$3=7,рабВВ!AI$3=1),"В","Я")))</f>
        <v>8</v>
      </c>
      <c r="K23" s="93"/>
      <c r="L23" s="93" t="str">
        <f>IF(AND(РАБ!$AU$12&lt;рабВВ!$AG$4,рабВВ!AK$4&gt;0),"",IF(рабВВ!AK7&gt;0,рабВВ!AK7,IF(OR(рабВВ!AK$3=7,рабВВ!AK$3=1),"В","Я")))</f>
        <v>Я</v>
      </c>
      <c r="M23" s="93"/>
      <c r="N23" s="93" t="str">
        <f>IF(AND(РАБ!$AU$12&lt;рабВВ!$AG$4,рабВВ!AM$4&gt;0),"",IF(рабВВ!AM7&gt;0,рабВВ!AM7,IF(OR(рабВВ!AM$3=7,рабВВ!AM$3=1),"В","Я")))</f>
        <v>Я</v>
      </c>
      <c r="O23" s="93"/>
      <c r="P23" s="93" t="str">
        <f>IF(AND(РАБ!$AU$12&lt;рабВВ!$AG$4,рабВВ!AO$4&gt;0),"",IF(рабВВ!AO7&gt;0,рабВВ!AO7,IF(OR(рабВВ!AO$3=7,рабВВ!AO$3=1),"В","Я")))</f>
        <v>Я</v>
      </c>
      <c r="Q23" s="93"/>
      <c r="R23" s="93" t="str">
        <f>IF(AND(РАБ!$AU$12&lt;рабВВ!$AG$4,рабВВ!AQ$4&gt;0),"",IF(рабВВ!AQ7&gt;0,рабВВ!AQ7,IF(OR(рабВВ!AQ$3=7,рабВВ!AQ$3=1),"В","Я")))</f>
        <v>Я</v>
      </c>
      <c r="S23" s="93"/>
      <c r="T23" s="93" t="str">
        <f>IF(AND(РАБ!$AU$12&lt;рабВВ!$AG$4,рабВВ!AS$4&gt;0),"",IF(рабВВ!AS7&gt;0,рабВВ!AS7,IF(OR(рабВВ!AS$3=7,рабВВ!AS$3=1),"В","Я")))</f>
        <v>Я</v>
      </c>
      <c r="U23" s="93"/>
      <c r="V23" s="93" t="str">
        <f>IF(AND(РАБ!$AU$12&lt;рабВВ!$AG$4,рабВВ!AU$4&gt;0),"",IF(рабВВ!AU7&gt;0,рабВВ!AU7,IF(OR(рабВВ!AU$3=7,рабВВ!AU$3=1),"В","Я")))</f>
        <v>В</v>
      </c>
      <c r="W23" s="93"/>
      <c r="X23" s="93" t="str">
        <f>IF(AND(РАБ!$AU$12&lt;рабВВ!$AG$4,рабВВ!AW$4&gt;0),"",IF(рабВВ!AW7&gt;0,рабВВ!AW7,IF(OR(рабВВ!AW$3=7,рабВВ!AW$3=1),"В","Я")))</f>
        <v>В</v>
      </c>
      <c r="Y23" s="93"/>
      <c r="Z23" s="93" t="str">
        <f>IF(AND(РАБ!$AU$12&lt;рабВВ!$AG$4,рабВВ!AY$4&gt;0),"",IF(рабВВ!AY7&gt;0,рабВВ!AY7,IF(OR(рабВВ!AY$3=7,рабВВ!AY$3=1),"В","Я")))</f>
        <v>Я</v>
      </c>
      <c r="AA23" s="93"/>
      <c r="AB23" s="93" t="str">
        <f>IF(AND(РАБ!$AU$12&lt;рабВВ!$AG$4,рабВВ!BA$4&gt;0),"",IF(рабВВ!BA7&gt;0,рабВВ!BA7,IF(OR(рабВВ!BA$3=7,рабВВ!BA$3=1),"В","Я")))</f>
        <v>Я</v>
      </c>
      <c r="AC23" s="93"/>
      <c r="AD23" s="93" t="str">
        <f>IF(AND(РАБ!$AU$12&lt;рабВВ!$AG$4,рабВВ!BC$4&gt;0),"",IF(рабВВ!BC7&gt;0,рабВВ!BC7,IF(OR(рабВВ!BC$3=7,рабВВ!BC$3=1),"В","Я")))</f>
        <v>Я</v>
      </c>
      <c r="AE23" s="93"/>
      <c r="AF23" s="93" t="str">
        <f>IF(AND(РАБ!$AU$12&lt;рабВВ!$AG$4,рабВВ!BE$4&gt;0),"",IF(рабВВ!BE7&gt;0,рабВВ!BE7,IF(OR(рабВВ!BE$3=7,рабВВ!BE$3=1),"В","Я")))</f>
        <v>Я</v>
      </c>
      <c r="AG23" s="93"/>
      <c r="AH23" s="93" t="str">
        <f>IF(рабВВ!BG$4="Х","Х",IF(AND(РАБ!$AU$12&lt;рабВВ!$AG$4,рабВВ!BG$4&gt;0),"",IF(рабВВ!BG7&gt;0,рабВВ!BG7,IF(OR(рабВВ!BG$3=7,рабВВ!BG$3=1),"В","Я"))))</f>
        <v>Я</v>
      </c>
      <c r="AI23" s="93"/>
      <c r="AJ23" s="93" t="str">
        <f>IF(рабВВ!BI$4="Х","Х",IF(AND(РАБ!$AU$12&lt;рабВВ!$AG$4,рабВВ!BI$4&gt;0),"",IF(рабВВ!BI7&gt;0,рабВВ!BI7,IF(OR(рабВВ!BI$3=7,рабВВ!BI$3=1),"В","Я"))))</f>
        <v>В</v>
      </c>
      <c r="AK23" s="93"/>
      <c r="AL23" s="93" t="str">
        <f>IF(рабВВ!BK$4="Х","Х",IF(AND(РАБ!$AU$12&lt;рабВВ!$AG$4,рабВВ!BK$4&gt;0),"",IF(рабВВ!BK7&gt;0,рабВВ!BK7,IF(OR(рабВВ!BK$3=7,рабВВ!BK$3=1),"В","Я"))))</f>
        <v>В</v>
      </c>
      <c r="AM23" s="93"/>
      <c r="AN23" s="95">
        <f>COUNTIF(H23:AM23,"Я")</f>
        <v>10</v>
      </c>
      <c r="AO23" s="95"/>
      <c r="AP23" s="86">
        <f>AN22+AN24</f>
        <v>72</v>
      </c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24"/>
      <c r="BE23" s="94"/>
      <c r="BF23" s="94"/>
      <c r="BG23" s="94"/>
      <c r="BH23" s="92"/>
      <c r="BI23" s="92"/>
      <c r="BJ23" s="92"/>
      <c r="BK23" s="92"/>
      <c r="BL23" s="25"/>
    </row>
    <row r="24" spans="1:64" s="1" customFormat="1" ht="18" customHeight="1">
      <c r="A24" s="68"/>
      <c r="B24" s="68"/>
      <c r="C24" s="90"/>
      <c r="D24" s="90"/>
      <c r="E24" s="90"/>
      <c r="F24" s="91"/>
      <c r="G24" s="91"/>
      <c r="H24" s="93">
        <f>IF(AND(РАБ!$AU$12&lt;рабВВ!$AG$4,рабВВ!AG$4&gt;0),"",IF(OR(рабВВ!AG$3=7,рабВВ!AG$3=1,рабВВ!AG7&gt;0),"",IF(AND(рабВВ!AG9=0,OR(рабВВ!AG$3=2,рабВВ!AG$3=3,рабВВ!AG$3=4,рабВВ!AG$3=5,рабВВ!AG$3=6)),8,рабВВ!AG9)))</f>
      </c>
      <c r="I24" s="93"/>
      <c r="J24" s="93">
        <f>IF(AND(РАБ!$AU$12&lt;рабВВ!$AG$4,рабВВ!AI$4&gt;0),"",IF(OR(рабВВ!AI$3=7,рабВВ!AI$3=1,рабВВ!AI7&gt;0),"",IF(AND(рабВВ!AI9=0,OR(рабВВ!AI$3=2,рабВВ!AI$3=3,рабВВ!AI$3=4,рабВВ!AI$3=5,рабВВ!AI$3=6)),8,рабВВ!AI9)))</f>
      </c>
      <c r="K24" s="93"/>
      <c r="L24" s="93" t="str">
        <f>IF(AND(РАБ!$AU$12&lt;рабВВ!$AG$4,рабВВ!AK$4&gt;0),"",IF(OR(рабВВ!AK$3=7,рабВВ!AK$3=1,рабВВ!AK7&gt;0),"",IF(AND(рабВВ!AK9=0,OR(рабВВ!AK$3=2,рабВВ!AK$3=3,рабВВ!AK$3=4,рабВВ!AK$3=5,рабВВ!AK$3=6)),8,рабВВ!AK9)))</f>
        <v>Б</v>
      </c>
      <c r="M24" s="93"/>
      <c r="N24" s="93" t="str">
        <f>IF(AND(РАБ!$AU$12&lt;рабВВ!$AG$4,рабВВ!AM$4&gt;0),"",IF(OR(рабВВ!AM$3=7,рабВВ!AM$3=1,рабВВ!AM7&gt;0),"",IF(AND(рабВВ!AM9=0,OR(рабВВ!AM$3=2,рабВВ!AM$3=3,рабВВ!AM$3=4,рабВВ!AM$3=5,рабВВ!AM$3=6)),8,рабВВ!AM9)))</f>
        <v>Б</v>
      </c>
      <c r="O24" s="93"/>
      <c r="P24" s="93" t="str">
        <f>IF(AND(РАБ!$AU$12&lt;рабВВ!$AG$4,рабВВ!AO$4&gt;0),"",IF(OR(рабВВ!AO$3=7,рабВВ!AO$3=1,рабВВ!AO7&gt;0),"",IF(AND(рабВВ!AO9=0,OR(рабВВ!AO$3=2,рабВВ!AO$3=3,рабВВ!AO$3=4,рабВВ!AO$3=5,рабВВ!AO$3=6)),8,рабВВ!AO9)))</f>
        <v>Б</v>
      </c>
      <c r="Q24" s="93"/>
      <c r="R24" s="93" t="str">
        <f>IF(AND(РАБ!$AU$12&lt;рабВВ!$AG$4,рабВВ!AQ$4&gt;0),"",IF(OR(рабВВ!AQ$3=7,рабВВ!AQ$3=1,рабВВ!AQ7&gt;0),"",IF(AND(рабВВ!AQ9=0,OR(рабВВ!AQ$3=2,рабВВ!AQ$3=3,рабВВ!AQ$3=4,рабВВ!AQ$3=5,рабВВ!AQ$3=6)),8,рабВВ!AQ9)))</f>
        <v>Б</v>
      </c>
      <c r="S24" s="93"/>
      <c r="T24" s="93" t="str">
        <f>IF(AND(РАБ!$AU$12&lt;рабВВ!$AG$4,рабВВ!AS$4&gt;0),"",IF(OR(рабВВ!AS$3=7,рабВВ!AS$3=1,рабВВ!AS7&gt;0),"",IF(AND(рабВВ!AS9=0,OR(рабВВ!AS$3=2,рабВВ!AS$3=3,рабВВ!AS$3=4,рабВВ!AS$3=5,рабВВ!AS$3=6)),8,рабВВ!AS9)))</f>
        <v>Б</v>
      </c>
      <c r="U24" s="93"/>
      <c r="V24" s="93">
        <f>IF(AND(РАБ!$AU$12&lt;рабВВ!$AG$4,рабВВ!AU$4&gt;0),"",IF(OR(рабВВ!AU$3=7,рабВВ!AU$3=1,рабВВ!AU7&gt;0),"",IF(AND(рабВВ!AU9=0,OR(рабВВ!AU$3=2,рабВВ!AU$3=3,рабВВ!AU$3=4,рабВВ!AU$3=5,рабВВ!AU$3=6)),8,рабВВ!AU9)))</f>
      </c>
      <c r="W24" s="93"/>
      <c r="X24" s="93">
        <f>IF(AND(РАБ!$AU$12&lt;рабВВ!$AG$4,рабВВ!AW$4&gt;0),"",IF(OR(рабВВ!AW$3=7,рабВВ!AW$3=1,рабВВ!AW7&gt;0),"",IF(AND(рабВВ!AW9=0,OR(рабВВ!AW$3=2,рабВВ!AW$3=3,рабВВ!AW$3=4,рабВВ!AW$3=5,рабВВ!AW$3=6)),8,рабВВ!AW9)))</f>
      </c>
      <c r="Y24" s="93"/>
      <c r="Z24" s="93">
        <f>IF(AND(РАБ!$AU$12&lt;рабВВ!$AG$4,рабВВ!AY$4&gt;0),"",IF(OR(рабВВ!AY$3=7,рабВВ!AY$3=1,рабВВ!AY7&gt;0),"",IF(AND(рабВВ!AY9=0,OR(рабВВ!AY$3=2,рабВВ!AY$3=3,рабВВ!AY$3=4,рабВВ!AY$3=5,рабВВ!AY$3=6)),8,рабВВ!AY9)))</f>
        <v>8</v>
      </c>
      <c r="AA24" s="93"/>
      <c r="AB24" s="93">
        <f>IF(AND(РАБ!$AU$12&lt;рабВВ!$AG$4,рабВВ!BA$4&gt;0),"",IF(OR(рабВВ!BA$3=7,рабВВ!BA$3=1,рабВВ!BA7&gt;0),"",IF(AND(рабВВ!BA9=0,OR(рабВВ!BA$3=2,рабВВ!BA$3=3,рабВВ!BA$3=4,рабВВ!BA$3=5,рабВВ!BA$3=6)),8,рабВВ!BA9)))</f>
        <v>8</v>
      </c>
      <c r="AC24" s="93"/>
      <c r="AD24" s="93">
        <f>IF(AND(РАБ!$AU$12&lt;рабВВ!$AG$4,рабВВ!BC$4&gt;0),"",IF(OR(рабВВ!BC$3=7,рабВВ!BC$3=1,рабВВ!BC7&gt;0),"",IF(AND(рабВВ!BC9=0,OR(рабВВ!BC$3=2,рабВВ!BC$3=3,рабВВ!BC$3=4,рабВВ!BC$3=5,рабВВ!BC$3=6)),8,рабВВ!BC9)))</f>
        <v>8</v>
      </c>
      <c r="AE24" s="93"/>
      <c r="AF24" s="93">
        <f>IF(AND(РАБ!$AU$12&lt;рабВВ!$AG$4,рабВВ!BE$4&gt;0),"",IF(OR(рабВВ!BE$3=7,рабВВ!BE$3=1,рабВВ!BE7&gt;0),"",IF(AND(рабВВ!BE9=0,OR(рабВВ!BE$3=2,рабВВ!BE$3=3,рабВВ!BE$3=4,рабВВ!BE$3=5,рабВВ!BE$3=6)),8,рабВВ!BE9)))</f>
        <v>8</v>
      </c>
      <c r="AG24" s="93"/>
      <c r="AH24" s="93">
        <f>IF(рабВВ!BG$4="Х","Х",IF(AND(РАБ!$AU$12&lt;рабВВ!$AG$4,рабВВ!BG$4&gt;0),"",IF(OR(рабВВ!BG$3=7,рабВВ!BG$3=1,рабВВ!BG7&gt;0),"",IF(AND(рабВВ!BG9=0,OR(рабВВ!BG$3=2,рабВВ!BG$3=3,рабВВ!BG$3=4,рабВВ!BG$3=5,рабВВ!BG$3=6)),8,рабВВ!BG9))))</f>
        <v>8</v>
      </c>
      <c r="AI24" s="93"/>
      <c r="AJ24" s="93">
        <f>IF(рабВВ!BI$4="Х","Х",IF(AND(РАБ!$AU$12&lt;рабВВ!$AG$4,рабВВ!BI$4&gt;0),"",IF(OR(рабВВ!BI$3=7,рабВВ!BI$3=1,рабВВ!BI7&gt;0),"",IF(AND(рабВВ!BI9=0,OR(рабВВ!BI$3=2,рабВВ!BI$3=3,рабВВ!BI$3=4,рабВВ!BI$3=5,рабВВ!BI$3=6)),8,рабВВ!BI9))))</f>
      </c>
      <c r="AK24" s="93"/>
      <c r="AL24" s="93">
        <f>IF(рабВВ!BK$4="Х","Х",IF(AND(РАБ!$AU$12&lt;рабВВ!$AG$4,рабВВ!BK$4&gt;0),"",IF(OR(рабВВ!BK$3=7,рабВВ!BK$3=1,рабВВ!BK7&gt;0),"",IF(AND(рабВВ!BK9=0,OR(рабВВ!BK$3=2,рабВВ!BK$3=3,рабВВ!BK$3=4,рабВВ!BK$3=5,рабВВ!BK$3=6)),8,рабВВ!BK9))))</f>
      </c>
      <c r="AM24" s="93"/>
      <c r="AN24" s="86">
        <f>SUM(H24:AM24)</f>
        <v>40</v>
      </c>
      <c r="AO24" s="86"/>
      <c r="AP24" s="86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24"/>
      <c r="BE24" s="94"/>
      <c r="BF24" s="94"/>
      <c r="BG24" s="94"/>
      <c r="BH24" s="92"/>
      <c r="BI24" s="92"/>
      <c r="BJ24" s="92"/>
      <c r="BK24" s="92"/>
      <c r="BL24" s="25"/>
    </row>
    <row r="25" spans="1:64" s="1" customFormat="1" ht="18" customHeight="1">
      <c r="A25" s="68">
        <v>2</v>
      </c>
      <c r="B25" s="68"/>
      <c r="C25" s="90" t="s">
        <v>75</v>
      </c>
      <c r="D25" s="90"/>
      <c r="E25" s="90"/>
      <c r="F25" s="91">
        <v>58248</v>
      </c>
      <c r="G25" s="91"/>
      <c r="H25" s="93" t="str">
        <f>IF(рабВВ!C11&gt;0,рабВВ!C11,IF(OR(рабВВ!C$3=7,рабВВ!C$3=1),"В","Я"))</f>
        <v>В</v>
      </c>
      <c r="I25" s="93"/>
      <c r="J25" s="93" t="str">
        <f>IF(рабВВ!E11&gt;0,рабВВ!E11,IF(OR(рабВВ!E$3=7,рабВВ!E$3=1),"В","Я"))</f>
        <v>В</v>
      </c>
      <c r="K25" s="93"/>
      <c r="L25" s="93" t="str">
        <f>IF(рабВВ!G11&gt;0,рабВВ!G11,IF(OR(рабВВ!G$3=7,рабВВ!G$3=1),"В","Я"))</f>
        <v>В</v>
      </c>
      <c r="M25" s="93"/>
      <c r="N25" s="93" t="str">
        <f>IF(рабВВ!I11&gt;0,рабВВ!I11,IF(OR(рабВВ!I$3=7,рабВВ!I$3=1),"В","Я"))</f>
        <v>В</v>
      </c>
      <c r="O25" s="93"/>
      <c r="P25" s="93" t="str">
        <f>IF(рабВВ!K11&gt;0,рабВВ!K11,IF(OR(рабВВ!K$3=7,рабВВ!K$3=1),"В","Я"))</f>
        <v>Я</v>
      </c>
      <c r="Q25" s="93"/>
      <c r="R25" s="93" t="str">
        <f>IF(рабВВ!M11&gt;0,рабВВ!M11,IF(OR(рабВВ!M$3=7,рабВВ!M$3=1),"В","Я"))</f>
        <v>Я</v>
      </c>
      <c r="S25" s="93"/>
      <c r="T25" s="93" t="str">
        <f>IF(рабВВ!O11&gt;0,рабВВ!O11,IF(OR(рабВВ!O$3=7,рабВВ!O$3=1),"В","Я"))</f>
        <v>Я</v>
      </c>
      <c r="U25" s="93"/>
      <c r="V25" s="93" t="str">
        <f>IF(рабВВ!Q11&gt;0,рабВВ!Q11,IF(OR(рабВВ!Q$3=7,рабВВ!Q$3=1),"В","Я"))</f>
        <v>Я</v>
      </c>
      <c r="W25" s="93"/>
      <c r="X25" s="93" t="str">
        <f>IF(рабВВ!S11&gt;0,рабВВ!S11,IF(OR(рабВВ!S$3=7,рабВВ!S$3=1),"В","Я"))</f>
        <v>В</v>
      </c>
      <c r="Y25" s="93"/>
      <c r="Z25" s="93" t="str">
        <f>IF(рабВВ!U11&gt;0,рабВВ!U11,IF(OR(рабВВ!U$3=7,рабВВ!U$3=1),"В","Я"))</f>
        <v>В</v>
      </c>
      <c r="AA25" s="93"/>
      <c r="AB25" s="93" t="str">
        <f>IF(рабВВ!W11&gt;0,рабВВ!W11,IF(OR(рабВВ!W$3=7,рабВВ!W$3=1),"В","Я"))</f>
        <v>В</v>
      </c>
      <c r="AC25" s="93"/>
      <c r="AD25" s="93" t="str">
        <f>IF(рабВВ!Y11&gt;0,рабВВ!Y11,IF(OR(рабВВ!Y$3=7,рабВВ!Y$3=1),"В","Я"))</f>
        <v>Я</v>
      </c>
      <c r="AE25" s="93"/>
      <c r="AF25" s="93" t="str">
        <f>IF(рабВВ!AA11&gt;0,рабВВ!AA11,IF(OR(рабВВ!AA$3=7,рабВВ!AA$3=1),"В","Я"))</f>
        <v>Я</v>
      </c>
      <c r="AG25" s="93"/>
      <c r="AH25" s="93" t="str">
        <f>IF(рабВВ!AC11&gt;0,рабВВ!AC11,IF(OR(рабВВ!AC$3=7,рабВВ!AC$3=1),"В","Я"))</f>
        <v>Я</v>
      </c>
      <c r="AI25" s="93"/>
      <c r="AJ25" s="93" t="str">
        <f>IF(рабВВ!AE11&gt;0,рабВВ!AE11,IF(OR(рабВВ!AE$3=7,рабВВ!AE$3=1),"В","Я"))</f>
        <v>Я</v>
      </c>
      <c r="AK25" s="93"/>
      <c r="AL25" s="93" t="s">
        <v>43</v>
      </c>
      <c r="AM25" s="93"/>
      <c r="AN25" s="95">
        <f>COUNTIF(H25:AK25,"Я")</f>
        <v>8</v>
      </c>
      <c r="AO25" s="95"/>
      <c r="AP25" s="86">
        <f>AN25+AN27</f>
        <v>18</v>
      </c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24"/>
      <c r="BE25" s="94"/>
      <c r="BF25" s="94"/>
      <c r="BG25" s="94"/>
      <c r="BH25" s="92"/>
      <c r="BI25" s="92"/>
      <c r="BJ25" s="92"/>
      <c r="BK25" s="92"/>
      <c r="BL25" s="25"/>
    </row>
    <row r="26" spans="1:64" s="1" customFormat="1" ht="18" customHeight="1">
      <c r="A26" s="68"/>
      <c r="B26" s="68"/>
      <c r="C26" s="90"/>
      <c r="D26" s="90"/>
      <c r="E26" s="90"/>
      <c r="F26" s="91"/>
      <c r="G26" s="91"/>
      <c r="H26" s="100">
        <f>IF(OR(рабВВ!C$3=7,рабВВ!C$3=1,рабВВ!C11&gt;0),"",IF(AND(рабВВ!C13=0,OR(рабВВ!C$3=2,рабВВ!C$3=3,рабВВ!C$3=4,рабВВ!C$3=5,рабВВ!C$3=6)),8,рабВВ!C13))</f>
      </c>
      <c r="I26" s="100"/>
      <c r="J26" s="100">
        <f>IF(OR(рабВВ!E$3=7,рабВВ!E$3=1,рабВВ!E11&gt;0),"",IF(AND(рабВВ!E13=0,OR(рабВВ!E$3=2,рабВВ!E$3=3,рабВВ!E$3=4,рабВВ!E$3=5,рабВВ!E$3=6)),8,рабВВ!E13))</f>
      </c>
      <c r="K26" s="100"/>
      <c r="L26" s="100">
        <f>IF(OR(рабВВ!G$3=7,рабВВ!G$3=1,рабВВ!G11&gt;0),"",IF(AND(рабВВ!G13=0,OR(рабВВ!G$3=2,рабВВ!G$3=3,рабВВ!G$3=4,рабВВ!G$3=5,рабВВ!G$3=6)),8,рабВВ!G13))</f>
      </c>
      <c r="M26" s="100"/>
      <c r="N26" s="100">
        <f>IF(OR(рабВВ!I$3=7,рабВВ!I$3=1,рабВВ!I11&gt;0),"",IF(AND(рабВВ!I13=0,OR(рабВВ!I$3=2,рабВВ!I$3=3,рабВВ!I$3=4,рабВВ!I$3=5,рабВВ!I$3=6)),8,рабВВ!I13))</f>
      </c>
      <c r="O26" s="100"/>
      <c r="P26" s="100">
        <f>IF(OR(рабВВ!K$3=7,рабВВ!K$3=1,рабВВ!K11&gt;0),"",IF(AND(рабВВ!K13=0,OR(рабВВ!K$3=2,рабВВ!K$3=3,рабВВ!K$3=4,рабВВ!K$3=5,рабВВ!K$3=6)),8,рабВВ!K13))</f>
        <v>8</v>
      </c>
      <c r="Q26" s="100"/>
      <c r="R26" s="100">
        <f>IF(OR(рабВВ!M$3=7,рабВВ!M$3=1,рабВВ!M11&gt;0),"",IF(AND(рабВВ!M13=0,OR(рабВВ!M$3=2,рабВВ!M$3=3,рабВВ!M$3=4,рабВВ!M$3=5,рабВВ!M$3=6)),8,рабВВ!M13))</f>
        <v>8</v>
      </c>
      <c r="S26" s="100"/>
      <c r="T26" s="100">
        <f>IF(OR(рабВВ!O$3=7,рабВВ!O$3=1,рабВВ!O11&gt;0),"",IF(AND(рабВВ!O13=0,OR(рабВВ!O$3=2,рабВВ!O$3=3,рабВВ!O$3=4,рабВВ!O$3=5,рабВВ!O$3=6)),8,рабВВ!O13))</f>
        <v>8</v>
      </c>
      <c r="U26" s="100"/>
      <c r="V26" s="100">
        <f>IF(OR(рабВВ!Q$3=7,рабВВ!Q$3=1,рабВВ!Q11&gt;0),"",IF(AND(рабВВ!Q13=0,OR(рабВВ!Q$3=2,рабВВ!Q$3=3,рабВВ!Q$3=4,рабВВ!Q$3=5,рабВВ!Q$3=6)),8,рабВВ!Q13))</f>
        <v>8</v>
      </c>
      <c r="W26" s="100"/>
      <c r="X26" s="100">
        <f>IF(OR(рабВВ!S$3=7,рабВВ!S$3=1,рабВВ!S11&gt;0),"",IF(AND(рабВВ!S13=0,OR(рабВВ!S$3=2,рабВВ!S$3=3,рабВВ!S$3=4,рабВВ!S$3=5,рабВВ!S$3=6)),8,рабВВ!S13))</f>
      </c>
      <c r="Y26" s="100"/>
      <c r="Z26" s="100">
        <f>IF(OR(рабВВ!U$3=7,рабВВ!U$3=1,рабВВ!U11&gt;0),"",IF(AND(рабВВ!U13=0,OR(рабВВ!U$3=2,рабВВ!U$3=3,рабВВ!U$3=4,рабВВ!U$3=5,рабВВ!U$3=6)),8,рабВВ!U13))</f>
      </c>
      <c r="AA26" s="100"/>
      <c r="AB26" s="100">
        <f>IF(OR(рабВВ!W$3=7,рабВВ!W$3=1,рабВВ!W11&gt;0),"",IF(AND(рабВВ!W13=0,OR(рабВВ!W$3=2,рабВВ!W$3=3,рабВВ!W$3=4,рабВВ!W$3=5,рабВВ!W$3=6)),8,рабВВ!W13))</f>
      </c>
      <c r="AC26" s="100"/>
      <c r="AD26" s="100">
        <f>IF(OR(рабВВ!Y$3=7,рабВВ!Y$3=1,рабВВ!Y11&gt;0),"",IF(AND(рабВВ!Y13=0,OR(рабВВ!Y$3=2,рабВВ!Y$3=3,рабВВ!Y$3=4,рабВВ!Y$3=5,рабВВ!Y$3=6)),8,рабВВ!Y13))</f>
        <v>8</v>
      </c>
      <c r="AE26" s="100"/>
      <c r="AF26" s="100">
        <f>IF(OR(рабВВ!AA$3=7,рабВВ!AA$3=1,рабВВ!AA11&gt;0),"",IF(AND(рабВВ!AA13=0,OR(рабВВ!AA$3=2,рабВВ!AA$3=3,рабВВ!AA$3=4,рабВВ!AA$3=5,рабВВ!AA$3=6)),8,рабВВ!AA13))</f>
        <v>8</v>
      </c>
      <c r="AG26" s="100"/>
      <c r="AH26" s="100">
        <f>IF(OR(рабВВ!AC$3=7,рабВВ!AC$3=1,рабВВ!AC11&gt;0),"",IF(AND(рабВВ!AC13=0,OR(рабВВ!AC$3=2,рабВВ!AC$3=3,рабВВ!AC$3=4,рабВВ!AC$3=5,рабВВ!AC$3=6)),8,рабВВ!AC13))</f>
        <v>8</v>
      </c>
      <c r="AI26" s="100"/>
      <c r="AJ26" s="100">
        <f>IF(OR(рабВВ!AE$3=7,рабВВ!AE$3=1,рабВВ!AE11&gt;0),"",IF(AND(рабВВ!AE13=0,OR(рабВВ!AE$3=2,рабВВ!AE$3=3,рабВВ!AE$3=4,рабВВ!AE$3=5,рабВВ!AE$3=6)),8,рабВВ!AE13))</f>
        <v>8</v>
      </c>
      <c r="AK26" s="100"/>
      <c r="AL26" s="100" t="s">
        <v>43</v>
      </c>
      <c r="AM26" s="100"/>
      <c r="AN26" s="86">
        <f>SUM(H26:AM26)</f>
        <v>64</v>
      </c>
      <c r="AO26" s="86"/>
      <c r="AP26" s="86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24"/>
      <c r="BE26" s="94"/>
      <c r="BF26" s="94"/>
      <c r="BG26" s="94"/>
      <c r="BH26" s="92"/>
      <c r="BI26" s="92"/>
      <c r="BJ26" s="92"/>
      <c r="BK26" s="92"/>
      <c r="BL26" s="25"/>
    </row>
    <row r="27" spans="1:64" s="1" customFormat="1" ht="18" customHeight="1">
      <c r="A27" s="68"/>
      <c r="B27" s="68"/>
      <c r="C27" s="90"/>
      <c r="D27" s="90"/>
      <c r="E27" s="90"/>
      <c r="F27" s="91"/>
      <c r="G27" s="91"/>
      <c r="H27" s="93" t="str">
        <f>IF(AND(РАБ!$AU$12&lt;рабВВ!$AG$4,рабВВ!AG$4&gt;0),"",IF(рабВВ!AG11&gt;0,рабВВ!AG11,IF(OR(рабВВ!AG$3=7,рабВВ!AG$3=1),"В","Я")))</f>
        <v>В</v>
      </c>
      <c r="I27" s="93"/>
      <c r="J27" s="93" t="str">
        <f>IF(AND(РАБ!$AU$12&lt;рабВВ!$AG$4,рабВВ!AI$4&gt;0),"",IF(рабВВ!AI11&gt;0,рабВВ!AI11,IF(OR(рабВВ!AI$3=7,рабВВ!AI$3=1),"В","Я")))</f>
        <v>В</v>
      </c>
      <c r="K27" s="93"/>
      <c r="L27" s="93" t="str">
        <f>IF(AND(РАБ!$AU$12&lt;рабВВ!$AG$4,рабВВ!AK$4&gt;0),"",IF(рабВВ!AK11&gt;0,рабВВ!AK11,IF(OR(рабВВ!AK$3=7,рабВВ!AK$3=1),"В","Я")))</f>
        <v>Я</v>
      </c>
      <c r="M27" s="93"/>
      <c r="N27" s="93" t="str">
        <f>IF(AND(РАБ!$AU$12&lt;рабВВ!$AG$4,рабВВ!AM$4&gt;0),"",IF(рабВВ!AM11&gt;0,рабВВ!AM11,IF(OR(рабВВ!AM$3=7,рабВВ!AM$3=1),"В","Я")))</f>
        <v>Я</v>
      </c>
      <c r="O27" s="93"/>
      <c r="P27" s="93" t="str">
        <f>IF(AND(РАБ!$AU$12&lt;рабВВ!$AG$4,рабВВ!AO$4&gt;0),"",IF(рабВВ!AO11&gt;0,рабВВ!AO11,IF(OR(рабВВ!AO$3=7,рабВВ!AO$3=1),"В","Я")))</f>
        <v>Я</v>
      </c>
      <c r="Q27" s="93"/>
      <c r="R27" s="93" t="str">
        <f>IF(AND(РАБ!$AU$12&lt;рабВВ!$AG$4,рабВВ!AQ$4&gt;0),"",IF(рабВВ!AQ11&gt;0,рабВВ!AQ11,IF(OR(рабВВ!AQ$3=7,рабВВ!AQ$3=1),"В","Я")))</f>
        <v>Я</v>
      </c>
      <c r="S27" s="93"/>
      <c r="T27" s="93" t="str">
        <f>IF(AND(РАБ!$AU$12&lt;рабВВ!$AG$4,рабВВ!AS$4&gt;0),"",IF(рабВВ!AS11&gt;0,рабВВ!AS11,IF(OR(рабВВ!AS$3=7,рабВВ!AS$3=1),"В","Я")))</f>
        <v>Я</v>
      </c>
      <c r="U27" s="93"/>
      <c r="V27" s="93" t="str">
        <f>IF(AND(РАБ!$AU$12&lt;рабВВ!$AG$4,рабВВ!AU$4&gt;0),"",IF(рабВВ!AU11&gt;0,рабВВ!AU11,IF(OR(рабВВ!AU$3=7,рабВВ!AU$3=1),"В","Я")))</f>
        <v>В</v>
      </c>
      <c r="W27" s="93"/>
      <c r="X27" s="93" t="str">
        <f>IF(AND(РАБ!$AU$12&lt;рабВВ!$AG$4,рабВВ!AW$4&gt;0),"",IF(рабВВ!AW11&gt;0,рабВВ!AW11,IF(OR(рабВВ!AW$3=7,рабВВ!AW$3=1),"В","Я")))</f>
        <v>В</v>
      </c>
      <c r="Y27" s="93"/>
      <c r="Z27" s="93" t="str">
        <f>IF(AND(РАБ!$AU$12&lt;рабВВ!$AG$4,рабВВ!AY$4&gt;0),"",IF(рабВВ!AY11&gt;0,рабВВ!AY11,IF(OR(рабВВ!AY$3=7,рабВВ!AY$3=1),"В","Я")))</f>
        <v>Я</v>
      </c>
      <c r="AA27" s="93"/>
      <c r="AB27" s="93" t="str">
        <f>IF(AND(РАБ!$AU$12&lt;рабВВ!$AG$4,рабВВ!BA$4&gt;0),"",IF(рабВВ!BA11&gt;0,рабВВ!BA11,IF(OR(рабВВ!BA$3=7,рабВВ!BA$3=1),"В","Я")))</f>
        <v>Я</v>
      </c>
      <c r="AC27" s="93"/>
      <c r="AD27" s="93" t="str">
        <f>IF(AND(РАБ!$AU$12&lt;рабВВ!$AG$4,рабВВ!BC$4&gt;0),"",IF(рабВВ!BC11&gt;0,рабВВ!BC11,IF(OR(рабВВ!BC$3=7,рабВВ!BC$3=1),"В","Я")))</f>
        <v>Я</v>
      </c>
      <c r="AE27" s="93"/>
      <c r="AF27" s="93" t="str">
        <f>IF(AND(РАБ!$AU$12&lt;рабВВ!$AG$4,рабВВ!BE$4&gt;0),"",IF(рабВВ!BE11&gt;0,рабВВ!BE11,IF(OR(рабВВ!BE$3=7,рабВВ!BE$3=1),"В","Я")))</f>
        <v>Я</v>
      </c>
      <c r="AG27" s="93"/>
      <c r="AH27" s="93" t="str">
        <f>IF(рабВВ!BG$4="Х","Х",IF(AND(РАБ!$AU$12&lt;рабВВ!$AG$4,рабВВ!BG$4&gt;0),"",IF(рабВВ!BG11&gt;0,рабВВ!BG11,IF(OR(рабВВ!BG$3=7,рабВВ!BG$3=1),"В","Я"))))</f>
        <v>Я</v>
      </c>
      <c r="AI27" s="93"/>
      <c r="AJ27" s="93" t="str">
        <f>IF(рабВВ!BI$4="Х","Х",IF(AND(РАБ!$AU$12&lt;рабВВ!$AG$4,рабВВ!BI$4&gt;0),"",IF(рабВВ!BI11&gt;0,рабВВ!BI11,IF(OR(рабВВ!BI$3=7,рабВВ!BI$3=1),"В","Я"))))</f>
        <v>В</v>
      </c>
      <c r="AK27" s="93"/>
      <c r="AL27" s="93" t="str">
        <f>IF(рабВВ!BK$4="Х","Х",IF(AND(РАБ!$AU$12&lt;рабВВ!$AG$4,рабВВ!BK$4&gt;0),"",IF(рабВВ!BK11&gt;0,рабВВ!BK11,IF(OR(рабВВ!BK$3=7,рабВВ!BK$3=1),"В","Я"))))</f>
        <v>В</v>
      </c>
      <c r="AM27" s="93"/>
      <c r="AN27" s="95">
        <f>COUNTIF(H27:AM27,"Я")</f>
        <v>10</v>
      </c>
      <c r="AO27" s="95"/>
      <c r="AP27" s="86">
        <f>AN26+AN28</f>
        <v>144</v>
      </c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24"/>
      <c r="BE27" s="94"/>
      <c r="BF27" s="94"/>
      <c r="BG27" s="94"/>
      <c r="BH27" s="92"/>
      <c r="BI27" s="92"/>
      <c r="BJ27" s="92"/>
      <c r="BK27" s="92"/>
      <c r="BL27" s="25"/>
    </row>
    <row r="28" spans="1:64" s="1" customFormat="1" ht="18" customHeight="1">
      <c r="A28" s="68"/>
      <c r="B28" s="68"/>
      <c r="C28" s="90"/>
      <c r="D28" s="90"/>
      <c r="E28" s="90"/>
      <c r="F28" s="91"/>
      <c r="G28" s="91"/>
      <c r="H28" s="93">
        <f>IF(AND(РАБ!$AU$12&lt;рабВВ!$AG$4,рабВВ!AG$4&gt;0),"",IF(OR(рабВВ!AG$3=7,рабВВ!AG$3=1,рабВВ!AG11&gt;0),"",IF(AND(рабВВ!AG13=0,OR(рабВВ!AG$3=2,рабВВ!AG$3=3,рабВВ!AG$3=4,рабВВ!AG$3=5,рабВВ!AG$3=6)),8,рабВВ!AG13)))</f>
      </c>
      <c r="I28" s="93"/>
      <c r="J28" s="93">
        <f>IF(AND(РАБ!$AU$12&lt;рабВВ!$AG$4,рабВВ!AI$4&gt;0),"",IF(OR(рабВВ!AI$3=7,рабВВ!AI$3=1,рабВВ!AI11&gt;0),"",IF(AND(рабВВ!AI13=0,OR(рабВВ!AI$3=2,рабВВ!AI$3=3,рабВВ!AI$3=4,рабВВ!AI$3=5,рабВВ!AI$3=6)),8,рабВВ!AI13)))</f>
      </c>
      <c r="K28" s="93"/>
      <c r="L28" s="93">
        <f>IF(AND(РАБ!$AU$12&lt;рабВВ!$AG$4,рабВВ!AK$4&gt;0),"",IF(OR(рабВВ!AK$3=7,рабВВ!AK$3=1,рабВВ!AK11&gt;0),"",IF(AND(рабВВ!AK13=0,OR(рабВВ!AK$3=2,рабВВ!AK$3=3,рабВВ!AK$3=4,рабВВ!AK$3=5,рабВВ!AK$3=6)),8,рабВВ!AK13)))</f>
        <v>8</v>
      </c>
      <c r="M28" s="93"/>
      <c r="N28" s="93">
        <f>IF(AND(РАБ!$AU$12&lt;рабВВ!$AG$4,рабВВ!AM$4&gt;0),"",IF(OR(рабВВ!AM$3=7,рабВВ!AM$3=1,рабВВ!AM11&gt;0),"",IF(AND(рабВВ!AM13=0,OR(рабВВ!AM$3=2,рабВВ!AM$3=3,рабВВ!AM$3=4,рабВВ!AM$3=5,рабВВ!AM$3=6)),8,рабВВ!AM13)))</f>
        <v>8</v>
      </c>
      <c r="O28" s="93"/>
      <c r="P28" s="93">
        <f>IF(AND(РАБ!$AU$12&lt;рабВВ!$AG$4,рабВВ!AO$4&gt;0),"",IF(OR(рабВВ!AO$3=7,рабВВ!AO$3=1,рабВВ!AO11&gt;0),"",IF(AND(рабВВ!AO13=0,OR(рабВВ!AO$3=2,рабВВ!AO$3=3,рабВВ!AO$3=4,рабВВ!AO$3=5,рабВВ!AO$3=6)),8,рабВВ!AO13)))</f>
        <v>8</v>
      </c>
      <c r="Q28" s="93"/>
      <c r="R28" s="93">
        <f>IF(AND(РАБ!$AU$12&lt;рабВВ!$AG$4,рабВВ!AQ$4&gt;0),"",IF(OR(рабВВ!AQ$3=7,рабВВ!AQ$3=1,рабВВ!AQ11&gt;0),"",IF(AND(рабВВ!AQ13=0,OR(рабВВ!AQ$3=2,рабВВ!AQ$3=3,рабВВ!AQ$3=4,рабВВ!AQ$3=5,рабВВ!AQ$3=6)),8,рабВВ!AQ13)))</f>
        <v>8</v>
      </c>
      <c r="S28" s="93"/>
      <c r="T28" s="93">
        <f>IF(AND(РАБ!$AU$12&lt;рабВВ!$AG$4,рабВВ!AS$4&gt;0),"",IF(OR(рабВВ!AS$3=7,рабВВ!AS$3=1,рабВВ!AS11&gt;0),"",IF(AND(рабВВ!AS13=0,OR(рабВВ!AS$3=2,рабВВ!AS$3=3,рабВВ!AS$3=4,рабВВ!AS$3=5,рабВВ!AS$3=6)),8,рабВВ!AS13)))</f>
        <v>8</v>
      </c>
      <c r="U28" s="93"/>
      <c r="V28" s="93">
        <f>IF(AND(РАБ!$AU$12&lt;рабВВ!$AG$4,рабВВ!AU$4&gt;0),"",IF(OR(рабВВ!AU$3=7,рабВВ!AU$3=1,рабВВ!AU11&gt;0),"",IF(AND(рабВВ!AU13=0,OR(рабВВ!AU$3=2,рабВВ!AU$3=3,рабВВ!AU$3=4,рабВВ!AU$3=5,рабВВ!AU$3=6)),8,рабВВ!AU13)))</f>
      </c>
      <c r="W28" s="93"/>
      <c r="X28" s="93">
        <f>IF(AND(РАБ!$AU$12&lt;рабВВ!$AG$4,рабВВ!AW$4&gt;0),"",IF(OR(рабВВ!AW$3=7,рабВВ!AW$3=1,рабВВ!AW11&gt;0),"",IF(AND(рабВВ!AW13=0,OR(рабВВ!AW$3=2,рабВВ!AW$3=3,рабВВ!AW$3=4,рабВВ!AW$3=5,рабВВ!AW$3=6)),8,рабВВ!AW13)))</f>
      </c>
      <c r="Y28" s="93"/>
      <c r="Z28" s="93">
        <f>IF(AND(РАБ!$AU$12&lt;рабВВ!$AG$4,рабВВ!AY$4&gt;0),"",IF(OR(рабВВ!AY$3=7,рабВВ!AY$3=1,рабВВ!AY11&gt;0),"",IF(AND(рабВВ!AY13=0,OR(рабВВ!AY$3=2,рабВВ!AY$3=3,рабВВ!AY$3=4,рабВВ!AY$3=5,рабВВ!AY$3=6)),8,рабВВ!AY13)))</f>
        <v>8</v>
      </c>
      <c r="AA28" s="93"/>
      <c r="AB28" s="93">
        <f>IF(AND(РАБ!$AU$12&lt;рабВВ!$AG$4,рабВВ!BA$4&gt;0),"",IF(OR(рабВВ!BA$3=7,рабВВ!BA$3=1,рабВВ!BA11&gt;0),"",IF(AND(рабВВ!BA13=0,OR(рабВВ!BA$3=2,рабВВ!BA$3=3,рабВВ!BA$3=4,рабВВ!BA$3=5,рабВВ!BA$3=6)),8,рабВВ!BA13)))</f>
        <v>8</v>
      </c>
      <c r="AC28" s="93"/>
      <c r="AD28" s="93">
        <f>IF(AND(РАБ!$AU$12&lt;рабВВ!$AG$4,рабВВ!BC$4&gt;0),"",IF(OR(рабВВ!BC$3=7,рабВВ!BC$3=1,рабВВ!BC11&gt;0),"",IF(AND(рабВВ!BC13=0,OR(рабВВ!BC$3=2,рабВВ!BC$3=3,рабВВ!BC$3=4,рабВВ!BC$3=5,рабВВ!BC$3=6)),8,рабВВ!BC13)))</f>
        <v>8</v>
      </c>
      <c r="AE28" s="93"/>
      <c r="AF28" s="93">
        <f>IF(AND(РАБ!$AU$12&lt;рабВВ!$AG$4,рабВВ!BE$4&gt;0),"",IF(OR(рабВВ!BE$3=7,рабВВ!BE$3=1,рабВВ!BE11&gt;0),"",IF(AND(рабВВ!BE13=0,OR(рабВВ!BE$3=2,рабВВ!BE$3=3,рабВВ!BE$3=4,рабВВ!BE$3=5,рабВВ!BE$3=6)),8,рабВВ!BE13)))</f>
        <v>8</v>
      </c>
      <c r="AG28" s="93"/>
      <c r="AH28" s="93">
        <f>IF(рабВВ!BG$4="Х","Х",IF(AND(РАБ!$AU$12&lt;рабВВ!$AG$4,рабВВ!BG$4&gt;0),"",IF(OR(рабВВ!BG$3=7,рабВВ!BG$3=1,рабВВ!BG11&gt;0),"",IF(AND(рабВВ!BG13=0,OR(рабВВ!BG$3=2,рабВВ!BG$3=3,рабВВ!BG$3=4,рабВВ!BG$3=5,рабВВ!BG$3=6)),8,рабВВ!BG13))))</f>
        <v>8</v>
      </c>
      <c r="AI28" s="93"/>
      <c r="AJ28" s="93">
        <f>IF(рабВВ!BI$4="Х","Х",IF(AND(РАБ!$AU$12&lt;рабВВ!$AG$4,рабВВ!BI$4&gt;0),"",IF(OR(рабВВ!BI$3=7,рабВВ!BI$3=1,рабВВ!BI11&gt;0),"",IF(AND(рабВВ!BI13=0,OR(рабВВ!BI$3=2,рабВВ!BI$3=3,рабВВ!BI$3=4,рабВВ!BI$3=5,рабВВ!BI$3=6)),8,рабВВ!BI13))))</f>
      </c>
      <c r="AK28" s="93"/>
      <c r="AL28" s="93">
        <f>IF(рабВВ!BK$4="Х","Х",IF(AND(РАБ!$AU$12&lt;рабВВ!$AG$4,рабВВ!BK$4&gt;0),"",IF(OR(рабВВ!BK$3=7,рабВВ!BK$3=1,рабВВ!BK11&gt;0),"",IF(AND(рабВВ!BK13=0,OR(рабВВ!BK$3=2,рабВВ!BK$3=3,рабВВ!BK$3=4,рабВВ!BK$3=5,рабВВ!BK$3=6)),8,рабВВ!BK13))))</f>
      </c>
      <c r="AM28" s="93"/>
      <c r="AN28" s="86">
        <f>SUM(H28:AM28)</f>
        <v>80</v>
      </c>
      <c r="AO28" s="86"/>
      <c r="AP28" s="86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24"/>
      <c r="BE28" s="94"/>
      <c r="BF28" s="94"/>
      <c r="BG28" s="94"/>
      <c r="BH28" s="92"/>
      <c r="BI28" s="92"/>
      <c r="BJ28" s="92"/>
      <c r="BK28" s="92"/>
      <c r="BL28" s="25"/>
    </row>
    <row r="29" spans="1:64" s="1" customFormat="1" ht="18" customHeight="1">
      <c r="A29" s="68">
        <v>3</v>
      </c>
      <c r="B29" s="68"/>
      <c r="C29" s="90" t="s">
        <v>76</v>
      </c>
      <c r="D29" s="90"/>
      <c r="E29" s="90"/>
      <c r="F29" s="91">
        <v>58144</v>
      </c>
      <c r="G29" s="91"/>
      <c r="H29" s="93" t="str">
        <f>IF(рабВВ!C15&gt;0,рабВВ!C15,IF(OR(рабВВ!C$3=7,рабВВ!C$3=1),"В","Я"))</f>
        <v>В</v>
      </c>
      <c r="I29" s="93"/>
      <c r="J29" s="93" t="str">
        <f>IF(рабВВ!E15&gt;0,рабВВ!E15,IF(OR(рабВВ!E$3=7,рабВВ!E$3=1),"В","Я"))</f>
        <v>В</v>
      </c>
      <c r="K29" s="93"/>
      <c r="L29" s="93" t="str">
        <f>IF(рабВВ!G15&gt;0,рабВВ!G15,IF(OR(рабВВ!G$3=7,рабВВ!G$3=1),"В","Я"))</f>
        <v>В</v>
      </c>
      <c r="M29" s="93"/>
      <c r="N29" s="93" t="str">
        <f>IF(рабВВ!I15&gt;0,рабВВ!I15,IF(OR(рабВВ!I$3=7,рабВВ!I$3=1),"В","Я"))</f>
        <v>В</v>
      </c>
      <c r="O29" s="93"/>
      <c r="P29" s="93" t="str">
        <f>IF(рабВВ!K15&gt;0,рабВВ!K15,IF(OR(рабВВ!K$3=7,рабВВ!K$3=1),"В","Я"))</f>
        <v>Я</v>
      </c>
      <c r="Q29" s="93"/>
      <c r="R29" s="93" t="str">
        <f>IF(рабВВ!M15&gt;0,рабВВ!M15,IF(OR(рабВВ!M$3=7,рабВВ!M$3=1),"В","Я"))</f>
        <v>Я</v>
      </c>
      <c r="S29" s="93"/>
      <c r="T29" s="93" t="str">
        <f>IF(рабВВ!O15&gt;0,рабВВ!O15,IF(OR(рабВВ!O$3=7,рабВВ!O$3=1),"В","Я"))</f>
        <v>Я</v>
      </c>
      <c r="U29" s="93"/>
      <c r="V29" s="93" t="str">
        <f>IF(рабВВ!Q15&gt;0,рабВВ!Q15,IF(OR(рабВВ!Q$3=7,рабВВ!Q$3=1),"В","Я"))</f>
        <v>Я</v>
      </c>
      <c r="W29" s="93"/>
      <c r="X29" s="93" t="str">
        <f>IF(рабВВ!S15&gt;0,рабВВ!S15,IF(OR(рабВВ!S$3=7,рабВВ!S$3=1),"В","Я"))</f>
        <v>В</v>
      </c>
      <c r="Y29" s="93"/>
      <c r="Z29" s="93" t="str">
        <f>IF(рабВВ!U15&gt;0,рабВВ!U15,IF(OR(рабВВ!U$3=7,рабВВ!U$3=1),"В","Я"))</f>
        <v>В</v>
      </c>
      <c r="AA29" s="93"/>
      <c r="AB29" s="93" t="str">
        <f>IF(рабВВ!W15&gt;0,рабВВ!W15,IF(OR(рабВВ!W$3=7,рабВВ!W$3=1),"В","Я"))</f>
        <v>В</v>
      </c>
      <c r="AC29" s="93"/>
      <c r="AD29" s="93" t="str">
        <f>IF(рабВВ!Y15&gt;0,рабВВ!Y15,IF(OR(рабВВ!Y$3=7,рабВВ!Y$3=1),"В","Я"))</f>
        <v>Я</v>
      </c>
      <c r="AE29" s="93"/>
      <c r="AF29" s="93" t="str">
        <f>IF(рабВВ!AA15&gt;0,рабВВ!AA15,IF(OR(рабВВ!AA$3=7,рабВВ!AA$3=1),"В","Я"))</f>
        <v>Я</v>
      </c>
      <c r="AG29" s="93"/>
      <c r="AH29" s="93" t="str">
        <f>IF(рабВВ!AC15&gt;0,рабВВ!AC15,IF(OR(рабВВ!AC$3=7,рабВВ!AC$3=1),"В","Я"))</f>
        <v>Я</v>
      </c>
      <c r="AI29" s="93"/>
      <c r="AJ29" s="93" t="str">
        <f>IF(рабВВ!AE15&gt;0,рабВВ!AE15,IF(OR(рабВВ!AE$3=7,рабВВ!AE$3=1),"В","Я"))</f>
        <v>Я</v>
      </c>
      <c r="AK29" s="93"/>
      <c r="AL29" s="93" t="s">
        <v>43</v>
      </c>
      <c r="AM29" s="93"/>
      <c r="AN29" s="95">
        <f>COUNTIF(H29:AK29,"Я")</f>
        <v>8</v>
      </c>
      <c r="AO29" s="95"/>
      <c r="AP29" s="86">
        <f>AN29+AN31</f>
        <v>18</v>
      </c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24"/>
      <c r="BE29" s="94"/>
      <c r="BF29" s="94"/>
      <c r="BG29" s="94"/>
      <c r="BH29" s="92"/>
      <c r="BI29" s="92"/>
      <c r="BJ29" s="92"/>
      <c r="BK29" s="92"/>
      <c r="BL29" s="25"/>
    </row>
    <row r="30" spans="1:64" s="1" customFormat="1" ht="18" customHeight="1">
      <c r="A30" s="68"/>
      <c r="B30" s="68"/>
      <c r="C30" s="90"/>
      <c r="D30" s="90"/>
      <c r="E30" s="90"/>
      <c r="F30" s="91"/>
      <c r="G30" s="91"/>
      <c r="H30" s="100">
        <f>IF(OR(рабВВ!C$3=7,рабВВ!C$3=1,рабВВ!C15&gt;0),"",IF(AND(рабВВ!C17=0,OR(рабВВ!C$3=2,рабВВ!C$3=3,рабВВ!C$3=4,рабВВ!C$3=5,рабВВ!C$3=6)),8,рабВВ!C17))</f>
      </c>
      <c r="I30" s="100"/>
      <c r="J30" s="100">
        <f>IF(OR(рабВВ!E$3=7,рабВВ!E$3=1,рабВВ!E15&gt;0),"",IF(AND(рабВВ!E17=0,OR(рабВВ!E$3=2,рабВВ!E$3=3,рабВВ!E$3=4,рабВВ!E$3=5,рабВВ!E$3=6)),8,рабВВ!E17))</f>
      </c>
      <c r="K30" s="100"/>
      <c r="L30" s="100">
        <f>IF(OR(рабВВ!G$3=7,рабВВ!G$3=1,рабВВ!G15&gt;0),"",IF(AND(рабВВ!G17=0,OR(рабВВ!G$3=2,рабВВ!G$3=3,рабВВ!G$3=4,рабВВ!G$3=5,рабВВ!G$3=6)),8,рабВВ!G17))</f>
      </c>
      <c r="M30" s="100"/>
      <c r="N30" s="100">
        <f>IF(OR(рабВВ!I$3=7,рабВВ!I$3=1,рабВВ!I15&gt;0),"",IF(AND(рабВВ!I17=0,OR(рабВВ!I$3=2,рабВВ!I$3=3,рабВВ!I$3=4,рабВВ!I$3=5,рабВВ!I$3=6)),8,рабВВ!I17))</f>
      </c>
      <c r="O30" s="100"/>
      <c r="P30" s="100">
        <f>IF(OR(рабВВ!K$3=7,рабВВ!K$3=1,рабВВ!K15&gt;0),"",IF(AND(рабВВ!K17=0,OR(рабВВ!K$3=2,рабВВ!K$3=3,рабВВ!K$3=4,рабВВ!K$3=5,рабВВ!K$3=6)),8,рабВВ!K17))</f>
        <v>8</v>
      </c>
      <c r="Q30" s="100"/>
      <c r="R30" s="100">
        <f>IF(OR(рабВВ!M$3=7,рабВВ!M$3=1,рабВВ!M15&gt;0),"",IF(AND(рабВВ!M17=0,OR(рабВВ!M$3=2,рабВВ!M$3=3,рабВВ!M$3=4,рабВВ!M$3=5,рабВВ!M$3=6)),8,рабВВ!M17))</f>
        <v>8</v>
      </c>
      <c r="S30" s="100"/>
      <c r="T30" s="100">
        <f>IF(OR(рабВВ!O$3=7,рабВВ!O$3=1,рабВВ!O15&gt;0),"",IF(AND(рабВВ!O17=0,OR(рабВВ!O$3=2,рабВВ!O$3=3,рабВВ!O$3=4,рабВВ!O$3=5,рабВВ!O$3=6)),8,рабВВ!O17))</f>
        <v>8</v>
      </c>
      <c r="U30" s="100"/>
      <c r="V30" s="100">
        <f>IF(OR(рабВВ!Q$3=7,рабВВ!Q$3=1,рабВВ!Q15&gt;0),"",IF(AND(рабВВ!Q17=0,OR(рабВВ!Q$3=2,рабВВ!Q$3=3,рабВВ!Q$3=4,рабВВ!Q$3=5,рабВВ!Q$3=6)),8,рабВВ!Q17))</f>
        <v>8</v>
      </c>
      <c r="W30" s="100"/>
      <c r="X30" s="100">
        <f>IF(OR(рабВВ!S$3=7,рабВВ!S$3=1,рабВВ!S15&gt;0),"",IF(AND(рабВВ!S17=0,OR(рабВВ!S$3=2,рабВВ!S$3=3,рабВВ!S$3=4,рабВВ!S$3=5,рабВВ!S$3=6)),8,рабВВ!S17))</f>
      </c>
      <c r="Y30" s="100"/>
      <c r="Z30" s="100">
        <f>IF(OR(рабВВ!U$3=7,рабВВ!U$3=1,рабВВ!U15&gt;0),"",IF(AND(рабВВ!U17=0,OR(рабВВ!U$3=2,рабВВ!U$3=3,рабВВ!U$3=4,рабВВ!U$3=5,рабВВ!U$3=6)),8,рабВВ!U17))</f>
      </c>
      <c r="AA30" s="100"/>
      <c r="AB30" s="100">
        <f>IF(OR(рабВВ!W$3=7,рабВВ!W$3=1,рабВВ!W15&gt;0),"",IF(AND(рабВВ!W17=0,OR(рабВВ!W$3=2,рабВВ!W$3=3,рабВВ!W$3=4,рабВВ!W$3=5,рабВВ!W$3=6)),8,рабВВ!W17))</f>
      </c>
      <c r="AC30" s="100"/>
      <c r="AD30" s="100">
        <f>IF(OR(рабВВ!Y$3=7,рабВВ!Y$3=1,рабВВ!Y15&gt;0),"",IF(AND(рабВВ!Y17=0,OR(рабВВ!Y$3=2,рабВВ!Y$3=3,рабВВ!Y$3=4,рабВВ!Y$3=5,рабВВ!Y$3=6)),8,рабВВ!Y17))</f>
        <v>8</v>
      </c>
      <c r="AE30" s="100"/>
      <c r="AF30" s="100">
        <f>IF(OR(рабВВ!AA$3=7,рабВВ!AA$3=1,рабВВ!AA15&gt;0),"",IF(AND(рабВВ!AA17=0,OR(рабВВ!AA$3=2,рабВВ!AA$3=3,рабВВ!AA$3=4,рабВВ!AA$3=5,рабВВ!AA$3=6)),8,рабВВ!AA17))</f>
        <v>8</v>
      </c>
      <c r="AG30" s="100"/>
      <c r="AH30" s="100">
        <f>IF(OR(рабВВ!AC$3=7,рабВВ!AC$3=1,рабВВ!AC15&gt;0),"",IF(AND(рабВВ!AC17=0,OR(рабВВ!AC$3=2,рабВВ!AC$3=3,рабВВ!AC$3=4,рабВВ!AC$3=5,рабВВ!AC$3=6)),8,рабВВ!AC17))</f>
        <v>8</v>
      </c>
      <c r="AI30" s="100"/>
      <c r="AJ30" s="100">
        <f>IF(OR(рабВВ!AE$3=7,рабВВ!AE$3=1,рабВВ!AE15&gt;0),"",IF(AND(рабВВ!AE17=0,OR(рабВВ!AE$3=2,рабВВ!AE$3=3,рабВВ!AE$3=4,рабВВ!AE$3=5,рабВВ!AE$3=6)),8,рабВВ!AE17))</f>
        <v>8</v>
      </c>
      <c r="AK30" s="100"/>
      <c r="AL30" s="100" t="s">
        <v>43</v>
      </c>
      <c r="AM30" s="100"/>
      <c r="AN30" s="86">
        <f>SUM(H30:AM30)</f>
        <v>64</v>
      </c>
      <c r="AO30" s="86"/>
      <c r="AP30" s="86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24"/>
      <c r="BE30" s="94"/>
      <c r="BF30" s="94"/>
      <c r="BG30" s="94"/>
      <c r="BH30" s="92"/>
      <c r="BI30" s="92"/>
      <c r="BJ30" s="92"/>
      <c r="BK30" s="92"/>
      <c r="BL30" s="25"/>
    </row>
    <row r="31" spans="1:64" s="1" customFormat="1" ht="18" customHeight="1">
      <c r="A31" s="68"/>
      <c r="B31" s="68"/>
      <c r="C31" s="90"/>
      <c r="D31" s="90"/>
      <c r="E31" s="90"/>
      <c r="F31" s="91"/>
      <c r="G31" s="91"/>
      <c r="H31" s="93" t="str">
        <f>IF(AND(РАБ!$AU$12&lt;рабВВ!$AG$4,рабВВ!AG$4&gt;0),"",IF(рабВВ!AG15&gt;0,рабВВ!AG15,IF(OR(рабВВ!AG$3=7,рабВВ!AG$3=1),"В","Я")))</f>
        <v>В</v>
      </c>
      <c r="I31" s="93"/>
      <c r="J31" s="93" t="str">
        <f>IF(AND(РАБ!$AU$12&lt;рабВВ!$AG$4,рабВВ!AI$4&gt;0),"",IF(рабВВ!AI15&gt;0,рабВВ!AI15,IF(OR(рабВВ!AI$3=7,рабВВ!AI$3=1),"В","Я")))</f>
        <v>В</v>
      </c>
      <c r="K31" s="93"/>
      <c r="L31" s="93" t="str">
        <f>IF(AND(РАБ!$AU$12&lt;рабВВ!$AG$4,рабВВ!AK$4&gt;0),"",IF(рабВВ!AK15&gt;0,рабВВ!AK15,IF(OR(рабВВ!AK$3=7,рабВВ!AK$3=1),"В","Я")))</f>
        <v>Я</v>
      </c>
      <c r="M31" s="93"/>
      <c r="N31" s="93" t="str">
        <f>IF(AND(РАБ!$AU$12&lt;рабВВ!$AG$4,рабВВ!AM$4&gt;0),"",IF(рабВВ!AM15&gt;0,рабВВ!AM15,IF(OR(рабВВ!AM$3=7,рабВВ!AM$3=1),"В","Я")))</f>
        <v>Я</v>
      </c>
      <c r="O31" s="93"/>
      <c r="P31" s="93" t="str">
        <f>IF(AND(РАБ!$AU$12&lt;рабВВ!$AG$4,рабВВ!AO$4&gt;0),"",IF(рабВВ!AO15&gt;0,рабВВ!AO15,IF(OR(рабВВ!AO$3=7,рабВВ!AO$3=1),"В","Я")))</f>
        <v>Я</v>
      </c>
      <c r="Q31" s="93"/>
      <c r="R31" s="93" t="str">
        <f>IF(AND(РАБ!$AU$12&lt;рабВВ!$AG$4,рабВВ!AQ$4&gt;0),"",IF(рабВВ!AQ15&gt;0,рабВВ!AQ15,IF(OR(рабВВ!AQ$3=7,рабВВ!AQ$3=1),"В","Я")))</f>
        <v>Я</v>
      </c>
      <c r="S31" s="93"/>
      <c r="T31" s="93" t="str">
        <f>IF(AND(РАБ!$AU$12&lt;рабВВ!$AG$4,рабВВ!AS$4&gt;0),"",IF(рабВВ!AS15&gt;0,рабВВ!AS15,IF(OR(рабВВ!AS$3=7,рабВВ!AS$3=1),"В","Я")))</f>
        <v>Я</v>
      </c>
      <c r="U31" s="93"/>
      <c r="V31" s="93" t="str">
        <f>IF(AND(РАБ!$AU$12&lt;рабВВ!$AG$4,рабВВ!AU$4&gt;0),"",IF(рабВВ!AU15&gt;0,рабВВ!AU15,IF(OR(рабВВ!AU$3=7,рабВВ!AU$3=1),"В","Я")))</f>
        <v>В</v>
      </c>
      <c r="W31" s="93"/>
      <c r="X31" s="93" t="str">
        <f>IF(AND(РАБ!$AU$12&lt;рабВВ!$AG$4,рабВВ!AW$4&gt;0),"",IF(рабВВ!AW15&gt;0,рабВВ!AW15,IF(OR(рабВВ!AW$3=7,рабВВ!AW$3=1),"В","Я")))</f>
        <v>В</v>
      </c>
      <c r="Y31" s="93"/>
      <c r="Z31" s="93" t="str">
        <f>IF(AND(РАБ!$AU$12&lt;рабВВ!$AG$4,рабВВ!AY$4&gt;0),"",IF(рабВВ!AY15&gt;0,рабВВ!AY15,IF(OR(рабВВ!AY$3=7,рабВВ!AY$3=1),"В","Я")))</f>
        <v>Я</v>
      </c>
      <c r="AA31" s="93"/>
      <c r="AB31" s="93" t="str">
        <f>IF(AND(РАБ!$AU$12&lt;рабВВ!$AG$4,рабВВ!BA$4&gt;0),"",IF(рабВВ!BA15&gt;0,рабВВ!BA15,IF(OR(рабВВ!BA$3=7,рабВВ!BA$3=1),"В","Я")))</f>
        <v>Я</v>
      </c>
      <c r="AC31" s="93"/>
      <c r="AD31" s="93" t="str">
        <f>IF(AND(РАБ!$AU$12&lt;рабВВ!$AG$4,рабВВ!BC$4&gt;0),"",IF(рабВВ!BC15&gt;0,рабВВ!BC15,IF(OR(рабВВ!BC$3=7,рабВВ!BC$3=1),"В","Я")))</f>
        <v>Я</v>
      </c>
      <c r="AE31" s="93"/>
      <c r="AF31" s="93" t="str">
        <f>IF(AND(РАБ!$AU$12&lt;рабВВ!$AG$4,рабВВ!BE$4&gt;0),"",IF(рабВВ!BE15&gt;0,рабВВ!BE15,IF(OR(рабВВ!BE$3=7,рабВВ!BE$3=1),"В","Я")))</f>
        <v>Я</v>
      </c>
      <c r="AG31" s="93"/>
      <c r="AH31" s="93" t="str">
        <f>IF(рабВВ!BG$4="Х","Х",IF(AND(РАБ!$AU$12&lt;рабВВ!$AG$4,рабВВ!BG$4&gt;0),"",IF(рабВВ!BG15&gt;0,рабВВ!BG15,IF(OR(рабВВ!BG$3=7,рабВВ!BG$3=1),"В","Я"))))</f>
        <v>Я</v>
      </c>
      <c r="AI31" s="93"/>
      <c r="AJ31" s="93" t="str">
        <f>IF(рабВВ!BI$4="Х","Х",IF(AND(РАБ!$AU$12&lt;рабВВ!$AG$4,рабВВ!BI$4&gt;0),"",IF(рабВВ!BI15&gt;0,рабВВ!BI15,IF(OR(рабВВ!BI$3=7,рабВВ!BI$3=1),"В","Я"))))</f>
        <v>В</v>
      </c>
      <c r="AK31" s="93"/>
      <c r="AL31" s="93" t="str">
        <f>IF(рабВВ!BK$4="Х","Х",IF(AND(РАБ!$AU$12&lt;рабВВ!$AG$4,рабВВ!BK$4&gt;0),"",IF(рабВВ!BK15&gt;0,рабВВ!BK15,IF(OR(рабВВ!BK$3=7,рабВВ!BK$3=1),"В","Я"))))</f>
        <v>В</v>
      </c>
      <c r="AM31" s="93"/>
      <c r="AN31" s="95">
        <f>COUNTIF(H31:AM31,"Я")</f>
        <v>10</v>
      </c>
      <c r="AO31" s="95"/>
      <c r="AP31" s="86">
        <f>AN30+AN32</f>
        <v>144</v>
      </c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24"/>
      <c r="BE31" s="94"/>
      <c r="BF31" s="94"/>
      <c r="BG31" s="94"/>
      <c r="BH31" s="92"/>
      <c r="BI31" s="92"/>
      <c r="BJ31" s="92"/>
      <c r="BK31" s="92"/>
      <c r="BL31" s="25"/>
    </row>
    <row r="32" spans="1:64" s="1" customFormat="1" ht="18" customHeight="1">
      <c r="A32" s="68"/>
      <c r="B32" s="68"/>
      <c r="C32" s="90"/>
      <c r="D32" s="90"/>
      <c r="E32" s="90"/>
      <c r="F32" s="91"/>
      <c r="G32" s="91"/>
      <c r="H32" s="93">
        <f>IF(AND(РАБ!$AU$12&lt;рабВВ!$AG$4,рабВВ!AG$4&gt;0),"",IF(OR(рабВВ!AG$3=7,рабВВ!AG$3=1,рабВВ!AG15&gt;0),"",IF(AND(рабВВ!AG17=0,OR(рабВВ!AG$3=2,рабВВ!AG$3=3,рабВВ!AG$3=4,рабВВ!AG$3=5,рабВВ!AG$3=6)),8,рабВВ!AG17)))</f>
      </c>
      <c r="I32" s="93"/>
      <c r="J32" s="93">
        <f>IF(AND(РАБ!$AU$12&lt;рабВВ!$AG$4,рабВВ!AI$4&gt;0),"",IF(OR(рабВВ!AI$3=7,рабВВ!AI$3=1,рабВВ!AI15&gt;0),"",IF(AND(рабВВ!AI17=0,OR(рабВВ!AI$3=2,рабВВ!AI$3=3,рабВВ!AI$3=4,рабВВ!AI$3=5,рабВВ!AI$3=6)),8,рабВВ!AI17)))</f>
      </c>
      <c r="K32" s="93"/>
      <c r="L32" s="93">
        <f>IF(AND(РАБ!$AU$12&lt;рабВВ!$AG$4,рабВВ!AK$4&gt;0),"",IF(OR(рабВВ!AK$3=7,рабВВ!AK$3=1,рабВВ!AK15&gt;0),"",IF(AND(рабВВ!AK17=0,OR(рабВВ!AK$3=2,рабВВ!AK$3=3,рабВВ!AK$3=4,рабВВ!AK$3=5,рабВВ!AK$3=6)),8,рабВВ!AK17)))</f>
        <v>8</v>
      </c>
      <c r="M32" s="93"/>
      <c r="N32" s="93">
        <f>IF(AND(РАБ!$AU$12&lt;рабВВ!$AG$4,рабВВ!AM$4&gt;0),"",IF(OR(рабВВ!AM$3=7,рабВВ!AM$3=1,рабВВ!AM15&gt;0),"",IF(AND(рабВВ!AM17=0,OR(рабВВ!AM$3=2,рабВВ!AM$3=3,рабВВ!AM$3=4,рабВВ!AM$3=5,рабВВ!AM$3=6)),8,рабВВ!AM17)))</f>
        <v>8</v>
      </c>
      <c r="O32" s="93"/>
      <c r="P32" s="93">
        <f>IF(AND(РАБ!$AU$12&lt;рабВВ!$AG$4,рабВВ!AO$4&gt;0),"",IF(OR(рабВВ!AO$3=7,рабВВ!AO$3=1,рабВВ!AO15&gt;0),"",IF(AND(рабВВ!AO17=0,OR(рабВВ!AO$3=2,рабВВ!AO$3=3,рабВВ!AO$3=4,рабВВ!AO$3=5,рабВВ!AO$3=6)),8,рабВВ!AO17)))</f>
        <v>8</v>
      </c>
      <c r="Q32" s="93"/>
      <c r="R32" s="93">
        <f>IF(AND(РАБ!$AU$12&lt;рабВВ!$AG$4,рабВВ!AQ$4&gt;0),"",IF(OR(рабВВ!AQ$3=7,рабВВ!AQ$3=1,рабВВ!AQ15&gt;0),"",IF(AND(рабВВ!AQ17=0,OR(рабВВ!AQ$3=2,рабВВ!AQ$3=3,рабВВ!AQ$3=4,рабВВ!AQ$3=5,рабВВ!AQ$3=6)),8,рабВВ!AQ17)))</f>
        <v>8</v>
      </c>
      <c r="S32" s="93"/>
      <c r="T32" s="93">
        <f>IF(AND(РАБ!$AU$12&lt;рабВВ!$AG$4,рабВВ!AS$4&gt;0),"",IF(OR(рабВВ!AS$3=7,рабВВ!AS$3=1,рабВВ!AS15&gt;0),"",IF(AND(рабВВ!AS17=0,OR(рабВВ!AS$3=2,рабВВ!AS$3=3,рабВВ!AS$3=4,рабВВ!AS$3=5,рабВВ!AS$3=6)),8,рабВВ!AS17)))</f>
        <v>8</v>
      </c>
      <c r="U32" s="93"/>
      <c r="V32" s="93">
        <f>IF(AND(РАБ!$AU$12&lt;рабВВ!$AG$4,рабВВ!AU$4&gt;0),"",IF(OR(рабВВ!AU$3=7,рабВВ!AU$3=1,рабВВ!AU15&gt;0),"",IF(AND(рабВВ!AU17=0,OR(рабВВ!AU$3=2,рабВВ!AU$3=3,рабВВ!AU$3=4,рабВВ!AU$3=5,рабВВ!AU$3=6)),8,рабВВ!AU17)))</f>
      </c>
      <c r="W32" s="93"/>
      <c r="X32" s="93">
        <f>IF(AND(РАБ!$AU$12&lt;рабВВ!$AG$4,рабВВ!AW$4&gt;0),"",IF(OR(рабВВ!AW$3=7,рабВВ!AW$3=1,рабВВ!AW15&gt;0),"",IF(AND(рабВВ!AW17=0,OR(рабВВ!AW$3=2,рабВВ!AW$3=3,рабВВ!AW$3=4,рабВВ!AW$3=5,рабВВ!AW$3=6)),8,рабВВ!AW17)))</f>
      </c>
      <c r="Y32" s="93"/>
      <c r="Z32" s="93">
        <f>IF(AND(РАБ!$AU$12&lt;рабВВ!$AG$4,рабВВ!AY$4&gt;0),"",IF(OR(рабВВ!AY$3=7,рабВВ!AY$3=1,рабВВ!AY15&gt;0),"",IF(AND(рабВВ!AY17=0,OR(рабВВ!AY$3=2,рабВВ!AY$3=3,рабВВ!AY$3=4,рабВВ!AY$3=5,рабВВ!AY$3=6)),8,рабВВ!AY17)))</f>
        <v>8</v>
      </c>
      <c r="AA32" s="93"/>
      <c r="AB32" s="93">
        <f>IF(AND(РАБ!$AU$12&lt;рабВВ!$AG$4,рабВВ!BA$4&gt;0),"",IF(OR(рабВВ!BA$3=7,рабВВ!BA$3=1,рабВВ!BA15&gt;0),"",IF(AND(рабВВ!BA17=0,OR(рабВВ!BA$3=2,рабВВ!BA$3=3,рабВВ!BA$3=4,рабВВ!BA$3=5,рабВВ!BA$3=6)),8,рабВВ!BA17)))</f>
        <v>8</v>
      </c>
      <c r="AC32" s="93"/>
      <c r="AD32" s="93">
        <f>IF(AND(РАБ!$AU$12&lt;рабВВ!$AG$4,рабВВ!BC$4&gt;0),"",IF(OR(рабВВ!BC$3=7,рабВВ!BC$3=1,рабВВ!BC15&gt;0),"",IF(AND(рабВВ!BC17=0,OR(рабВВ!BC$3=2,рабВВ!BC$3=3,рабВВ!BC$3=4,рабВВ!BC$3=5,рабВВ!BC$3=6)),8,рабВВ!BC17)))</f>
        <v>8</v>
      </c>
      <c r="AE32" s="93"/>
      <c r="AF32" s="93">
        <f>IF(AND(РАБ!$AU$12&lt;рабВВ!$AG$4,рабВВ!BE$4&gt;0),"",IF(OR(рабВВ!BE$3=7,рабВВ!BE$3=1,рабВВ!BE15&gt;0),"",IF(AND(рабВВ!BE17=0,OR(рабВВ!BE$3=2,рабВВ!BE$3=3,рабВВ!BE$3=4,рабВВ!BE$3=5,рабВВ!BE$3=6)),8,рабВВ!BE17)))</f>
        <v>8</v>
      </c>
      <c r="AG32" s="93"/>
      <c r="AH32" s="93">
        <f>IF(рабВВ!BG$4="Х","Х",IF(AND(РАБ!$AU$12&lt;рабВВ!$AG$4,рабВВ!BG$4&gt;0),"",IF(OR(рабВВ!BG$3=7,рабВВ!BG$3=1,рабВВ!BG15&gt;0),"",IF(AND(рабВВ!BG17=0,OR(рабВВ!BG$3=2,рабВВ!BG$3=3,рабВВ!BG$3=4,рабВВ!BG$3=5,рабВВ!BG$3=6)),8,рабВВ!BG17))))</f>
        <v>8</v>
      </c>
      <c r="AI32" s="93"/>
      <c r="AJ32" s="93">
        <f>IF(рабВВ!BI$4="Х","Х",IF(AND(РАБ!$AU$12&lt;рабВВ!$AG$4,рабВВ!BI$4&gt;0),"",IF(OR(рабВВ!BI$3=7,рабВВ!BI$3=1,рабВВ!BI15&gt;0),"",IF(AND(рабВВ!BI17=0,OR(рабВВ!BI$3=2,рабВВ!BI$3=3,рабВВ!BI$3=4,рабВВ!BI$3=5,рабВВ!BI$3=6)),8,рабВВ!BI17))))</f>
      </c>
      <c r="AK32" s="93"/>
      <c r="AL32" s="93">
        <f>IF(рабВВ!BK$4="Х","Х",IF(AND(РАБ!$AU$12&lt;рабВВ!$AG$4,рабВВ!BK$4&gt;0),"",IF(OR(рабВВ!BK$3=7,рабВВ!BK$3=1,рабВВ!BK15&gt;0),"",IF(AND(рабВВ!BK17=0,OR(рабВВ!BK$3=2,рабВВ!BK$3=3,рабВВ!BK$3=4,рабВВ!BK$3=5,рабВВ!BK$3=6)),8,рабВВ!BK17))))</f>
      </c>
      <c r="AM32" s="93"/>
      <c r="AN32" s="86">
        <f>SUM(H32:AM32)</f>
        <v>80</v>
      </c>
      <c r="AO32" s="86"/>
      <c r="AP32" s="86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24"/>
      <c r="BE32" s="94"/>
      <c r="BF32" s="94"/>
      <c r="BG32" s="94"/>
      <c r="BH32" s="92"/>
      <c r="BI32" s="92"/>
      <c r="BJ32" s="92"/>
      <c r="BK32" s="92"/>
      <c r="BL32" s="25"/>
    </row>
    <row r="33" s="1" customFormat="1" ht="11.25" customHeight="1"/>
    <row r="34" spans="2:66" s="1" customFormat="1" ht="40.5" customHeight="1">
      <c r="B34" s="62" t="s">
        <v>28</v>
      </c>
      <c r="C34" s="62"/>
      <c r="D34" s="62"/>
      <c r="E34" s="64" t="s">
        <v>73</v>
      </c>
      <c r="F34" s="64"/>
      <c r="G34" s="64"/>
      <c r="H34" s="64"/>
      <c r="I34" s="64"/>
      <c r="J34" s="64"/>
      <c r="K34" s="11"/>
      <c r="L34" s="11"/>
      <c r="M34" s="11"/>
      <c r="N34" s="11"/>
      <c r="O34" s="11"/>
      <c r="P34" s="11"/>
      <c r="Q34" s="11"/>
      <c r="R34" s="11"/>
      <c r="S34" s="63" t="s">
        <v>38</v>
      </c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11"/>
      <c r="AL34" s="11"/>
      <c r="AM34" s="98" t="s">
        <v>29</v>
      </c>
      <c r="AN34" s="98"/>
      <c r="AO34" s="98"/>
      <c r="AP34" s="98"/>
      <c r="AQ34" s="98"/>
      <c r="AR34" s="57" t="s">
        <v>39</v>
      </c>
      <c r="AS34" s="57"/>
      <c r="AT34" s="57"/>
      <c r="AU34" s="57"/>
      <c r="AV34" s="57"/>
      <c r="AW34" s="57"/>
      <c r="BA34" s="99" t="s">
        <v>40</v>
      </c>
      <c r="BB34" s="99"/>
      <c r="BC34" s="99"/>
      <c r="BD34" s="99"/>
      <c r="BE34" s="99"/>
      <c r="BF34" s="59" t="s">
        <v>71</v>
      </c>
      <c r="BG34" s="59"/>
      <c r="BH34" s="60" t="str">
        <f>TEXT(AU12,"ММ")</f>
        <v>05</v>
      </c>
      <c r="BI34" s="60"/>
      <c r="BJ34" s="60"/>
      <c r="BK34" s="61" t="str">
        <f>TEXT(AU12,"ГГГГ")&amp;"г."</f>
        <v>2015г.</v>
      </c>
      <c r="BL34" s="61"/>
      <c r="BM34" s="8"/>
      <c r="BN34" s="8"/>
    </row>
    <row r="35" spans="5:64" s="1" customFormat="1" ht="15.75" customHeight="1">
      <c r="E35" s="96" t="s">
        <v>30</v>
      </c>
      <c r="F35" s="96"/>
      <c r="G35" s="96"/>
      <c r="H35" s="96"/>
      <c r="K35" s="97" t="s">
        <v>31</v>
      </c>
      <c r="L35" s="97"/>
      <c r="M35" s="97"/>
      <c r="N35" s="97"/>
      <c r="O35" s="97"/>
      <c r="P35" s="97"/>
      <c r="S35" s="97" t="s">
        <v>32</v>
      </c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R35" s="96" t="s">
        <v>30</v>
      </c>
      <c r="AS35" s="96"/>
      <c r="AT35" s="96"/>
      <c r="AU35" s="96"/>
      <c r="AW35" s="97" t="s">
        <v>31</v>
      </c>
      <c r="AX35" s="97"/>
      <c r="BA35" s="97" t="s">
        <v>32</v>
      </c>
      <c r="BB35" s="97"/>
      <c r="BC35" s="97"/>
      <c r="BD35" s="97"/>
      <c r="BE35" s="97"/>
      <c r="BF35" s="8" t="s">
        <v>35</v>
      </c>
      <c r="BG35" s="9"/>
      <c r="BH35" s="9"/>
      <c r="BI35" s="9"/>
      <c r="BJ35" s="9"/>
      <c r="BK35" s="9"/>
      <c r="BL35" s="8"/>
    </row>
    <row r="36" spans="58:66" s="1" customFormat="1" ht="22.5" customHeight="1">
      <c r="BF36" s="59" t="s">
        <v>71</v>
      </c>
      <c r="BG36" s="59"/>
      <c r="BH36" s="60" t="str">
        <f>TEXT(AU12,"ММ")</f>
        <v>05</v>
      </c>
      <c r="BI36" s="60"/>
      <c r="BJ36" s="60"/>
      <c r="BK36" s="61" t="str">
        <f>TEXT(AU12,"ГГГГ")&amp;"г."</f>
        <v>2015г.</v>
      </c>
      <c r="BL36" s="61"/>
      <c r="BM36" s="12"/>
      <c r="BN36" s="12"/>
    </row>
    <row r="37" spans="39:66" s="1" customFormat="1" ht="11.25" customHeight="1">
      <c r="AM37" s="98" t="s">
        <v>33</v>
      </c>
      <c r="AN37" s="98"/>
      <c r="AO37" s="98"/>
      <c r="AP37" s="98"/>
      <c r="AQ37" s="98"/>
      <c r="AR37" s="57" t="s">
        <v>41</v>
      </c>
      <c r="AS37" s="57"/>
      <c r="AT37" s="57"/>
      <c r="AU37" s="57"/>
      <c r="AV37" s="57"/>
      <c r="AW37" s="57"/>
      <c r="BA37" s="58" t="s">
        <v>42</v>
      </c>
      <c r="BB37" s="58"/>
      <c r="BC37" s="58"/>
      <c r="BD37" s="58"/>
      <c r="BE37" s="58"/>
      <c r="BF37" s="59" t="str">
        <f>"``"&amp;TEXT(AU15,"ДД")&amp;"``"</f>
        <v>``00``</v>
      </c>
      <c r="BG37" s="59"/>
      <c r="BH37" s="60" t="str">
        <f>TEXT(AU15,"ММ")</f>
        <v>01</v>
      </c>
      <c r="BI37" s="60"/>
      <c r="BJ37" s="60"/>
      <c r="BK37" s="61" t="str">
        <f>TEXT(AU15,"ГГГГ")&amp;"г."</f>
        <v>1900г.</v>
      </c>
      <c r="BL37" s="61"/>
      <c r="BM37" s="9"/>
      <c r="BN37" s="9"/>
    </row>
    <row r="38" spans="39:63" s="1" customFormat="1" ht="19.5" customHeight="1">
      <c r="AM38" s="98"/>
      <c r="AN38" s="98"/>
      <c r="AO38" s="98"/>
      <c r="AP38" s="98"/>
      <c r="AQ38" s="98"/>
      <c r="AR38" s="96" t="s">
        <v>30</v>
      </c>
      <c r="AS38" s="96"/>
      <c r="AT38" s="96"/>
      <c r="AU38" s="96"/>
      <c r="AW38" s="97" t="s">
        <v>31</v>
      </c>
      <c r="AX38" s="97"/>
      <c r="BA38" s="97" t="s">
        <v>32</v>
      </c>
      <c r="BB38" s="97"/>
      <c r="BC38" s="97"/>
      <c r="BD38" s="97"/>
      <c r="BE38" s="97"/>
      <c r="BG38" s="9"/>
      <c r="BH38" s="9"/>
      <c r="BI38" s="12" t="s">
        <v>36</v>
      </c>
      <c r="BJ38" s="12"/>
      <c r="BK38" s="12"/>
    </row>
    <row r="39" s="1" customFormat="1" ht="11.25" customHeight="1"/>
  </sheetData>
  <sheetProtection/>
  <mergeCells count="430">
    <mergeCell ref="V27:W27"/>
    <mergeCell ref="X27:Y27"/>
    <mergeCell ref="A25:B28"/>
    <mergeCell ref="C25:E28"/>
    <mergeCell ref="F25:G28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V26:W26"/>
    <mergeCell ref="X26:Y26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P26"/>
    <mergeCell ref="AQ25:AR25"/>
    <mergeCell ref="AS25:AT25"/>
    <mergeCell ref="AU25:AW25"/>
    <mergeCell ref="AL26:AM26"/>
    <mergeCell ref="AN26:AO26"/>
    <mergeCell ref="AX25:AY25"/>
    <mergeCell ref="AZ25:BA25"/>
    <mergeCell ref="AQ26:AR26"/>
    <mergeCell ref="AS26:AT26"/>
    <mergeCell ref="AU26:AW26"/>
    <mergeCell ref="AX26:AY26"/>
    <mergeCell ref="AZ26:BA26"/>
    <mergeCell ref="BB25:BC25"/>
    <mergeCell ref="BE25:BG25"/>
    <mergeCell ref="BH25:BK25"/>
    <mergeCell ref="H26:I26"/>
    <mergeCell ref="J26:K26"/>
    <mergeCell ref="L26:M26"/>
    <mergeCell ref="N26:O26"/>
    <mergeCell ref="P26:Q26"/>
    <mergeCell ref="R26:S26"/>
    <mergeCell ref="T26:U26"/>
    <mergeCell ref="Z26:AA26"/>
    <mergeCell ref="AB26:AC26"/>
    <mergeCell ref="AD26:AE26"/>
    <mergeCell ref="AF26:AG26"/>
    <mergeCell ref="AH26:AI26"/>
    <mergeCell ref="AJ26:AK26"/>
    <mergeCell ref="BB26:BC26"/>
    <mergeCell ref="BE26:BG26"/>
    <mergeCell ref="BH26:BK26"/>
    <mergeCell ref="H27:I27"/>
    <mergeCell ref="J27:K27"/>
    <mergeCell ref="L27:M27"/>
    <mergeCell ref="N27:O27"/>
    <mergeCell ref="P27:Q27"/>
    <mergeCell ref="R27:S27"/>
    <mergeCell ref="T27:U27"/>
    <mergeCell ref="AJ28:AK28"/>
    <mergeCell ref="AL28:AM28"/>
    <mergeCell ref="AN28:AO28"/>
    <mergeCell ref="AQ28:AR28"/>
    <mergeCell ref="Z27:AA27"/>
    <mergeCell ref="AB27:AC27"/>
    <mergeCell ref="AD27:AE27"/>
    <mergeCell ref="AF27:AG27"/>
    <mergeCell ref="AH27:AI27"/>
    <mergeCell ref="AJ27:AK27"/>
    <mergeCell ref="AX27:AY27"/>
    <mergeCell ref="AZ27:BA27"/>
    <mergeCell ref="BB27:BC27"/>
    <mergeCell ref="BE27:BG27"/>
    <mergeCell ref="BH27:BK27"/>
    <mergeCell ref="AL27:AM27"/>
    <mergeCell ref="AN27:AO27"/>
    <mergeCell ref="AP27:AP28"/>
    <mergeCell ref="AQ27:AR27"/>
    <mergeCell ref="AS27:AT27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D28:AE28"/>
    <mergeCell ref="BH24:BK24"/>
    <mergeCell ref="BB28:BC28"/>
    <mergeCell ref="BE28:BG28"/>
    <mergeCell ref="BH28:BK28"/>
    <mergeCell ref="AF28:AG28"/>
    <mergeCell ref="AH28:AI28"/>
    <mergeCell ref="AS28:AT28"/>
    <mergeCell ref="AU28:AW28"/>
    <mergeCell ref="AX28:AY28"/>
    <mergeCell ref="AZ28:BA28"/>
    <mergeCell ref="AL24:AM24"/>
    <mergeCell ref="AN24:AO24"/>
    <mergeCell ref="AQ24:AR24"/>
    <mergeCell ref="AS24:AT24"/>
    <mergeCell ref="AP23:AP24"/>
    <mergeCell ref="AQ23:AR23"/>
    <mergeCell ref="AF24:AG24"/>
    <mergeCell ref="AH24:AI24"/>
    <mergeCell ref="AJ24:AK24"/>
    <mergeCell ref="AF23:AG23"/>
    <mergeCell ref="AH23:AI23"/>
    <mergeCell ref="AJ23:AK23"/>
    <mergeCell ref="T24:U24"/>
    <mergeCell ref="V24:W24"/>
    <mergeCell ref="X24:Y24"/>
    <mergeCell ref="Z24:AA24"/>
    <mergeCell ref="AB24:AC24"/>
    <mergeCell ref="AD24:AE24"/>
    <mergeCell ref="BE23:BG23"/>
    <mergeCell ref="BB24:BC24"/>
    <mergeCell ref="BE24:BG24"/>
    <mergeCell ref="BH23:BK23"/>
    <mergeCell ref="H24:I24"/>
    <mergeCell ref="J24:K24"/>
    <mergeCell ref="L24:M24"/>
    <mergeCell ref="N24:O24"/>
    <mergeCell ref="P24:Q24"/>
    <mergeCell ref="R24:S24"/>
    <mergeCell ref="AN23:AO23"/>
    <mergeCell ref="AU23:AW23"/>
    <mergeCell ref="T23:U23"/>
    <mergeCell ref="V23:W23"/>
    <mergeCell ref="X23:Y23"/>
    <mergeCell ref="Z23:AA23"/>
    <mergeCell ref="AB23:AC23"/>
    <mergeCell ref="AD23:AE23"/>
    <mergeCell ref="AS23:AT23"/>
    <mergeCell ref="J23:K23"/>
    <mergeCell ref="L23:M23"/>
    <mergeCell ref="N23:O23"/>
    <mergeCell ref="P23:Q23"/>
    <mergeCell ref="R23:S23"/>
    <mergeCell ref="AL23:AM23"/>
    <mergeCell ref="AN22:AO22"/>
    <mergeCell ref="AX22:AY22"/>
    <mergeCell ref="AZ22:BA22"/>
    <mergeCell ref="BB22:BC22"/>
    <mergeCell ref="BE22:BG22"/>
    <mergeCell ref="BH22:BK22"/>
    <mergeCell ref="Z22:AA22"/>
    <mergeCell ref="AB22:AC22"/>
    <mergeCell ref="AD22:AE22"/>
    <mergeCell ref="AF22:AG22"/>
    <mergeCell ref="AH22:AI22"/>
    <mergeCell ref="AJ22:AK22"/>
    <mergeCell ref="N22:O22"/>
    <mergeCell ref="P22:Q22"/>
    <mergeCell ref="R22:S22"/>
    <mergeCell ref="T22:U22"/>
    <mergeCell ref="V22:W22"/>
    <mergeCell ref="X22:Y22"/>
    <mergeCell ref="AL21:AM21"/>
    <mergeCell ref="AN21:AO21"/>
    <mergeCell ref="AP21:AP22"/>
    <mergeCell ref="AQ21:AR21"/>
    <mergeCell ref="AS21:AT21"/>
    <mergeCell ref="AU21:AW21"/>
    <mergeCell ref="AQ22:AR22"/>
    <mergeCell ref="AS22:AT22"/>
    <mergeCell ref="AU22:AW22"/>
    <mergeCell ref="AL22:AM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21:B24"/>
    <mergeCell ref="C21:E24"/>
    <mergeCell ref="F21:G24"/>
    <mergeCell ref="H21:I21"/>
    <mergeCell ref="J21:K21"/>
    <mergeCell ref="L21:M21"/>
    <mergeCell ref="H22:I22"/>
    <mergeCell ref="J22:K22"/>
    <mergeCell ref="L22:M22"/>
    <mergeCell ref="H23:I23"/>
    <mergeCell ref="BE31:BG31"/>
    <mergeCell ref="BE32:BG32"/>
    <mergeCell ref="BH30:BK30"/>
    <mergeCell ref="BH15:BK19"/>
    <mergeCell ref="AN14:AP14"/>
    <mergeCell ref="BL15:BL19"/>
    <mergeCell ref="AN18:AP18"/>
    <mergeCell ref="AN19:AP19"/>
    <mergeCell ref="AZ21:BA21"/>
    <mergeCell ref="BB21:BC21"/>
    <mergeCell ref="BE20:BG20"/>
    <mergeCell ref="BH20:BK20"/>
    <mergeCell ref="BH29:BK29"/>
    <mergeCell ref="AZ20:BA20"/>
    <mergeCell ref="BB20:BC20"/>
    <mergeCell ref="BE30:BG30"/>
    <mergeCell ref="BE21:BG21"/>
    <mergeCell ref="BH21:BK21"/>
    <mergeCell ref="AZ23:BA23"/>
    <mergeCell ref="AZ24:BA24"/>
    <mergeCell ref="AX31:AY31"/>
    <mergeCell ref="AX29:AY29"/>
    <mergeCell ref="AZ29:BA29"/>
    <mergeCell ref="BB29:BC29"/>
    <mergeCell ref="AS31:AT31"/>
    <mergeCell ref="AX18:AY19"/>
    <mergeCell ref="AU24:AW24"/>
    <mergeCell ref="AX24:AY24"/>
    <mergeCell ref="BB23:BC23"/>
    <mergeCell ref="AU27:AW27"/>
    <mergeCell ref="AU31:AW31"/>
    <mergeCell ref="AU32:AW32"/>
    <mergeCell ref="AQ16:BC16"/>
    <mergeCell ref="AQ18:AR19"/>
    <mergeCell ref="AS18:AT19"/>
    <mergeCell ref="AU18:AW19"/>
    <mergeCell ref="BB32:BC32"/>
    <mergeCell ref="AX30:AY30"/>
    <mergeCell ref="AZ30:BA30"/>
    <mergeCell ref="BB30:BC30"/>
    <mergeCell ref="J32:K32"/>
    <mergeCell ref="L32:M32"/>
    <mergeCell ref="N32:O32"/>
    <mergeCell ref="P32:Q32"/>
    <mergeCell ref="R32:S32"/>
    <mergeCell ref="H20:AM20"/>
    <mergeCell ref="V32:W32"/>
    <mergeCell ref="Z31:AA31"/>
    <mergeCell ref="AB31:AC31"/>
    <mergeCell ref="AD31:AE31"/>
    <mergeCell ref="AF31:AG31"/>
    <mergeCell ref="AH31:AI31"/>
    <mergeCell ref="X32:Y32"/>
    <mergeCell ref="Z32:AA32"/>
    <mergeCell ref="AB32:AC32"/>
    <mergeCell ref="AD32:AE32"/>
    <mergeCell ref="AF32:AG32"/>
    <mergeCell ref="AH32:AI32"/>
    <mergeCell ref="P31:Q31"/>
    <mergeCell ref="R31:S31"/>
    <mergeCell ref="T31:U31"/>
    <mergeCell ref="V31:W31"/>
    <mergeCell ref="X31:Y31"/>
    <mergeCell ref="Z30:AA30"/>
    <mergeCell ref="AL29:AM29"/>
    <mergeCell ref="J30:K30"/>
    <mergeCell ref="L30:M30"/>
    <mergeCell ref="N30:O30"/>
    <mergeCell ref="P30:Q30"/>
    <mergeCell ref="R30:S30"/>
    <mergeCell ref="T30:U30"/>
    <mergeCell ref="AL30:AM30"/>
    <mergeCell ref="AB30:AC30"/>
    <mergeCell ref="AD30:AE30"/>
    <mergeCell ref="R29:S29"/>
    <mergeCell ref="T29:U29"/>
    <mergeCell ref="V29:W29"/>
    <mergeCell ref="X29:Y29"/>
    <mergeCell ref="AH30:AI30"/>
    <mergeCell ref="AJ30:AK30"/>
    <mergeCell ref="AJ29:AK29"/>
    <mergeCell ref="AF30:AG30"/>
    <mergeCell ref="AH29:AI29"/>
    <mergeCell ref="H29:I29"/>
    <mergeCell ref="H30:I30"/>
    <mergeCell ref="J29:K29"/>
    <mergeCell ref="V30:W30"/>
    <mergeCell ref="X30:Y30"/>
    <mergeCell ref="P29:Q29"/>
    <mergeCell ref="Z29:AA29"/>
    <mergeCell ref="AB29:AC29"/>
    <mergeCell ref="AD29:AE29"/>
    <mergeCell ref="L29:M29"/>
    <mergeCell ref="N29:O29"/>
    <mergeCell ref="AM37:AQ38"/>
    <mergeCell ref="AR38:AU38"/>
    <mergeCell ref="AW38:AX38"/>
    <mergeCell ref="BA38:BE38"/>
    <mergeCell ref="BA34:BE34"/>
    <mergeCell ref="AR34:AW34"/>
    <mergeCell ref="AF29:AG29"/>
    <mergeCell ref="AM34:AQ34"/>
    <mergeCell ref="E35:H35"/>
    <mergeCell ref="K35:P35"/>
    <mergeCell ref="S35:AJ35"/>
    <mergeCell ref="AR35:AU35"/>
    <mergeCell ref="AW35:AX35"/>
    <mergeCell ref="BA35:BE35"/>
    <mergeCell ref="BE29:BG29"/>
    <mergeCell ref="AN31:AO31"/>
    <mergeCell ref="AP31:AP32"/>
    <mergeCell ref="AN32:AO32"/>
    <mergeCell ref="AZ31:BA31"/>
    <mergeCell ref="AX32:AY32"/>
    <mergeCell ref="AQ32:AR32"/>
    <mergeCell ref="AN29:AO29"/>
    <mergeCell ref="AU29:AW29"/>
    <mergeCell ref="AU30:AW30"/>
    <mergeCell ref="L31:M31"/>
    <mergeCell ref="BH31:BK31"/>
    <mergeCell ref="BH32:BK32"/>
    <mergeCell ref="AJ32:AK32"/>
    <mergeCell ref="AL32:AM32"/>
    <mergeCell ref="AZ32:BA32"/>
    <mergeCell ref="AQ31:AR31"/>
    <mergeCell ref="AJ31:AK31"/>
    <mergeCell ref="N31:O31"/>
    <mergeCell ref="T32:U32"/>
    <mergeCell ref="AQ20:AR20"/>
    <mergeCell ref="AS20:AT20"/>
    <mergeCell ref="AU20:AW20"/>
    <mergeCell ref="AX20:AY20"/>
    <mergeCell ref="AQ29:AR29"/>
    <mergeCell ref="AQ30:AR30"/>
    <mergeCell ref="AS29:AT29"/>
    <mergeCell ref="AS30:AT30"/>
    <mergeCell ref="AX21:AY21"/>
    <mergeCell ref="AX23:AY23"/>
    <mergeCell ref="A29:B32"/>
    <mergeCell ref="C29:E32"/>
    <mergeCell ref="F29:G32"/>
    <mergeCell ref="AP29:AP30"/>
    <mergeCell ref="BB31:BC31"/>
    <mergeCell ref="AL31:AM31"/>
    <mergeCell ref="AS32:AT32"/>
    <mergeCell ref="H31:I31"/>
    <mergeCell ref="H32:I32"/>
    <mergeCell ref="J31:K31"/>
    <mergeCell ref="AB18:AC19"/>
    <mergeCell ref="AL15:AM17"/>
    <mergeCell ref="AN15:AO17"/>
    <mergeCell ref="AP15:AP17"/>
    <mergeCell ref="A20:B20"/>
    <mergeCell ref="C20:E20"/>
    <mergeCell ref="F20:G20"/>
    <mergeCell ref="AN20:AO20"/>
    <mergeCell ref="AF15:AG17"/>
    <mergeCell ref="AH15:AI17"/>
    <mergeCell ref="AJ15:AK17"/>
    <mergeCell ref="Z15:AA17"/>
    <mergeCell ref="AL18:AM19"/>
    <mergeCell ref="T13:AP13"/>
    <mergeCell ref="T18:U19"/>
    <mergeCell ref="V18:W19"/>
    <mergeCell ref="X18:Y19"/>
    <mergeCell ref="Z18:AA19"/>
    <mergeCell ref="H14:AM14"/>
    <mergeCell ref="H18:I19"/>
    <mergeCell ref="J18:K19"/>
    <mergeCell ref="L18:M19"/>
    <mergeCell ref="N18:O19"/>
    <mergeCell ref="P18:Q19"/>
    <mergeCell ref="R18:S19"/>
    <mergeCell ref="T15:U17"/>
    <mergeCell ref="V15:W17"/>
    <mergeCell ref="AF18:AG19"/>
    <mergeCell ref="N15:O17"/>
    <mergeCell ref="P15:Q17"/>
    <mergeCell ref="R15:S17"/>
    <mergeCell ref="X15:Y17"/>
    <mergeCell ref="AN30:AO30"/>
    <mergeCell ref="AZ18:BA19"/>
    <mergeCell ref="AQ15:BC15"/>
    <mergeCell ref="AD18:AE19"/>
    <mergeCell ref="AH18:AI19"/>
    <mergeCell ref="AJ18:AK19"/>
    <mergeCell ref="AQ12:AT12"/>
    <mergeCell ref="AU12:AY12"/>
    <mergeCell ref="BB12:BD12"/>
    <mergeCell ref="BE12:BG12"/>
    <mergeCell ref="AQ17:BC17"/>
    <mergeCell ref="BB18:BC19"/>
    <mergeCell ref="BD15:BD19"/>
    <mergeCell ref="AQ14:BC14"/>
    <mergeCell ref="A14:B19"/>
    <mergeCell ref="C14:E19"/>
    <mergeCell ref="F14:G19"/>
    <mergeCell ref="BE15:BG19"/>
    <mergeCell ref="BD14:BL14"/>
    <mergeCell ref="H15:I17"/>
    <mergeCell ref="AB15:AC17"/>
    <mergeCell ref="AD15:AE17"/>
    <mergeCell ref="J15:K17"/>
    <mergeCell ref="L15:M17"/>
    <mergeCell ref="BJ7:BL8"/>
    <mergeCell ref="A8:BC8"/>
    <mergeCell ref="A9:BD9"/>
    <mergeCell ref="A10:AM10"/>
    <mergeCell ref="AQ10:AT11"/>
    <mergeCell ref="AU10:AY11"/>
    <mergeCell ref="BB10:BG10"/>
    <mergeCell ref="BB11:BD11"/>
    <mergeCell ref="BE11:BG11"/>
    <mergeCell ref="B34:D34"/>
    <mergeCell ref="S34:AJ34"/>
    <mergeCell ref="E34:J34"/>
    <mergeCell ref="AZ2:BL2"/>
    <mergeCell ref="BJ5:BL5"/>
    <mergeCell ref="A6:BD6"/>
    <mergeCell ref="BJ6:BL6"/>
    <mergeCell ref="A7:BD7"/>
    <mergeCell ref="AR37:AW37"/>
    <mergeCell ref="BA37:BE37"/>
    <mergeCell ref="BF34:BG34"/>
    <mergeCell ref="BH34:BJ34"/>
    <mergeCell ref="BK34:BL34"/>
    <mergeCell ref="BF36:BG37"/>
    <mergeCell ref="BH36:BJ37"/>
    <mergeCell ref="BK36:BL37"/>
  </mergeCells>
  <printOptions/>
  <pageMargins left="0" right="0" top="1.1811023622047245" bottom="0" header="0" footer="0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2015-03-31T08:13:10Z</cp:lastPrinted>
  <dcterms:created xsi:type="dcterms:W3CDTF">2014-05-27T10:23:54Z</dcterms:created>
  <dcterms:modified xsi:type="dcterms:W3CDTF">2015-05-20T08:28:22Z</dcterms:modified>
  <cp:category/>
  <cp:version/>
  <cp:contentType/>
  <cp:contentStatus/>
  <cp:revision>1</cp:revision>
</cp:coreProperties>
</file>