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760" activeTab="0"/>
  </bookViews>
  <sheets>
    <sheet name="июнь2017" sheetId="1" r:id="rId1"/>
    <sheet name="Лист1" sheetId="2" r:id="rId2"/>
  </sheets>
  <definedNames>
    <definedName name="_xlnm.Print_Titles" localSheetId="0">'июнь2017'!$9:$13</definedName>
    <definedName name="Месяц">'Лист1'!$B$3:$B$14</definedName>
    <definedName name="_xlnm.Print_Area" localSheetId="0">'июнь2017'!$A$1:$BA$55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AS11" authorId="0">
      <text>
        <r>
          <rPr>
            <b/>
            <sz val="8"/>
            <rFont val="Tahoma"/>
            <family val="0"/>
          </rPr>
          <t>1:Отпуск</t>
        </r>
        <r>
          <rPr>
            <sz val="8"/>
            <rFont val="Tahoma"/>
            <family val="0"/>
          </rPr>
          <t xml:space="preserve">
</t>
        </r>
      </text>
    </comment>
    <comment ref="AT11" authorId="0">
      <text>
        <r>
          <rPr>
            <b/>
            <sz val="8"/>
            <rFont val="Tahoma"/>
            <family val="0"/>
          </rPr>
          <t>1:Учебный отпуск</t>
        </r>
        <r>
          <rPr>
            <sz val="8"/>
            <rFont val="Tahoma"/>
            <family val="0"/>
          </rPr>
          <t xml:space="preserve">
</t>
        </r>
      </text>
    </comment>
    <comment ref="AU11" authorId="0">
      <text>
        <r>
          <rPr>
            <b/>
            <sz val="8"/>
            <rFont val="Tahoma"/>
            <family val="0"/>
          </rPr>
          <t>1:Отпуск по беременности и родам</t>
        </r>
        <r>
          <rPr>
            <sz val="8"/>
            <rFont val="Tahoma"/>
            <family val="0"/>
          </rPr>
          <t xml:space="preserve">
</t>
        </r>
      </text>
    </comment>
    <comment ref="AV11" authorId="0">
      <text>
        <r>
          <rPr>
            <b/>
            <sz val="8"/>
            <rFont val="Tahoma"/>
            <family val="0"/>
          </rPr>
          <t>1:Отпуск до 3-х лет</t>
        </r>
      </text>
    </comment>
    <comment ref="AW11" authorId="0">
      <text>
        <r>
          <rPr>
            <b/>
            <sz val="8"/>
            <rFont val="Tahoma"/>
            <family val="0"/>
          </rPr>
          <t>1:Отпуск без сохранения зп</t>
        </r>
      </text>
    </comment>
    <comment ref="AX11" authorId="0">
      <text>
        <r>
          <rPr>
            <b/>
            <sz val="8"/>
            <rFont val="Tahoma"/>
            <family val="0"/>
          </rPr>
          <t>1:Больничный лист</t>
        </r>
        <r>
          <rPr>
            <sz val="8"/>
            <rFont val="Tahoma"/>
            <family val="0"/>
          </rPr>
          <t xml:space="preserve">
</t>
        </r>
      </text>
    </comment>
    <comment ref="AY11" authorId="0">
      <text>
        <r>
          <rPr>
            <b/>
            <sz val="8"/>
            <rFont val="Tahoma"/>
            <family val="0"/>
          </rPr>
          <t>1:Гос обязанности</t>
        </r>
        <r>
          <rPr>
            <sz val="8"/>
            <rFont val="Tahoma"/>
            <family val="0"/>
          </rPr>
          <t xml:space="preserve">
</t>
        </r>
      </text>
    </comment>
    <comment ref="AZ11" authorId="0">
      <text>
        <r>
          <rPr>
            <b/>
            <sz val="8"/>
            <rFont val="Tahoma"/>
            <family val="0"/>
          </rPr>
          <t>1:по уходу за детьми-инвалидами</t>
        </r>
        <r>
          <rPr>
            <sz val="8"/>
            <rFont val="Tahoma"/>
            <family val="0"/>
          </rPr>
          <t xml:space="preserve">
</t>
        </r>
      </text>
    </comment>
    <comment ref="BA11" authorId="0">
      <text>
        <r>
          <rPr>
            <b/>
            <sz val="8"/>
            <rFont val="Tahoma"/>
            <family val="0"/>
          </rPr>
          <t>1:Простой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<sst xmlns="http://schemas.openxmlformats.org/spreadsheetml/2006/main" count="97" uniqueCount="67">
  <si>
    <t>Наименование организации</t>
  </si>
  <si>
    <t>Наименование структурного подразделения</t>
  </si>
  <si>
    <t>Номер по порядку</t>
  </si>
  <si>
    <t>Фамилия, инициалы, Профессия , должность</t>
  </si>
  <si>
    <t>Табельный номер</t>
  </si>
  <si>
    <t>Категория персонала</t>
  </si>
  <si>
    <t>Итого отработано за месяц</t>
  </si>
  <si>
    <t>Количество дней неявок</t>
  </si>
  <si>
    <t>Из них по причинам</t>
  </si>
  <si>
    <t>количество выходных и праздничных дней (В)</t>
  </si>
  <si>
    <t>Командировки, дни</t>
  </si>
  <si>
    <t xml:space="preserve">Рабочее место* </t>
  </si>
  <si>
    <t>Итого отработано  за I-ю половину месяца</t>
  </si>
  <si>
    <t>Итого отработано  за II-ю половину месяца</t>
  </si>
  <si>
    <t>дней</t>
  </si>
  <si>
    <t>часов</t>
  </si>
  <si>
    <t>всего</t>
  </si>
  <si>
    <t>из них</t>
  </si>
  <si>
    <t>ОТ</t>
  </si>
  <si>
    <t>У</t>
  </si>
  <si>
    <t>Р</t>
  </si>
  <si>
    <t>ОЖ</t>
  </si>
  <si>
    <t>ДО</t>
  </si>
  <si>
    <t>Б</t>
  </si>
  <si>
    <t>сверх-уроч-ных</t>
  </si>
  <si>
    <t>ночных (Н)</t>
  </si>
  <si>
    <t>вых. и празд-ничных</t>
  </si>
  <si>
    <t>В</t>
  </si>
  <si>
    <t>Я</t>
  </si>
  <si>
    <t>От</t>
  </si>
  <si>
    <t>Всего по структурному подразделению</t>
  </si>
  <si>
    <t>Справочно:</t>
  </si>
  <si>
    <t>Примечание:</t>
  </si>
  <si>
    <t xml:space="preserve">  - заполняется только зеленое поле</t>
  </si>
  <si>
    <t>Ответственное лицо</t>
  </si>
  <si>
    <t>должность</t>
  </si>
  <si>
    <t xml:space="preserve"> подпись</t>
  </si>
  <si>
    <t>расшифровка подписи</t>
  </si>
  <si>
    <t>подпись</t>
  </si>
  <si>
    <t>Руководитель подр-я</t>
  </si>
  <si>
    <t xml:space="preserve">ТАБЕЛЬ УЧЕТА РАБОЧЕГО ВРЕМЕНИ </t>
  </si>
  <si>
    <t>Г</t>
  </si>
  <si>
    <t>Месяц</t>
  </si>
  <si>
    <t>Год</t>
  </si>
  <si>
    <t>месяцы</t>
  </si>
  <si>
    <t>номер</t>
  </si>
  <si>
    <t>Дней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</si>
  <si>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</si>
  <si>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</si>
  <si>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</si>
  <si>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</si>
  <si>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</si>
  <si>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</si>
  <si>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</si>
  <si>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</si>
  <si>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</si>
  <si>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</si>
  <si>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</si>
  <si>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</si>
  <si>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</si>
  <si>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Отметки о явках и неявках на работу по числам месяца</t>
  </si>
  <si>
    <t>ОВ</t>
  </si>
  <si>
    <t>Отпуск по беременности и родам</t>
  </si>
  <si>
    <t>Отпуск по уходу до 1.5 лет</t>
  </si>
  <si>
    <t>Отпуск по уходу до 3-х лет</t>
  </si>
  <si>
    <t>ИТОГО</t>
  </si>
  <si>
    <t>Состояло в списочном составе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</si>
</sst>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 style="medium"/>
      <bottom style="thin">
        <color indexed="23"/>
      </bottom>
    </border>
    <border>
      <left style="thin"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0" borderId="0">
      <alignment/>
      <protection/>
    </xf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10" xfId="52" applyFont="1" applyFill="1" applyBorder="1" applyAlignment="1">
      <alignment horizontal="center" vertical="center" wrapText="1"/>
      <protection/>
    </xf>
    <xf numFmtId="0" fontId="24" fillId="0" borderId="10" xfId="52" applyFont="1" applyFill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4" fillId="0" borderId="12" xfId="52" applyFont="1" applyBorder="1" applyAlignment="1">
      <alignment horizontal="center"/>
      <protection/>
    </xf>
    <xf numFmtId="0" fontId="24" fillId="8" borderId="12" xfId="52" applyFont="1" applyFill="1" applyBorder="1" applyAlignment="1">
      <alignment horizontal="center"/>
      <protection/>
    </xf>
    <xf numFmtId="0" fontId="24" fillId="8" borderId="11" xfId="52" applyFont="1" applyFill="1" applyBorder="1" applyAlignment="1">
      <alignment horizontal="center"/>
      <protection/>
    </xf>
    <xf numFmtId="0" fontId="20" fillId="7" borderId="13" xfId="52" applyFont="1" applyFill="1" applyBorder="1" applyAlignment="1">
      <alignment horizontal="center" vertical="center"/>
      <protection/>
    </xf>
    <xf numFmtId="0" fontId="22" fillId="7" borderId="13" xfId="52" applyFont="1" applyFill="1" applyBorder="1">
      <alignment/>
      <protection/>
    </xf>
    <xf numFmtId="49" fontId="28" fillId="8" borderId="14" xfId="52" applyNumberFormat="1" applyFont="1" applyFill="1" applyBorder="1" applyAlignment="1" applyProtection="1">
      <alignment horizontal="right"/>
      <protection/>
    </xf>
    <xf numFmtId="0" fontId="22" fillId="0" borderId="15" xfId="52" applyFont="1" applyBorder="1">
      <alignment/>
      <protection/>
    </xf>
    <xf numFmtId="0" fontId="22" fillId="0" borderId="13" xfId="52" applyFont="1" applyBorder="1">
      <alignment/>
      <protection/>
    </xf>
    <xf numFmtId="0" fontId="20" fillId="7" borderId="16" xfId="52" applyFont="1" applyFill="1" applyBorder="1" applyAlignment="1">
      <alignment horizontal="center" vertical="center"/>
      <protection/>
    </xf>
    <xf numFmtId="0" fontId="22" fillId="7" borderId="17" xfId="52" applyFont="1" applyFill="1" applyBorder="1">
      <alignment/>
      <protection/>
    </xf>
    <xf numFmtId="1" fontId="22" fillId="8" borderId="18" xfId="52" applyNumberFormat="1" applyFont="1" applyFill="1" applyBorder="1">
      <alignment/>
      <protection/>
    </xf>
    <xf numFmtId="1" fontId="22" fillId="4" borderId="19" xfId="52" applyNumberFormat="1" applyFont="1" applyFill="1" applyBorder="1" applyProtection="1">
      <alignment/>
      <protection locked="0"/>
    </xf>
    <xf numFmtId="1" fontId="22" fillId="4" borderId="20" xfId="52" applyNumberFormat="1" applyFont="1" applyFill="1" applyBorder="1" applyProtection="1">
      <alignment/>
      <protection locked="0"/>
    </xf>
    <xf numFmtId="1" fontId="22" fillId="4" borderId="20" xfId="52" applyNumberFormat="1" applyFont="1" applyFill="1" applyBorder="1" applyAlignment="1" applyProtection="1">
      <alignment horizontal="center"/>
      <protection locked="0"/>
    </xf>
    <xf numFmtId="0" fontId="22" fillId="7" borderId="15" xfId="52" applyFont="1" applyFill="1" applyBorder="1">
      <alignment/>
      <protection/>
    </xf>
    <xf numFmtId="0" fontId="22" fillId="7" borderId="20" xfId="52" applyFont="1" applyFill="1" applyBorder="1">
      <alignment/>
      <protection/>
    </xf>
    <xf numFmtId="1" fontId="22" fillId="4" borderId="16" xfId="52" applyNumberFormat="1" applyFont="1" applyFill="1" applyBorder="1" applyProtection="1">
      <alignment/>
      <protection locked="0"/>
    </xf>
    <xf numFmtId="1" fontId="28" fillId="0" borderId="20" xfId="52" applyNumberFormat="1" applyFont="1" applyFill="1" applyBorder="1">
      <alignment/>
      <protection/>
    </xf>
    <xf numFmtId="0" fontId="20" fillId="7" borderId="21" xfId="52" applyFont="1" applyFill="1" applyBorder="1" applyAlignment="1">
      <alignment horizontal="center" vertical="center"/>
      <protection/>
    </xf>
    <xf numFmtId="0" fontId="22" fillId="7" borderId="21" xfId="52" applyFont="1" applyFill="1" applyBorder="1">
      <alignment/>
      <protection/>
    </xf>
    <xf numFmtId="1" fontId="22" fillId="4" borderId="21" xfId="52" applyNumberFormat="1" applyFont="1" applyFill="1" applyBorder="1" applyProtection="1">
      <alignment/>
      <protection locked="0"/>
    </xf>
    <xf numFmtId="1" fontId="22" fillId="8" borderId="20" xfId="52" applyNumberFormat="1" applyFont="1" applyFill="1" applyBorder="1">
      <alignment/>
      <protection/>
    </xf>
    <xf numFmtId="0" fontId="22" fillId="0" borderId="22" xfId="52" applyFont="1" applyFill="1" applyBorder="1" applyAlignment="1">
      <alignment/>
      <protection/>
    </xf>
    <xf numFmtId="0" fontId="25" fillId="0" borderId="22" xfId="0" applyFont="1" applyFill="1" applyBorder="1" applyAlignment="1">
      <alignment/>
    </xf>
    <xf numFmtId="0" fontId="22" fillId="0" borderId="22" xfId="52" applyFont="1" applyFill="1" applyBorder="1" applyAlignment="1">
      <alignment wrapText="1"/>
      <protection/>
    </xf>
    <xf numFmtId="0" fontId="22" fillId="0" borderId="22" xfId="52" applyFont="1" applyFill="1" applyBorder="1">
      <alignment/>
      <protection/>
    </xf>
    <xf numFmtId="1" fontId="22" fillId="0" borderId="22" xfId="52" applyNumberFormat="1" applyFont="1" applyFill="1" applyBorder="1" applyProtection="1">
      <alignment/>
      <protection locked="0"/>
    </xf>
    <xf numFmtId="1" fontId="22" fillId="0" borderId="22" xfId="52" applyNumberFormat="1" applyFont="1" applyFill="1" applyBorder="1">
      <alignment/>
      <protection/>
    </xf>
    <xf numFmtId="1" fontId="28" fillId="0" borderId="22" xfId="52" applyNumberFormat="1" applyFont="1" applyFill="1" applyBorder="1">
      <alignment/>
      <protection/>
    </xf>
    <xf numFmtId="1" fontId="28" fillId="0" borderId="11" xfId="52" applyNumberFormat="1" applyFont="1" applyFill="1" applyBorder="1">
      <alignment/>
      <protection/>
    </xf>
    <xf numFmtId="0" fontId="20" fillId="0" borderId="0" xfId="0" applyFont="1" applyFill="1" applyAlignment="1">
      <alignment/>
    </xf>
    <xf numFmtId="0" fontId="22" fillId="0" borderId="23" xfId="52" applyFont="1" applyFill="1" applyBorder="1" applyAlignment="1">
      <alignment/>
      <protection/>
    </xf>
    <xf numFmtId="1" fontId="20" fillId="0" borderId="22" xfId="52" applyNumberFormat="1" applyFont="1" applyFill="1" applyBorder="1" applyProtection="1">
      <alignment/>
      <protection locked="0"/>
    </xf>
    <xf numFmtId="0" fontId="22" fillId="0" borderId="18" xfId="52" applyFont="1" applyFill="1" applyBorder="1" applyAlignment="1">
      <alignment/>
      <protection/>
    </xf>
    <xf numFmtId="0" fontId="21" fillId="0" borderId="18" xfId="0" applyFont="1" applyFill="1" applyBorder="1" applyAlignment="1">
      <alignment/>
    </xf>
    <xf numFmtId="0" fontId="22" fillId="0" borderId="18" xfId="52" applyFont="1" applyFill="1" applyBorder="1" applyAlignment="1">
      <alignment wrapText="1"/>
      <protection/>
    </xf>
    <xf numFmtId="0" fontId="22" fillId="0" borderId="18" xfId="52" applyFont="1" applyFill="1" applyBorder="1">
      <alignment/>
      <protection/>
    </xf>
    <xf numFmtId="1" fontId="22" fillId="0" borderId="18" xfId="52" applyNumberFormat="1" applyFont="1" applyFill="1" applyBorder="1" applyProtection="1">
      <alignment/>
      <protection locked="0"/>
    </xf>
    <xf numFmtId="1" fontId="22" fillId="0" borderId="18" xfId="52" applyNumberFormat="1" applyFont="1" applyFill="1" applyBorder="1">
      <alignment/>
      <protection/>
    </xf>
    <xf numFmtId="1" fontId="28" fillId="0" borderId="18" xfId="52" applyNumberFormat="1" applyFont="1" applyFill="1" applyBorder="1">
      <alignment/>
      <protection/>
    </xf>
    <xf numFmtId="0" fontId="22" fillId="0" borderId="10" xfId="52" applyFont="1" applyFill="1" applyBorder="1" applyAlignment="1">
      <alignment/>
      <protection/>
    </xf>
    <xf numFmtId="0" fontId="20" fillId="0" borderId="10" xfId="0" applyFont="1" applyBorder="1" applyAlignment="1">
      <alignment/>
    </xf>
    <xf numFmtId="1" fontId="28" fillId="0" borderId="10" xfId="52" applyNumberFormat="1" applyFont="1" applyFill="1" applyBorder="1">
      <alignment/>
      <protection/>
    </xf>
    <xf numFmtId="0" fontId="22" fillId="0" borderId="10" xfId="52" applyFont="1" applyFill="1" applyBorder="1">
      <alignment/>
      <protection/>
    </xf>
    <xf numFmtId="0" fontId="20" fillId="0" borderId="24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0" xfId="52" applyFont="1" applyFill="1" applyBorder="1" applyAlignment="1">
      <alignment/>
      <protection/>
    </xf>
    <xf numFmtId="0" fontId="21" fillId="0" borderId="10" xfId="0" applyFont="1" applyFill="1" applyBorder="1" applyAlignment="1">
      <alignment/>
    </xf>
    <xf numFmtId="0" fontId="20" fillId="0" borderId="10" xfId="52" applyFont="1" applyFill="1" applyBorder="1" applyAlignment="1">
      <alignment wrapText="1"/>
      <protection/>
    </xf>
    <xf numFmtId="0" fontId="20" fillId="0" borderId="10" xfId="52" applyFont="1" applyFill="1" applyBorder="1">
      <alignment/>
      <protection/>
    </xf>
    <xf numFmtId="1" fontId="20" fillId="4" borderId="19" xfId="52" applyNumberFormat="1" applyFont="1" applyFill="1" applyBorder="1" applyProtection="1">
      <alignment/>
      <protection locked="0"/>
    </xf>
    <xf numFmtId="1" fontId="20" fillId="0" borderId="10" xfId="52" applyNumberFormat="1" applyFont="1" applyFill="1" applyBorder="1" applyProtection="1">
      <alignment/>
      <protection locked="0"/>
    </xf>
    <xf numFmtId="1" fontId="20" fillId="0" borderId="18" xfId="52" applyNumberFormat="1" applyFont="1" applyFill="1" applyBorder="1">
      <alignment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52" applyFont="1" applyFill="1" applyBorder="1">
      <alignment/>
      <protection/>
    </xf>
    <xf numFmtId="0" fontId="20" fillId="0" borderId="0" xfId="0" applyFont="1" applyFill="1" applyBorder="1" applyAlignment="1">
      <alignment/>
    </xf>
    <xf numFmtId="0" fontId="20" fillId="4" borderId="0" xfId="0" applyFont="1" applyFill="1" applyBorder="1" applyAlignment="1">
      <alignment/>
    </xf>
    <xf numFmtId="0" fontId="20" fillId="0" borderId="0" xfId="52" applyFont="1" applyBorder="1">
      <alignment/>
      <protection/>
    </xf>
    <xf numFmtId="0" fontId="20" fillId="0" borderId="0" xfId="52" applyFont="1" applyFill="1" applyBorder="1" applyAlignment="1">
      <alignment horizontal="right"/>
      <protection/>
    </xf>
    <xf numFmtId="0" fontId="21" fillId="0" borderId="0" xfId="52" applyFont="1">
      <alignment/>
      <protection/>
    </xf>
    <xf numFmtId="0" fontId="21" fillId="0" borderId="0" xfId="52" applyFont="1" applyAlignment="1">
      <alignment horizontal="right"/>
      <protection/>
    </xf>
    <xf numFmtId="1" fontId="22" fillId="0" borderId="0" xfId="52" applyNumberFormat="1" applyFont="1" applyAlignment="1">
      <alignment horizontal="right"/>
      <protection/>
    </xf>
    <xf numFmtId="0" fontId="20" fillId="0" borderId="0" xfId="52" applyFont="1" applyAlignment="1">
      <alignment horizontal="right"/>
      <protection/>
    </xf>
    <xf numFmtId="0" fontId="20" fillId="0" borderId="0" xfId="52" applyFont="1" applyFill="1">
      <alignment/>
      <protection/>
    </xf>
    <xf numFmtId="0" fontId="20" fillId="0" borderId="0" xfId="52" applyFont="1">
      <alignment/>
      <protection/>
    </xf>
    <xf numFmtId="0" fontId="20" fillId="0" borderId="0" xfId="52" applyFont="1" applyFill="1" applyAlignment="1">
      <alignment horizontal="right"/>
      <protection/>
    </xf>
    <xf numFmtId="1" fontId="22" fillId="4" borderId="0" xfId="52" applyNumberFormat="1" applyFont="1" applyFill="1" applyAlignment="1">
      <alignment horizontal="right"/>
      <protection/>
    </xf>
    <xf numFmtId="0" fontId="20" fillId="7" borderId="26" xfId="52" applyFont="1" applyFill="1" applyBorder="1" applyAlignment="1">
      <alignment horizontal="right"/>
      <protection/>
    </xf>
    <xf numFmtId="0" fontId="20" fillId="4" borderId="0" xfId="52" applyFont="1" applyFill="1">
      <alignment/>
      <protection/>
    </xf>
    <xf numFmtId="1" fontId="22" fillId="0" borderId="0" xfId="52" applyNumberFormat="1" applyFont="1">
      <alignment/>
      <protection/>
    </xf>
    <xf numFmtId="0" fontId="25" fillId="0" borderId="0" xfId="52" applyFont="1">
      <alignment/>
      <protection/>
    </xf>
    <xf numFmtId="0" fontId="20" fillId="0" borderId="27" xfId="52" applyFont="1" applyBorder="1">
      <alignment/>
      <protection/>
    </xf>
    <xf numFmtId="0" fontId="20" fillId="0" borderId="27" xfId="52" applyFont="1" applyFill="1" applyBorder="1">
      <alignment/>
      <protection/>
    </xf>
    <xf numFmtId="0" fontId="20" fillId="0" borderId="0" xfId="52" applyFont="1" applyFill="1" applyBorder="1">
      <alignment/>
      <protection/>
    </xf>
    <xf numFmtId="0" fontId="20" fillId="0" borderId="27" xfId="52" applyFont="1" applyFill="1" applyBorder="1" applyAlignment="1">
      <alignment/>
      <protection/>
    </xf>
    <xf numFmtId="0" fontId="20" fillId="0" borderId="27" xfId="0" applyFont="1" applyBorder="1" applyAlignment="1">
      <alignment/>
    </xf>
    <xf numFmtId="0" fontId="23" fillId="0" borderId="0" xfId="52" applyFont="1">
      <alignment/>
      <protection/>
    </xf>
    <xf numFmtId="0" fontId="23" fillId="0" borderId="0" xfId="52" applyFont="1" applyFill="1">
      <alignment/>
      <protection/>
    </xf>
    <xf numFmtId="0" fontId="26" fillId="0" borderId="0" xfId="52" applyFont="1" applyBorder="1" applyAlignment="1">
      <alignment vertical="center"/>
      <protection/>
    </xf>
    <xf numFmtId="0" fontId="25" fillId="0" borderId="0" xfId="52" applyFont="1" applyFill="1">
      <alignment/>
      <protection/>
    </xf>
    <xf numFmtId="0" fontId="26" fillId="0" borderId="0" xfId="52" applyFont="1" applyBorder="1" applyAlignment="1">
      <alignment horizontal="center" vertical="center"/>
      <protection/>
    </xf>
    <xf numFmtId="0" fontId="22" fillId="0" borderId="0" xfId="52" applyFont="1" applyFill="1">
      <alignment/>
      <protection/>
    </xf>
    <xf numFmtId="0" fontId="25" fillId="0" borderId="0" xfId="52" applyFont="1" applyFill="1" applyAlignment="1">
      <alignment wrapText="1"/>
      <protection/>
    </xf>
    <xf numFmtId="0" fontId="20" fillId="0" borderId="27" xfId="52" applyFont="1" applyFill="1" applyBorder="1" applyAlignment="1">
      <alignment horizontal="right"/>
      <protection/>
    </xf>
    <xf numFmtId="0" fontId="20" fillId="0" borderId="0" xfId="52" applyFont="1" applyFill="1" applyBorder="1" applyAlignment="1">
      <alignment/>
      <protection/>
    </xf>
    <xf numFmtId="0" fontId="26" fillId="0" borderId="0" xfId="52" applyFont="1" applyAlignment="1">
      <alignment horizontal="center" vertical="center"/>
      <protection/>
    </xf>
    <xf numFmtId="0" fontId="20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4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" fontId="22" fillId="4" borderId="19" xfId="52" applyNumberFormat="1" applyFont="1" applyFill="1" applyBorder="1" applyProtection="1">
      <alignment/>
      <protection/>
    </xf>
    <xf numFmtId="1" fontId="22" fillId="4" borderId="16" xfId="52" applyNumberFormat="1" applyFont="1" applyFill="1" applyBorder="1" applyProtection="1">
      <alignment/>
      <protection/>
    </xf>
    <xf numFmtId="1" fontId="22" fillId="4" borderId="20" xfId="52" applyNumberFormat="1" applyFont="1" applyFill="1" applyBorder="1" applyProtection="1">
      <alignment/>
      <protection/>
    </xf>
    <xf numFmtId="14" fontId="33" fillId="0" borderId="0" xfId="0" applyNumberFormat="1" applyFont="1" applyBorder="1" applyAlignment="1">
      <alignment horizontal="center"/>
    </xf>
    <xf numFmtId="0" fontId="24" fillId="0" borderId="12" xfId="52" applyFont="1" applyFill="1" applyBorder="1" applyAlignment="1">
      <alignment horizontal="center"/>
      <protection/>
    </xf>
    <xf numFmtId="49" fontId="27" fillId="18" borderId="14" xfId="52" applyNumberFormat="1" applyFont="1" applyFill="1" applyBorder="1" applyProtection="1">
      <alignment/>
      <protection locked="0"/>
    </xf>
    <xf numFmtId="1" fontId="22" fillId="18" borderId="19" xfId="52" applyNumberFormat="1" applyFont="1" applyFill="1" applyBorder="1" applyProtection="1">
      <alignment/>
      <protection locked="0"/>
    </xf>
    <xf numFmtId="49" fontId="20" fillId="18" borderId="14" xfId="52" applyNumberFormat="1" applyFont="1" applyFill="1" applyBorder="1" applyProtection="1">
      <alignment/>
      <protection locked="0"/>
    </xf>
    <xf numFmtId="0" fontId="22" fillId="0" borderId="0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6" fillId="0" borderId="28" xfId="52" applyFont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 vertical="center"/>
      <protection/>
    </xf>
    <xf numFmtId="49" fontId="20" fillId="0" borderId="0" xfId="52" applyNumberFormat="1" applyFont="1" applyFill="1" applyBorder="1" applyAlignment="1">
      <alignment/>
      <protection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0" xfId="52" applyFont="1" applyFill="1" applyAlignment="1">
      <alignment horizontal="right"/>
      <protection/>
    </xf>
    <xf numFmtId="0" fontId="20" fillId="0" borderId="0" xfId="52" applyFont="1" applyAlignment="1">
      <alignment/>
      <protection/>
    </xf>
    <xf numFmtId="0" fontId="22" fillId="7" borderId="15" xfId="52" applyFont="1" applyFill="1" applyBorder="1" applyAlignment="1">
      <alignment horizontal="center" vertical="center"/>
      <protection/>
    </xf>
    <xf numFmtId="0" fontId="22" fillId="7" borderId="20" xfId="52" applyFont="1" applyFill="1" applyBorder="1" applyAlignment="1">
      <alignment horizontal="center" vertical="center"/>
      <protection/>
    </xf>
    <xf numFmtId="0" fontId="21" fillId="7" borderId="15" xfId="0" applyFont="1" applyFill="1" applyBorder="1" applyAlignment="1">
      <alignment horizontal="left" wrapText="1"/>
    </xf>
    <xf numFmtId="0" fontId="21" fillId="7" borderId="20" xfId="0" applyFont="1" applyFill="1" applyBorder="1" applyAlignment="1">
      <alignment horizontal="left" wrapText="1"/>
    </xf>
    <xf numFmtId="0" fontId="20" fillId="0" borderId="0" xfId="52" applyFont="1" applyFill="1" applyBorder="1" applyAlignment="1">
      <alignment horizontal="center"/>
      <protection/>
    </xf>
    <xf numFmtId="0" fontId="20" fillId="0" borderId="0" xfId="52" applyFont="1">
      <alignment/>
      <protection/>
    </xf>
    <xf numFmtId="0" fontId="20" fillId="0" borderId="25" xfId="52" applyFont="1" applyFill="1" applyBorder="1" applyAlignment="1">
      <alignment/>
      <protection/>
    </xf>
    <xf numFmtId="0" fontId="20" fillId="0" borderId="24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18" borderId="15" xfId="52" applyFont="1" applyFill="1" applyBorder="1" applyAlignment="1">
      <alignment wrapText="1"/>
      <protection/>
    </xf>
    <xf numFmtId="0" fontId="21" fillId="18" borderId="20" xfId="0" applyFont="1" applyFill="1" applyBorder="1" applyAlignment="1">
      <alignment wrapText="1"/>
    </xf>
    <xf numFmtId="0" fontId="20" fillId="0" borderId="10" xfId="52" applyFont="1" applyBorder="1" applyAlignment="1">
      <alignment horizontal="center"/>
      <protection/>
    </xf>
    <xf numFmtId="0" fontId="21" fillId="0" borderId="10" xfId="52" applyFont="1" applyFill="1" applyBorder="1" applyAlignment="1">
      <alignment vertical="center"/>
      <protection/>
    </xf>
    <xf numFmtId="0" fontId="24" fillId="0" borderId="30" xfId="52" applyFont="1" applyFill="1" applyBorder="1" applyAlignment="1">
      <alignment horizontal="center" vertical="center" wrapText="1"/>
      <protection/>
    </xf>
    <xf numFmtId="0" fontId="20" fillId="0" borderId="18" xfId="0" applyFont="1" applyBorder="1" applyAlignment="1">
      <alignment horizontal="center" vertical="center" wrapText="1"/>
    </xf>
    <xf numFmtId="0" fontId="21" fillId="0" borderId="30" xfId="52" applyFont="1" applyFill="1" applyBorder="1" applyAlignment="1">
      <alignment vertical="center"/>
      <protection/>
    </xf>
    <xf numFmtId="0" fontId="21" fillId="0" borderId="17" xfId="52" applyFont="1" applyFill="1" applyBorder="1" applyAlignment="1">
      <alignment vertical="center"/>
      <protection/>
    </xf>
    <xf numFmtId="0" fontId="21" fillId="0" borderId="18" xfId="52" applyFont="1" applyFill="1" applyBorder="1" applyAlignment="1">
      <alignment vertical="center"/>
      <protection/>
    </xf>
    <xf numFmtId="0" fontId="26" fillId="8" borderId="10" xfId="52" applyFont="1" applyFill="1" applyBorder="1" applyAlignment="1">
      <alignment horizontal="center" vertical="center" textRotation="90" wrapText="1"/>
      <protection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/>
    </xf>
    <xf numFmtId="0" fontId="26" fillId="0" borderId="30" xfId="52" applyFont="1" applyFill="1" applyBorder="1" applyAlignment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4" fillId="0" borderId="10" xfId="52" applyFont="1" applyFill="1" applyBorder="1" applyAlignment="1">
      <alignment horizontal="center" vertical="center" textRotation="90" wrapText="1"/>
      <protection/>
    </xf>
    <xf numFmtId="0" fontId="22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24" fillId="0" borderId="10" xfId="52" applyFont="1" applyBorder="1" applyAlignment="1">
      <alignment horizontal="center" vertical="center" textRotation="90" wrapText="1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/>
      <protection/>
    </xf>
    <xf numFmtId="0" fontId="24" fillId="0" borderId="31" xfId="52" applyFont="1" applyFill="1" applyBorder="1" applyAlignment="1">
      <alignment horizontal="center" vertical="center" wrapText="1"/>
      <protection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6" fillId="0" borderId="10" xfId="52" applyFont="1" applyFill="1" applyBorder="1" applyAlignment="1">
      <alignment horizontal="center" vertical="center" textRotation="90" wrapText="1"/>
      <protection/>
    </xf>
    <xf numFmtId="14" fontId="22" fillId="0" borderId="27" xfId="0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0" fillId="0" borderId="28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ABEL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rgb="FFB2B2B2"/>
        </patternFill>
      </fill>
    </dxf>
    <dxf>
      <fill>
        <patternFill>
          <bgColor rgb="FFB2B2B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7"/>
  <sheetViews>
    <sheetView showZeros="0" tabSelected="1" view="pageBreakPreview" zoomScaleNormal="70" zoomScaleSheetLayoutView="100" zoomScalePageLayoutView="0" workbookViewId="0" topLeftCell="A1">
      <pane xSplit="2" ySplit="13" topLeftCell="C14" activePane="bottomRight" state="frozen"/>
      <selection pane="topLeft" activeCell="U51" sqref="U51"/>
      <selection pane="topRight" activeCell="U51" sqref="U51"/>
      <selection pane="bottomLeft" activeCell="U51" sqref="U51"/>
      <selection pane="bottomRight" activeCell="E10" sqref="E10:E12"/>
    </sheetView>
  </sheetViews>
  <sheetFormatPr defaultColWidth="9.00390625" defaultRowHeight="12.75"/>
  <cols>
    <col min="1" max="1" width="4.875" style="1" customWidth="1"/>
    <col min="2" max="2" width="20.625" style="2" customWidth="1"/>
    <col min="3" max="3" width="6.625" style="1" customWidth="1"/>
    <col min="4" max="4" width="4.375" style="1" customWidth="1"/>
    <col min="5" max="19" width="3.75390625" style="1" customWidth="1"/>
    <col min="20" max="20" width="5.00390625" style="1" customWidth="1"/>
    <col min="21" max="36" width="3.75390625" style="1" customWidth="1"/>
    <col min="37" max="37" width="7.625" style="1" customWidth="1"/>
    <col min="38" max="39" width="6.375" style="1" customWidth="1"/>
    <col min="40" max="40" width="4.875" style="1" customWidth="1"/>
    <col min="41" max="41" width="4.125" style="1" customWidth="1"/>
    <col min="42" max="42" width="5.125" style="1" customWidth="1"/>
    <col min="43" max="43" width="3.625" style="1" customWidth="1"/>
    <col min="44" max="44" width="5.00390625" style="1" customWidth="1"/>
    <col min="45" max="45" width="3.375" style="1" customWidth="1"/>
    <col min="46" max="46" width="3.00390625" style="1" customWidth="1"/>
    <col min="47" max="49" width="3.375" style="1" customWidth="1"/>
    <col min="50" max="50" width="3.75390625" style="1" customWidth="1"/>
    <col min="51" max="53" width="3.375" style="1" customWidth="1"/>
    <col min="54" max="54" width="4.875" style="1" customWidth="1"/>
    <col min="55" max="55" width="3.75390625" style="1" customWidth="1"/>
    <col min="56" max="56" width="3.25390625" style="1" customWidth="1"/>
    <col min="57" max="16384" width="9.125" style="1" customWidth="1"/>
  </cols>
  <sheetData>
    <row r="1" spans="3:54" ht="15"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R1" s="167"/>
      <c r="AS1" s="167"/>
      <c r="AT1" s="167"/>
      <c r="AU1" s="167"/>
      <c r="AV1" s="167"/>
      <c r="AW1" s="167"/>
      <c r="AX1" s="167"/>
      <c r="AY1" s="167"/>
      <c r="AZ1" s="168"/>
      <c r="BA1" s="168"/>
      <c r="BB1" s="168"/>
    </row>
    <row r="2" spans="3:54" ht="15">
      <c r="C2" s="169" t="s">
        <v>0</v>
      </c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R2" s="167"/>
      <c r="AS2" s="167"/>
      <c r="AT2" s="167"/>
      <c r="AU2" s="167"/>
      <c r="AV2" s="167"/>
      <c r="AW2" s="167"/>
      <c r="AX2" s="167"/>
      <c r="AY2" s="167"/>
      <c r="AZ2" s="168"/>
      <c r="BA2" s="168"/>
      <c r="BB2" s="168"/>
    </row>
    <row r="3" spans="1:54" ht="15">
      <c r="A3" s="5"/>
      <c r="B3" s="6"/>
      <c r="C3" s="166">
        <f>E7</f>
        <v>0</v>
      </c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5"/>
      <c r="AR3" s="167"/>
      <c r="AS3" s="167"/>
      <c r="AT3" s="167"/>
      <c r="AU3" s="167"/>
      <c r="AV3" s="167"/>
      <c r="AW3" s="167"/>
      <c r="AX3" s="167"/>
      <c r="AY3" s="167"/>
      <c r="AZ3" s="168"/>
      <c r="BA3" s="168"/>
      <c r="BB3" s="168"/>
    </row>
    <row r="4" spans="1:54" ht="15">
      <c r="A4" s="5"/>
      <c r="B4" s="6"/>
      <c r="C4" s="169" t="s">
        <v>1</v>
      </c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5"/>
      <c r="AR4" s="167"/>
      <c r="AS4" s="167"/>
      <c r="AT4" s="167"/>
      <c r="AU4" s="167"/>
      <c r="AV4" s="167"/>
      <c r="AW4" s="167"/>
      <c r="AX4" s="167"/>
      <c r="AY4" s="167"/>
      <c r="AZ4" s="168"/>
      <c r="BA4" s="168"/>
      <c r="BB4" s="168"/>
    </row>
    <row r="5" spans="1:54" ht="6" customHeight="1">
      <c r="A5" s="5"/>
      <c r="B5" s="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5"/>
      <c r="AR5" s="3"/>
      <c r="AS5" s="3"/>
      <c r="AT5" s="3"/>
      <c r="AU5" s="3"/>
      <c r="AV5" s="3"/>
      <c r="AW5" s="3"/>
      <c r="AX5" s="3"/>
      <c r="AY5" s="3"/>
      <c r="AZ5" s="4"/>
      <c r="BA5" s="4"/>
      <c r="BB5" s="4"/>
    </row>
    <row r="6" spans="1:54" ht="15">
      <c r="A6" s="5"/>
      <c r="B6" s="6"/>
      <c r="C6" s="118" t="s">
        <v>40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5"/>
      <c r="AR6" s="3"/>
      <c r="AS6" s="3"/>
      <c r="AT6" s="3"/>
      <c r="AU6" s="3"/>
      <c r="AV6" s="3"/>
      <c r="AW6" s="3"/>
      <c r="AX6" s="3"/>
      <c r="AY6" s="3"/>
      <c r="AZ6" s="4"/>
      <c r="BA6" s="4"/>
      <c r="BB6" s="4"/>
    </row>
    <row r="7" spans="1:54" s="69" customFormat="1" ht="19.5" customHeight="1">
      <c r="A7" s="107"/>
      <c r="B7" s="107"/>
      <c r="C7" s="107"/>
      <c r="D7" s="107"/>
      <c r="E7" s="113"/>
      <c r="F7" s="107"/>
      <c r="G7" s="107"/>
      <c r="H7" s="107"/>
      <c r="I7" s="107"/>
      <c r="J7" s="107"/>
      <c r="N7" s="107"/>
      <c r="O7" s="107" t="s">
        <v>42</v>
      </c>
      <c r="P7" s="107"/>
      <c r="Q7" s="119" t="s">
        <v>54</v>
      </c>
      <c r="R7" s="119"/>
      <c r="S7" s="119"/>
      <c r="T7" s="119"/>
      <c r="U7" s="119"/>
      <c r="V7" s="107"/>
      <c r="W7" s="109" t="s">
        <v>43</v>
      </c>
      <c r="X7" s="119">
        <v>2017</v>
      </c>
      <c r="Y7" s="119"/>
      <c r="Z7" s="119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8"/>
      <c r="AR7" s="154"/>
      <c r="AS7" s="154"/>
      <c r="AT7" s="154"/>
      <c r="AU7" s="154"/>
      <c r="AV7" s="154"/>
      <c r="AW7" s="154"/>
      <c r="AX7" s="154"/>
      <c r="AY7" s="154"/>
      <c r="AZ7" s="155"/>
      <c r="BA7" s="155"/>
      <c r="BB7" s="155"/>
    </row>
    <row r="8" spans="1:2" s="9" customFormat="1" ht="12.75">
      <c r="A8" s="7"/>
      <c r="B8" s="8"/>
    </row>
    <row r="9" spans="1:56" ht="13.5" customHeight="1">
      <c r="A9" s="156" t="s">
        <v>2</v>
      </c>
      <c r="B9" s="157" t="s">
        <v>3</v>
      </c>
      <c r="C9" s="156" t="s">
        <v>4</v>
      </c>
      <c r="D9" s="156" t="s">
        <v>5</v>
      </c>
      <c r="E9" s="158" t="s">
        <v>60</v>
      </c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41" t="s">
        <v>6</v>
      </c>
      <c r="AM9" s="141"/>
      <c r="AN9" s="141"/>
      <c r="AO9" s="141"/>
      <c r="AP9" s="141"/>
      <c r="AQ9" s="141"/>
      <c r="AR9" s="153" t="s">
        <v>7</v>
      </c>
      <c r="AS9" s="159" t="s">
        <v>8</v>
      </c>
      <c r="AT9" s="160"/>
      <c r="AU9" s="160"/>
      <c r="AV9" s="160"/>
      <c r="AW9" s="160"/>
      <c r="AX9" s="160"/>
      <c r="AY9" s="160"/>
      <c r="AZ9" s="160"/>
      <c r="BA9" s="161"/>
      <c r="BB9" s="165" t="s">
        <v>9</v>
      </c>
      <c r="BC9" s="153" t="s">
        <v>10</v>
      </c>
      <c r="BD9" s="153" t="s">
        <v>11</v>
      </c>
    </row>
    <row r="10" spans="1:56" ht="12.75">
      <c r="A10" s="156"/>
      <c r="B10" s="157"/>
      <c r="C10" s="156"/>
      <c r="D10" s="156"/>
      <c r="E10" s="142">
        <v>1</v>
      </c>
      <c r="F10" s="142">
        <f aca="true" t="shared" si="0" ref="F10:S10">E10+1</f>
        <v>2</v>
      </c>
      <c r="G10" s="142">
        <f t="shared" si="0"/>
        <v>3</v>
      </c>
      <c r="H10" s="142">
        <f t="shared" si="0"/>
        <v>4</v>
      </c>
      <c r="I10" s="142">
        <f t="shared" si="0"/>
        <v>5</v>
      </c>
      <c r="J10" s="142">
        <f t="shared" si="0"/>
        <v>6</v>
      </c>
      <c r="K10" s="142">
        <f t="shared" si="0"/>
        <v>7</v>
      </c>
      <c r="L10" s="142">
        <f t="shared" si="0"/>
        <v>8</v>
      </c>
      <c r="M10" s="142">
        <f t="shared" si="0"/>
        <v>9</v>
      </c>
      <c r="N10" s="142">
        <f t="shared" si="0"/>
        <v>10</v>
      </c>
      <c r="O10" s="142">
        <f t="shared" si="0"/>
        <v>11</v>
      </c>
      <c r="P10" s="142">
        <f t="shared" si="0"/>
        <v>12</v>
      </c>
      <c r="Q10" s="142">
        <f t="shared" si="0"/>
        <v>13</v>
      </c>
      <c r="R10" s="142">
        <f t="shared" si="0"/>
        <v>14</v>
      </c>
      <c r="S10" s="142">
        <f t="shared" si="0"/>
        <v>15</v>
      </c>
      <c r="T10" s="148" t="s">
        <v>12</v>
      </c>
      <c r="U10" s="142">
        <f>S10+1</f>
        <v>16</v>
      </c>
      <c r="V10" s="142">
        <f aca="true" t="shared" si="1" ref="V10:AG10">U10+1</f>
        <v>17</v>
      </c>
      <c r="W10" s="142">
        <f t="shared" si="1"/>
        <v>18</v>
      </c>
      <c r="X10" s="142">
        <f t="shared" si="1"/>
        <v>19</v>
      </c>
      <c r="Y10" s="142">
        <f t="shared" si="1"/>
        <v>20</v>
      </c>
      <c r="Z10" s="142">
        <f t="shared" si="1"/>
        <v>21</v>
      </c>
      <c r="AA10" s="142">
        <f t="shared" si="1"/>
        <v>22</v>
      </c>
      <c r="AB10" s="142">
        <f t="shared" si="1"/>
        <v>23</v>
      </c>
      <c r="AC10" s="142">
        <f t="shared" si="1"/>
        <v>24</v>
      </c>
      <c r="AD10" s="142">
        <f t="shared" si="1"/>
        <v>25</v>
      </c>
      <c r="AE10" s="142">
        <f t="shared" si="1"/>
        <v>26</v>
      </c>
      <c r="AF10" s="142">
        <f t="shared" si="1"/>
        <v>27</v>
      </c>
      <c r="AG10" s="142">
        <f t="shared" si="1"/>
        <v>28</v>
      </c>
      <c r="AH10" s="145">
        <f>IF(VLOOKUP($Q$7,Лист1!$B$2:$D$14,3,0)&gt;28,июнь2017!AG10+1,0)</f>
        <v>29</v>
      </c>
      <c r="AI10" s="142">
        <f>IF(VLOOKUP($Q$7,Лист1!$B$2:$D$14,3,0)&gt;29,AH10+1,0)</f>
        <v>30</v>
      </c>
      <c r="AJ10" s="142">
        <f>IF(VLOOKUP($Q$7,Лист1!$B$2:$D$14,3,0)&gt;30,AI10+1,0)</f>
        <v>31</v>
      </c>
      <c r="AK10" s="148" t="s">
        <v>13</v>
      </c>
      <c r="AL10" s="143" t="s">
        <v>14</v>
      </c>
      <c r="AM10" s="141" t="s">
        <v>15</v>
      </c>
      <c r="AN10" s="141"/>
      <c r="AO10" s="141"/>
      <c r="AP10" s="141"/>
      <c r="AQ10" s="141"/>
      <c r="AR10" s="153"/>
      <c r="AS10" s="162"/>
      <c r="AT10" s="163"/>
      <c r="AU10" s="163"/>
      <c r="AV10" s="163"/>
      <c r="AW10" s="163"/>
      <c r="AX10" s="163"/>
      <c r="AY10" s="163"/>
      <c r="AZ10" s="163"/>
      <c r="BA10" s="164"/>
      <c r="BB10" s="165"/>
      <c r="BC10" s="153"/>
      <c r="BD10" s="153"/>
    </row>
    <row r="11" spans="1:56" ht="12.75">
      <c r="A11" s="156"/>
      <c r="B11" s="157"/>
      <c r="C11" s="156"/>
      <c r="D11" s="156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8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6"/>
      <c r="AI11" s="142"/>
      <c r="AJ11" s="142"/>
      <c r="AK11" s="148"/>
      <c r="AL11" s="149"/>
      <c r="AM11" s="143" t="s">
        <v>16</v>
      </c>
      <c r="AN11" s="141" t="s">
        <v>17</v>
      </c>
      <c r="AO11" s="141"/>
      <c r="AP11" s="141"/>
      <c r="AQ11" s="141"/>
      <c r="AR11" s="153"/>
      <c r="AS11" s="143" t="s">
        <v>18</v>
      </c>
      <c r="AT11" s="143" t="s">
        <v>19</v>
      </c>
      <c r="AU11" s="143" t="s">
        <v>20</v>
      </c>
      <c r="AV11" s="151" t="s">
        <v>21</v>
      </c>
      <c r="AW11" s="143" t="s">
        <v>22</v>
      </c>
      <c r="AX11" s="143" t="s">
        <v>23</v>
      </c>
      <c r="AY11" s="143" t="s">
        <v>41</v>
      </c>
      <c r="AZ11" s="143" t="s">
        <v>61</v>
      </c>
      <c r="BA11" s="143" t="s">
        <v>59</v>
      </c>
      <c r="BB11" s="165"/>
      <c r="BC11" s="153"/>
      <c r="BD11" s="153"/>
    </row>
    <row r="12" spans="1:56" ht="39.75" customHeight="1">
      <c r="A12" s="156"/>
      <c r="B12" s="157"/>
      <c r="C12" s="156"/>
      <c r="D12" s="156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8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7"/>
      <c r="AI12" s="142"/>
      <c r="AJ12" s="142"/>
      <c r="AK12" s="148"/>
      <c r="AL12" s="150"/>
      <c r="AM12" s="150"/>
      <c r="AN12" s="10" t="s">
        <v>24</v>
      </c>
      <c r="AO12" s="10" t="s">
        <v>25</v>
      </c>
      <c r="AP12" s="10" t="s">
        <v>26</v>
      </c>
      <c r="AQ12" s="11"/>
      <c r="AR12" s="153"/>
      <c r="AS12" s="144"/>
      <c r="AT12" s="144"/>
      <c r="AU12" s="144"/>
      <c r="AV12" s="152"/>
      <c r="AW12" s="144"/>
      <c r="AX12" s="144"/>
      <c r="AY12" s="144"/>
      <c r="AZ12" s="144"/>
      <c r="BA12" s="144"/>
      <c r="BB12" s="165"/>
      <c r="BC12" s="153"/>
      <c r="BD12" s="153"/>
    </row>
    <row r="13" spans="1:56" ht="13.5" thickBot="1">
      <c r="A13" s="12">
        <v>1</v>
      </c>
      <c r="B13" s="13">
        <v>2</v>
      </c>
      <c r="C13" s="14">
        <v>2</v>
      </c>
      <c r="D13" s="14">
        <v>3</v>
      </c>
      <c r="E13" s="114">
        <v>4</v>
      </c>
      <c r="F13" s="114">
        <v>5</v>
      </c>
      <c r="G13" s="114">
        <v>6</v>
      </c>
      <c r="H13" s="114">
        <v>7</v>
      </c>
      <c r="I13" s="114">
        <v>8</v>
      </c>
      <c r="J13" s="114">
        <v>9</v>
      </c>
      <c r="K13" s="114">
        <v>10</v>
      </c>
      <c r="L13" s="114">
        <v>11</v>
      </c>
      <c r="M13" s="114">
        <v>12</v>
      </c>
      <c r="N13" s="114">
        <v>13</v>
      </c>
      <c r="O13" s="114">
        <v>14</v>
      </c>
      <c r="P13" s="114">
        <v>15</v>
      </c>
      <c r="Q13" s="114">
        <v>16</v>
      </c>
      <c r="R13" s="114">
        <v>17</v>
      </c>
      <c r="S13" s="114">
        <v>18</v>
      </c>
      <c r="T13" s="15">
        <v>19</v>
      </c>
      <c r="U13" s="114">
        <v>20</v>
      </c>
      <c r="V13" s="114">
        <v>21</v>
      </c>
      <c r="W13" s="114">
        <v>22</v>
      </c>
      <c r="X13" s="114">
        <v>23</v>
      </c>
      <c r="Y13" s="114">
        <v>24</v>
      </c>
      <c r="Z13" s="114">
        <v>25</v>
      </c>
      <c r="AA13" s="114">
        <v>26</v>
      </c>
      <c r="AB13" s="114">
        <v>27</v>
      </c>
      <c r="AC13" s="114">
        <v>28</v>
      </c>
      <c r="AD13" s="114">
        <v>29</v>
      </c>
      <c r="AE13" s="114">
        <v>30</v>
      </c>
      <c r="AF13" s="114">
        <v>31</v>
      </c>
      <c r="AG13" s="114">
        <v>32</v>
      </c>
      <c r="AH13" s="114">
        <v>33</v>
      </c>
      <c r="AI13" s="114">
        <v>34</v>
      </c>
      <c r="AJ13" s="114">
        <v>35</v>
      </c>
      <c r="AK13" s="16">
        <v>36</v>
      </c>
      <c r="AL13" s="12">
        <v>37</v>
      </c>
      <c r="AM13" s="12">
        <v>38</v>
      </c>
      <c r="AN13" s="12">
        <v>39</v>
      </c>
      <c r="AO13" s="12">
        <v>40</v>
      </c>
      <c r="AP13" s="12">
        <v>41</v>
      </c>
      <c r="AQ13" s="12">
        <v>42</v>
      </c>
      <c r="AR13" s="12">
        <v>43</v>
      </c>
      <c r="AS13" s="12">
        <v>44</v>
      </c>
      <c r="AT13" s="12">
        <v>45</v>
      </c>
      <c r="AU13" s="12">
        <v>46</v>
      </c>
      <c r="AV13" s="12">
        <v>47</v>
      </c>
      <c r="AW13" s="12">
        <v>48</v>
      </c>
      <c r="AX13" s="12">
        <v>49</v>
      </c>
      <c r="AY13" s="12">
        <v>50</v>
      </c>
      <c r="AZ13" s="12">
        <v>51</v>
      </c>
      <c r="BA13" s="12">
        <v>52</v>
      </c>
      <c r="BB13" s="12">
        <v>53</v>
      </c>
      <c r="BC13" s="12">
        <v>55</v>
      </c>
      <c r="BD13" s="12">
        <v>56</v>
      </c>
    </row>
    <row r="14" spans="1:56" ht="21.75" customHeight="1">
      <c r="A14" s="127">
        <v>1</v>
      </c>
      <c r="B14" s="139"/>
      <c r="C14" s="17"/>
      <c r="D14" s="18"/>
      <c r="E14" s="115" t="s">
        <v>27</v>
      </c>
      <c r="F14" s="115" t="s">
        <v>28</v>
      </c>
      <c r="G14" s="115" t="s">
        <v>28</v>
      </c>
      <c r="H14" s="115" t="s">
        <v>28</v>
      </c>
      <c r="I14" s="115" t="s">
        <v>28</v>
      </c>
      <c r="J14" s="115" t="s">
        <v>27</v>
      </c>
      <c r="K14" s="115" t="s">
        <v>27</v>
      </c>
      <c r="L14" s="115" t="s">
        <v>27</v>
      </c>
      <c r="M14" s="115" t="s">
        <v>27</v>
      </c>
      <c r="N14" s="115" t="s">
        <v>29</v>
      </c>
      <c r="O14" s="115" t="s">
        <v>29</v>
      </c>
      <c r="P14" s="115" t="s">
        <v>29</v>
      </c>
      <c r="Q14" s="115" t="s">
        <v>29</v>
      </c>
      <c r="R14" s="115" t="s">
        <v>29</v>
      </c>
      <c r="S14" s="115" t="s">
        <v>29</v>
      </c>
      <c r="T14" s="19"/>
      <c r="U14" s="115" t="s">
        <v>29</v>
      </c>
      <c r="V14" s="115" t="s">
        <v>28</v>
      </c>
      <c r="W14" s="115" t="s">
        <v>28</v>
      </c>
      <c r="X14" s="115" t="s">
        <v>28</v>
      </c>
      <c r="Y14" s="115" t="s">
        <v>27</v>
      </c>
      <c r="Z14" s="115" t="s">
        <v>27</v>
      </c>
      <c r="AA14" s="115" t="s">
        <v>28</v>
      </c>
      <c r="AB14" s="115" t="s">
        <v>28</v>
      </c>
      <c r="AC14" s="115" t="s">
        <v>28</v>
      </c>
      <c r="AD14" s="115" t="s">
        <v>28</v>
      </c>
      <c r="AE14" s="115" t="s">
        <v>28</v>
      </c>
      <c r="AF14" s="115" t="s">
        <v>27</v>
      </c>
      <c r="AG14" s="115" t="s">
        <v>27</v>
      </c>
      <c r="AH14" s="115" t="s">
        <v>27</v>
      </c>
      <c r="AI14" s="115" t="s">
        <v>28</v>
      </c>
      <c r="AJ14" s="115"/>
      <c r="AK14" s="19"/>
      <c r="AL14" s="20"/>
      <c r="AM14" s="20"/>
      <c r="AN14" s="20"/>
      <c r="AO14" s="20"/>
      <c r="AP14" s="20"/>
      <c r="AQ14" s="20"/>
      <c r="AR14" s="21"/>
      <c r="AS14" s="20"/>
      <c r="AT14" s="20"/>
      <c r="AU14" s="20"/>
      <c r="AV14" s="20"/>
      <c r="AW14" s="20"/>
      <c r="AX14" s="20"/>
      <c r="AY14" s="20"/>
      <c r="AZ14" s="20"/>
      <c r="BA14" s="21"/>
      <c r="BB14" s="21"/>
      <c r="BC14" s="20"/>
      <c r="BD14" s="20"/>
    </row>
    <row r="15" spans="1:56" ht="15.75" customHeight="1" thickBot="1">
      <c r="A15" s="128"/>
      <c r="B15" s="140"/>
      <c r="C15" s="22">
        <v>1052</v>
      </c>
      <c r="D15" s="23"/>
      <c r="E15" s="116"/>
      <c r="F15" s="116">
        <v>8</v>
      </c>
      <c r="G15" s="116">
        <v>8</v>
      </c>
      <c r="H15" s="116">
        <v>8</v>
      </c>
      <c r="I15" s="116">
        <v>8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24">
        <f>SUM(E15:S15)</f>
        <v>32</v>
      </c>
      <c r="U15" s="116"/>
      <c r="V15" s="116">
        <v>8</v>
      </c>
      <c r="W15" s="116">
        <v>8</v>
      </c>
      <c r="X15" s="116">
        <v>8</v>
      </c>
      <c r="Y15" s="116"/>
      <c r="Z15" s="116"/>
      <c r="AA15" s="116">
        <v>12</v>
      </c>
      <c r="AB15" s="116">
        <v>8</v>
      </c>
      <c r="AC15" s="116">
        <v>8</v>
      </c>
      <c r="AD15" s="116">
        <v>8</v>
      </c>
      <c r="AE15" s="116">
        <v>8</v>
      </c>
      <c r="AF15" s="116"/>
      <c r="AG15" s="116"/>
      <c r="AH15" s="116"/>
      <c r="AI15" s="116">
        <v>8</v>
      </c>
      <c r="AJ15" s="116"/>
      <c r="AK15" s="24">
        <f>SUM(U15:AJ15)</f>
        <v>76</v>
      </c>
      <c r="AL15" s="110">
        <f>COUNTIF($E14:$S14,"Я")+COUNTIF($U14:$AJ14,"Я")+COUNTIF($U14:$AJ14,"СП")+COUNTIF($E14:$S14,"СП")+COUNTIF($U14:$AJ14,"Н")+COUNTIF($E14:$S14,"Н")+COUNTIF($E14:$S14,"РВ")+COUNTIF($U14:$AJ14,"РВ")</f>
        <v>13</v>
      </c>
      <c r="AM15" s="110">
        <f>T15+AK15</f>
        <v>108</v>
      </c>
      <c r="AN15" s="25"/>
      <c r="AO15" s="110">
        <f>SUMIF(E14:S14,"Н",E15:S15)+SUMIF(U14:AJ14,"Н",U15:AJ15)</f>
        <v>0</v>
      </c>
      <c r="AP15" s="110">
        <f>SUMIF(E14:S14,"РВ",E15:S15)+SUMIF(U14:AJ14,"РВ",U15:AJ15)</f>
        <v>0</v>
      </c>
      <c r="AQ15" s="25"/>
      <c r="AR15" s="110">
        <f>SUM(AS15:BA15)</f>
        <v>7</v>
      </c>
      <c r="AS15" s="111">
        <f>COUNTIF($E14:$S14,"ОТ")+COUNTIF($U14:$AJ14,"ОТ")</f>
        <v>7</v>
      </c>
      <c r="AT15" s="111">
        <f>COUNTIF($E14:$S14,"У")+COUNTIF($U14:$AJ14,"У")</f>
        <v>0</v>
      </c>
      <c r="AU15" s="111">
        <f>COUNTIF($E14:$S14,"Р")+COUNTIF($U14:$AJ14,"Р")</f>
        <v>0</v>
      </c>
      <c r="AV15" s="111">
        <f>COUNTIF($E14:$S14,"ОЖ")+COUNTIF($U14:$AJ14,"ОЖ")</f>
        <v>0</v>
      </c>
      <c r="AW15" s="111">
        <f>COUNTIF($E14:$S14,"ДО")+COUNTIF($U14:$AJ14,"ДО")</f>
        <v>0</v>
      </c>
      <c r="AX15" s="111">
        <f>COUNTIF($E14:$S14,"Б")+COUNTIF($U14:$AJ14,"Б")</f>
        <v>0</v>
      </c>
      <c r="AY15" s="111">
        <f>COUNTIF($E14:$S14,"Г")+COUNTIF($U14:$AJ14,"Г")</f>
        <v>0</v>
      </c>
      <c r="AZ15" s="111">
        <f>COUNTIF($E14:$S14,"ОВ")+COUNTIF($U14:$AJ14,"ОВ")</f>
        <v>0</v>
      </c>
      <c r="BA15" s="111">
        <f>COUNTIF($E14:$S14,"П")+COUNTIF($U14:$AJ14,"П")</f>
        <v>0</v>
      </c>
      <c r="BB15" s="111">
        <f>COUNTIF($E14:$S14,"В")+COUNTIF($U14:$AJ14,"В")</f>
        <v>10</v>
      </c>
      <c r="BC15" s="112">
        <f>COUNTIF($E14:$S14,"К")+COUNTIF($U14:$AJ14,"К")</f>
        <v>0</v>
      </c>
      <c r="BD15" s="27"/>
    </row>
    <row r="16" spans="1:56" ht="24" customHeight="1">
      <c r="A16" s="127">
        <v>2</v>
      </c>
      <c r="B16" s="139"/>
      <c r="C16" s="17"/>
      <c r="D16" s="18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9"/>
      <c r="U16" s="117"/>
      <c r="V16" s="117"/>
      <c r="W16" s="117"/>
      <c r="X16" s="117"/>
      <c r="Y16" s="115"/>
      <c r="Z16" s="115"/>
      <c r="AA16" s="115"/>
      <c r="AB16" s="117"/>
      <c r="AC16" s="117"/>
      <c r="AD16" s="117"/>
      <c r="AE16" s="117"/>
      <c r="AF16" s="115"/>
      <c r="AG16" s="115"/>
      <c r="AH16" s="115"/>
      <c r="AI16" s="117"/>
      <c r="AJ16" s="117"/>
      <c r="AK16" s="19"/>
      <c r="AL16" s="20"/>
      <c r="AM16" s="20"/>
      <c r="AN16" s="20"/>
      <c r="AO16" s="20"/>
      <c r="AP16" s="20"/>
      <c r="AQ16" s="20"/>
      <c r="AR16" s="21"/>
      <c r="AS16" s="20"/>
      <c r="AT16" s="20"/>
      <c r="AU16" s="20"/>
      <c r="AV16" s="20"/>
      <c r="AW16" s="20"/>
      <c r="AX16" s="20"/>
      <c r="AY16" s="20"/>
      <c r="AZ16" s="20"/>
      <c r="BA16" s="21"/>
      <c r="BB16" s="21"/>
      <c r="BC16" s="20"/>
      <c r="BD16" s="20"/>
    </row>
    <row r="17" spans="1:56" ht="13.5" thickBot="1">
      <c r="A17" s="128"/>
      <c r="B17" s="140"/>
      <c r="C17" s="22"/>
      <c r="D17" s="23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24">
        <f>SUM(E17:S17)</f>
        <v>0</v>
      </c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24">
        <f>SUM(U17:AJ17)</f>
        <v>0</v>
      </c>
      <c r="AL17" s="25">
        <f>COUNTIF($E16:$S16,"Я")+COUNTIF($U16:$AJ16,"Я")+COUNTIF($U16:$AJ16,"СП")+COUNTIF($E16:$S16,"СП")+COUNTIF($U16:$AJ16,"Н")+COUNTIF($E16:$S16,"Н")+COUNTIF($E16:$S16,"РВ")+COUNTIF($U16:$AJ16,"РВ")</f>
        <v>0</v>
      </c>
      <c r="AM17" s="25">
        <f>T17+AK17</f>
        <v>0</v>
      </c>
      <c r="AN17" s="25"/>
      <c r="AO17" s="25">
        <f>SUMIF(E16:S16,"Н",E17:S17)+SUMIF(U16:AJ16,"Н",U17:AJ17)</f>
        <v>0</v>
      </c>
      <c r="AP17" s="25">
        <f>SUMIF(E16:S16,"РВ",E17:S17)+SUMIF(U16:AJ16,"РВ",U17:AJ17)</f>
        <v>0</v>
      </c>
      <c r="AQ17" s="25"/>
      <c r="AR17" s="25">
        <f>SUM(AS17:BA17)</f>
        <v>0</v>
      </c>
      <c r="AS17" s="30">
        <f>COUNTIF($E16:$S16,"ОТ")+COUNTIF($U16:$AJ16,"ОТ")</f>
        <v>0</v>
      </c>
      <c r="AT17" s="30">
        <f>COUNTIF($E16:$S16,"У")+COUNTIF($U16:$AJ16,"У")</f>
        <v>0</v>
      </c>
      <c r="AU17" s="30">
        <f>COUNTIF($E16:$S16,"Р")+COUNTIF($U16:$AJ16,"Р")</f>
        <v>0</v>
      </c>
      <c r="AV17" s="30">
        <f>COUNTIF($E16:$S16,"ОЖ")+COUNTIF($U16:$AJ16,"ОЖ")</f>
        <v>0</v>
      </c>
      <c r="AW17" s="30">
        <f>COUNTIF($E16:$S16,"ДО")+COUNTIF($U16:$AJ16,"ДО")</f>
        <v>0</v>
      </c>
      <c r="AX17" s="30">
        <f>COUNTIF($E16:$S16,"Б")+COUNTIF($U16:$AJ16,"Б")</f>
        <v>0</v>
      </c>
      <c r="AY17" s="30">
        <f>COUNTIF($E16:$S16,"Г")+COUNTIF($U16:$AJ16,"Г")</f>
        <v>0</v>
      </c>
      <c r="AZ17" s="30">
        <f>COUNTIF($E16:$S16,"ОВ")+COUNTIF($U16:$AJ16,"ОВ")</f>
        <v>0</v>
      </c>
      <c r="BA17" s="30">
        <f>COUNTIF($E16:$S16,"П")+COUNTIF($U16:$AJ16,"П")</f>
        <v>0</v>
      </c>
      <c r="BB17" s="30">
        <f>COUNTIF($E16:$S16,"В")+COUNTIF($U16:$AJ16,"В")</f>
        <v>0</v>
      </c>
      <c r="BC17" s="26">
        <f>COUNTIF($E16:$S16,"К")+COUNTIF($U16:$AJ16,"К")</f>
        <v>0</v>
      </c>
      <c r="BD17" s="27"/>
    </row>
    <row r="18" spans="1:56" ht="18.75" customHeight="1">
      <c r="A18" s="127">
        <v>3</v>
      </c>
      <c r="B18" s="139"/>
      <c r="C18" s="17"/>
      <c r="D18" s="18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9"/>
      <c r="U18" s="117"/>
      <c r="V18" s="117"/>
      <c r="W18" s="117"/>
      <c r="X18" s="117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7"/>
      <c r="AJ18" s="117"/>
      <c r="AK18" s="19"/>
      <c r="AL18" s="20"/>
      <c r="AM18" s="20"/>
      <c r="AN18" s="20"/>
      <c r="AO18" s="20"/>
      <c r="AP18" s="20"/>
      <c r="AQ18" s="20"/>
      <c r="AR18" s="21"/>
      <c r="AS18" s="20"/>
      <c r="AT18" s="20"/>
      <c r="AU18" s="20"/>
      <c r="AV18" s="20"/>
      <c r="AW18" s="20"/>
      <c r="AX18" s="20"/>
      <c r="AY18" s="20"/>
      <c r="AZ18" s="20"/>
      <c r="BA18" s="21"/>
      <c r="BB18" s="21"/>
      <c r="BC18" s="20"/>
      <c r="BD18" s="20"/>
    </row>
    <row r="19" spans="1:56" ht="18.75" customHeight="1" thickBot="1">
      <c r="A19" s="128"/>
      <c r="B19" s="140"/>
      <c r="C19" s="22"/>
      <c r="D19" s="23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24">
        <f>SUM(E19:S19)</f>
        <v>0</v>
      </c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24">
        <f>SUM(U19:AJ19)</f>
        <v>0</v>
      </c>
      <c r="AL19" s="25">
        <f>COUNTIF($E18:$S18,"Я")+COUNTIF($U18:$AJ18,"Я")+COUNTIF($U18:$AJ18,"СП")+COUNTIF($E18:$S18,"СП")+COUNTIF($U18:$AJ18,"Н")+COUNTIF($E18:$S18,"Н")+COUNTIF($E18:$S18,"РВ")+COUNTIF($U18:$AJ18,"РВ")</f>
        <v>0</v>
      </c>
      <c r="AM19" s="25">
        <f>T19+AK19</f>
        <v>0</v>
      </c>
      <c r="AN19" s="25"/>
      <c r="AO19" s="25">
        <f>SUMIF(E18:S18,"Н",E19:S19)+SUMIF(U18:AJ18,"Н",U19:AJ19)</f>
        <v>0</v>
      </c>
      <c r="AP19" s="25">
        <f>SUMIF(E18:S18,"РВ",E19:S19)+SUMIF(U18:AJ18,"РВ",U19:AJ19)</f>
        <v>0</v>
      </c>
      <c r="AQ19" s="25"/>
      <c r="AR19" s="25">
        <f>SUM(AS19:BA19)</f>
        <v>0</v>
      </c>
      <c r="AS19" s="30">
        <f>COUNTIF($E18:$S18,"ОТ")+COUNTIF($U18:$AJ18,"ОТ")</f>
        <v>0</v>
      </c>
      <c r="AT19" s="30">
        <f>COUNTIF($E18:$S18,"У")+COUNTIF($U18:$AJ18,"У")</f>
        <v>0</v>
      </c>
      <c r="AU19" s="30">
        <f>COUNTIF($E18:$S18,"Р")+COUNTIF($U18:$AJ18,"Р")</f>
        <v>0</v>
      </c>
      <c r="AV19" s="30">
        <f>COUNTIF($E18:$S18,"ОЖ")+COUNTIF($U18:$AJ18,"ОЖ")</f>
        <v>0</v>
      </c>
      <c r="AW19" s="30">
        <f>COUNTIF($E18:$S18,"ДО")+COUNTIF($U18:$AJ18,"ДО")</f>
        <v>0</v>
      </c>
      <c r="AX19" s="30">
        <f>COUNTIF($E18:$S18,"Б")+COUNTIF($U18:$AJ18,"Б")</f>
        <v>0</v>
      </c>
      <c r="AY19" s="30">
        <f>COUNTIF($E18:$S18,"Г")+COUNTIF($U18:$AJ18,"Г")</f>
        <v>0</v>
      </c>
      <c r="AZ19" s="30">
        <f>COUNTIF($E18:$S18,"ОВ")+COUNTIF($U18:$AJ18,"ОВ")</f>
        <v>0</v>
      </c>
      <c r="BA19" s="30">
        <f>COUNTIF($E18:$S18,"П")+COUNTIF($U18:$AJ18,"П")</f>
        <v>0</v>
      </c>
      <c r="BB19" s="30">
        <f>COUNTIF($E18:$S18,"В")+COUNTIF($U18:$AJ18,"В")</f>
        <v>0</v>
      </c>
      <c r="BC19" s="26">
        <f>COUNTIF($E18:$S18,"К")+COUNTIF($U18:$AJ18,"К")</f>
        <v>0</v>
      </c>
      <c r="BD19" s="27"/>
    </row>
    <row r="20" spans="1:56" ht="18.75" customHeight="1">
      <c r="A20" s="127">
        <v>4</v>
      </c>
      <c r="B20" s="139"/>
      <c r="C20" s="17"/>
      <c r="D20" s="18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9"/>
      <c r="U20" s="117"/>
      <c r="V20" s="117"/>
      <c r="W20" s="117"/>
      <c r="X20" s="117"/>
      <c r="Y20" s="115"/>
      <c r="Z20" s="115"/>
      <c r="AA20" s="115"/>
      <c r="AB20" s="117"/>
      <c r="AC20" s="117"/>
      <c r="AD20" s="117"/>
      <c r="AE20" s="117"/>
      <c r="AF20" s="115"/>
      <c r="AG20" s="115"/>
      <c r="AH20" s="115"/>
      <c r="AI20" s="117"/>
      <c r="AJ20" s="117"/>
      <c r="AK20" s="19"/>
      <c r="AL20" s="20"/>
      <c r="AM20" s="20"/>
      <c r="AN20" s="20"/>
      <c r="AO20" s="20"/>
      <c r="AP20" s="20"/>
      <c r="AQ20" s="20"/>
      <c r="AR20" s="21"/>
      <c r="AS20" s="20"/>
      <c r="AT20" s="20"/>
      <c r="AU20" s="20"/>
      <c r="AV20" s="20"/>
      <c r="AW20" s="20"/>
      <c r="AX20" s="20"/>
      <c r="AY20" s="20"/>
      <c r="AZ20" s="20"/>
      <c r="BA20" s="21"/>
      <c r="BB20" s="21"/>
      <c r="BC20" s="20"/>
      <c r="BD20" s="20"/>
    </row>
    <row r="21" spans="1:56" ht="18.75" customHeight="1" thickBot="1">
      <c r="A21" s="128"/>
      <c r="B21" s="140"/>
      <c r="C21" s="22"/>
      <c r="D21" s="23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24">
        <f>SUM(E21:S21)</f>
        <v>0</v>
      </c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24">
        <f>SUM(U21:AJ21)</f>
        <v>0</v>
      </c>
      <c r="AL21" s="25">
        <f>COUNTIF($E20:$S20,"Я")+COUNTIF($U20:$AJ20,"Я")+COUNTIF($U20:$AJ20,"СП")+COUNTIF($E20:$S20,"СП")+COUNTIF($U20:$AJ20,"Н")+COUNTIF($E20:$S20,"Н")+COUNTIF($E20:$S20,"РВ")+COUNTIF($U20:$AJ20,"РВ")</f>
        <v>0</v>
      </c>
      <c r="AM21" s="25">
        <f>T21+AK21</f>
        <v>0</v>
      </c>
      <c r="AN21" s="25"/>
      <c r="AO21" s="25">
        <f>SUMIF(E20:S20,"Н",E21:S21)+SUMIF(U20:AJ20,"Н",U21:AJ21)</f>
        <v>0</v>
      </c>
      <c r="AP21" s="25">
        <f>SUMIF(E20:S20,"РВ",E21:S21)+SUMIF(U20:AJ20,"РВ",U21:AJ21)</f>
        <v>0</v>
      </c>
      <c r="AQ21" s="25"/>
      <c r="AR21" s="25">
        <f>SUM(AS21:BA21)</f>
        <v>0</v>
      </c>
      <c r="AS21" s="30">
        <f>COUNTIF($E20:$S20,"ОТ")+COUNTIF($U20:$AJ20,"ОТ")</f>
        <v>0</v>
      </c>
      <c r="AT21" s="30">
        <f>COUNTIF($E20:$S20,"У")+COUNTIF($U20:$AJ20,"У")</f>
        <v>0</v>
      </c>
      <c r="AU21" s="30">
        <f>COUNTIF($E20:$S20,"Р")+COUNTIF($U20:$AJ20,"Р")</f>
        <v>0</v>
      </c>
      <c r="AV21" s="30">
        <f>COUNTIF($E20:$S20,"ОЖ")+COUNTIF($U20:$AJ20,"ОЖ")</f>
        <v>0</v>
      </c>
      <c r="AW21" s="30">
        <f>COUNTIF($E20:$S20,"ДО")+COUNTIF($U20:$AJ20,"ДО")</f>
        <v>0</v>
      </c>
      <c r="AX21" s="30">
        <f>COUNTIF($E20:$S20,"Б")+COUNTIF($U20:$AJ20,"Б")</f>
        <v>0</v>
      </c>
      <c r="AY21" s="30">
        <f>COUNTIF($E20:$S20,"Г")+COUNTIF($U20:$AJ20,"Г")</f>
        <v>0</v>
      </c>
      <c r="AZ21" s="30">
        <f>COUNTIF($E20:$S20,"ОВ")+COUNTIF($U20:$AJ20,"ОВ")</f>
        <v>0</v>
      </c>
      <c r="BA21" s="30">
        <f>COUNTIF($E20:$S20,"П")+COUNTIF($U20:$AJ20,"П")</f>
        <v>0</v>
      </c>
      <c r="BB21" s="30">
        <f>COUNTIF($E20:$S20,"В")+COUNTIF($U20:$AJ20,"В")</f>
        <v>0</v>
      </c>
      <c r="BC21" s="26">
        <f>COUNTIF($E20:$S20,"К")+COUNTIF($U20:$AJ20,"К")</f>
        <v>0</v>
      </c>
      <c r="BD21" s="27"/>
    </row>
    <row r="22" spans="1:56" ht="18.75" customHeight="1">
      <c r="A22" s="127">
        <v>5</v>
      </c>
      <c r="B22" s="139"/>
      <c r="C22" s="17"/>
      <c r="D22" s="28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9"/>
      <c r="U22" s="117"/>
      <c r="V22" s="117"/>
      <c r="W22" s="117"/>
      <c r="X22" s="117"/>
      <c r="Y22" s="115"/>
      <c r="Z22" s="115"/>
      <c r="AA22" s="115"/>
      <c r="AB22" s="117"/>
      <c r="AC22" s="117"/>
      <c r="AD22" s="117"/>
      <c r="AE22" s="117"/>
      <c r="AF22" s="115"/>
      <c r="AG22" s="115"/>
      <c r="AH22" s="115"/>
      <c r="AI22" s="117"/>
      <c r="AJ22" s="117"/>
      <c r="AK22" s="19"/>
      <c r="AL22" s="20"/>
      <c r="AM22" s="20"/>
      <c r="AN22" s="20"/>
      <c r="AO22" s="20"/>
      <c r="AP22" s="20"/>
      <c r="AQ22" s="20"/>
      <c r="AR22" s="21"/>
      <c r="AS22" s="20"/>
      <c r="AT22" s="20"/>
      <c r="AU22" s="20"/>
      <c r="AV22" s="20"/>
      <c r="AW22" s="20"/>
      <c r="AX22" s="20"/>
      <c r="AY22" s="20"/>
      <c r="AZ22" s="20"/>
      <c r="BA22" s="21"/>
      <c r="BB22" s="21"/>
      <c r="BC22" s="20"/>
      <c r="BD22" s="20"/>
    </row>
    <row r="23" spans="1:56" ht="18.75" customHeight="1" thickBot="1">
      <c r="A23" s="128"/>
      <c r="B23" s="140"/>
      <c r="C23" s="22"/>
      <c r="D23" s="29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24">
        <f>SUM(E23:S23)</f>
        <v>0</v>
      </c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24">
        <f>SUM(U23:AJ23)</f>
        <v>0</v>
      </c>
      <c r="AL23" s="25">
        <f>COUNTIF($E22:$S22,"Я")+COUNTIF($U22:$AJ22,"Я")+COUNTIF($U22:$AJ22,"СП")+COUNTIF($E22:$S22,"СП")+COUNTIF($U22:$AJ22,"Н")+COUNTIF($E22:$S22,"Н")+COUNTIF($E22:$S22,"РВ")+COUNTIF($U22:$AJ22,"РВ")</f>
        <v>0</v>
      </c>
      <c r="AM23" s="25">
        <f>T23+AK23</f>
        <v>0</v>
      </c>
      <c r="AN23" s="25"/>
      <c r="AO23" s="25">
        <f>SUMIF(E22:S22,"Н",E23:S23)+SUMIF(U22:AJ22,"Н",U23:AJ23)</f>
        <v>0</v>
      </c>
      <c r="AP23" s="25">
        <f>SUMIF(E22:S22,"РВ",E23:S23)+SUMIF(U22:AJ22,"РВ",U23:AJ23)</f>
        <v>0</v>
      </c>
      <c r="AQ23" s="25"/>
      <c r="AR23" s="30">
        <f>SUM(AS23:BA23)</f>
        <v>0</v>
      </c>
      <c r="AS23" s="30">
        <f>COUNTIF($E22:$S22,"ОТ")+COUNTIF($U22:$AJ22,"ОТ")</f>
        <v>0</v>
      </c>
      <c r="AT23" s="30">
        <f>COUNTIF($E22:$S22,"У")+COUNTIF($U22:$AJ22,"У")</f>
        <v>0</v>
      </c>
      <c r="AU23" s="30">
        <f>COUNTIF($E22:$S22,"Р")+COUNTIF($U22:$AJ22,"Р")</f>
        <v>0</v>
      </c>
      <c r="AV23" s="30">
        <f>COUNTIF($E22:$S22,"ОЖ")+COUNTIF($U22:$AJ22,"ОЖ")</f>
        <v>0</v>
      </c>
      <c r="AW23" s="30">
        <f>COUNTIF($E22:$S22,"ДО")+COUNTIF($U22:$AJ22,"ДО")</f>
        <v>0</v>
      </c>
      <c r="AX23" s="30">
        <f>COUNTIF($E22:$S22,"Б")+COUNTIF($U22:$AJ22,"Б")</f>
        <v>0</v>
      </c>
      <c r="AY23" s="30">
        <f>COUNTIF($E22:$S22,"Г")+COUNTIF($U22:$AJ22,"Г")</f>
        <v>0</v>
      </c>
      <c r="AZ23" s="30">
        <f>COUNTIF($E22:$S22,"ОВ")+COUNTIF($U22:$AJ22,"ОВ")</f>
        <v>0</v>
      </c>
      <c r="BA23" s="30">
        <f>COUNTIF($E22:$S22,"П")+COUNTIF($U22:$AJ22,"П")</f>
        <v>0</v>
      </c>
      <c r="BB23" s="30">
        <f>COUNTIF($E22:$S22,"В")+COUNTIF($U22:$AJ22,"В")</f>
        <v>0</v>
      </c>
      <c r="BC23" s="26">
        <f>COUNTIF($E22:$S22,"К")+COUNTIF($U22:$AJ22,"К")</f>
        <v>0</v>
      </c>
      <c r="BD23" s="27"/>
    </row>
    <row r="24" spans="1:56" ht="18.75" customHeight="1">
      <c r="A24" s="127">
        <v>6</v>
      </c>
      <c r="B24" s="129"/>
      <c r="C24" s="32"/>
      <c r="D24" s="33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9"/>
      <c r="U24" s="117"/>
      <c r="V24" s="117"/>
      <c r="W24" s="117"/>
      <c r="X24" s="117"/>
      <c r="Y24" s="115"/>
      <c r="Z24" s="115"/>
      <c r="AA24" s="115"/>
      <c r="AB24" s="117"/>
      <c r="AC24" s="117"/>
      <c r="AD24" s="117"/>
      <c r="AE24" s="117"/>
      <c r="AF24" s="115"/>
      <c r="AG24" s="115"/>
      <c r="AH24" s="115"/>
      <c r="AI24" s="117"/>
      <c r="AJ24" s="117"/>
      <c r="AK24" s="19"/>
      <c r="AL24" s="20"/>
      <c r="AM24" s="20"/>
      <c r="AN24" s="20"/>
      <c r="AO24" s="20"/>
      <c r="AP24" s="20"/>
      <c r="AQ24" s="20"/>
      <c r="AR24" s="34"/>
      <c r="AS24" s="20"/>
      <c r="AT24" s="20"/>
      <c r="AU24" s="20"/>
      <c r="AV24" s="20"/>
      <c r="AW24" s="20"/>
      <c r="AX24" s="20"/>
      <c r="AY24" s="20"/>
      <c r="AZ24" s="20"/>
      <c r="BA24" s="21"/>
      <c r="BB24" s="21"/>
      <c r="BC24" s="20"/>
      <c r="BD24" s="20"/>
    </row>
    <row r="25" spans="1:56" ht="18.75" customHeight="1" thickBot="1">
      <c r="A25" s="128"/>
      <c r="B25" s="130"/>
      <c r="C25" s="32"/>
      <c r="D25" s="33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24">
        <f>SUM(E25:S25)</f>
        <v>0</v>
      </c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24">
        <f>SUM(U25:AJ25)</f>
        <v>0</v>
      </c>
      <c r="AL25" s="25">
        <f>COUNTIF($E24:$S24,"Я")+COUNTIF($U24:$AJ24,"Я")+COUNTIF($U24:$AJ24,"СП")+COUNTIF($E24:$S24,"СП")+COUNTIF($U24:$AJ24,"Н")+COUNTIF($E24:$S24,"Н")+COUNTIF($E24:$S24,"РВ")+COUNTIF($U24:$AJ24,"РВ")</f>
        <v>0</v>
      </c>
      <c r="AM25" s="25">
        <f>T25+AK25</f>
        <v>0</v>
      </c>
      <c r="AN25" s="25"/>
      <c r="AO25" s="25">
        <f>SUMIF(E24:S24,"Н",E25:S25)+SUMIF(U24:AJ24,"Н",U25:AJ25)</f>
        <v>0</v>
      </c>
      <c r="AP25" s="25">
        <f>SUMIF(E24:S24,"РВ",E25:S25)+SUMIF(U24:AJ24,"РВ",U25:AJ25)</f>
        <v>0</v>
      </c>
      <c r="AQ25" s="25"/>
      <c r="AR25" s="30">
        <f>SUM(AS25:BA25)</f>
        <v>0</v>
      </c>
      <c r="AS25" s="30">
        <f>COUNTIF($E24:$S24,"ОТ")+COUNTIF($U24:$AJ24,"ОТ")</f>
        <v>0</v>
      </c>
      <c r="AT25" s="30">
        <f>COUNTIF($E24:$S24,"У")+COUNTIF($U24:$AJ24,"У")</f>
        <v>0</v>
      </c>
      <c r="AU25" s="30">
        <f>COUNTIF($E24:$S24,"Р")+COUNTIF($U24:$AJ24,"Р")</f>
        <v>0</v>
      </c>
      <c r="AV25" s="30">
        <f>COUNTIF($E24:$S24,"ОЖ")+COUNTIF($U24:$AJ24,"ОЖ")</f>
        <v>0</v>
      </c>
      <c r="AW25" s="30">
        <f>COUNTIF($E24:$S24,"ДО")+COUNTIF($U24:$AJ24,"ДО")</f>
        <v>0</v>
      </c>
      <c r="AX25" s="30">
        <f>COUNTIF($E24:$S24,"Б")+COUNTIF($U24:$AJ24,"Б")</f>
        <v>0</v>
      </c>
      <c r="AY25" s="30">
        <f>COUNTIF($E24:$S24,"Г")+COUNTIF($U24:$AJ24,"Г")</f>
        <v>0</v>
      </c>
      <c r="AZ25" s="30">
        <f>COUNTIF($E24:$S24,"ОВ")+COUNTIF($U24:$AJ24,"ОВ")</f>
        <v>0</v>
      </c>
      <c r="BA25" s="30">
        <f>COUNTIF($E24:$S24,"П")+COUNTIF($U24:$AJ24,"П")</f>
        <v>0</v>
      </c>
      <c r="BB25" s="30">
        <f>COUNTIF($E24:$S24,"В")+COUNTIF($U24:$AJ24,"В")</f>
        <v>0</v>
      </c>
      <c r="BC25" s="26">
        <f>COUNTIF($E24:$S24,"К")+COUNTIF($U24:$AJ24,"К")</f>
        <v>0</v>
      </c>
      <c r="BD25" s="27"/>
    </row>
    <row r="26" spans="1:56" ht="18.75" customHeight="1">
      <c r="A26" s="127">
        <v>7</v>
      </c>
      <c r="B26" s="139"/>
      <c r="C26" s="17"/>
      <c r="D26" s="18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9"/>
      <c r="U26" s="117"/>
      <c r="V26" s="117"/>
      <c r="W26" s="117"/>
      <c r="X26" s="117"/>
      <c r="Y26" s="115"/>
      <c r="Z26" s="115"/>
      <c r="AA26" s="115"/>
      <c r="AB26" s="117"/>
      <c r="AC26" s="117"/>
      <c r="AD26" s="117"/>
      <c r="AE26" s="117"/>
      <c r="AF26" s="115"/>
      <c r="AG26" s="115"/>
      <c r="AH26" s="115"/>
      <c r="AI26" s="117"/>
      <c r="AJ26" s="117"/>
      <c r="AK26" s="19"/>
      <c r="AL26" s="20"/>
      <c r="AM26" s="20"/>
      <c r="AN26" s="20"/>
      <c r="AO26" s="20"/>
      <c r="AP26" s="20"/>
      <c r="AQ26" s="20"/>
      <c r="AR26" s="21"/>
      <c r="AS26" s="20"/>
      <c r="AT26" s="20"/>
      <c r="AU26" s="20"/>
      <c r="AV26" s="20"/>
      <c r="AW26" s="20"/>
      <c r="AX26" s="20"/>
      <c r="AY26" s="20"/>
      <c r="AZ26" s="20"/>
      <c r="BA26" s="21"/>
      <c r="BB26" s="21"/>
      <c r="BC26" s="20"/>
      <c r="BD26" s="20"/>
    </row>
    <row r="27" spans="1:56" ht="18.75" customHeight="1" thickBot="1">
      <c r="A27" s="128"/>
      <c r="B27" s="140"/>
      <c r="C27" s="22"/>
      <c r="D27" s="29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35">
        <f>SUM(E27:S27)</f>
        <v>0</v>
      </c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35">
        <f>SUM(U27:AJ27)</f>
        <v>0</v>
      </c>
      <c r="AL27" s="25">
        <f>COUNTIF($E26:$S26,"Я")+COUNTIF($U26:$AJ26,"Я")+COUNTIF($U26:$AJ26,"СП")+COUNTIF($E26:$S26,"СП")+COUNTIF($U26:$AJ26,"Н")+COUNTIF($E26:$S26,"Н")+COUNTIF($E26:$S26,"РВ")+COUNTIF($U26:$AJ26,"РВ")</f>
        <v>0</v>
      </c>
      <c r="AM27" s="25">
        <f>T27+AK27</f>
        <v>0</v>
      </c>
      <c r="AN27" s="25"/>
      <c r="AO27" s="25">
        <f>SUMIF(E26:S26,"Н",E27:S27)+SUMIF(U26:AJ26,"Н",U27:AJ27)</f>
        <v>0</v>
      </c>
      <c r="AP27" s="25">
        <f>SUMIF(E26:S26,"РВ",E27:S27)+SUMIF(U26:AJ26,"РВ",U27:AJ27)</f>
        <v>0</v>
      </c>
      <c r="AQ27" s="25"/>
      <c r="AR27" s="30">
        <f>SUM(AS27:BA27)</f>
        <v>0</v>
      </c>
      <c r="AS27" s="30">
        <f>COUNTIF($E26:$S26,"ОТ")+COUNTIF($U26:$AJ26,"ОТ")</f>
        <v>0</v>
      </c>
      <c r="AT27" s="30">
        <f>COUNTIF($E26:$S26,"У")+COUNTIF($U26:$AJ26,"У")</f>
        <v>0</v>
      </c>
      <c r="AU27" s="30">
        <f>COUNTIF($E26:$S26,"Р")+COUNTIF($U26:$AJ26,"Р")</f>
        <v>0</v>
      </c>
      <c r="AV27" s="30">
        <f>COUNTIF($E26:$S26,"ОЖ")+COUNTIF($U26:$AJ26,"ОЖ")</f>
        <v>0</v>
      </c>
      <c r="AW27" s="30">
        <f>COUNTIF($E26:$S26,"ДО")+COUNTIF($U26:$AJ26,"ДО")</f>
        <v>0</v>
      </c>
      <c r="AX27" s="30">
        <f>COUNTIF($E26:$S26,"Б")+COUNTIF($U26:$AJ26,"Б")</f>
        <v>0</v>
      </c>
      <c r="AY27" s="30">
        <f>COUNTIF($E26:$S26,"Г")+COUNTIF($U26:$AJ26,"Г")</f>
        <v>0</v>
      </c>
      <c r="AZ27" s="30">
        <f>COUNTIF($E26:$S26,"ОВ")+COUNTIF($U26:$AJ26,"ОВ")</f>
        <v>0</v>
      </c>
      <c r="BA27" s="30">
        <f>COUNTIF($E26:$S26,"П")+COUNTIF($U26:$AJ26,"П")</f>
        <v>0</v>
      </c>
      <c r="BB27" s="30">
        <f>COUNTIF($E26:$S26,"В")+COUNTIF($U26:$AJ26,"В")</f>
        <v>0</v>
      </c>
      <c r="BC27" s="26">
        <f>COUNTIF($E26:$S26,"К")+COUNTIF($U26:$AJ26,"К")</f>
        <v>0</v>
      </c>
      <c r="BD27" s="27"/>
    </row>
    <row r="28" spans="1:56" ht="18.75" customHeight="1">
      <c r="A28" s="127">
        <v>8</v>
      </c>
      <c r="B28" s="129"/>
      <c r="C28" s="32"/>
      <c r="D28" s="33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9"/>
      <c r="U28" s="117"/>
      <c r="V28" s="117"/>
      <c r="W28" s="117"/>
      <c r="X28" s="117"/>
      <c r="Y28" s="115"/>
      <c r="Z28" s="115"/>
      <c r="AA28" s="115"/>
      <c r="AB28" s="117"/>
      <c r="AC28" s="117"/>
      <c r="AD28" s="117"/>
      <c r="AE28" s="117"/>
      <c r="AF28" s="115"/>
      <c r="AG28" s="115"/>
      <c r="AH28" s="115"/>
      <c r="AI28" s="117"/>
      <c r="AJ28" s="117"/>
      <c r="AK28" s="19"/>
      <c r="AL28" s="20"/>
      <c r="AM28" s="20"/>
      <c r="AN28" s="20"/>
      <c r="AO28" s="20"/>
      <c r="AP28" s="20"/>
      <c r="AQ28" s="20"/>
      <c r="AR28" s="21"/>
      <c r="AS28" s="20"/>
      <c r="AT28" s="20"/>
      <c r="AU28" s="20"/>
      <c r="AV28" s="20"/>
      <c r="AW28" s="20"/>
      <c r="AX28" s="20"/>
      <c r="AY28" s="20"/>
      <c r="AZ28" s="20"/>
      <c r="BA28" s="21"/>
      <c r="BB28" s="21"/>
      <c r="BC28" s="20"/>
      <c r="BD28" s="20"/>
    </row>
    <row r="29" spans="1:56" ht="18.75" customHeight="1" thickBot="1">
      <c r="A29" s="128"/>
      <c r="B29" s="130"/>
      <c r="C29" s="32"/>
      <c r="D29" s="33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35">
        <f>SUM(E29:S29)</f>
        <v>0</v>
      </c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35">
        <f>SUM(U29:AJ29)</f>
        <v>0</v>
      </c>
      <c r="AL29" s="25">
        <f>COUNTIF($E28:$S28,"Я")+COUNTIF($U28:$AJ28,"Я")+COUNTIF($U28:$AJ28,"СП")+COUNTIF($E28:$S28,"СП")+COUNTIF($U28:$AJ28,"Н")+COUNTIF($E28:$S28,"Н")+COUNTIF($E28:$S28,"РВ")+COUNTIF($U28:$AJ28,"РВ")</f>
        <v>0</v>
      </c>
      <c r="AM29" s="25">
        <f>T29+AK29</f>
        <v>0</v>
      </c>
      <c r="AN29" s="25"/>
      <c r="AO29" s="25">
        <f>SUMIF(E28:S28,"Н",E29:S29)+SUMIF(U28:AJ28,"Н",U29:AJ29)</f>
        <v>0</v>
      </c>
      <c r="AP29" s="25">
        <f>SUMIF(E28:S28,"РВ",E29:S29)+SUMIF(U28:AJ28,"РВ",U29:AJ29)</f>
        <v>0</v>
      </c>
      <c r="AQ29" s="25"/>
      <c r="AR29" s="30">
        <f>SUM(AS29:BA29)</f>
        <v>0</v>
      </c>
      <c r="AS29" s="30">
        <f>COUNTIF($E28:$S28,"ОТ")+COUNTIF($U28:$AJ28,"ОТ")</f>
        <v>0</v>
      </c>
      <c r="AT29" s="30">
        <f>COUNTIF($E28:$S28,"У")+COUNTIF($U28:$AJ28,"У")</f>
        <v>0</v>
      </c>
      <c r="AU29" s="30">
        <f>COUNTIF($E28:$S28,"Р")+COUNTIF($U28:$AJ28,"Р")</f>
        <v>0</v>
      </c>
      <c r="AV29" s="30">
        <f>COUNTIF($E28:$S28,"ОЖ")+COUNTIF($U28:$AJ28,"ОЖ")</f>
        <v>0</v>
      </c>
      <c r="AW29" s="30">
        <f>COUNTIF($E28:$S28,"ДО")+COUNTIF($U28:$AJ28,"ДО")</f>
        <v>0</v>
      </c>
      <c r="AX29" s="30">
        <f>COUNTIF($E28:$S28,"Б")+COUNTIF($U28:$AJ28,"Б")</f>
        <v>0</v>
      </c>
      <c r="AY29" s="30">
        <f>COUNTIF($E28:$S28,"Г")+COUNTIF($U28:$AJ28,"Г")</f>
        <v>0</v>
      </c>
      <c r="AZ29" s="30">
        <f>COUNTIF($E28:$S28,"ОВ")+COUNTIF($U28:$AJ28,"ОВ")</f>
        <v>0</v>
      </c>
      <c r="BA29" s="30">
        <f>COUNTIF($E28:$S28,"П")+COUNTIF($U28:$AJ28,"П")</f>
        <v>0</v>
      </c>
      <c r="BB29" s="30">
        <f>COUNTIF($E28:$S28,"В")+COUNTIF($U28:$AJ28,"В")</f>
        <v>0</v>
      </c>
      <c r="BC29" s="26">
        <f>COUNTIF($E28:$S28,"К")+COUNTIF($U28:$AJ28,"К")</f>
        <v>0</v>
      </c>
      <c r="BD29" s="27"/>
    </row>
    <row r="30" spans="1:56" ht="18.75" customHeight="1">
      <c r="A30" s="127">
        <v>9</v>
      </c>
      <c r="B30" s="129"/>
      <c r="C30" s="17"/>
      <c r="D30" s="18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9"/>
      <c r="U30" s="117"/>
      <c r="V30" s="117"/>
      <c r="W30" s="117"/>
      <c r="X30" s="117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9"/>
      <c r="AL30" s="20"/>
      <c r="AM30" s="20"/>
      <c r="AN30" s="20"/>
      <c r="AO30" s="20"/>
      <c r="AP30" s="20"/>
      <c r="AQ30" s="20"/>
      <c r="AR30" s="21"/>
      <c r="AS30" s="20"/>
      <c r="AT30" s="20"/>
      <c r="AU30" s="20"/>
      <c r="AV30" s="20"/>
      <c r="AW30" s="20"/>
      <c r="AX30" s="20"/>
      <c r="AY30" s="20"/>
      <c r="AZ30" s="20"/>
      <c r="BA30" s="21"/>
      <c r="BB30" s="21"/>
      <c r="BC30" s="20"/>
      <c r="BD30" s="20"/>
    </row>
    <row r="31" spans="1:56" ht="18.75" customHeight="1" thickBot="1">
      <c r="A31" s="128"/>
      <c r="B31" s="130"/>
      <c r="C31" s="22"/>
      <c r="D31" s="29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35">
        <f>SUM(E31:S31)</f>
        <v>0</v>
      </c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35">
        <f>SUM(U31:AJ31)</f>
        <v>0</v>
      </c>
      <c r="AL31" s="25">
        <f>COUNTIF($E30:$S30,"Я")+COUNTIF($U30:$AJ30,"Я")+COUNTIF($U30:$AJ30,"СП")+COUNTIF($E30:$S30,"СП")+COUNTIF($U30:$AJ30,"Н")+COUNTIF($E30:$S30,"Н")+COUNTIF($E30:$S30,"РВ")+COUNTIF($U30:$AJ30,"РВ")</f>
        <v>0</v>
      </c>
      <c r="AM31" s="25">
        <f>T31+AK31</f>
        <v>0</v>
      </c>
      <c r="AN31" s="25"/>
      <c r="AO31" s="25">
        <f>SUMIF(E30:S30,"Н",E31:S31)+SUMIF(U30:AJ30,"Н",U31:AJ31)</f>
        <v>0</v>
      </c>
      <c r="AP31" s="25">
        <f>SUMIF(E30:S30,"РВ",E31:S31)+SUMIF(U30:AJ30,"РВ",U31:AJ31)</f>
        <v>0</v>
      </c>
      <c r="AQ31" s="25"/>
      <c r="AR31" s="30">
        <f>SUM(AS31:BA31)</f>
        <v>0</v>
      </c>
      <c r="AS31" s="30">
        <f>COUNTIF($E30:$S30,"ОТ")+COUNTIF($U30:$AJ30,"ОТ")</f>
        <v>0</v>
      </c>
      <c r="AT31" s="30">
        <f>COUNTIF($E30:$S30,"У")+COUNTIF($U30:$AJ30,"У")</f>
        <v>0</v>
      </c>
      <c r="AU31" s="30">
        <f>COUNTIF($E30:$S30,"Р")+COUNTIF($U30:$AJ30,"Р")</f>
        <v>0</v>
      </c>
      <c r="AV31" s="30">
        <f>COUNTIF($E30:$S30,"ОЖ")+COUNTIF($U30:$AJ30,"ОЖ")</f>
        <v>0</v>
      </c>
      <c r="AW31" s="30">
        <f>COUNTIF($E30:$S30,"ДО")+COUNTIF($U30:$AJ30,"ДО")</f>
        <v>0</v>
      </c>
      <c r="AX31" s="30">
        <f>COUNTIF($E30:$S30,"Б")+COUNTIF($U30:$AJ30,"Б")</f>
        <v>0</v>
      </c>
      <c r="AY31" s="30">
        <f>COUNTIF($E30:$S30,"Г")+COUNTIF($U30:$AJ30,"Г")</f>
        <v>0</v>
      </c>
      <c r="AZ31" s="30">
        <f>COUNTIF($E30:$S30,"ОВ")+COUNTIF($U30:$AJ30,"ОВ")</f>
        <v>0</v>
      </c>
      <c r="BA31" s="30">
        <f>COUNTIF($E30:$S30,"П")+COUNTIF($U30:$AJ30,"П")</f>
        <v>0</v>
      </c>
      <c r="BB31" s="30">
        <f>COUNTIF($E30:$S30,"В")+COUNTIF($U30:$AJ30,"В")</f>
        <v>0</v>
      </c>
      <c r="BC31" s="26">
        <f>COUNTIF($E30:$S30,"К")+COUNTIF($U30:$AJ30,"К")</f>
        <v>0</v>
      </c>
      <c r="BD31" s="27"/>
    </row>
    <row r="32" spans="1:56" ht="18.75" customHeight="1">
      <c r="A32" s="127">
        <v>10</v>
      </c>
      <c r="B32" s="129"/>
      <c r="C32" s="17"/>
      <c r="D32" s="18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9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9"/>
      <c r="AL32" s="20"/>
      <c r="AM32" s="20"/>
      <c r="AN32" s="20"/>
      <c r="AO32" s="20"/>
      <c r="AP32" s="20"/>
      <c r="AQ32" s="20"/>
      <c r="AR32" s="34"/>
      <c r="AS32" s="20"/>
      <c r="AT32" s="20"/>
      <c r="AU32" s="20"/>
      <c r="AV32" s="20"/>
      <c r="AW32" s="20"/>
      <c r="AX32" s="20"/>
      <c r="AY32" s="20"/>
      <c r="AZ32" s="20"/>
      <c r="BA32" s="21"/>
      <c r="BB32" s="21"/>
      <c r="BC32" s="20"/>
      <c r="BD32" s="20"/>
    </row>
    <row r="33" spans="1:56" ht="18.75" customHeight="1" thickBot="1">
      <c r="A33" s="128"/>
      <c r="B33" s="130"/>
      <c r="C33" s="22"/>
      <c r="D33" s="29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35">
        <f>SUM(E33:S33)</f>
        <v>0</v>
      </c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35">
        <f>SUM(U33:AJ33)</f>
        <v>0</v>
      </c>
      <c r="AL33" s="25">
        <f>COUNTIF($E32:$S32,"Я")+COUNTIF($U32:$AJ32,"Я")+COUNTIF($U32:$AJ32,"СП")+COUNTIF($E32:$S32,"СП")+COUNTIF($U32:$AJ32,"Н")+COUNTIF($E32:$S32,"Н")+COUNTIF($E32:$S32,"РВ")+COUNTIF($U32:$AJ32,"РВ")</f>
        <v>0</v>
      </c>
      <c r="AM33" s="25">
        <f>T33+AK33</f>
        <v>0</v>
      </c>
      <c r="AN33" s="25"/>
      <c r="AO33" s="25">
        <f>SUMIF(E32:S32,"Н",E33:S33)+SUMIF(U32:AJ32,"Н",U33:AJ33)</f>
        <v>0</v>
      </c>
      <c r="AP33" s="25">
        <f>SUMIF(E32:S32,"РВ",E33:S33)+SUMIF(U32:AJ32,"РВ",U33:AJ33)</f>
        <v>0</v>
      </c>
      <c r="AQ33" s="25"/>
      <c r="AR33" s="30">
        <f>SUM(AS33:BA33)</f>
        <v>0</v>
      </c>
      <c r="AS33" s="30">
        <f>COUNTIF($E32:$S32,"ОТ")+COUNTIF($U32:$AJ32,"ОТ")</f>
        <v>0</v>
      </c>
      <c r="AT33" s="30">
        <f>COUNTIF($E32:$S32,"У")+COUNTIF($U32:$AJ32,"У")</f>
        <v>0</v>
      </c>
      <c r="AU33" s="30">
        <f>COUNTIF($E32:$S32,"Р")+COUNTIF($U32:$AJ32,"Р")</f>
        <v>0</v>
      </c>
      <c r="AV33" s="30">
        <f>COUNTIF($E32:$S32,"ОЖ")+COUNTIF($U32:$AJ32,"ОЖ")</f>
        <v>0</v>
      </c>
      <c r="AW33" s="30">
        <f>COUNTIF($E32:$S32,"ДО")+COUNTIF($U32:$AJ32,"ДО")</f>
        <v>0</v>
      </c>
      <c r="AX33" s="30">
        <f>COUNTIF($E32:$S32,"Б")+COUNTIF($U32:$AJ32,"Б")</f>
        <v>0</v>
      </c>
      <c r="AY33" s="30">
        <f>COUNTIF($E32:$S32,"Г")+COUNTIF($U32:$AJ32,"Г")</f>
        <v>0</v>
      </c>
      <c r="AZ33" s="30">
        <f>COUNTIF($E32:$S32,"ОВ")+COUNTIF($U32:$AJ32,"ОВ")</f>
        <v>0</v>
      </c>
      <c r="BA33" s="30">
        <f>COUNTIF($E32:$S32,"П")+COUNTIF($U32:$AJ32,"П")</f>
        <v>0</v>
      </c>
      <c r="BB33" s="30">
        <f>COUNTIF($E32:$S32,"В")+COUNTIF($U32:$AJ32,"В")</f>
        <v>0</v>
      </c>
      <c r="BC33" s="26">
        <f>COUNTIF($E32:$S32,"К")+COUNTIF($U32:$AJ32,"К")</f>
        <v>0</v>
      </c>
      <c r="BD33" s="27"/>
    </row>
    <row r="34" spans="1:56" ht="18.75" customHeight="1">
      <c r="A34" s="127">
        <v>11</v>
      </c>
      <c r="B34" s="129"/>
      <c r="C34" s="17"/>
      <c r="D34" s="18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9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9"/>
      <c r="AL34" s="20"/>
      <c r="AM34" s="20"/>
      <c r="AN34" s="20"/>
      <c r="AO34" s="20"/>
      <c r="AP34" s="20"/>
      <c r="AQ34" s="20"/>
      <c r="AR34" s="21"/>
      <c r="AS34" s="20"/>
      <c r="AT34" s="20"/>
      <c r="AU34" s="20"/>
      <c r="AV34" s="20"/>
      <c r="AW34" s="20"/>
      <c r="AX34" s="20"/>
      <c r="AY34" s="20"/>
      <c r="AZ34" s="20"/>
      <c r="BA34" s="21"/>
      <c r="BB34" s="21"/>
      <c r="BC34" s="20"/>
      <c r="BD34" s="20"/>
    </row>
    <row r="35" spans="1:56" ht="18.75" customHeight="1" thickBot="1">
      <c r="A35" s="128"/>
      <c r="B35" s="130"/>
      <c r="C35" s="22"/>
      <c r="D35" s="29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35">
        <f>SUM(E35:S35)</f>
        <v>0</v>
      </c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35">
        <f>SUM(U35:AJ35)</f>
        <v>0</v>
      </c>
      <c r="AL35" s="25">
        <f>COUNTIF($E34:$S34,"Я")+COUNTIF($U34:$AJ34,"Я")+COUNTIF($U34:$AJ34,"СП")+COUNTIF($E34:$S34,"СП")+COUNTIF($U34:$AJ34,"Н")+COUNTIF($E34:$S34,"Н")+COUNTIF($E34:$S34,"РВ")+COUNTIF($U34:$AJ34,"РВ")</f>
        <v>0</v>
      </c>
      <c r="AM35" s="25">
        <f>T35+AK35</f>
        <v>0</v>
      </c>
      <c r="AN35" s="25"/>
      <c r="AO35" s="25">
        <f>SUMIF(E34:S34,"Н",E35:S35)+SUMIF(U34:AJ34,"Н",U35:AJ35)</f>
        <v>0</v>
      </c>
      <c r="AP35" s="25">
        <f>SUMIF(E34:S34,"РВ",E35:S35)+SUMIF(U34:AJ34,"РВ",U35:AJ35)</f>
        <v>0</v>
      </c>
      <c r="AQ35" s="25"/>
      <c r="AR35" s="30">
        <f>SUM(AS35:BA35)</f>
        <v>0</v>
      </c>
      <c r="AS35" s="30">
        <f>COUNTIF($E34:$S34,"ОТ")+COUNTIF($U34:$AJ34,"ОТ")</f>
        <v>0</v>
      </c>
      <c r="AT35" s="30">
        <f>COUNTIF($E34:$S34,"У")+COUNTIF($U34:$AJ34,"У")</f>
        <v>0</v>
      </c>
      <c r="AU35" s="30">
        <f>COUNTIF($E34:$S34,"Р")+COUNTIF($U34:$AJ34,"Р")</f>
        <v>0</v>
      </c>
      <c r="AV35" s="30">
        <f>COUNTIF($E34:$S34,"ОЖ")+COUNTIF($U34:$AJ34,"ОЖ")</f>
        <v>0</v>
      </c>
      <c r="AW35" s="30">
        <f>COUNTIF($E34:$S34,"ДО")+COUNTIF($U34:$AJ34,"ДО")</f>
        <v>0</v>
      </c>
      <c r="AX35" s="30">
        <f>COUNTIF($E34:$S34,"Б")+COUNTIF($U34:$AJ34,"Б")</f>
        <v>0</v>
      </c>
      <c r="AY35" s="30">
        <f>COUNTIF($E34:$S34,"Г")+COUNTIF($U34:$AJ34,"Г")</f>
        <v>0</v>
      </c>
      <c r="AZ35" s="30">
        <f>COUNTIF($E34:$S34,"ОВ")+COUNTIF($U34:$AJ34,"ОВ")</f>
        <v>0</v>
      </c>
      <c r="BA35" s="30">
        <f>COUNTIF($E34:$S34,"П")+COUNTIF($U34:$AJ34,"П")</f>
        <v>0</v>
      </c>
      <c r="BB35" s="30">
        <f>COUNTIF($E34:$S34,"В")+COUNTIF($U34:$AJ34,"В")</f>
        <v>0</v>
      </c>
      <c r="BC35" s="26">
        <f>COUNTIF($E34:$S34,"К")+COUNTIF($U34:$AJ34,"К")</f>
        <v>0</v>
      </c>
      <c r="BD35" s="27"/>
    </row>
    <row r="36" spans="1:56" s="44" customFormat="1" ht="16.5" customHeight="1" thickBot="1">
      <c r="A36" s="36"/>
      <c r="B36" s="37" t="s">
        <v>30</v>
      </c>
      <c r="C36" s="38"/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1">
        <f>SUM(T15:T35)</f>
        <v>32</v>
      </c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1">
        <f>SUM(AK16:AK35)</f>
        <v>0</v>
      </c>
      <c r="AL36" s="42">
        <f>SUM(AL15:AL35)</f>
        <v>13</v>
      </c>
      <c r="AM36" s="42">
        <f>SUM(AM15:AM35)</f>
        <v>108</v>
      </c>
      <c r="AN36" s="42">
        <f>SUM(AN16:AN35)</f>
        <v>0</v>
      </c>
      <c r="AO36" s="42">
        <f>SUM(AO16:AO35)</f>
        <v>0</v>
      </c>
      <c r="AP36" s="42">
        <f>SUM(AP16:AP35)</f>
        <v>0</v>
      </c>
      <c r="AQ36" s="42">
        <f>SUM(AQ16:AQ35)</f>
        <v>0</v>
      </c>
      <c r="AR36" s="42">
        <f>SUM(AR15:AR35)</f>
        <v>7</v>
      </c>
      <c r="AS36" s="42">
        <f aca="true" t="shared" si="2" ref="AS36:BA36">SUM(AS15:AS35)</f>
        <v>7</v>
      </c>
      <c r="AT36" s="42">
        <f t="shared" si="2"/>
        <v>0</v>
      </c>
      <c r="AU36" s="42">
        <f t="shared" si="2"/>
        <v>0</v>
      </c>
      <c r="AV36" s="42">
        <f t="shared" si="2"/>
        <v>0</v>
      </c>
      <c r="AW36" s="42">
        <f t="shared" si="2"/>
        <v>0</v>
      </c>
      <c r="AX36" s="42">
        <f t="shared" si="2"/>
        <v>0</v>
      </c>
      <c r="AY36" s="42">
        <f t="shared" si="2"/>
        <v>0</v>
      </c>
      <c r="AZ36" s="42">
        <f t="shared" si="2"/>
        <v>0</v>
      </c>
      <c r="BA36" s="42">
        <f t="shared" si="2"/>
        <v>0</v>
      </c>
      <c r="BB36" s="42">
        <f>SUM(BB15:BB35)</f>
        <v>10</v>
      </c>
      <c r="BC36" s="43">
        <f>SUM(BC15:BC35)</f>
        <v>0</v>
      </c>
      <c r="BD36" s="31">
        <f>SUM(BD16:BD35)</f>
        <v>0</v>
      </c>
    </row>
    <row r="37" spans="1:56" s="44" customFormat="1" ht="16.5" customHeight="1" thickBot="1">
      <c r="A37" s="45"/>
      <c r="B37" s="37"/>
      <c r="C37" s="38"/>
      <c r="D37" s="39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6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>
        <f>SUMIF($BD$15:$BD$35,"АУ",BB15:BB35)</f>
        <v>0</v>
      </c>
      <c r="BC37" s="46">
        <f>SUMIF($BD$15:$BD$35,"АУ",BC15:BC35)</f>
        <v>0</v>
      </c>
      <c r="BD37" s="42"/>
    </row>
    <row r="38" spans="1:56" s="44" customFormat="1" ht="15">
      <c r="A38" s="47"/>
      <c r="B38" s="48" t="s">
        <v>31</v>
      </c>
      <c r="C38" s="49"/>
      <c r="D38" s="50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2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3"/>
      <c r="AM38" s="53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</row>
    <row r="39" spans="1:56" s="44" customFormat="1" ht="16.5" customHeight="1">
      <c r="A39" s="54"/>
      <c r="B39" s="136" t="s">
        <v>66</v>
      </c>
      <c r="C39" s="137"/>
      <c r="D39" s="138"/>
      <c r="E39" s="2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2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2"/>
      <c r="AL39" s="56"/>
      <c r="AM39" s="56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</row>
    <row r="40" spans="1:56" s="44" customFormat="1" ht="16.5" customHeight="1">
      <c r="A40" s="54"/>
      <c r="B40" s="136" t="s">
        <v>62</v>
      </c>
      <c r="C40" s="134"/>
      <c r="D40" s="135"/>
      <c r="E40" s="2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2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2"/>
      <c r="AL40" s="56"/>
      <c r="AM40" s="56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</row>
    <row r="41" spans="1:56" s="44" customFormat="1" ht="16.5" customHeight="1">
      <c r="A41" s="54"/>
      <c r="B41" s="133" t="s">
        <v>63</v>
      </c>
      <c r="C41" s="134"/>
      <c r="D41" s="135"/>
      <c r="E41" s="2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2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2"/>
      <c r="AL41" s="56"/>
      <c r="AM41" s="56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</row>
    <row r="42" spans="1:56" s="44" customFormat="1" ht="16.5" customHeight="1">
      <c r="A42" s="54"/>
      <c r="B42" s="59" t="s">
        <v>64</v>
      </c>
      <c r="C42" s="58"/>
      <c r="D42" s="58"/>
      <c r="E42" s="60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61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61"/>
      <c r="AL42" s="56"/>
      <c r="AM42" s="56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</row>
    <row r="43" spans="1:56" s="44" customFormat="1" ht="12.75">
      <c r="A43" s="62"/>
      <c r="B43" s="63" t="s">
        <v>65</v>
      </c>
      <c r="C43" s="64"/>
      <c r="D43" s="65"/>
      <c r="E43" s="66">
        <f aca="true" t="shared" si="3" ref="E43:AJ43">SUM(E40:E42)</f>
        <v>0</v>
      </c>
      <c r="F43" s="67">
        <f t="shared" si="3"/>
        <v>0</v>
      </c>
      <c r="G43" s="67">
        <f t="shared" si="3"/>
        <v>0</v>
      </c>
      <c r="H43" s="67">
        <f t="shared" si="3"/>
        <v>0</v>
      </c>
      <c r="I43" s="67">
        <f t="shared" si="3"/>
        <v>0</v>
      </c>
      <c r="J43" s="67">
        <f t="shared" si="3"/>
        <v>0</v>
      </c>
      <c r="K43" s="67">
        <f t="shared" si="3"/>
        <v>0</v>
      </c>
      <c r="L43" s="67">
        <f t="shared" si="3"/>
        <v>0</v>
      </c>
      <c r="M43" s="67">
        <f t="shared" si="3"/>
        <v>0</v>
      </c>
      <c r="N43" s="67">
        <f t="shared" si="3"/>
        <v>0</v>
      </c>
      <c r="O43" s="67">
        <f t="shared" si="3"/>
        <v>0</v>
      </c>
      <c r="P43" s="67">
        <f t="shared" si="3"/>
        <v>0</v>
      </c>
      <c r="Q43" s="67">
        <f t="shared" si="3"/>
        <v>0</v>
      </c>
      <c r="R43" s="67">
        <f t="shared" si="3"/>
        <v>0</v>
      </c>
      <c r="S43" s="67">
        <f t="shared" si="3"/>
        <v>0</v>
      </c>
      <c r="T43" s="68"/>
      <c r="U43" s="67">
        <f t="shared" si="3"/>
        <v>0</v>
      </c>
      <c r="V43" s="67">
        <f t="shared" si="3"/>
        <v>0</v>
      </c>
      <c r="W43" s="67">
        <f t="shared" si="3"/>
        <v>0</v>
      </c>
      <c r="X43" s="67">
        <f t="shared" si="3"/>
        <v>0</v>
      </c>
      <c r="Y43" s="67">
        <f t="shared" si="3"/>
        <v>0</v>
      </c>
      <c r="Z43" s="67">
        <f t="shared" si="3"/>
        <v>0</v>
      </c>
      <c r="AA43" s="67">
        <f t="shared" si="3"/>
        <v>0</v>
      </c>
      <c r="AB43" s="67">
        <f t="shared" si="3"/>
        <v>0</v>
      </c>
      <c r="AC43" s="67">
        <f t="shared" si="3"/>
        <v>0</v>
      </c>
      <c r="AD43" s="67">
        <f t="shared" si="3"/>
        <v>0</v>
      </c>
      <c r="AE43" s="67">
        <f t="shared" si="3"/>
        <v>0</v>
      </c>
      <c r="AF43" s="67">
        <f t="shared" si="3"/>
        <v>0</v>
      </c>
      <c r="AG43" s="67">
        <f t="shared" si="3"/>
        <v>0</v>
      </c>
      <c r="AH43" s="67">
        <f t="shared" si="3"/>
        <v>0</v>
      </c>
      <c r="AI43" s="67">
        <f t="shared" si="3"/>
        <v>0</v>
      </c>
      <c r="AJ43" s="67">
        <f t="shared" si="3"/>
        <v>0</v>
      </c>
      <c r="AK43" s="68">
        <f>SUM(V43:AJ43)</f>
        <v>0</v>
      </c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</row>
    <row r="44" spans="1:56" ht="12.75">
      <c r="A44" s="70"/>
      <c r="B44" s="71"/>
      <c r="C44" s="5"/>
      <c r="D44" s="5"/>
      <c r="E44" s="72"/>
      <c r="F44" s="72"/>
      <c r="G44" s="72"/>
      <c r="H44" s="72"/>
      <c r="I44" s="72"/>
      <c r="J44" s="72"/>
      <c r="K44" s="72"/>
      <c r="L44" s="72"/>
      <c r="M44" s="73"/>
      <c r="N44" s="74"/>
      <c r="O44" s="74"/>
      <c r="P44" s="74"/>
      <c r="Q44" s="74"/>
      <c r="R44" s="74"/>
      <c r="S44" s="74"/>
      <c r="T44" s="75"/>
      <c r="U44" s="75"/>
      <c r="V44" s="75"/>
      <c r="W44" s="75"/>
      <c r="X44" s="75"/>
      <c r="Y44" s="5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</row>
    <row r="45" spans="1:56" ht="13.5" thickBot="1">
      <c r="A45" s="76"/>
      <c r="B45" s="77"/>
      <c r="C45" s="78"/>
      <c r="D45" s="79"/>
      <c r="E45" s="80"/>
      <c r="F45" s="80"/>
      <c r="G45" s="80"/>
      <c r="H45" s="81"/>
      <c r="I45" s="81"/>
      <c r="J45" s="81"/>
      <c r="K45" s="81"/>
      <c r="L45" s="81"/>
      <c r="M45" s="81"/>
      <c r="N45" s="132"/>
      <c r="O45" s="132"/>
      <c r="P45" s="132"/>
      <c r="Q45" s="132"/>
      <c r="R45" s="132"/>
      <c r="S45" s="132"/>
      <c r="T45" s="125"/>
      <c r="U45" s="125"/>
      <c r="V45" s="125"/>
      <c r="W45" s="125"/>
      <c r="X45" s="125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2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</row>
    <row r="46" spans="1:56" ht="13.5" thickBot="1">
      <c r="A46" s="76"/>
      <c r="B46" s="77" t="s">
        <v>32</v>
      </c>
      <c r="C46" s="83"/>
      <c r="D46" s="84"/>
      <c r="E46" s="122" t="s">
        <v>33</v>
      </c>
      <c r="F46" s="123"/>
      <c r="G46" s="123"/>
      <c r="H46" s="123"/>
      <c r="I46" s="123"/>
      <c r="J46" s="123"/>
      <c r="K46" s="123"/>
      <c r="L46" s="124"/>
      <c r="M46" s="124"/>
      <c r="N46" s="124"/>
      <c r="O46" s="124"/>
      <c r="P46" s="124"/>
      <c r="Q46" s="124"/>
      <c r="R46" s="124"/>
      <c r="S46" s="124"/>
      <c r="T46" s="125"/>
      <c r="U46" s="125"/>
      <c r="V46" s="125"/>
      <c r="W46" s="125"/>
      <c r="X46" s="125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2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85"/>
      <c r="BB46" s="85"/>
      <c r="BC46" s="81"/>
      <c r="BD46" s="81"/>
    </row>
    <row r="47" spans="1:56" ht="12.75">
      <c r="A47" s="76"/>
      <c r="B47" s="76"/>
      <c r="C47" s="86"/>
      <c r="D47" s="126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85"/>
      <c r="AG47" s="85"/>
      <c r="AH47" s="80"/>
      <c r="AI47" s="80"/>
      <c r="AJ47" s="80"/>
      <c r="AK47" s="82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</row>
    <row r="48" spans="1:56" ht="12.75">
      <c r="A48" s="76"/>
      <c r="B48" s="76"/>
      <c r="C48" s="81"/>
      <c r="D48" s="81"/>
      <c r="E48" s="80"/>
      <c r="F48" s="80"/>
      <c r="G48" s="80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  <c r="U48" s="82"/>
      <c r="V48" s="82"/>
      <c r="W48" s="82"/>
      <c r="X48" s="82"/>
      <c r="Y48" s="80"/>
      <c r="Z48" s="80"/>
      <c r="AA48" s="80"/>
      <c r="AB48" s="80"/>
      <c r="AC48" s="80"/>
      <c r="AD48" s="80"/>
      <c r="AE48" s="80"/>
      <c r="AF48" s="85"/>
      <c r="AG48" s="85"/>
      <c r="AH48" s="80"/>
      <c r="AI48" s="80"/>
      <c r="AJ48" s="80"/>
      <c r="AK48" s="82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</row>
    <row r="49" spans="1:43" ht="15">
      <c r="A49" s="76"/>
      <c r="B49" s="87" t="s">
        <v>34</v>
      </c>
      <c r="C49" s="88"/>
      <c r="D49" s="88"/>
      <c r="E49" s="89"/>
      <c r="F49" s="89"/>
      <c r="G49" s="90"/>
      <c r="H49" s="90"/>
      <c r="I49" s="89"/>
      <c r="J49" s="89"/>
      <c r="K49" s="89"/>
      <c r="L49" s="90"/>
      <c r="M49" s="91"/>
      <c r="N49" s="91"/>
      <c r="O49" s="91"/>
      <c r="P49" s="89"/>
      <c r="Q49" s="92"/>
      <c r="T49" s="82"/>
      <c r="U49" s="80"/>
      <c r="V49" s="80"/>
      <c r="W49" s="80"/>
      <c r="X49" s="80"/>
      <c r="Y49" s="80"/>
      <c r="Z49" s="80"/>
      <c r="AA49" s="104"/>
      <c r="AB49" s="103"/>
      <c r="AC49" s="103"/>
      <c r="AD49" s="103"/>
      <c r="AE49" s="103"/>
      <c r="AF49" s="103"/>
      <c r="AG49" s="103"/>
      <c r="AH49" s="80"/>
      <c r="AI49" s="121"/>
      <c r="AJ49" s="121"/>
      <c r="AK49" s="121"/>
      <c r="AL49" s="121"/>
      <c r="AM49" s="93"/>
      <c r="AN49" s="94"/>
      <c r="AO49" s="94"/>
      <c r="AP49" s="93"/>
      <c r="AQ49" s="93"/>
    </row>
    <row r="50" spans="1:36" ht="12.75">
      <c r="A50" s="76"/>
      <c r="B50" s="76"/>
      <c r="C50" s="120" t="s">
        <v>35</v>
      </c>
      <c r="D50" s="120"/>
      <c r="E50" s="120"/>
      <c r="F50" s="120"/>
      <c r="G50" s="95"/>
      <c r="H50" s="95"/>
      <c r="I50" s="120" t="s">
        <v>36</v>
      </c>
      <c r="J50" s="120"/>
      <c r="K50" s="120"/>
      <c r="L50" s="95"/>
      <c r="M50" s="95" t="s">
        <v>37</v>
      </c>
      <c r="N50" s="95"/>
      <c r="O50" s="95"/>
      <c r="P50" s="90"/>
      <c r="Q50" s="70"/>
      <c r="T50" s="82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</row>
    <row r="51" spans="1:36" ht="12.75">
      <c r="A51" s="76"/>
      <c r="B51" s="96"/>
      <c r="C51" s="80"/>
      <c r="D51" s="80"/>
      <c r="E51" s="82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AA51" s="73"/>
      <c r="AB51" s="73"/>
      <c r="AC51" s="73"/>
      <c r="AD51" s="73"/>
      <c r="AE51" s="73"/>
      <c r="AF51" s="73"/>
      <c r="AG51" s="73"/>
      <c r="AI51" s="73"/>
      <c r="AJ51" s="73"/>
    </row>
    <row r="52" spans="1:36" ht="12.75">
      <c r="A52" s="76"/>
      <c r="B52" s="96"/>
      <c r="C52" s="80"/>
      <c r="D52" s="80"/>
      <c r="E52" s="82"/>
      <c r="F52" s="80"/>
      <c r="G52" s="80"/>
      <c r="H52" s="80"/>
      <c r="I52" s="80"/>
      <c r="J52" s="131"/>
      <c r="K52" s="131"/>
      <c r="L52" s="131"/>
      <c r="M52" s="131"/>
      <c r="N52" s="131"/>
      <c r="O52" s="131"/>
      <c r="P52" s="80"/>
      <c r="Q52" s="98"/>
      <c r="R52" s="80"/>
      <c r="S52" s="80"/>
      <c r="AA52" s="105"/>
      <c r="AB52" s="73"/>
      <c r="AC52" s="73"/>
      <c r="AD52" s="73"/>
      <c r="AE52" s="73"/>
      <c r="AF52" s="73"/>
      <c r="AG52" s="73"/>
      <c r="AI52" s="73"/>
      <c r="AJ52" s="73"/>
    </row>
    <row r="53" spans="1:19" ht="12.75">
      <c r="A53" s="76"/>
      <c r="B53" s="99" t="s">
        <v>39</v>
      </c>
      <c r="C53" s="89"/>
      <c r="D53" s="89"/>
      <c r="E53" s="100"/>
      <c r="F53" s="89"/>
      <c r="G53" s="80"/>
      <c r="H53" s="80"/>
      <c r="I53" s="89"/>
      <c r="J53" s="91"/>
      <c r="K53" s="91"/>
      <c r="L53" s="101"/>
      <c r="M53" s="91"/>
      <c r="N53" s="91"/>
      <c r="O53" s="91"/>
      <c r="P53" s="89"/>
      <c r="Q53" s="89"/>
      <c r="R53" s="80"/>
      <c r="S53" s="80"/>
    </row>
    <row r="54" spans="1:17" ht="12.75">
      <c r="A54" s="76"/>
      <c r="B54" s="87"/>
      <c r="C54" s="120" t="s">
        <v>35</v>
      </c>
      <c r="D54" s="120"/>
      <c r="E54" s="120"/>
      <c r="F54" s="120"/>
      <c r="G54" s="95"/>
      <c r="H54" s="95"/>
      <c r="I54" s="120" t="s">
        <v>38</v>
      </c>
      <c r="J54" s="120"/>
      <c r="K54" s="120"/>
      <c r="L54" s="95"/>
      <c r="M54" s="95" t="s">
        <v>37</v>
      </c>
      <c r="N54" s="95"/>
      <c r="O54" s="95"/>
      <c r="P54" s="80"/>
      <c r="Q54" s="69"/>
    </row>
    <row r="55" spans="1:39" ht="12.75">
      <c r="A55" s="76"/>
      <c r="B55" s="87"/>
      <c r="C55" s="102"/>
      <c r="D55" s="81"/>
      <c r="E55" s="121"/>
      <c r="F55" s="121"/>
      <c r="G55" s="121"/>
      <c r="H55" s="121"/>
      <c r="I55" s="80"/>
      <c r="J55" s="121"/>
      <c r="K55" s="121"/>
      <c r="L55" s="121"/>
      <c r="M55" s="121"/>
      <c r="N55" s="121"/>
      <c r="O55" s="121"/>
      <c r="P55" s="80"/>
      <c r="AK55" s="81"/>
      <c r="AL55" s="81"/>
      <c r="AM55" s="81"/>
    </row>
    <row r="56" spans="1:39" ht="12.75">
      <c r="A56" s="76"/>
      <c r="B56" s="76"/>
      <c r="C56" s="74"/>
      <c r="D56" s="81"/>
      <c r="E56" s="90"/>
      <c r="F56" s="90"/>
      <c r="G56" s="90"/>
      <c r="H56" s="90"/>
      <c r="I56" s="80"/>
      <c r="J56" s="90"/>
      <c r="K56" s="90"/>
      <c r="L56" s="90"/>
      <c r="M56" s="90"/>
      <c r="N56" s="90"/>
      <c r="O56" s="90"/>
      <c r="P56" s="80"/>
      <c r="Q56" s="98"/>
      <c r="R56" s="80"/>
      <c r="S56" s="80"/>
      <c r="AK56" s="74"/>
      <c r="AL56" s="74"/>
      <c r="AM56" s="74"/>
    </row>
    <row r="57" spans="1:39" ht="12.75">
      <c r="A57" s="76"/>
      <c r="B57" s="76"/>
      <c r="C57" s="97"/>
      <c r="D57" s="81"/>
      <c r="E57" s="121"/>
      <c r="F57" s="121"/>
      <c r="G57" s="121"/>
      <c r="H57" s="121"/>
      <c r="I57" s="80"/>
      <c r="J57" s="121"/>
      <c r="K57" s="121"/>
      <c r="L57" s="121"/>
      <c r="M57" s="121"/>
      <c r="N57" s="121"/>
      <c r="O57" s="121"/>
      <c r="P57" s="80"/>
      <c r="Q57" s="80"/>
      <c r="R57" s="80"/>
      <c r="S57" s="80"/>
      <c r="AK57" s="81"/>
      <c r="AL57" s="97"/>
      <c r="AM57" s="97"/>
    </row>
    <row r="58" spans="1:39" ht="12.75">
      <c r="A58" s="76"/>
      <c r="B58" s="76"/>
      <c r="C58" s="81"/>
      <c r="D58" s="81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AK58" s="81"/>
      <c r="AL58" s="81"/>
      <c r="AM58" s="81"/>
    </row>
    <row r="62" spans="39:40" ht="15">
      <c r="AM62" s="93"/>
      <c r="AN62" s="93"/>
    </row>
    <row r="64" spans="39:40" ht="12.75">
      <c r="AM64" s="81"/>
      <c r="AN64" s="81"/>
    </row>
    <row r="65" spans="39:40" ht="12.75">
      <c r="AM65" s="81"/>
      <c r="AN65" s="81"/>
    </row>
    <row r="66" spans="39:40" ht="12.75">
      <c r="AM66" s="74"/>
      <c r="AN66" s="74"/>
    </row>
    <row r="67" spans="39:40" ht="12.75">
      <c r="AM67" s="81"/>
      <c r="AN67" s="81"/>
    </row>
  </sheetData>
  <sheetProtection/>
  <mergeCells count="109">
    <mergeCell ref="C3:AK3"/>
    <mergeCell ref="AR3:BB3"/>
    <mergeCell ref="C4:AK4"/>
    <mergeCell ref="AR4:BB4"/>
    <mergeCell ref="C1:AK1"/>
    <mergeCell ref="AR1:BB1"/>
    <mergeCell ref="C2:AK2"/>
    <mergeCell ref="AR2:BB2"/>
    <mergeCell ref="AR7:BB7"/>
    <mergeCell ref="A9:A12"/>
    <mergeCell ref="B9:B12"/>
    <mergeCell ref="C9:C12"/>
    <mergeCell ref="D9:D12"/>
    <mergeCell ref="E9:AK9"/>
    <mergeCell ref="AL9:AQ9"/>
    <mergeCell ref="AR9:AR12"/>
    <mergeCell ref="AS9:BA10"/>
    <mergeCell ref="BB9:BB12"/>
    <mergeCell ref="BC9:BC12"/>
    <mergeCell ref="BD9:BD12"/>
    <mergeCell ref="E10:E12"/>
    <mergeCell ref="F10:F12"/>
    <mergeCell ref="G10:G12"/>
    <mergeCell ref="H10:H12"/>
    <mergeCell ref="I10:I12"/>
    <mergeCell ref="P10:P12"/>
    <mergeCell ref="Q10:Q12"/>
    <mergeCell ref="AF10:AF12"/>
    <mergeCell ref="T10:T12"/>
    <mergeCell ref="U10:U12"/>
    <mergeCell ref="J10:J12"/>
    <mergeCell ref="K10:K12"/>
    <mergeCell ref="L10:L12"/>
    <mergeCell ref="M10:M12"/>
    <mergeCell ref="AA10:AA12"/>
    <mergeCell ref="N10:N12"/>
    <mergeCell ref="O10:O12"/>
    <mergeCell ref="AE10:AE12"/>
    <mergeCell ref="W10:W12"/>
    <mergeCell ref="X10:X12"/>
    <mergeCell ref="Y10:Y12"/>
    <mergeCell ref="Z10:Z12"/>
    <mergeCell ref="R10:R12"/>
    <mergeCell ref="S10:S12"/>
    <mergeCell ref="AY11:AY12"/>
    <mergeCell ref="AZ11:AZ12"/>
    <mergeCell ref="BA11:BA12"/>
    <mergeCell ref="A14:A15"/>
    <mergeCell ref="B14:B15"/>
    <mergeCell ref="AU11:AU12"/>
    <mergeCell ref="AV11:AV12"/>
    <mergeCell ref="AW11:AW12"/>
    <mergeCell ref="AX11:AX12"/>
    <mergeCell ref="AM11:AM12"/>
    <mergeCell ref="AG10:AG12"/>
    <mergeCell ref="V10:V12"/>
    <mergeCell ref="AS11:AS12"/>
    <mergeCell ref="AT11:AT12"/>
    <mergeCell ref="AH10:AH12"/>
    <mergeCell ref="AI10:AI12"/>
    <mergeCell ref="AJ10:AJ12"/>
    <mergeCell ref="AK10:AK12"/>
    <mergeCell ref="AL10:AL12"/>
    <mergeCell ref="AM10:AQ10"/>
    <mergeCell ref="A24:A25"/>
    <mergeCell ref="B24:B25"/>
    <mergeCell ref="A26:A27"/>
    <mergeCell ref="B26:B27"/>
    <mergeCell ref="AN11:AQ11"/>
    <mergeCell ref="AB10:AB12"/>
    <mergeCell ref="AC10:AC12"/>
    <mergeCell ref="AD10:AD12"/>
    <mergeCell ref="A16:A17"/>
    <mergeCell ref="B16:B17"/>
    <mergeCell ref="A18:A19"/>
    <mergeCell ref="B18:B19"/>
    <mergeCell ref="A20:A21"/>
    <mergeCell ref="B20:B21"/>
    <mergeCell ref="A22:A23"/>
    <mergeCell ref="B22:B23"/>
    <mergeCell ref="T45:X45"/>
    <mergeCell ref="B41:D41"/>
    <mergeCell ref="A28:A29"/>
    <mergeCell ref="B28:B29"/>
    <mergeCell ref="A34:A35"/>
    <mergeCell ref="B34:B35"/>
    <mergeCell ref="B39:D39"/>
    <mergeCell ref="B40:D40"/>
    <mergeCell ref="A30:A31"/>
    <mergeCell ref="B30:B31"/>
    <mergeCell ref="E55:H55"/>
    <mergeCell ref="J55:O55"/>
    <mergeCell ref="E57:H57"/>
    <mergeCell ref="J57:O57"/>
    <mergeCell ref="I50:K50"/>
    <mergeCell ref="A32:A33"/>
    <mergeCell ref="B32:B33"/>
    <mergeCell ref="J52:O52"/>
    <mergeCell ref="N45:S45"/>
    <mergeCell ref="C6:AK6"/>
    <mergeCell ref="Q7:U7"/>
    <mergeCell ref="X7:Z7"/>
    <mergeCell ref="C54:F54"/>
    <mergeCell ref="I54:K54"/>
    <mergeCell ref="AI49:AL49"/>
    <mergeCell ref="E46:S46"/>
    <mergeCell ref="T46:X46"/>
    <mergeCell ref="D47:AE47"/>
    <mergeCell ref="C50:F50"/>
  </mergeCells>
  <conditionalFormatting sqref="E10:AK35">
    <cfRule type="expression" priority="1" dxfId="0" stopIfTrue="1">
      <formula>WEEKDAY(--(E$10&amp;$Q$7&amp;$X$7),2)&gt;5</formula>
    </cfRule>
  </conditionalFormatting>
  <dataValidations count="1">
    <dataValidation type="list" allowBlank="1" showInputMessage="1" showErrorMessage="1" sqref="Q7:U7">
      <formula1>Месяц</formula1>
    </dataValidation>
  </dataValidations>
  <printOptions/>
  <pageMargins left="0.33" right="0.3" top="0.33" bottom="0.16" header="0.17" footer="0.16"/>
  <pageSetup fitToHeight="4" fitToWidth="1" horizontalDpi="600" verticalDpi="600" orientation="landscape" paperSize="9" scale="6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4"/>
  <sheetViews>
    <sheetView zoomScalePageLayoutView="0" workbookViewId="0" topLeftCell="A1">
      <selection activeCell="D4" sqref="D4"/>
    </sheetView>
  </sheetViews>
  <sheetFormatPr defaultColWidth="9.00390625" defaultRowHeight="12.75"/>
  <sheetData>
    <row r="2" spans="2:4" ht="12.75">
      <c r="B2" t="s">
        <v>44</v>
      </c>
      <c r="C2" t="s">
        <v>45</v>
      </c>
      <c r="D2" t="s">
        <v>46</v>
      </c>
    </row>
    <row r="3" spans="1:4" ht="12.75">
      <c r="A3">
        <v>2010</v>
      </c>
      <c r="B3" t="s">
        <v>47</v>
      </c>
      <c r="C3">
        <v>1</v>
      </c>
      <c r="D3">
        <v>31</v>
      </c>
    </row>
    <row r="4" spans="1:4" ht="12.75">
      <c r="A4">
        <v>2011</v>
      </c>
      <c r="B4" t="s">
        <v>48</v>
      </c>
      <c r="C4">
        <v>2</v>
      </c>
      <c r="D4">
        <v>28</v>
      </c>
    </row>
    <row r="5" spans="1:4" ht="12.75">
      <c r="A5">
        <v>2012</v>
      </c>
      <c r="B5" t="s">
        <v>49</v>
      </c>
      <c r="C5">
        <v>3</v>
      </c>
      <c r="D5">
        <v>31</v>
      </c>
    </row>
    <row r="6" spans="1:4" ht="12.75">
      <c r="A6">
        <v>2013</v>
      </c>
      <c r="B6" t="s">
        <v>50</v>
      </c>
      <c r="C6">
        <v>4</v>
      </c>
      <c r="D6">
        <v>30</v>
      </c>
    </row>
    <row r="7" spans="1:4" ht="12.75">
      <c r="A7">
        <v>2014</v>
      </c>
      <c r="B7" t="s">
        <v>51</v>
      </c>
      <c r="C7">
        <v>5</v>
      </c>
      <c r="D7">
        <v>31</v>
      </c>
    </row>
    <row r="8" spans="1:4" ht="12.75">
      <c r="A8">
        <v>2015</v>
      </c>
      <c r="B8" t="s">
        <v>52</v>
      </c>
      <c r="C8">
        <v>6</v>
      </c>
      <c r="D8">
        <v>30</v>
      </c>
    </row>
    <row r="9" spans="1:4" ht="12.75">
      <c r="A9">
        <v>2016</v>
      </c>
      <c r="B9" t="s">
        <v>53</v>
      </c>
      <c r="C9">
        <v>7</v>
      </c>
      <c r="D9">
        <v>31</v>
      </c>
    </row>
    <row r="10" spans="1:4" ht="12.75">
      <c r="A10">
        <v>2017</v>
      </c>
      <c r="B10" t="s">
        <v>54</v>
      </c>
      <c r="C10">
        <v>8</v>
      </c>
      <c r="D10">
        <v>31</v>
      </c>
    </row>
    <row r="11" spans="1:4" ht="12.75">
      <c r="A11">
        <v>2018</v>
      </c>
      <c r="B11" t="s">
        <v>55</v>
      </c>
      <c r="C11">
        <v>9</v>
      </c>
      <c r="D11">
        <v>30</v>
      </c>
    </row>
    <row r="12" spans="1:4" ht="12.75">
      <c r="A12">
        <v>2019</v>
      </c>
      <c r="B12" t="s">
        <v>56</v>
      </c>
      <c r="C12">
        <v>10</v>
      </c>
      <c r="D12">
        <v>31</v>
      </c>
    </row>
    <row r="13" spans="1:4" ht="12.75">
      <c r="A13">
        <v>2020</v>
      </c>
      <c r="B13" t="s">
        <v>57</v>
      </c>
      <c r="C13">
        <v>11</v>
      </c>
      <c r="D13">
        <v>30</v>
      </c>
    </row>
    <row r="14" spans="1:4" ht="12.75">
      <c r="A14">
        <v>2021</v>
      </c>
      <c r="B14" t="s">
        <v>58</v>
      </c>
      <c r="C14">
        <v>12</v>
      </c>
      <c r="D14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2017-06-09T12:07:22Z</cp:lastPrinted>
  <dcterms:created xsi:type="dcterms:W3CDTF">2017-06-09T09:20:53Z</dcterms:created>
  <dcterms:modified xsi:type="dcterms:W3CDTF">2017-06-21T20:32:40Z</dcterms:modified>
  <cp:category/>
  <cp:version/>
  <cp:contentType/>
  <cp:contentStatus/>
</cp:coreProperties>
</file>