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 activeTab="4"/>
  </bookViews>
  <sheets>
    <sheet name="лист5" sheetId="7" r:id="rId1"/>
    <sheet name="лист4" sheetId="6" r:id="rId2"/>
    <sheet name="лист3" sheetId="5" r:id="rId3"/>
    <sheet name="лист2" sheetId="4" r:id="rId4"/>
    <sheet name="лист1" sheetId="2" r:id="rId5"/>
    <sheet name="лист6" sheetId="9" r:id="rId6"/>
  </sheets>
  <calcPr calcId="145621"/>
</workbook>
</file>

<file path=xl/calcChain.xml><?xml version="1.0" encoding="utf-8"?>
<calcChain xmlns="http://schemas.openxmlformats.org/spreadsheetml/2006/main">
  <c r="AL36" i="2" l="1"/>
  <c r="AN96" i="2" l="1"/>
  <c r="AM96" i="2"/>
  <c r="AL96" i="2"/>
  <c r="AJ96" i="2"/>
  <c r="AI96" i="2"/>
  <c r="AH96" i="2"/>
  <c r="AN95" i="2"/>
  <c r="AM95" i="2"/>
  <c r="AL95" i="2"/>
  <c r="AJ95" i="2"/>
  <c r="AI95" i="2"/>
  <c r="AH95" i="2"/>
  <c r="AN94" i="2"/>
  <c r="AM94" i="2"/>
  <c r="AL94" i="2"/>
  <c r="AJ94" i="2"/>
  <c r="AI94" i="2"/>
  <c r="AH94" i="2"/>
  <c r="AN93" i="2"/>
  <c r="AM93" i="2"/>
  <c r="AL93" i="2"/>
  <c r="AJ93" i="2"/>
  <c r="AI93" i="2"/>
  <c r="AH93" i="2"/>
  <c r="AN87" i="2"/>
  <c r="AM87" i="2"/>
  <c r="AL87" i="2"/>
  <c r="AJ87" i="2"/>
  <c r="AI87" i="2"/>
  <c r="AH87" i="2"/>
  <c r="AN86" i="2"/>
  <c r="AM86" i="2"/>
  <c r="AL86" i="2"/>
  <c r="AJ86" i="2"/>
  <c r="AI86" i="2"/>
  <c r="AH86" i="2"/>
  <c r="AN85" i="2"/>
  <c r="AM85" i="2"/>
  <c r="AL85" i="2"/>
  <c r="AJ85" i="2"/>
  <c r="AI85" i="2"/>
  <c r="AH85" i="2"/>
  <c r="AN84" i="2"/>
  <c r="AM84" i="2"/>
  <c r="AL84" i="2"/>
  <c r="AJ84" i="2"/>
  <c r="AI84" i="2"/>
  <c r="AH84" i="2"/>
  <c r="AN74" i="2"/>
  <c r="AM74" i="2"/>
  <c r="AL74" i="2"/>
  <c r="AH74" i="2"/>
  <c r="AN73" i="2"/>
  <c r="AM73" i="2"/>
  <c r="AL73" i="2"/>
  <c r="AH73" i="2"/>
  <c r="AN72" i="2"/>
  <c r="AM72" i="2"/>
  <c r="AL72" i="2"/>
  <c r="AH72" i="2"/>
  <c r="AN71" i="2"/>
  <c r="AM71" i="2"/>
  <c r="AL71" i="2"/>
  <c r="AH71" i="2"/>
  <c r="AN70" i="2"/>
  <c r="AM70" i="2"/>
  <c r="AL70" i="2"/>
  <c r="AJ70" i="2"/>
  <c r="AI70" i="2"/>
  <c r="AH70" i="2"/>
  <c r="AN69" i="2"/>
  <c r="AM69" i="2"/>
  <c r="AL69" i="2"/>
  <c r="AJ69" i="2"/>
  <c r="AI69" i="2"/>
  <c r="AH69" i="2"/>
  <c r="AN68" i="2"/>
  <c r="AM68" i="2"/>
  <c r="AL68" i="2"/>
  <c r="AJ68" i="2"/>
  <c r="AI68" i="2"/>
  <c r="AH68" i="2"/>
  <c r="AN67" i="2"/>
  <c r="AM67" i="2"/>
  <c r="AL67" i="2"/>
  <c r="AH67" i="2"/>
  <c r="AH59" i="2"/>
  <c r="AL59" i="2"/>
  <c r="AM59" i="2"/>
  <c r="AN59" i="2"/>
  <c r="AN36" i="2"/>
  <c r="AM36" i="2"/>
  <c r="AN35" i="2"/>
  <c r="AM35" i="2"/>
  <c r="AH35" i="2"/>
  <c r="AH36" i="2"/>
  <c r="AH49" i="2"/>
  <c r="AI49" i="2"/>
  <c r="AJ49" i="2"/>
  <c r="AL49" i="2"/>
  <c r="AM49" i="2"/>
  <c r="AN49" i="2"/>
  <c r="AN14" i="4"/>
  <c r="AM14" i="4"/>
  <c r="AL14" i="4"/>
  <c r="AJ14" i="4"/>
  <c r="AI14" i="4"/>
  <c r="AH14" i="4"/>
  <c r="AN13" i="4"/>
  <c r="AM13" i="4"/>
  <c r="AL13" i="4"/>
  <c r="AJ13" i="4"/>
  <c r="AI13" i="4"/>
  <c r="AH13" i="4"/>
  <c r="AN12" i="4"/>
  <c r="AM12" i="4"/>
  <c r="AL12" i="4"/>
  <c r="AJ12" i="4"/>
  <c r="AI12" i="4"/>
  <c r="AH12" i="4"/>
  <c r="AN11" i="4"/>
  <c r="AM11" i="4"/>
  <c r="AL11" i="4"/>
  <c r="AJ11" i="4"/>
  <c r="AI11" i="4"/>
  <c r="AH11" i="4"/>
  <c r="AI24" i="2" l="1"/>
  <c r="AI23" i="2"/>
  <c r="AI22" i="2"/>
  <c r="AI21" i="2"/>
  <c r="AI20" i="2"/>
  <c r="AI19" i="2"/>
  <c r="AI18" i="2"/>
  <c r="AI13" i="2"/>
  <c r="AI12" i="2"/>
  <c r="AI11" i="2"/>
  <c r="AN17" i="2"/>
  <c r="AN16" i="2"/>
  <c r="AN15" i="2"/>
  <c r="AN14" i="2"/>
  <c r="AN24" i="2"/>
  <c r="AN23" i="2"/>
  <c r="AN22" i="2"/>
  <c r="AN21" i="2"/>
  <c r="AN20" i="2"/>
  <c r="AN19" i="2"/>
  <c r="AN18" i="2"/>
  <c r="AN13" i="2"/>
  <c r="AN12" i="2"/>
  <c r="AN11" i="2"/>
  <c r="AN10" i="2"/>
  <c r="AJ11" i="2"/>
  <c r="AJ24" i="2"/>
  <c r="AJ23" i="2"/>
  <c r="AJ22" i="2"/>
  <c r="AJ21" i="2"/>
  <c r="AJ20" i="2"/>
  <c r="AJ19" i="2"/>
  <c r="AJ18" i="2"/>
  <c r="AJ13" i="2"/>
  <c r="AJ12" i="2"/>
  <c r="AL24" i="2" l="1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23" i="2"/>
  <c r="AM24" i="2" l="1"/>
  <c r="AM23" i="2"/>
  <c r="AM22" i="2"/>
  <c r="AM21" i="2"/>
  <c r="AM19" i="2"/>
  <c r="AM18" i="2"/>
  <c r="AM17" i="2"/>
  <c r="AM16" i="2"/>
  <c r="AM15" i="2"/>
  <c r="AM14" i="2"/>
  <c r="AM13" i="2"/>
  <c r="AM12" i="2"/>
  <c r="AM11" i="2"/>
  <c r="AM10" i="2"/>
  <c r="AM20" i="2"/>
  <c r="AH11" i="5" l="1"/>
  <c r="AH24" i="2"/>
  <c r="AH23" i="2"/>
  <c r="AH22" i="2"/>
  <c r="AH21" i="2"/>
  <c r="AH20" i="2"/>
  <c r="AH19" i="2"/>
  <c r="AH18" i="2"/>
  <c r="AH13" i="2"/>
  <c r="AH12" i="2"/>
  <c r="AH11" i="2"/>
  <c r="AH17" i="2"/>
  <c r="AH16" i="2"/>
  <c r="AH15" i="2"/>
  <c r="AH14" i="2"/>
  <c r="AH10" i="2"/>
  <c r="AH10" i="4"/>
  <c r="AH13" i="7"/>
  <c r="AH12" i="7"/>
  <c r="AH11" i="7"/>
  <c r="AH10" i="7"/>
  <c r="AH10" i="6"/>
  <c r="AH14" i="6"/>
  <c r="AH13" i="6"/>
  <c r="AH12" i="6"/>
  <c r="AH11" i="6"/>
</calcChain>
</file>

<file path=xl/sharedStrings.xml><?xml version="1.0" encoding="utf-8"?>
<sst xmlns="http://schemas.openxmlformats.org/spreadsheetml/2006/main" count="969" uniqueCount="119">
  <si>
    <t>"Затверджую:"</t>
  </si>
  <si>
    <t>Головний інженер</t>
  </si>
  <si>
    <t>виходу на роботу чергового персоналу РРС (РТС)</t>
  </si>
  <si>
    <t xml:space="preserve">на </t>
  </si>
  <si>
    <t>П.І.П.</t>
  </si>
  <si>
    <t>Посада</t>
  </si>
  <si>
    <t>(підпис)</t>
  </si>
  <si>
    <t>(П.І.П.)</t>
  </si>
  <si>
    <t>Нічні</t>
  </si>
  <si>
    <t>вечірні</t>
  </si>
  <si>
    <t>святк.</t>
  </si>
  <si>
    <t>Відп.</t>
  </si>
  <si>
    <t>Лікарняний Навчання</t>
  </si>
  <si>
    <t>Навчання</t>
  </si>
  <si>
    <t>Відп.год.</t>
  </si>
  <si>
    <t xml:space="preserve">                   Г Р А Ф І К</t>
  </si>
  <si>
    <t>Городілов О.В.</t>
  </si>
  <si>
    <t xml:space="preserve">Начальник цеху №  2       </t>
  </si>
  <si>
    <t>10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</si>
  <si>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</si>
  <si>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</si>
  <si>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</si>
  <si>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</si>
  <si>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</si>
  <si>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</si>
  <si>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</si>
  <si>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</si>
  <si>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</si>
  <si>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</si>
  <si>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</si>
  <si>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</si>
  <si>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</si>
  <si>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</si>
  <si>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</si>
  <si>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</si>
  <si>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</si>
  <si>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</si>
  <si>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водій</t>
  </si>
  <si>
    <t>інж.</t>
  </si>
  <si>
    <t xml:space="preserve">1. Ченчик О.М. </t>
  </si>
  <si>
    <t xml:space="preserve">2. Покоса А.І.  </t>
  </si>
  <si>
    <t xml:space="preserve">3. Горб.С.Б.  </t>
  </si>
  <si>
    <t xml:space="preserve">4. Оксюта О.О. </t>
  </si>
  <si>
    <t>Нав-чання</t>
  </si>
  <si>
    <t xml:space="preserve"> </t>
  </si>
  <si>
    <t>ел.мех.</t>
  </si>
  <si>
    <t>Нав- чання</t>
  </si>
  <si>
    <t xml:space="preserve">Лікарняний </t>
  </si>
  <si>
    <t>святкові</t>
  </si>
  <si>
    <t>ел.монт.</t>
  </si>
  <si>
    <t>Ніч-ні</t>
  </si>
  <si>
    <t>ве-чірні</t>
  </si>
  <si>
    <t>нач.цеху</t>
  </si>
  <si>
    <t>прибир.</t>
  </si>
  <si>
    <t>приб.тер.</t>
  </si>
  <si>
    <t xml:space="preserve"> цеху №2  Ватутіне</t>
  </si>
  <si>
    <t>для доплати</t>
  </si>
  <si>
    <t>ел.мех.1к</t>
  </si>
  <si>
    <t>ел. монт 5 р.</t>
  </si>
  <si>
    <t>ел. монт 4 р.</t>
  </si>
  <si>
    <t>інж АПГ</t>
  </si>
  <si>
    <t>інж РРС</t>
  </si>
  <si>
    <t>ел.мех 2кат.</t>
  </si>
  <si>
    <t>підсобн.</t>
  </si>
  <si>
    <t>ел.монт 6р.</t>
  </si>
  <si>
    <t>"___" _________2016р.</t>
  </si>
  <si>
    <t>місяць 2016 р.</t>
  </si>
  <si>
    <r>
      <rPr>
        <b/>
        <sz val="12"/>
        <rFont val="Times New Roman"/>
        <family val="1"/>
        <charset val="204"/>
      </rPr>
      <t xml:space="preserve">Начальник цеху №  2 </t>
    </r>
    <r>
      <rPr>
        <sz val="12"/>
        <rFont val="Times New Roman"/>
        <family val="1"/>
        <charset val="204"/>
      </rPr>
      <t xml:space="preserve">      </t>
    </r>
  </si>
  <si>
    <t xml:space="preserve">                                                                           </t>
  </si>
  <si>
    <t>С</t>
  </si>
  <si>
    <t>Х</t>
  </si>
  <si>
    <t>В</t>
  </si>
  <si>
    <t>травень</t>
  </si>
  <si>
    <t>Д</t>
  </si>
  <si>
    <t>22-6</t>
  </si>
  <si>
    <t>22-0</t>
  </si>
  <si>
    <t>0-3</t>
  </si>
  <si>
    <t>C</t>
  </si>
  <si>
    <t>Вечірні</t>
  </si>
  <si>
    <t>Відпр. годин</t>
  </si>
  <si>
    <t>Г Р А Ф І К</t>
  </si>
  <si>
    <t xml:space="preserve">    Начальник цеху №  2  </t>
  </si>
  <si>
    <t>виходу на роботу чергового персоналу РРС/РТС Умань. Цех №2</t>
  </si>
  <si>
    <t>Відп.  годин</t>
  </si>
  <si>
    <t>Відп. годин</t>
  </si>
  <si>
    <t>Ве-чірні</t>
  </si>
  <si>
    <t>Свят кові</t>
  </si>
  <si>
    <t xml:space="preserve">   Начальник цеху №2      </t>
  </si>
  <si>
    <t>виходу на роботу чергового персоналу РРС/РТС Озірна.   Цех №2</t>
  </si>
  <si>
    <t>виходу на роботу чергового персоналу РРС/РТС Ватутіне.   Цех №2</t>
  </si>
  <si>
    <t>виходу на роботу чергового персоналу РРС/РТС Буки. Цех №2</t>
  </si>
  <si>
    <t xml:space="preserve">      Начальник цеху №  2       </t>
  </si>
  <si>
    <t>1</t>
  </si>
  <si>
    <t>7</t>
  </si>
  <si>
    <t>ел.мех. 1-ї к.</t>
  </si>
  <si>
    <t>11</t>
  </si>
  <si>
    <t>ВВ</t>
  </si>
  <si>
    <t>66</t>
  </si>
  <si>
    <t>0-1</t>
  </si>
  <si>
    <t>Cвяткові</t>
  </si>
  <si>
    <t>дні</t>
  </si>
  <si>
    <t>ТН</t>
  </si>
  <si>
    <t>3</t>
  </si>
  <si>
    <t>8</t>
  </si>
  <si>
    <t xml:space="preserve">                                                                                                                                      </t>
  </si>
  <si>
    <r>
      <rPr>
        <sz val="9"/>
        <color rgb="FFFF0000"/>
        <rFont val="Arial Cyr"/>
        <charset val="204"/>
      </rPr>
      <t>22</t>
    </r>
    <r>
      <rPr>
        <sz val="9"/>
        <rFont val="Arial Cyr"/>
        <charset val="204"/>
      </rPr>
      <t>-</t>
    </r>
    <r>
      <rPr>
        <sz val="9"/>
        <color rgb="FF0070C0"/>
        <rFont val="Arial Cyr"/>
        <charset val="204"/>
      </rPr>
      <t>6</t>
    </r>
  </si>
  <si>
    <r>
      <t>1-вопрос      Возможно ли подсчёт</t>
    </r>
    <r>
      <rPr>
        <b/>
        <sz val="12"/>
        <color rgb="FFFF0000"/>
        <rFont val="Arial Cyr"/>
        <charset val="204"/>
      </rPr>
      <t xml:space="preserve"> В</t>
    </r>
    <r>
      <rPr>
        <b/>
        <sz val="12"/>
        <rFont val="Arial Cyr"/>
        <charset val="204"/>
      </rPr>
      <t xml:space="preserve"> (відпустка) и </t>
    </r>
    <r>
      <rPr>
        <b/>
        <sz val="12"/>
        <color rgb="FF0070C0"/>
        <rFont val="Arial Cyr"/>
        <charset val="204"/>
      </rPr>
      <t>Д</t>
    </r>
    <r>
      <rPr>
        <b/>
        <sz val="12"/>
        <rFont val="Arial Cyr"/>
        <charset val="204"/>
      </rPr>
      <t xml:space="preserve"> (дополнительна відпустка)  через чёрточку? </t>
    </r>
  </si>
  <si>
    <t>3-вопрос      Возможно ли подсчёт  часов формата 8:15:00 (так есть)  форматом 8.15,8.00 или 7 - так мне удобнее ?</t>
  </si>
  <si>
    <t xml:space="preserve">Здравствуйте. Это всё,что смог сам осилить но многое мне не посильно. Если можите,помогите или дайте совет. </t>
  </si>
  <si>
    <r>
      <t xml:space="preserve">2-вопрос      Возможно ли подсчёт праздничных часов в дни когда </t>
    </r>
    <r>
      <rPr>
        <b/>
        <sz val="12"/>
        <color rgb="FFFF0000"/>
        <rFont val="Arial Cyr"/>
        <charset val="204"/>
      </rPr>
      <t>С</t>
    </r>
    <r>
      <rPr>
        <b/>
        <sz val="12"/>
        <rFont val="Arial Cyr"/>
        <charset val="204"/>
      </rPr>
      <t xml:space="preserve"> (свято)?  Не знаю по какому критерию вести подсчёт,очевидно по цвету!</t>
    </r>
  </si>
  <si>
    <t>4-вопрос      Возможно ли в моих формулах убрать нули?</t>
  </si>
  <si>
    <t>5-вопрос     Самый сложный для меня! Возможно ли  чтоб при заполнении выделеной строки на1 листе ,автоматически заполнялось на втором листе с такими же самыми данными?</t>
  </si>
  <si>
    <t>лист1</t>
  </si>
  <si>
    <t>лист2</t>
  </si>
  <si>
    <t xml:space="preserve">    </t>
  </si>
  <si>
    <t>виходу на роботу чергового персоналу РРС/РТС    Шпола Цех №2</t>
  </si>
  <si>
    <t>На первом листе заполняем (выделено жёлтым)</t>
  </si>
  <si>
    <t>На втором листе дублируется  (выделено жёлтым)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</si>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</sst>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h]:mm"/>
  </numFmts>
  <fonts count="45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Arial Cyr"/>
      <charset val="204"/>
    </font>
    <font>
      <sz val="7"/>
      <name val="Times New Roman"/>
      <family val="1"/>
      <charset val="204"/>
    </font>
    <font>
      <sz val="9"/>
      <name val="Arial"/>
      <family val="2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66"/>
      <name val="Arial Cyr"/>
      <charset val="204"/>
    </font>
    <font>
      <b/>
      <sz val="8"/>
      <color rgb="FFFF0000"/>
      <name val="Times New Roman"/>
      <family val="1"/>
      <charset val="204"/>
    </font>
    <font>
      <b/>
      <sz val="8"/>
      <color rgb="FFFF0066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FF0066"/>
      <name val="Times New Roman"/>
      <family val="1"/>
      <charset val="204"/>
    </font>
    <font>
      <b/>
      <sz val="12"/>
      <name val="Arial Cyr"/>
      <charset val="204"/>
    </font>
    <font>
      <b/>
      <sz val="12"/>
      <color rgb="FFFF0000"/>
      <name val="Arial Cyr"/>
      <charset val="204"/>
    </font>
    <font>
      <b/>
      <sz val="12"/>
      <color rgb="FF0070C0"/>
      <name val="Arial Cyr"/>
      <charset val="204"/>
    </font>
    <font>
      <sz val="9"/>
      <color rgb="FF0070C0"/>
      <name val="Arial Cyr"/>
      <charset val="204"/>
    </font>
    <font>
      <sz val="9"/>
      <color rgb="FFFF0000"/>
      <name val="Arial Cyr"/>
      <charset val="204"/>
    </font>
    <font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33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/>
    <xf numFmtId="0" fontId="4" fillId="0" borderId="1" xfId="0" applyFont="1" applyBorder="1" applyAlignment="1"/>
    <xf numFmtId="0" fontId="2" fillId="0" borderId="0" xfId="0" applyFont="1"/>
    <xf numFmtId="0" fontId="5" fillId="0" borderId="2" xfId="0" applyFont="1" applyBorder="1"/>
    <xf numFmtId="0" fontId="0" fillId="0" borderId="0" xfId="0" applyBorder="1"/>
    <xf numFmtId="0" fontId="7" fillId="0" borderId="0" xfId="0" applyFont="1"/>
    <xf numFmtId="0" fontId="8" fillId="0" borderId="0" xfId="0" applyFont="1"/>
    <xf numFmtId="17" fontId="4" fillId="0" borderId="0" xfId="0" applyNumberFormat="1" applyFont="1"/>
    <xf numFmtId="0" fontId="4" fillId="0" borderId="0" xfId="0" applyFont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1" fillId="0" borderId="2" xfId="0" applyNumberFormat="1" applyFont="1" applyBorder="1"/>
    <xf numFmtId="49" fontId="1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Font="1" applyBorder="1"/>
    <xf numFmtId="0" fontId="13" fillId="0" borderId="1" xfId="0" applyFont="1" applyBorder="1"/>
    <xf numFmtId="0" fontId="2" fillId="0" borderId="0" xfId="0" applyFont="1" applyBorder="1" applyAlignment="1"/>
    <xf numFmtId="0" fontId="2" fillId="0" borderId="1" xfId="0" applyFont="1" applyBorder="1"/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1" xfId="0" applyBorder="1"/>
    <xf numFmtId="0" fontId="14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9" fillId="0" borderId="0" xfId="0" applyFont="1"/>
    <xf numFmtId="0" fontId="29" fillId="0" borderId="0" xfId="0" applyFont="1"/>
    <xf numFmtId="49" fontId="5" fillId="2" borderId="2" xfId="0" applyNumberFormat="1" applyFont="1" applyFill="1" applyBorder="1"/>
    <xf numFmtId="49" fontId="11" fillId="2" borderId="2" xfId="0" applyNumberFormat="1" applyFont="1" applyFill="1" applyBorder="1"/>
    <xf numFmtId="0" fontId="5" fillId="2" borderId="2" xfId="0" applyFont="1" applyFill="1" applyBorder="1"/>
    <xf numFmtId="49" fontId="12" fillId="3" borderId="2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0" fontId="30" fillId="0" borderId="0" xfId="0" applyFont="1"/>
    <xf numFmtId="0" fontId="22" fillId="0" borderId="2" xfId="0" applyFont="1" applyBorder="1"/>
    <xf numFmtId="0" fontId="25" fillId="0" borderId="0" xfId="0" applyFont="1" applyBorder="1"/>
    <xf numFmtId="0" fontId="24" fillId="0" borderId="0" xfId="0" applyFont="1"/>
    <xf numFmtId="0" fontId="24" fillId="0" borderId="0" xfId="0" applyFont="1" applyBorder="1"/>
    <xf numFmtId="0" fontId="21" fillId="0" borderId="0" xfId="0" applyFont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Fill="1" applyBorder="1" applyAlignment="1">
      <alignment horizontal="center"/>
    </xf>
    <xf numFmtId="1" fontId="31" fillId="2" borderId="2" xfId="0" applyNumberFormat="1" applyFont="1" applyFill="1" applyBorder="1" applyAlignment="1">
      <alignment horizontal="center"/>
    </xf>
    <xf numFmtId="1" fontId="32" fillId="2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1" fontId="12" fillId="2" borderId="2" xfId="0" applyNumberFormat="1" applyFont="1" applyFill="1" applyBorder="1" applyAlignment="1">
      <alignment horizontal="center"/>
    </xf>
    <xf numFmtId="1" fontId="32" fillId="0" borderId="2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31" fillId="0" borderId="2" xfId="0" applyNumberFormat="1" applyFont="1" applyFill="1" applyBorder="1" applyAlignment="1">
      <alignment horizontal="center"/>
    </xf>
    <xf numFmtId="1" fontId="31" fillId="4" borderId="2" xfId="0" applyNumberFormat="1" applyFont="1" applyFill="1" applyBorder="1" applyAlignment="1">
      <alignment horizontal="center" vertical="center"/>
    </xf>
    <xf numFmtId="1" fontId="32" fillId="4" borderId="2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32" fillId="2" borderId="2" xfId="0" applyNumberFormat="1" applyFont="1" applyFill="1" applyBorder="1" applyAlignment="1">
      <alignment horizontal="center" vertical="center"/>
    </xf>
    <xf numFmtId="0" fontId="31" fillId="2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32" fillId="2" borderId="2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3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Border="1" applyAlignment="1"/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3" fillId="2" borderId="4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0" fontId="33" fillId="0" borderId="4" xfId="0" applyNumberFormat="1" applyFont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1" fontId="32" fillId="0" borderId="2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3" fillId="3" borderId="2" xfId="0" applyNumberFormat="1" applyFont="1" applyFill="1" applyBorder="1" applyAlignment="1">
      <alignment horizontal="center" vertical="center"/>
    </xf>
    <xf numFmtId="0" fontId="23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1" fontId="20" fillId="2" borderId="2" xfId="0" applyNumberFormat="1" applyFont="1" applyFill="1" applyBorder="1"/>
    <xf numFmtId="1" fontId="3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/>
    <xf numFmtId="1" fontId="5" fillId="0" borderId="2" xfId="0" applyNumberFormat="1" applyFont="1" applyBorder="1"/>
    <xf numFmtId="1" fontId="33" fillId="0" borderId="2" xfId="0" applyNumberFormat="1" applyFont="1" applyBorder="1" applyAlignment="1">
      <alignment horizontal="center" vertical="center"/>
    </xf>
    <xf numFmtId="1" fontId="11" fillId="2" borderId="2" xfId="0" applyNumberFormat="1" applyFont="1" applyFill="1" applyBorder="1"/>
    <xf numFmtId="49" fontId="28" fillId="0" borderId="2" xfId="0" applyNumberFormat="1" applyFont="1" applyFill="1" applyBorder="1" applyAlignment="1">
      <alignment horizontal="center"/>
    </xf>
    <xf numFmtId="49" fontId="22" fillId="0" borderId="2" xfId="0" applyNumberFormat="1" applyFont="1" applyBorder="1"/>
    <xf numFmtId="49" fontId="22" fillId="0" borderId="0" xfId="0" applyNumberFormat="1" applyFont="1" applyBorder="1"/>
    <xf numFmtId="49" fontId="28" fillId="0" borderId="0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1" fontId="32" fillId="2" borderId="0" xfId="0" applyNumberFormat="1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 vertical="center"/>
    </xf>
    <xf numFmtId="1" fontId="20" fillId="2" borderId="0" xfId="0" applyNumberFormat="1" applyFont="1" applyFill="1" applyBorder="1"/>
    <xf numFmtId="1" fontId="35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/>
    <xf numFmtId="1" fontId="5" fillId="0" borderId="0" xfId="0" applyNumberFormat="1" applyFont="1" applyBorder="1"/>
    <xf numFmtId="1" fontId="12" fillId="2" borderId="6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32" fillId="5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/>
    </xf>
    <xf numFmtId="1" fontId="31" fillId="2" borderId="2" xfId="0" applyNumberFormat="1" applyFont="1" applyFill="1" applyBorder="1" applyAlignment="1">
      <alignment horizontal="center" vertical="center"/>
    </xf>
    <xf numFmtId="1" fontId="23" fillId="5" borderId="2" xfId="0" applyNumberFormat="1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vertical="center"/>
    </xf>
    <xf numFmtId="1" fontId="33" fillId="2" borderId="2" xfId="0" applyNumberFormat="1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20" fontId="31" fillId="2" borderId="2" xfId="0" applyNumberFormat="1" applyFont="1" applyFill="1" applyBorder="1" applyAlignment="1">
      <alignment horizontal="center" vertical="center" shrinkToFit="1"/>
    </xf>
    <xf numFmtId="20" fontId="32" fillId="2" borderId="2" xfId="0" applyNumberFormat="1" applyFont="1" applyFill="1" applyBorder="1" applyAlignment="1">
      <alignment horizontal="center" vertical="center" shrinkToFit="1"/>
    </xf>
    <xf numFmtId="20" fontId="15" fillId="0" borderId="2" xfId="0" applyNumberFormat="1" applyFont="1" applyFill="1" applyBorder="1" applyAlignment="1">
      <alignment horizontal="center" vertical="center" shrinkToFit="1"/>
    </xf>
    <xf numFmtId="1" fontId="12" fillId="6" borderId="2" xfId="0" applyNumberFormat="1" applyFont="1" applyFill="1" applyBorder="1" applyAlignment="1">
      <alignment horizontal="center" vertical="center"/>
    </xf>
    <xf numFmtId="1" fontId="23" fillId="6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3" fillId="0" borderId="0" xfId="0" applyFont="1" applyBorder="1" applyAlignment="1"/>
    <xf numFmtId="0" fontId="18" fillId="3" borderId="2" xfId="0" applyNumberFormat="1" applyFont="1" applyFill="1" applyBorder="1" applyAlignment="1">
      <alignment horizontal="left" vertical="center" shrinkToFit="1"/>
    </xf>
    <xf numFmtId="49" fontId="18" fillId="3" borderId="2" xfId="0" applyNumberFormat="1" applyFont="1" applyFill="1" applyBorder="1" applyAlignment="1">
      <alignment horizontal="left" vertical="center" shrinkToFit="1"/>
    </xf>
    <xf numFmtId="0" fontId="36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4" fillId="0" borderId="0" xfId="0" applyFont="1" applyBorder="1" applyAlignment="1"/>
    <xf numFmtId="0" fontId="24" fillId="0" borderId="0" xfId="0" applyFont="1" applyBorder="1" applyAlignment="1">
      <alignment vertical="center"/>
    </xf>
    <xf numFmtId="0" fontId="26" fillId="0" borderId="0" xfId="0" applyFont="1" applyBorder="1" applyAlignment="1"/>
    <xf numFmtId="49" fontId="36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22" fillId="3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7" fillId="3" borderId="2" xfId="0" applyNumberFormat="1" applyFont="1" applyFill="1" applyBorder="1" applyAlignment="1">
      <alignment horizontal="center"/>
    </xf>
    <xf numFmtId="0" fontId="18" fillId="0" borderId="2" xfId="0" applyFont="1" applyBorder="1"/>
    <xf numFmtId="0" fontId="31" fillId="2" borderId="5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49" fontId="31" fillId="0" borderId="2" xfId="0" applyNumberFormat="1" applyFont="1" applyFill="1" applyBorder="1" applyAlignment="1">
      <alignment horizontal="center"/>
    </xf>
    <xf numFmtId="49" fontId="32" fillId="0" borderId="2" xfId="0" applyNumberFormat="1" applyFont="1" applyFill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>
      <alignment horizontal="center" vertical="center"/>
    </xf>
    <xf numFmtId="164" fontId="23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/>
    </xf>
    <xf numFmtId="0" fontId="31" fillId="6" borderId="2" xfId="0" applyNumberFormat="1" applyFont="1" applyFill="1" applyBorder="1" applyAlignment="1">
      <alignment horizontal="center" vertical="center"/>
    </xf>
    <xf numFmtId="0" fontId="32" fillId="6" borderId="2" xfId="0" applyNumberFormat="1" applyFont="1" applyFill="1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center" vertical="center"/>
    </xf>
    <xf numFmtId="49" fontId="23" fillId="6" borderId="2" xfId="0" applyNumberFormat="1" applyFont="1" applyFill="1" applyBorder="1" applyAlignment="1">
      <alignment horizontal="center" vertical="center"/>
    </xf>
    <xf numFmtId="0" fontId="12" fillId="6" borderId="2" xfId="0" applyNumberFormat="1" applyFont="1" applyFill="1" applyBorder="1" applyAlignment="1">
      <alignment horizontal="center" vertical="center"/>
    </xf>
    <xf numFmtId="49" fontId="32" fillId="6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/>
    <xf numFmtId="0" fontId="2" fillId="0" borderId="1" xfId="0" applyFont="1" applyBorder="1" applyAlignment="1"/>
    <xf numFmtId="0" fontId="0" fillId="0" borderId="1" xfId="0" applyFont="1" applyBorder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39" fillId="0" borderId="0" xfId="0" applyFont="1" applyAlignment="1">
      <alignment wrapText="1" shrinkToFit="1"/>
    </xf>
    <xf numFmtId="0" fontId="0" fillId="0" borderId="0" xfId="0" applyAlignment="1">
      <alignment wrapText="1"/>
    </xf>
    <xf numFmtId="0" fontId="0" fillId="0" borderId="0" xfId="0" applyAlignment="1">
      <alignment wrapText="1" shrinkToFit="1"/>
    </xf>
    <xf numFmtId="0" fontId="44" fillId="0" borderId="0" xfId="0" applyFont="1" applyAlignment="1">
      <alignment wrapText="1" shrinkToFit="1"/>
    </xf>
    <xf numFmtId="0" fontId="44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zoomScaleNormal="100" workbookViewId="0">
      <selection activeCell="AG15" sqref="AG15:AK15"/>
    </sheetView>
  </sheetViews>
  <sheetFormatPr defaultRowHeight="12.75" x14ac:dyDescent="0.2"/>
  <cols>
    <col min="1" max="1" width="14.5703125" customWidth="1"/>
    <col min="2" max="2" width="8" customWidth="1"/>
    <col min="3" max="33" width="2.7109375" customWidth="1"/>
    <col min="34" max="34" width="5" customWidth="1"/>
    <col min="35" max="35" width="3.7109375" customWidth="1"/>
    <col min="36" max="36" width="4.28515625" customWidth="1"/>
    <col min="37" max="37" width="4.5703125" customWidth="1"/>
    <col min="38" max="38" width="4.140625" customWidth="1"/>
    <col min="39" max="39" width="4.28515625" customWidth="1"/>
    <col min="40" max="40" width="5.28515625" customWidth="1"/>
  </cols>
  <sheetData>
    <row r="1" spans="1:40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/>
      <c r="R1" s="4"/>
      <c r="S1" s="4"/>
      <c r="T1" s="4"/>
      <c r="U1" s="4"/>
      <c r="V1" s="4"/>
      <c r="W1" s="4"/>
      <c r="X1" s="4"/>
      <c r="Y1" s="4"/>
      <c r="Z1" s="4"/>
      <c r="AA1" s="4"/>
      <c r="AD1" s="220" t="s">
        <v>0</v>
      </c>
      <c r="AE1" s="220"/>
      <c r="AF1" s="220"/>
      <c r="AG1" s="220"/>
      <c r="AH1" s="220"/>
      <c r="AI1" s="220"/>
      <c r="AJ1" s="220"/>
      <c r="AK1" s="30"/>
      <c r="AL1" s="30"/>
    </row>
    <row r="2" spans="1:40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  <c r="T2" s="11"/>
      <c r="U2" s="4"/>
      <c r="V2" s="4"/>
      <c r="W2" s="4"/>
      <c r="X2" s="4"/>
      <c r="Y2" s="4"/>
      <c r="Z2" s="4"/>
      <c r="AA2" s="4"/>
      <c r="AD2" s="220" t="s">
        <v>1</v>
      </c>
      <c r="AE2" s="220"/>
      <c r="AF2" s="220"/>
      <c r="AG2" s="220"/>
      <c r="AH2" s="220"/>
      <c r="AI2" s="220"/>
      <c r="AJ2" s="220"/>
      <c r="AK2" s="30"/>
      <c r="AL2" s="30"/>
    </row>
    <row r="3" spans="1:40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D3" s="220"/>
      <c r="AE3" s="220"/>
      <c r="AF3" s="220"/>
      <c r="AG3" s="220"/>
      <c r="AH3" s="220"/>
      <c r="AI3" s="220"/>
      <c r="AJ3" s="220"/>
      <c r="AK3" s="78"/>
      <c r="AL3" s="30"/>
    </row>
    <row r="4" spans="1:40" ht="18.7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D4" s="220" t="s">
        <v>65</v>
      </c>
      <c r="AE4" s="220"/>
      <c r="AF4" s="220"/>
      <c r="AG4" s="220"/>
      <c r="AH4" s="220"/>
      <c r="AI4" s="220"/>
      <c r="AJ4" s="220"/>
      <c r="AK4" s="94"/>
      <c r="AL4" s="30"/>
    </row>
    <row r="5" spans="1:40" ht="18.75" x14ac:dyDescent="0.3">
      <c r="A5" s="6"/>
      <c r="B5" s="6"/>
      <c r="C5" s="6"/>
      <c r="D5" s="6"/>
      <c r="E5" s="6"/>
      <c r="F5" s="6"/>
      <c r="G5" s="6"/>
      <c r="H5" s="6"/>
      <c r="I5" s="227" t="s">
        <v>80</v>
      </c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83"/>
      <c r="AB5" s="83"/>
      <c r="AC5" s="6"/>
      <c r="AD5" s="6"/>
      <c r="AE5" s="6"/>
      <c r="AF5" s="6"/>
      <c r="AG5" s="6"/>
      <c r="AH5" s="12"/>
      <c r="AI5" s="12"/>
      <c r="AJ5" s="12"/>
      <c r="AK5" s="12"/>
    </row>
    <row r="6" spans="1:40" ht="18.75" x14ac:dyDescent="0.3">
      <c r="A6" s="1"/>
      <c r="B6" s="226" t="s">
        <v>89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10"/>
    </row>
    <row r="7" spans="1:40" ht="18.75" x14ac:dyDescent="0.3">
      <c r="A7" s="4"/>
      <c r="B7" s="4"/>
      <c r="C7" s="4"/>
      <c r="D7" s="4"/>
      <c r="E7" s="4"/>
      <c r="F7" s="4"/>
      <c r="G7" s="226" t="s">
        <v>3</v>
      </c>
      <c r="H7" s="226"/>
      <c r="I7" s="225" t="s">
        <v>72</v>
      </c>
      <c r="J7" s="225"/>
      <c r="K7" s="225"/>
      <c r="L7" s="225"/>
      <c r="M7" s="225"/>
      <c r="N7" s="225"/>
      <c r="O7" s="225"/>
      <c r="P7" s="225"/>
      <c r="Q7" s="225"/>
      <c r="R7" s="226" t="s">
        <v>66</v>
      </c>
      <c r="S7" s="226"/>
      <c r="T7" s="226"/>
      <c r="U7" s="226"/>
      <c r="V7" s="226"/>
      <c r="W7" s="226"/>
      <c r="X7" s="226"/>
      <c r="Y7" s="226"/>
      <c r="Z7" s="4"/>
      <c r="AA7" s="4"/>
      <c r="AB7" s="4"/>
      <c r="AC7" s="4"/>
      <c r="AD7" s="4"/>
      <c r="AE7" s="4"/>
      <c r="AF7" s="4"/>
      <c r="AG7" s="4"/>
    </row>
    <row r="8" spans="1:40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40" ht="40.5" customHeight="1" x14ac:dyDescent="0.2">
      <c r="A9" s="80" t="s">
        <v>4</v>
      </c>
      <c r="B9" s="81" t="s">
        <v>5</v>
      </c>
      <c r="C9" s="193">
        <v>1</v>
      </c>
      <c r="D9" s="193">
        <v>2</v>
      </c>
      <c r="E9" s="193">
        <v>3</v>
      </c>
      <c r="F9" s="193">
        <v>4</v>
      </c>
      <c r="G9" s="193">
        <v>5</v>
      </c>
      <c r="H9" s="193">
        <v>6</v>
      </c>
      <c r="I9" s="193">
        <v>7</v>
      </c>
      <c r="J9" s="193">
        <v>8</v>
      </c>
      <c r="K9" s="193">
        <v>9</v>
      </c>
      <c r="L9" s="193">
        <v>10</v>
      </c>
      <c r="M9" s="193">
        <v>11</v>
      </c>
      <c r="N9" s="193">
        <v>12</v>
      </c>
      <c r="O9" s="193">
        <v>13</v>
      </c>
      <c r="P9" s="193">
        <v>14</v>
      </c>
      <c r="Q9" s="193">
        <v>15</v>
      </c>
      <c r="R9" s="193">
        <v>16</v>
      </c>
      <c r="S9" s="193">
        <v>17</v>
      </c>
      <c r="T9" s="193">
        <v>18</v>
      </c>
      <c r="U9" s="193">
        <v>19</v>
      </c>
      <c r="V9" s="193">
        <v>20</v>
      </c>
      <c r="W9" s="193">
        <v>21</v>
      </c>
      <c r="X9" s="193">
        <v>22</v>
      </c>
      <c r="Y9" s="193">
        <v>23</v>
      </c>
      <c r="Z9" s="193">
        <v>24</v>
      </c>
      <c r="AA9" s="193">
        <v>25</v>
      </c>
      <c r="AB9" s="193">
        <v>26</v>
      </c>
      <c r="AC9" s="193">
        <v>27</v>
      </c>
      <c r="AD9" s="193">
        <v>28</v>
      </c>
      <c r="AE9" s="193">
        <v>29</v>
      </c>
      <c r="AF9" s="193">
        <v>30</v>
      </c>
      <c r="AG9" s="193">
        <v>31</v>
      </c>
      <c r="AH9" s="188" t="s">
        <v>79</v>
      </c>
      <c r="AI9" s="189" t="s">
        <v>8</v>
      </c>
      <c r="AJ9" s="189" t="s">
        <v>78</v>
      </c>
      <c r="AK9" s="189" t="s">
        <v>48</v>
      </c>
      <c r="AL9" s="189" t="s">
        <v>11</v>
      </c>
      <c r="AM9" s="188" t="s">
        <v>47</v>
      </c>
      <c r="AN9" s="188" t="s">
        <v>43</v>
      </c>
    </row>
    <row r="10" spans="1:40" ht="15" customHeight="1" x14ac:dyDescent="0.2">
      <c r="A10" s="106"/>
      <c r="B10" s="105" t="s">
        <v>57</v>
      </c>
      <c r="C10" s="53" t="s">
        <v>70</v>
      </c>
      <c r="D10" s="54">
        <v>11</v>
      </c>
      <c r="E10" s="55">
        <v>3</v>
      </c>
      <c r="F10" s="55">
        <v>8</v>
      </c>
      <c r="G10" s="57" t="s">
        <v>70</v>
      </c>
      <c r="H10" s="57">
        <v>11</v>
      </c>
      <c r="I10" s="57">
        <v>3</v>
      </c>
      <c r="J10" s="57">
        <v>8</v>
      </c>
      <c r="K10" s="54" t="s">
        <v>70</v>
      </c>
      <c r="L10" s="57">
        <v>11</v>
      </c>
      <c r="M10" s="57">
        <v>3</v>
      </c>
      <c r="N10" s="57">
        <v>8</v>
      </c>
      <c r="O10" s="57" t="s">
        <v>70</v>
      </c>
      <c r="P10" s="57">
        <v>11</v>
      </c>
      <c r="Q10" s="57">
        <v>3</v>
      </c>
      <c r="R10" s="57">
        <v>8</v>
      </c>
      <c r="S10" s="57" t="s">
        <v>70</v>
      </c>
      <c r="T10" s="57">
        <v>11</v>
      </c>
      <c r="U10" s="57">
        <v>3</v>
      </c>
      <c r="V10" s="57">
        <v>8</v>
      </c>
      <c r="W10" s="57" t="s">
        <v>70</v>
      </c>
      <c r="X10" s="57">
        <v>11</v>
      </c>
      <c r="Y10" s="57">
        <v>3</v>
      </c>
      <c r="Z10" s="57">
        <v>8</v>
      </c>
      <c r="AA10" s="57" t="s">
        <v>70</v>
      </c>
      <c r="AB10" s="55">
        <v>11</v>
      </c>
      <c r="AC10" s="55">
        <v>3</v>
      </c>
      <c r="AD10" s="55">
        <v>8</v>
      </c>
      <c r="AE10" s="55" t="s">
        <v>70</v>
      </c>
      <c r="AF10" s="55">
        <v>11</v>
      </c>
      <c r="AG10" s="59">
        <v>3</v>
      </c>
      <c r="AH10" s="98">
        <f>SUM(C10:AG10)</f>
        <v>168</v>
      </c>
      <c r="AI10" s="99"/>
      <c r="AJ10" s="99"/>
      <c r="AK10" s="100">
        <v>11</v>
      </c>
      <c r="AL10" s="101"/>
      <c r="AM10" s="102"/>
      <c r="AN10" s="102"/>
    </row>
    <row r="11" spans="1:40" ht="15" customHeight="1" x14ac:dyDescent="0.2">
      <c r="A11" s="106"/>
      <c r="B11" s="105" t="s">
        <v>58</v>
      </c>
      <c r="C11" s="58">
        <v>11</v>
      </c>
      <c r="D11" s="58">
        <v>3</v>
      </c>
      <c r="E11" s="55">
        <v>8</v>
      </c>
      <c r="F11" s="55" t="s">
        <v>70</v>
      </c>
      <c r="G11" s="55">
        <v>11</v>
      </c>
      <c r="H11" s="55">
        <v>3</v>
      </c>
      <c r="I11" s="55">
        <v>8</v>
      </c>
      <c r="J11" s="55" t="s">
        <v>70</v>
      </c>
      <c r="K11" s="58">
        <v>11</v>
      </c>
      <c r="L11" s="55">
        <v>3</v>
      </c>
      <c r="M11" s="55">
        <v>8</v>
      </c>
      <c r="N11" s="55" t="s">
        <v>70</v>
      </c>
      <c r="O11" s="55">
        <v>11</v>
      </c>
      <c r="P11" s="55">
        <v>3</v>
      </c>
      <c r="Q11" s="55">
        <v>8</v>
      </c>
      <c r="R11" s="57" t="s">
        <v>70</v>
      </c>
      <c r="S11" s="55">
        <v>11</v>
      </c>
      <c r="T11" s="55">
        <v>3</v>
      </c>
      <c r="U11" s="55">
        <v>8</v>
      </c>
      <c r="V11" s="55" t="s">
        <v>70</v>
      </c>
      <c r="W11" s="55">
        <v>11</v>
      </c>
      <c r="X11" s="55">
        <v>3</v>
      </c>
      <c r="Y11" s="55">
        <v>8</v>
      </c>
      <c r="Z11" s="57" t="s">
        <v>70</v>
      </c>
      <c r="AA11" s="55">
        <v>11</v>
      </c>
      <c r="AB11" s="55">
        <v>3</v>
      </c>
      <c r="AC11" s="55">
        <v>8</v>
      </c>
      <c r="AD11" s="55" t="s">
        <v>70</v>
      </c>
      <c r="AE11" s="55">
        <v>11</v>
      </c>
      <c r="AF11" s="55">
        <v>3</v>
      </c>
      <c r="AG11" s="59">
        <v>8</v>
      </c>
      <c r="AH11" s="98">
        <f>SUM(C11:AG11)</f>
        <v>176</v>
      </c>
      <c r="AI11" s="99"/>
      <c r="AJ11" s="99"/>
      <c r="AK11" s="103">
        <v>25</v>
      </c>
      <c r="AL11" s="104"/>
      <c r="AM11" s="102"/>
      <c r="AN11" s="102"/>
    </row>
    <row r="12" spans="1:40" ht="15" customHeight="1" x14ac:dyDescent="0.2">
      <c r="A12" s="106"/>
      <c r="B12" s="105" t="s">
        <v>58</v>
      </c>
      <c r="C12" s="60">
        <v>3</v>
      </c>
      <c r="D12" s="58">
        <v>8</v>
      </c>
      <c r="E12" s="56" t="s">
        <v>70</v>
      </c>
      <c r="F12" s="55">
        <v>11</v>
      </c>
      <c r="G12" s="57">
        <v>3</v>
      </c>
      <c r="H12" s="57">
        <v>8</v>
      </c>
      <c r="I12" s="57" t="s">
        <v>70</v>
      </c>
      <c r="J12" s="57">
        <v>11</v>
      </c>
      <c r="K12" s="54">
        <v>3</v>
      </c>
      <c r="L12" s="57">
        <v>8</v>
      </c>
      <c r="M12" s="57" t="s">
        <v>70</v>
      </c>
      <c r="N12" s="57">
        <v>11</v>
      </c>
      <c r="O12" s="57">
        <v>3</v>
      </c>
      <c r="P12" s="57">
        <v>8</v>
      </c>
      <c r="Q12" s="57" t="s">
        <v>70</v>
      </c>
      <c r="R12" s="57">
        <v>11</v>
      </c>
      <c r="S12" s="57">
        <v>3</v>
      </c>
      <c r="T12" s="57">
        <v>8</v>
      </c>
      <c r="U12" s="57" t="s">
        <v>70</v>
      </c>
      <c r="V12" s="57">
        <v>11</v>
      </c>
      <c r="W12" s="57">
        <v>3</v>
      </c>
      <c r="X12" s="57">
        <v>8</v>
      </c>
      <c r="Y12" s="57" t="s">
        <v>70</v>
      </c>
      <c r="Z12" s="57">
        <v>11</v>
      </c>
      <c r="AA12" s="57">
        <v>3</v>
      </c>
      <c r="AB12" s="55">
        <v>8</v>
      </c>
      <c r="AC12" s="55" t="s">
        <v>70</v>
      </c>
      <c r="AD12" s="55">
        <v>11</v>
      </c>
      <c r="AE12" s="55">
        <v>3</v>
      </c>
      <c r="AF12" s="55">
        <v>8</v>
      </c>
      <c r="AG12" s="59" t="s">
        <v>70</v>
      </c>
      <c r="AH12" s="98">
        <f>SUM(C12:AG12)</f>
        <v>165</v>
      </c>
      <c r="AI12" s="99"/>
      <c r="AJ12" s="99"/>
      <c r="AK12" s="103">
        <v>14</v>
      </c>
      <c r="AL12" s="104"/>
      <c r="AM12" s="102"/>
      <c r="AN12" s="102"/>
    </row>
    <row r="13" spans="1:40" ht="15" customHeight="1" x14ac:dyDescent="0.2">
      <c r="A13" s="106"/>
      <c r="B13" s="105" t="s">
        <v>59</v>
      </c>
      <c r="C13" s="60">
        <v>8</v>
      </c>
      <c r="D13" s="58" t="s">
        <v>70</v>
      </c>
      <c r="E13" s="56">
        <v>11</v>
      </c>
      <c r="F13" s="55">
        <v>3</v>
      </c>
      <c r="G13" s="57">
        <v>8</v>
      </c>
      <c r="H13" s="57" t="s">
        <v>70</v>
      </c>
      <c r="I13" s="57">
        <v>11</v>
      </c>
      <c r="J13" s="57">
        <v>3</v>
      </c>
      <c r="K13" s="54">
        <v>8</v>
      </c>
      <c r="L13" s="57" t="s">
        <v>70</v>
      </c>
      <c r="M13" s="57">
        <v>11</v>
      </c>
      <c r="N13" s="57">
        <v>3</v>
      </c>
      <c r="O13" s="57">
        <v>8</v>
      </c>
      <c r="P13" s="57" t="s">
        <v>70</v>
      </c>
      <c r="Q13" s="57">
        <v>11</v>
      </c>
      <c r="R13" s="57">
        <v>3</v>
      </c>
      <c r="S13" s="57">
        <v>8</v>
      </c>
      <c r="T13" s="57" t="s">
        <v>70</v>
      </c>
      <c r="U13" s="57">
        <v>11</v>
      </c>
      <c r="V13" s="57">
        <v>3</v>
      </c>
      <c r="W13" s="57">
        <v>8</v>
      </c>
      <c r="X13" s="57" t="s">
        <v>70</v>
      </c>
      <c r="Y13" s="57">
        <v>11</v>
      </c>
      <c r="Z13" s="57">
        <v>3</v>
      </c>
      <c r="AA13" s="121">
        <v>8</v>
      </c>
      <c r="AB13" s="122" t="s">
        <v>70</v>
      </c>
      <c r="AC13" s="122">
        <v>11</v>
      </c>
      <c r="AD13" s="122">
        <v>3</v>
      </c>
      <c r="AE13" s="122">
        <v>8</v>
      </c>
      <c r="AF13" s="55" t="s">
        <v>70</v>
      </c>
      <c r="AG13" s="59">
        <v>11</v>
      </c>
      <c r="AH13" s="98">
        <f>SUM(C13:AG13)</f>
        <v>173</v>
      </c>
      <c r="AI13" s="99"/>
      <c r="AJ13" s="99"/>
      <c r="AK13" s="100">
        <v>16</v>
      </c>
      <c r="AL13" s="104"/>
      <c r="AM13" s="102"/>
      <c r="AN13" s="102"/>
    </row>
    <row r="14" spans="1:40" x14ac:dyDescent="0.2">
      <c r="A14" s="107"/>
      <c r="B14" s="108"/>
      <c r="C14" s="109"/>
      <c r="D14" s="110"/>
      <c r="E14" s="111"/>
      <c r="F14" s="112"/>
      <c r="G14" s="113"/>
      <c r="H14" s="113"/>
      <c r="I14" s="113"/>
      <c r="J14" s="113"/>
      <c r="K14" s="114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2"/>
      <c r="AC14" s="112"/>
      <c r="AD14" s="112"/>
      <c r="AE14" s="112"/>
      <c r="AF14" s="112"/>
      <c r="AG14" s="115"/>
      <c r="AH14" s="116"/>
      <c r="AI14" s="117"/>
      <c r="AJ14" s="117"/>
      <c r="AK14" s="118"/>
      <c r="AL14" s="119"/>
      <c r="AM14" s="120"/>
      <c r="AN14" s="120"/>
    </row>
    <row r="15" spans="1:40" ht="18.75" x14ac:dyDescent="0.25">
      <c r="P15" s="221" t="s">
        <v>91</v>
      </c>
      <c r="Q15" s="221"/>
      <c r="R15" s="221"/>
      <c r="S15" s="221"/>
      <c r="T15" s="221"/>
      <c r="U15" s="221"/>
      <c r="V15" s="221"/>
      <c r="W15" s="221"/>
      <c r="X15" s="221"/>
      <c r="Y15" s="177"/>
      <c r="Z15" s="223"/>
      <c r="AA15" s="223"/>
      <c r="AB15" s="223"/>
      <c r="AC15" s="223"/>
      <c r="AD15" s="223"/>
      <c r="AE15" s="223"/>
      <c r="AF15" s="47"/>
      <c r="AG15" s="221"/>
      <c r="AH15" s="221"/>
      <c r="AI15" s="221"/>
      <c r="AJ15" s="221"/>
      <c r="AK15" s="221"/>
    </row>
    <row r="16" spans="1:40" ht="19.5" x14ac:dyDescent="0.3">
      <c r="P16" s="44"/>
      <c r="Q16" s="44"/>
      <c r="R16" s="44"/>
      <c r="S16" s="48"/>
      <c r="T16" s="48"/>
      <c r="U16" s="48"/>
      <c r="V16" s="48"/>
      <c r="W16" s="48"/>
      <c r="X16" s="48"/>
      <c r="Y16" s="48"/>
      <c r="Z16" s="224" t="s">
        <v>6</v>
      </c>
      <c r="AA16" s="224"/>
      <c r="AB16" s="224"/>
      <c r="AC16" s="224"/>
      <c r="AD16" s="224"/>
      <c r="AE16" s="224"/>
      <c r="AF16" s="45"/>
      <c r="AG16" s="49"/>
      <c r="AH16" s="222" t="s">
        <v>7</v>
      </c>
      <c r="AI16" s="222"/>
      <c r="AJ16" s="222"/>
      <c r="AK16" s="222"/>
    </row>
    <row r="18" spans="40:40" x14ac:dyDescent="0.2">
      <c r="AN18" t="s">
        <v>44</v>
      </c>
    </row>
  </sheetData>
  <mergeCells count="14">
    <mergeCell ref="G7:H7"/>
    <mergeCell ref="R7:Y7"/>
    <mergeCell ref="AD2:AJ2"/>
    <mergeCell ref="AD3:AJ3"/>
    <mergeCell ref="AD4:AJ4"/>
    <mergeCell ref="B6:AH6"/>
    <mergeCell ref="I5:Z5"/>
    <mergeCell ref="AD1:AJ1"/>
    <mergeCell ref="AG15:AK15"/>
    <mergeCell ref="AH16:AK16"/>
    <mergeCell ref="P15:X15"/>
    <mergeCell ref="Z15:AE15"/>
    <mergeCell ref="Z16:AE16"/>
    <mergeCell ref="I7:Q7"/>
  </mergeCells>
  <pageMargins left="0.55118110236220474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zoomScaleNormal="100" workbookViewId="0">
      <selection activeCell="AE16" sqref="AE16:AJ16"/>
    </sheetView>
  </sheetViews>
  <sheetFormatPr defaultRowHeight="12.75" x14ac:dyDescent="0.2"/>
  <cols>
    <col min="1" max="1" width="17.7109375" customWidth="1"/>
    <col min="2" max="2" width="7.7109375" customWidth="1"/>
    <col min="3" max="4" width="2.5703125" customWidth="1"/>
    <col min="5" max="5" width="2.7109375" customWidth="1"/>
    <col min="6" max="33" width="2.5703125" customWidth="1"/>
    <col min="34" max="34" width="6.140625" customWidth="1"/>
    <col min="35" max="35" width="3.7109375" customWidth="1"/>
    <col min="36" max="36" width="4.28515625" customWidth="1"/>
    <col min="37" max="37" width="4.5703125" customWidth="1"/>
    <col min="38" max="40" width="5.7109375" customWidth="1"/>
  </cols>
  <sheetData>
    <row r="1" spans="1:40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/>
      <c r="R1" s="4"/>
      <c r="S1" s="4"/>
      <c r="T1" s="4"/>
      <c r="U1" s="4"/>
      <c r="V1" s="4"/>
      <c r="W1" s="4"/>
      <c r="X1" s="4"/>
      <c r="Y1" s="4"/>
      <c r="Z1" s="4"/>
      <c r="AA1" s="4"/>
      <c r="AE1" s="220" t="s">
        <v>0</v>
      </c>
      <c r="AF1" s="230"/>
      <c r="AG1" s="230"/>
      <c r="AH1" s="230"/>
      <c r="AI1" s="230"/>
      <c r="AJ1" s="152"/>
      <c r="AK1" s="192"/>
      <c r="AL1" s="30"/>
    </row>
    <row r="2" spans="1:40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  <c r="T2" s="11"/>
      <c r="U2" s="4"/>
      <c r="V2" s="4"/>
      <c r="W2" s="4"/>
      <c r="X2" s="4"/>
      <c r="Y2" s="4"/>
      <c r="Z2" s="4"/>
      <c r="AA2" s="4"/>
      <c r="AE2" s="220" t="s">
        <v>1</v>
      </c>
      <c r="AF2" s="230"/>
      <c r="AG2" s="230"/>
      <c r="AH2" s="230"/>
      <c r="AI2" s="230"/>
      <c r="AJ2" s="230"/>
      <c r="AK2" s="192"/>
      <c r="AL2" s="30"/>
    </row>
    <row r="3" spans="1:40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E3" s="220"/>
      <c r="AF3" s="220"/>
      <c r="AG3" s="220"/>
      <c r="AH3" s="220"/>
      <c r="AI3" s="220"/>
      <c r="AJ3" s="220"/>
      <c r="AK3" s="186"/>
      <c r="AL3" s="30"/>
    </row>
    <row r="4" spans="1:40" ht="18.7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E4" s="220" t="s">
        <v>65</v>
      </c>
      <c r="AF4" s="230"/>
      <c r="AG4" s="230"/>
      <c r="AH4" s="230"/>
      <c r="AI4" s="230"/>
      <c r="AJ4" s="230"/>
      <c r="AK4" s="192"/>
      <c r="AL4" s="30"/>
    </row>
    <row r="5" spans="1:40" ht="18.75" x14ac:dyDescent="0.2">
      <c r="A5" s="227" t="s">
        <v>15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2"/>
      <c r="AI5" s="12"/>
      <c r="AJ5" s="12"/>
      <c r="AK5" s="12"/>
    </row>
    <row r="6" spans="1:40" ht="18.75" x14ac:dyDescent="0.3">
      <c r="A6" s="1"/>
      <c r="B6" s="227" t="s">
        <v>88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</row>
    <row r="7" spans="1:40" ht="18.75" x14ac:dyDescent="0.3">
      <c r="A7" s="4"/>
      <c r="B7" s="4"/>
      <c r="C7" s="4"/>
      <c r="D7" s="4"/>
      <c r="E7" s="4"/>
      <c r="F7" s="4"/>
      <c r="G7" s="153" t="s">
        <v>3</v>
      </c>
      <c r="H7" s="4"/>
      <c r="I7" s="237" t="s">
        <v>72</v>
      </c>
      <c r="J7" s="238"/>
      <c r="K7" s="238"/>
      <c r="L7" s="238"/>
      <c r="M7" s="238"/>
      <c r="N7" s="238"/>
      <c r="O7" s="238"/>
      <c r="P7" s="238"/>
      <c r="Q7" s="238"/>
      <c r="R7" s="227" t="s">
        <v>66</v>
      </c>
      <c r="S7" s="230"/>
      <c r="T7" s="227"/>
      <c r="U7" s="227"/>
      <c r="V7" s="227"/>
      <c r="W7" s="227"/>
      <c r="X7" s="227"/>
      <c r="Y7" s="227"/>
      <c r="Z7" s="227"/>
      <c r="AA7" s="4"/>
      <c r="AB7" s="4"/>
      <c r="AC7" s="4"/>
      <c r="AD7" s="4"/>
      <c r="AE7" s="4"/>
      <c r="AF7" s="4"/>
      <c r="AG7" s="4"/>
    </row>
    <row r="8" spans="1:40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40" ht="32.25" customHeight="1" x14ac:dyDescent="0.2">
      <c r="A9" s="80" t="s">
        <v>4</v>
      </c>
      <c r="B9" s="81" t="s">
        <v>5</v>
      </c>
      <c r="C9" s="95">
        <v>1</v>
      </c>
      <c r="D9" s="95">
        <v>2</v>
      </c>
      <c r="E9" s="95">
        <v>3</v>
      </c>
      <c r="F9" s="95">
        <v>4</v>
      </c>
      <c r="G9" s="95">
        <v>5</v>
      </c>
      <c r="H9" s="95">
        <v>6</v>
      </c>
      <c r="I9" s="95">
        <v>7</v>
      </c>
      <c r="J9" s="95">
        <v>8</v>
      </c>
      <c r="K9" s="95">
        <v>9</v>
      </c>
      <c r="L9" s="96">
        <v>10</v>
      </c>
      <c r="M9" s="95">
        <v>11</v>
      </c>
      <c r="N9" s="96">
        <v>12</v>
      </c>
      <c r="O9" s="96">
        <v>13</v>
      </c>
      <c r="P9" s="96">
        <v>14</v>
      </c>
      <c r="Q9" s="95">
        <v>15</v>
      </c>
      <c r="R9" s="96">
        <v>16</v>
      </c>
      <c r="S9" s="96">
        <v>17</v>
      </c>
      <c r="T9" s="96">
        <v>18</v>
      </c>
      <c r="U9" s="96">
        <v>19</v>
      </c>
      <c r="V9" s="96">
        <v>20</v>
      </c>
      <c r="W9" s="96">
        <v>21</v>
      </c>
      <c r="X9" s="96">
        <v>22</v>
      </c>
      <c r="Y9" s="96">
        <v>23</v>
      </c>
      <c r="Z9" s="95">
        <v>24</v>
      </c>
      <c r="AA9" s="96">
        <v>25</v>
      </c>
      <c r="AB9" s="96">
        <v>26</v>
      </c>
      <c r="AC9" s="96">
        <v>27</v>
      </c>
      <c r="AD9" s="96">
        <v>28</v>
      </c>
      <c r="AE9" s="96">
        <v>29</v>
      </c>
      <c r="AF9" s="96">
        <v>30</v>
      </c>
      <c r="AG9" s="96">
        <v>31</v>
      </c>
      <c r="AH9" s="208" t="s">
        <v>79</v>
      </c>
      <c r="AI9" s="209" t="s">
        <v>8</v>
      </c>
      <c r="AJ9" s="209" t="s">
        <v>78</v>
      </c>
      <c r="AK9" s="209" t="s">
        <v>99</v>
      </c>
      <c r="AL9" s="209" t="s">
        <v>11</v>
      </c>
      <c r="AM9" s="208" t="s">
        <v>47</v>
      </c>
      <c r="AN9" s="208" t="s">
        <v>43</v>
      </c>
    </row>
    <row r="10" spans="1:40" ht="15" customHeight="1" x14ac:dyDescent="0.2">
      <c r="A10" s="97"/>
      <c r="B10" s="93" t="s">
        <v>38</v>
      </c>
      <c r="C10" s="61">
        <v>11</v>
      </c>
      <c r="D10" s="62">
        <v>3</v>
      </c>
      <c r="E10" s="63">
        <v>8</v>
      </c>
      <c r="F10" s="63" t="s">
        <v>70</v>
      </c>
      <c r="G10" s="64">
        <v>11</v>
      </c>
      <c r="H10" s="65">
        <v>8</v>
      </c>
      <c r="I10" s="66" t="s">
        <v>70</v>
      </c>
      <c r="J10" s="66" t="s">
        <v>70</v>
      </c>
      <c r="K10" s="67" t="s">
        <v>77</v>
      </c>
      <c r="L10" s="66">
        <v>8</v>
      </c>
      <c r="M10" s="64">
        <v>11</v>
      </c>
      <c r="N10" s="64">
        <v>3</v>
      </c>
      <c r="O10" s="64">
        <v>8</v>
      </c>
      <c r="P10" s="63" t="s">
        <v>70</v>
      </c>
      <c r="Q10" s="64">
        <v>11</v>
      </c>
      <c r="R10" s="64">
        <v>3</v>
      </c>
      <c r="S10" s="64">
        <v>8</v>
      </c>
      <c r="T10" s="63" t="s">
        <v>70</v>
      </c>
      <c r="U10" s="64">
        <v>11</v>
      </c>
      <c r="V10" s="64">
        <v>3</v>
      </c>
      <c r="W10" s="64">
        <v>8</v>
      </c>
      <c r="X10" s="63" t="s">
        <v>70</v>
      </c>
      <c r="Y10" s="64">
        <v>11</v>
      </c>
      <c r="Z10" s="64">
        <v>3</v>
      </c>
      <c r="AA10" s="64">
        <v>8</v>
      </c>
      <c r="AB10" s="63" t="s">
        <v>70</v>
      </c>
      <c r="AC10" s="64">
        <v>11</v>
      </c>
      <c r="AD10" s="64">
        <v>3</v>
      </c>
      <c r="AE10" s="64">
        <v>8</v>
      </c>
      <c r="AF10" s="63" t="s">
        <v>70</v>
      </c>
      <c r="AG10" s="64">
        <v>11</v>
      </c>
      <c r="AH10" s="154">
        <f>SUM(C10:AG10)</f>
        <v>170</v>
      </c>
      <c r="AI10" s="87"/>
      <c r="AJ10" s="87"/>
      <c r="AK10" s="190">
        <v>14</v>
      </c>
      <c r="AL10" s="164"/>
      <c r="AM10" s="191"/>
      <c r="AN10" s="191"/>
    </row>
    <row r="11" spans="1:40" ht="15" customHeight="1" x14ac:dyDescent="0.2">
      <c r="A11" s="97"/>
      <c r="B11" s="93" t="s">
        <v>45</v>
      </c>
      <c r="C11" s="68">
        <v>8</v>
      </c>
      <c r="D11" s="67" t="s">
        <v>70</v>
      </c>
      <c r="E11" s="66">
        <v>11</v>
      </c>
      <c r="F11" s="65">
        <v>3</v>
      </c>
      <c r="G11" s="70">
        <v>8</v>
      </c>
      <c r="H11" s="71" t="s">
        <v>70</v>
      </c>
      <c r="I11" s="70">
        <v>11</v>
      </c>
      <c r="J11" s="70">
        <v>3</v>
      </c>
      <c r="K11" s="72">
        <v>8</v>
      </c>
      <c r="L11" s="73" t="s">
        <v>71</v>
      </c>
      <c r="M11" s="73" t="s">
        <v>71</v>
      </c>
      <c r="N11" s="73" t="s">
        <v>71</v>
      </c>
      <c r="O11" s="73" t="s">
        <v>71</v>
      </c>
      <c r="P11" s="73" t="s">
        <v>71</v>
      </c>
      <c r="Q11" s="73" t="s">
        <v>71</v>
      </c>
      <c r="R11" s="73" t="s">
        <v>71</v>
      </c>
      <c r="S11" s="73" t="s">
        <v>71</v>
      </c>
      <c r="T11" s="73" t="s">
        <v>71</v>
      </c>
      <c r="U11" s="73" t="s">
        <v>71</v>
      </c>
      <c r="V11" s="73" t="s">
        <v>71</v>
      </c>
      <c r="W11" s="73" t="s">
        <v>71</v>
      </c>
      <c r="X11" s="73" t="s">
        <v>71</v>
      </c>
      <c r="Y11" s="73" t="s">
        <v>71</v>
      </c>
      <c r="Z11" s="73" t="s">
        <v>71</v>
      </c>
      <c r="AA11" s="73" t="s">
        <v>71</v>
      </c>
      <c r="AB11" s="73" t="s">
        <v>71</v>
      </c>
      <c r="AC11" s="73" t="s">
        <v>71</v>
      </c>
      <c r="AD11" s="73" t="s">
        <v>71</v>
      </c>
      <c r="AE11" s="73" t="s">
        <v>71</v>
      </c>
      <c r="AF11" s="73" t="s">
        <v>71</v>
      </c>
      <c r="AG11" s="73" t="s">
        <v>71</v>
      </c>
      <c r="AH11" s="154">
        <f>SUM(C11:AG11)</f>
        <v>52</v>
      </c>
      <c r="AI11" s="87"/>
      <c r="AJ11" s="87"/>
      <c r="AK11" s="190">
        <v>16</v>
      </c>
      <c r="AL11" s="164" t="s">
        <v>75</v>
      </c>
      <c r="AM11" s="191"/>
      <c r="AN11" s="191"/>
    </row>
    <row r="12" spans="1:40" ht="15" customHeight="1" x14ac:dyDescent="0.2">
      <c r="A12" s="97"/>
      <c r="B12" s="93" t="s">
        <v>45</v>
      </c>
      <c r="C12" s="74">
        <v>3</v>
      </c>
      <c r="D12" s="75">
        <v>8</v>
      </c>
      <c r="E12" s="66" t="s">
        <v>70</v>
      </c>
      <c r="F12" s="66">
        <v>11</v>
      </c>
      <c r="G12" s="71">
        <v>3</v>
      </c>
      <c r="H12" s="71">
        <v>8</v>
      </c>
      <c r="I12" s="71" t="s">
        <v>70</v>
      </c>
      <c r="J12" s="70">
        <v>11</v>
      </c>
      <c r="K12" s="67">
        <v>3</v>
      </c>
      <c r="L12" s="70">
        <v>8</v>
      </c>
      <c r="M12" s="71" t="s">
        <v>70</v>
      </c>
      <c r="N12" s="70">
        <v>11</v>
      </c>
      <c r="O12" s="71">
        <v>3</v>
      </c>
      <c r="P12" s="71">
        <v>8</v>
      </c>
      <c r="Q12" s="71" t="s">
        <v>70</v>
      </c>
      <c r="R12" s="70">
        <v>11</v>
      </c>
      <c r="S12" s="71">
        <v>3</v>
      </c>
      <c r="T12" s="71">
        <v>8</v>
      </c>
      <c r="U12" s="71" t="s">
        <v>70</v>
      </c>
      <c r="V12" s="70">
        <v>11</v>
      </c>
      <c r="W12" s="70">
        <v>3</v>
      </c>
      <c r="X12" s="70">
        <v>8</v>
      </c>
      <c r="Y12" s="71" t="s">
        <v>70</v>
      </c>
      <c r="Z12" s="71">
        <v>11</v>
      </c>
      <c r="AA12" s="70">
        <v>3</v>
      </c>
      <c r="AB12" s="65">
        <v>8</v>
      </c>
      <c r="AC12" s="66" t="s">
        <v>70</v>
      </c>
      <c r="AD12" s="65">
        <v>11</v>
      </c>
      <c r="AE12" s="66">
        <v>3</v>
      </c>
      <c r="AF12" s="66">
        <v>8</v>
      </c>
      <c r="AG12" s="76" t="s">
        <v>70</v>
      </c>
      <c r="AH12" s="154">
        <f>SUM(C12:AG12)</f>
        <v>165</v>
      </c>
      <c r="AI12" s="87"/>
      <c r="AJ12" s="87"/>
      <c r="AK12" s="190">
        <v>14</v>
      </c>
      <c r="AL12" s="164"/>
      <c r="AM12" s="191"/>
      <c r="AN12" s="191"/>
    </row>
    <row r="13" spans="1:40" ht="15" customHeight="1" x14ac:dyDescent="0.2">
      <c r="A13" s="97"/>
      <c r="B13" s="93" t="s">
        <v>45</v>
      </c>
      <c r="C13" s="77" t="s">
        <v>70</v>
      </c>
      <c r="D13" s="72">
        <v>11</v>
      </c>
      <c r="E13" s="66">
        <v>3</v>
      </c>
      <c r="F13" s="65">
        <v>8</v>
      </c>
      <c r="G13" s="71" t="s">
        <v>70</v>
      </c>
      <c r="H13" s="71">
        <v>11</v>
      </c>
      <c r="I13" s="71">
        <v>3</v>
      </c>
      <c r="J13" s="71">
        <v>8</v>
      </c>
      <c r="K13" s="67" t="s">
        <v>70</v>
      </c>
      <c r="L13" s="70">
        <v>11</v>
      </c>
      <c r="M13" s="71">
        <v>3</v>
      </c>
      <c r="N13" s="70">
        <v>8</v>
      </c>
      <c r="O13" s="71" t="s">
        <v>70</v>
      </c>
      <c r="P13" s="70">
        <v>11</v>
      </c>
      <c r="Q13" s="71">
        <v>3</v>
      </c>
      <c r="R13" s="71">
        <v>8</v>
      </c>
      <c r="S13" s="71" t="s">
        <v>70</v>
      </c>
      <c r="T13" s="70">
        <v>11</v>
      </c>
      <c r="U13" s="71">
        <v>3</v>
      </c>
      <c r="V13" s="71">
        <v>8</v>
      </c>
      <c r="W13" s="71" t="s">
        <v>70</v>
      </c>
      <c r="X13" s="70">
        <v>11</v>
      </c>
      <c r="Y13" s="70">
        <v>3</v>
      </c>
      <c r="Z13" s="70">
        <v>8</v>
      </c>
      <c r="AA13" s="71" t="s">
        <v>70</v>
      </c>
      <c r="AB13" s="65">
        <v>11</v>
      </c>
      <c r="AC13" s="65">
        <v>3</v>
      </c>
      <c r="AD13" s="65">
        <v>8</v>
      </c>
      <c r="AE13" s="66" t="s">
        <v>70</v>
      </c>
      <c r="AF13" s="65">
        <v>11</v>
      </c>
      <c r="AG13" s="76">
        <v>3</v>
      </c>
      <c r="AH13" s="154">
        <f>SUM(C13:AG13)</f>
        <v>168</v>
      </c>
      <c r="AI13" s="87"/>
      <c r="AJ13" s="87"/>
      <c r="AK13" s="190">
        <v>11</v>
      </c>
      <c r="AL13" s="164"/>
      <c r="AM13" s="191"/>
      <c r="AN13" s="191"/>
    </row>
    <row r="14" spans="1:40" ht="15" customHeight="1" x14ac:dyDescent="0.2">
      <c r="A14" s="97"/>
      <c r="B14" s="93" t="s">
        <v>45</v>
      </c>
      <c r="C14" s="132" t="s">
        <v>70</v>
      </c>
      <c r="D14" s="132" t="s">
        <v>70</v>
      </c>
      <c r="E14" s="73" t="s">
        <v>73</v>
      </c>
      <c r="F14" s="73" t="s">
        <v>73</v>
      </c>
      <c r="G14" s="73" t="s">
        <v>73</v>
      </c>
      <c r="H14" s="71">
        <v>3</v>
      </c>
      <c r="I14" s="71">
        <v>8</v>
      </c>
      <c r="J14" s="71" t="s">
        <v>70</v>
      </c>
      <c r="K14" s="72">
        <v>11</v>
      </c>
      <c r="L14" s="71">
        <v>3</v>
      </c>
      <c r="M14" s="71">
        <v>8</v>
      </c>
      <c r="N14" s="71" t="s">
        <v>70</v>
      </c>
      <c r="O14" s="70">
        <v>11</v>
      </c>
      <c r="P14" s="71">
        <v>3</v>
      </c>
      <c r="Q14" s="71">
        <v>8</v>
      </c>
      <c r="R14" s="71" t="s">
        <v>70</v>
      </c>
      <c r="S14" s="70">
        <v>11</v>
      </c>
      <c r="T14" s="71">
        <v>3</v>
      </c>
      <c r="U14" s="71">
        <v>8</v>
      </c>
      <c r="V14" s="71" t="s">
        <v>70</v>
      </c>
      <c r="W14" s="70">
        <v>11</v>
      </c>
      <c r="X14" s="70">
        <v>3</v>
      </c>
      <c r="Y14" s="70">
        <v>8</v>
      </c>
      <c r="Z14" s="71" t="s">
        <v>70</v>
      </c>
      <c r="AA14" s="70">
        <v>11</v>
      </c>
      <c r="AB14" s="65">
        <v>3</v>
      </c>
      <c r="AC14" s="65">
        <v>8</v>
      </c>
      <c r="AD14" s="66" t="s">
        <v>70</v>
      </c>
      <c r="AE14" s="65">
        <v>11</v>
      </c>
      <c r="AF14" s="65">
        <v>3</v>
      </c>
      <c r="AG14" s="76">
        <v>8</v>
      </c>
      <c r="AH14" s="154">
        <f>SUM(C14:AG14)</f>
        <v>143</v>
      </c>
      <c r="AI14" s="87"/>
      <c r="AJ14" s="87"/>
      <c r="AK14" s="190">
        <v>11</v>
      </c>
      <c r="AL14" s="164" t="s">
        <v>76</v>
      </c>
      <c r="AM14" s="191"/>
      <c r="AN14" s="191"/>
    </row>
    <row r="15" spans="1:40" x14ac:dyDescent="0.2">
      <c r="A15" s="123"/>
      <c r="B15" s="133"/>
      <c r="C15" s="134"/>
      <c r="D15" s="134"/>
      <c r="E15" s="128"/>
      <c r="F15" s="128"/>
      <c r="G15" s="128"/>
      <c r="H15" s="124"/>
      <c r="I15" s="124"/>
      <c r="J15" s="124"/>
      <c r="K15" s="125"/>
      <c r="L15" s="124"/>
      <c r="M15" s="124"/>
      <c r="N15" s="124"/>
      <c r="O15" s="126"/>
      <c r="P15" s="124"/>
      <c r="Q15" s="124"/>
      <c r="R15" s="124"/>
      <c r="S15" s="126"/>
      <c r="T15" s="124"/>
      <c r="U15" s="124"/>
      <c r="V15" s="124"/>
      <c r="W15" s="126"/>
      <c r="X15" s="126"/>
      <c r="Y15" s="126"/>
      <c r="Z15" s="124"/>
      <c r="AA15" s="126"/>
      <c r="AB15" s="127"/>
      <c r="AC15" s="127"/>
      <c r="AD15" s="128"/>
      <c r="AE15" s="127"/>
      <c r="AF15" s="127"/>
      <c r="AG15" s="135"/>
      <c r="AH15" s="136"/>
      <c r="AI15" s="137"/>
      <c r="AJ15" s="137"/>
      <c r="AK15" s="129"/>
      <c r="AL15" s="130"/>
      <c r="AM15" s="131"/>
      <c r="AN15" s="131"/>
    </row>
    <row r="16" spans="1:40" ht="22.5" x14ac:dyDescent="0.3">
      <c r="A16" s="2"/>
      <c r="B16" s="231"/>
      <c r="C16" s="231"/>
      <c r="D16" s="231"/>
      <c r="E16" s="2"/>
      <c r="F16" s="2"/>
      <c r="G16" s="3"/>
      <c r="M16" s="235" t="s">
        <v>81</v>
      </c>
      <c r="N16" s="236"/>
      <c r="O16" s="236"/>
      <c r="P16" s="236"/>
      <c r="Q16" s="236"/>
      <c r="R16" s="236"/>
      <c r="S16" s="236"/>
      <c r="T16" s="236"/>
      <c r="U16" s="236"/>
      <c r="V16" s="236"/>
      <c r="W16" s="229"/>
      <c r="X16" s="229"/>
      <c r="Y16" s="229"/>
      <c r="Z16" s="229"/>
      <c r="AA16" s="229"/>
      <c r="AB16" s="229"/>
      <c r="AC16" s="229"/>
      <c r="AE16" s="233"/>
      <c r="AF16" s="234"/>
      <c r="AG16" s="234"/>
      <c r="AH16" s="234"/>
      <c r="AI16" s="234"/>
      <c r="AJ16" s="234"/>
      <c r="AK16" s="10"/>
      <c r="AL16" s="10"/>
      <c r="AM16" s="10"/>
    </row>
    <row r="17" spans="13:46" ht="19.5" x14ac:dyDescent="0.3">
      <c r="M17" s="14"/>
      <c r="N17" s="14"/>
      <c r="O17" s="14"/>
      <c r="P17" s="22"/>
      <c r="Q17" s="22"/>
      <c r="R17" s="22"/>
      <c r="S17" s="22"/>
      <c r="T17" s="22"/>
      <c r="U17" s="22"/>
      <c r="V17" s="22"/>
      <c r="W17" s="22"/>
      <c r="X17" s="228" t="s">
        <v>6</v>
      </c>
      <c r="Y17" s="228"/>
      <c r="Z17" s="228"/>
      <c r="AA17" s="228"/>
      <c r="AB17" s="228"/>
      <c r="AC17" s="8"/>
      <c r="AE17" s="228" t="s">
        <v>7</v>
      </c>
      <c r="AF17" s="232"/>
      <c r="AG17" s="232"/>
      <c r="AH17" s="232"/>
      <c r="AI17" s="232"/>
      <c r="AJ17" s="232"/>
    </row>
    <row r="24" spans="13:46" ht="18.75" x14ac:dyDescent="0.3"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9"/>
      <c r="AR24" s="10"/>
      <c r="AS24" s="79"/>
      <c r="AT24" s="10"/>
    </row>
  </sheetData>
  <mergeCells count="14">
    <mergeCell ref="X17:AB17"/>
    <mergeCell ref="W16:AC16"/>
    <mergeCell ref="AE1:AI1"/>
    <mergeCell ref="AE2:AJ2"/>
    <mergeCell ref="AE4:AJ4"/>
    <mergeCell ref="A5:AG5"/>
    <mergeCell ref="B16:D16"/>
    <mergeCell ref="AE17:AJ17"/>
    <mergeCell ref="AE3:AJ3"/>
    <mergeCell ref="AE16:AJ16"/>
    <mergeCell ref="M16:V16"/>
    <mergeCell ref="I7:Q7"/>
    <mergeCell ref="R7:Z7"/>
    <mergeCell ref="B6:AH6"/>
  </mergeCells>
  <pageMargins left="0.55118110236220474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opLeftCell="A4" zoomScale="98" zoomScaleNormal="98" workbookViewId="0">
      <selection activeCell="B17" sqref="B17"/>
    </sheetView>
  </sheetViews>
  <sheetFormatPr defaultRowHeight="12.75" x14ac:dyDescent="0.2"/>
  <cols>
    <col min="1" max="1" width="16.140625" customWidth="1"/>
    <col min="2" max="2" width="8.42578125" customWidth="1"/>
    <col min="3" max="33" width="2.5703125" customWidth="1"/>
    <col min="34" max="34" width="6.140625" customWidth="1"/>
    <col min="35" max="35" width="3.7109375" customWidth="1"/>
    <col min="36" max="36" width="4.28515625" customWidth="1"/>
    <col min="37" max="37" width="4.5703125" customWidth="1"/>
    <col min="38" max="38" width="4.140625" customWidth="1"/>
    <col min="39" max="39" width="5.140625" customWidth="1"/>
    <col min="40" max="40" width="7.7109375" customWidth="1"/>
  </cols>
  <sheetData>
    <row r="1" spans="1:40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/>
      <c r="R1" s="4"/>
      <c r="S1" s="4"/>
      <c r="T1" s="4"/>
      <c r="U1" s="4"/>
      <c r="V1" s="4"/>
      <c r="W1" s="4"/>
      <c r="X1" s="4"/>
      <c r="Y1" s="4"/>
      <c r="Z1" s="4"/>
      <c r="AA1" s="4"/>
      <c r="AF1" s="240" t="s">
        <v>0</v>
      </c>
      <c r="AG1" s="240"/>
      <c r="AH1" s="240"/>
      <c r="AI1" s="240"/>
      <c r="AJ1" s="240"/>
      <c r="AK1" s="240"/>
      <c r="AL1" s="240"/>
      <c r="AM1" s="30"/>
    </row>
    <row r="2" spans="1:40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  <c r="T2" s="11"/>
      <c r="U2" s="4"/>
      <c r="V2" s="4"/>
      <c r="W2" s="4"/>
      <c r="X2" s="4"/>
      <c r="Y2" s="4"/>
      <c r="Z2" s="4"/>
      <c r="AA2" s="4"/>
      <c r="AF2" s="240" t="s">
        <v>1</v>
      </c>
      <c r="AG2" s="240"/>
      <c r="AH2" s="240"/>
      <c r="AI2" s="240"/>
      <c r="AJ2" s="240"/>
      <c r="AK2" s="240"/>
      <c r="AL2" s="240"/>
      <c r="AM2" s="30"/>
    </row>
    <row r="3" spans="1:40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F3" s="240" t="s">
        <v>16</v>
      </c>
      <c r="AG3" s="240"/>
      <c r="AH3" s="240"/>
      <c r="AI3" s="240"/>
      <c r="AJ3" s="240"/>
      <c r="AK3" s="240"/>
      <c r="AL3" s="240"/>
      <c r="AM3" s="30"/>
    </row>
    <row r="4" spans="1:40" ht="18.7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F4" s="240" t="s">
        <v>65</v>
      </c>
      <c r="AG4" s="240"/>
      <c r="AH4" s="240"/>
      <c r="AI4" s="240"/>
      <c r="AJ4" s="240"/>
      <c r="AK4" s="240"/>
      <c r="AL4" s="240"/>
      <c r="AM4" s="30"/>
    </row>
    <row r="5" spans="1:40" ht="18.75" x14ac:dyDescent="0.2">
      <c r="A5" s="227" t="s">
        <v>15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2"/>
      <c r="AI5" s="12"/>
      <c r="AJ5" s="12"/>
      <c r="AK5" s="12"/>
    </row>
    <row r="6" spans="1:40" ht="18.75" x14ac:dyDescent="0.3">
      <c r="A6" s="1"/>
      <c r="B6" s="6"/>
      <c r="C6" s="227" t="s">
        <v>115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</row>
    <row r="7" spans="1:40" ht="20.25" x14ac:dyDescent="0.3">
      <c r="A7" s="4"/>
      <c r="B7" s="4"/>
      <c r="C7" s="4"/>
      <c r="D7" s="4"/>
      <c r="E7" s="4"/>
      <c r="F7" s="4"/>
      <c r="G7" s="242" t="s">
        <v>3</v>
      </c>
      <c r="H7" s="242"/>
      <c r="I7" s="241" t="s">
        <v>72</v>
      </c>
      <c r="J7" s="241"/>
      <c r="K7" s="241"/>
      <c r="L7" s="241"/>
      <c r="M7" s="241"/>
      <c r="N7" s="241"/>
      <c r="O7" s="241"/>
      <c r="P7" s="241"/>
      <c r="Q7" s="241"/>
      <c r="R7" s="4"/>
      <c r="S7" s="242" t="s">
        <v>66</v>
      </c>
      <c r="T7" s="242"/>
      <c r="U7" s="242"/>
      <c r="V7" s="242"/>
      <c r="W7" s="242"/>
      <c r="X7" s="242"/>
      <c r="Y7" s="242"/>
      <c r="Z7" s="4"/>
      <c r="AA7" s="4"/>
      <c r="AB7" s="4"/>
      <c r="AC7" s="4"/>
      <c r="AD7" s="4"/>
      <c r="AE7" s="4"/>
      <c r="AF7" s="4"/>
      <c r="AG7" s="4"/>
    </row>
    <row r="8" spans="1:40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40" ht="42" customHeight="1" x14ac:dyDescent="0.2">
      <c r="A9" s="146" t="s">
        <v>4</v>
      </c>
      <c r="B9" s="147" t="s">
        <v>5</v>
      </c>
      <c r="C9" s="195" t="s">
        <v>92</v>
      </c>
      <c r="D9" s="195">
        <v>2</v>
      </c>
      <c r="E9" s="195">
        <v>3</v>
      </c>
      <c r="F9" s="195">
        <v>4</v>
      </c>
      <c r="G9" s="195">
        <v>5</v>
      </c>
      <c r="H9" s="195">
        <v>6</v>
      </c>
      <c r="I9" s="195" t="s">
        <v>93</v>
      </c>
      <c r="J9" s="195">
        <v>8</v>
      </c>
      <c r="K9" s="195">
        <v>9</v>
      </c>
      <c r="L9" s="195" t="s">
        <v>18</v>
      </c>
      <c r="M9" s="195">
        <v>11</v>
      </c>
      <c r="N9" s="195" t="s">
        <v>19</v>
      </c>
      <c r="O9" s="195" t="s">
        <v>20</v>
      </c>
      <c r="P9" s="195" t="s">
        <v>21</v>
      </c>
      <c r="Q9" s="195">
        <v>15</v>
      </c>
      <c r="R9" s="195" t="s">
        <v>22</v>
      </c>
      <c r="S9" s="195" t="s">
        <v>23</v>
      </c>
      <c r="T9" s="195" t="s">
        <v>24</v>
      </c>
      <c r="U9" s="195" t="s">
        <v>25</v>
      </c>
      <c r="V9" s="195" t="s">
        <v>26</v>
      </c>
      <c r="W9" s="195" t="s">
        <v>27</v>
      </c>
      <c r="X9" s="195" t="s">
        <v>28</v>
      </c>
      <c r="Y9" s="195" t="s">
        <v>29</v>
      </c>
      <c r="Z9" s="195">
        <v>24</v>
      </c>
      <c r="AA9" s="195" t="s">
        <v>30</v>
      </c>
      <c r="AB9" s="195" t="s">
        <v>31</v>
      </c>
      <c r="AC9" s="195" t="s">
        <v>32</v>
      </c>
      <c r="AD9" s="195" t="s">
        <v>33</v>
      </c>
      <c r="AE9" s="195" t="s">
        <v>34</v>
      </c>
      <c r="AF9" s="195" t="s">
        <v>35</v>
      </c>
      <c r="AG9" s="195" t="s">
        <v>36</v>
      </c>
      <c r="AH9" s="208" t="s">
        <v>79</v>
      </c>
      <c r="AI9" s="209" t="s">
        <v>8</v>
      </c>
      <c r="AJ9" s="209" t="s">
        <v>78</v>
      </c>
      <c r="AK9" s="209" t="s">
        <v>99</v>
      </c>
      <c r="AL9" s="209" t="s">
        <v>11</v>
      </c>
      <c r="AM9" s="208" t="s">
        <v>47</v>
      </c>
      <c r="AN9" s="208" t="s">
        <v>43</v>
      </c>
    </row>
    <row r="10" spans="1:40" ht="18" customHeight="1" x14ac:dyDescent="0.2">
      <c r="A10" s="196"/>
      <c r="B10" s="50" t="s">
        <v>94</v>
      </c>
      <c r="C10" s="197" t="s">
        <v>70</v>
      </c>
      <c r="D10" s="198" t="s">
        <v>70</v>
      </c>
      <c r="E10" s="199" t="s">
        <v>73</v>
      </c>
      <c r="F10" s="200" t="s">
        <v>70</v>
      </c>
      <c r="G10" s="200" t="s">
        <v>95</v>
      </c>
      <c r="H10" s="200" t="s">
        <v>70</v>
      </c>
      <c r="I10" s="200" t="s">
        <v>95</v>
      </c>
      <c r="J10" s="200" t="s">
        <v>70</v>
      </c>
      <c r="K10" s="201" t="s">
        <v>95</v>
      </c>
      <c r="L10" s="200" t="s">
        <v>70</v>
      </c>
      <c r="M10" s="202" t="s">
        <v>96</v>
      </c>
      <c r="N10" s="202" t="s">
        <v>96</v>
      </c>
      <c r="O10" s="202" t="s">
        <v>96</v>
      </c>
      <c r="P10" s="202" t="s">
        <v>96</v>
      </c>
      <c r="Q10" s="202" t="s">
        <v>96</v>
      </c>
      <c r="R10" s="202" t="s">
        <v>96</v>
      </c>
      <c r="S10" s="202" t="s">
        <v>96</v>
      </c>
      <c r="T10" s="202" t="s">
        <v>96</v>
      </c>
      <c r="U10" s="202" t="s">
        <v>96</v>
      </c>
      <c r="V10" s="202" t="s">
        <v>96</v>
      </c>
      <c r="W10" s="202" t="s">
        <v>96</v>
      </c>
      <c r="X10" s="202" t="s">
        <v>96</v>
      </c>
      <c r="Y10" s="202" t="s">
        <v>96</v>
      </c>
      <c r="Z10" s="202" t="s">
        <v>96</v>
      </c>
      <c r="AA10" s="200" t="s">
        <v>95</v>
      </c>
      <c r="AB10" s="200" t="s">
        <v>70</v>
      </c>
      <c r="AC10" s="200" t="s">
        <v>95</v>
      </c>
      <c r="AD10" s="200" t="s">
        <v>70</v>
      </c>
      <c r="AE10" s="203" t="s">
        <v>95</v>
      </c>
      <c r="AF10" s="203" t="s">
        <v>70</v>
      </c>
      <c r="AG10" s="204" t="s">
        <v>95</v>
      </c>
      <c r="AH10" s="90" t="s">
        <v>97</v>
      </c>
      <c r="AI10" s="84"/>
      <c r="AJ10" s="84"/>
      <c r="AK10" s="89" t="s">
        <v>95</v>
      </c>
      <c r="AL10" s="85" t="s">
        <v>98</v>
      </c>
      <c r="AM10" s="86"/>
      <c r="AN10" s="86"/>
    </row>
    <row r="11" spans="1:40" ht="15" customHeight="1" x14ac:dyDescent="0.2">
      <c r="A11" s="196"/>
      <c r="B11" s="205" t="s">
        <v>49</v>
      </c>
      <c r="C11" s="206" t="s">
        <v>70</v>
      </c>
      <c r="D11" s="207">
        <v>11</v>
      </c>
      <c r="E11" s="18" t="s">
        <v>70</v>
      </c>
      <c r="F11" s="18">
        <v>11</v>
      </c>
      <c r="G11" s="18" t="s">
        <v>70</v>
      </c>
      <c r="H11" s="18">
        <v>11</v>
      </c>
      <c r="I11" s="18" t="s">
        <v>70</v>
      </c>
      <c r="J11" s="18">
        <v>11</v>
      </c>
      <c r="K11" s="207" t="s">
        <v>70</v>
      </c>
      <c r="L11" s="18">
        <v>11</v>
      </c>
      <c r="M11" s="18" t="s">
        <v>70</v>
      </c>
      <c r="N11" s="18">
        <v>11</v>
      </c>
      <c r="O11" s="18" t="s">
        <v>70</v>
      </c>
      <c r="P11" s="18">
        <v>11</v>
      </c>
      <c r="Q11" s="18" t="s">
        <v>70</v>
      </c>
      <c r="R11" s="18">
        <v>11</v>
      </c>
      <c r="S11" s="18" t="s">
        <v>70</v>
      </c>
      <c r="T11" s="18">
        <v>11</v>
      </c>
      <c r="U11" s="18" t="s">
        <v>70</v>
      </c>
      <c r="V11" s="18">
        <v>11</v>
      </c>
      <c r="W11" s="18" t="s">
        <v>70</v>
      </c>
      <c r="X11" s="18">
        <v>11</v>
      </c>
      <c r="Y11" s="18" t="s">
        <v>70</v>
      </c>
      <c r="Z11" s="21">
        <v>11</v>
      </c>
      <c r="AA11" s="18" t="s">
        <v>70</v>
      </c>
      <c r="AB11" s="18">
        <v>11</v>
      </c>
      <c r="AC11" s="18" t="s">
        <v>70</v>
      </c>
      <c r="AD11" s="18">
        <v>11</v>
      </c>
      <c r="AE11" s="18" t="s">
        <v>70</v>
      </c>
      <c r="AF11" s="18">
        <v>11</v>
      </c>
      <c r="AG11" s="21" t="s">
        <v>70</v>
      </c>
      <c r="AH11" s="90">
        <f>SUM(C11:AG11)</f>
        <v>165</v>
      </c>
      <c r="AI11" s="87"/>
      <c r="AJ11" s="87"/>
      <c r="AK11" s="82" t="s">
        <v>95</v>
      </c>
      <c r="AL11" s="88"/>
      <c r="AM11" s="86"/>
      <c r="AN11" s="86"/>
    </row>
    <row r="12" spans="1:40" x14ac:dyDescent="0.2">
      <c r="A12" s="97"/>
      <c r="B12" s="93"/>
      <c r="C12" s="77"/>
      <c r="D12" s="72"/>
      <c r="E12" s="66"/>
      <c r="F12" s="65"/>
      <c r="G12" s="71"/>
      <c r="H12" s="71"/>
      <c r="I12" s="71"/>
      <c r="J12" s="71"/>
      <c r="K12" s="67"/>
      <c r="L12" s="70"/>
      <c r="M12" s="71"/>
      <c r="N12" s="70"/>
      <c r="O12" s="71"/>
      <c r="P12" s="70"/>
      <c r="Q12" s="71"/>
      <c r="R12" s="71"/>
      <c r="S12" s="71"/>
      <c r="T12" s="70"/>
      <c r="U12" s="71"/>
      <c r="V12" s="71"/>
      <c r="W12" s="71"/>
      <c r="X12" s="70"/>
      <c r="Y12" s="70"/>
      <c r="Z12" s="70"/>
      <c r="AA12" s="71"/>
      <c r="AB12" s="65"/>
      <c r="AC12" s="65"/>
      <c r="AD12" s="65"/>
      <c r="AE12" s="66"/>
      <c r="AF12" s="65"/>
      <c r="AG12" s="76"/>
      <c r="AH12" s="154"/>
      <c r="AI12" s="87"/>
      <c r="AJ12" s="87"/>
      <c r="AK12" s="190"/>
      <c r="AL12" s="164"/>
      <c r="AM12" s="191"/>
      <c r="AN12" s="191"/>
    </row>
    <row r="13" spans="1:40" ht="13.5" customHeight="1" x14ac:dyDescent="0.2">
      <c r="A13" s="97"/>
      <c r="B13" s="93"/>
      <c r="C13" s="71"/>
      <c r="D13" s="71"/>
      <c r="E13" s="71"/>
      <c r="F13" s="71"/>
      <c r="G13" s="71"/>
      <c r="H13" s="71"/>
      <c r="I13" s="71"/>
      <c r="J13" s="71"/>
      <c r="K13" s="72"/>
      <c r="L13" s="71"/>
      <c r="M13" s="71"/>
      <c r="N13" s="71"/>
      <c r="O13" s="70"/>
      <c r="P13" s="71"/>
      <c r="Q13" s="71"/>
      <c r="R13" s="71"/>
      <c r="S13" s="70"/>
      <c r="T13" s="71"/>
      <c r="U13" s="71"/>
      <c r="V13" s="71"/>
      <c r="W13" s="70"/>
      <c r="X13" s="70"/>
      <c r="Y13" s="70"/>
      <c r="Z13" s="71"/>
      <c r="AA13" s="70"/>
      <c r="AB13" s="65"/>
      <c r="AC13" s="65"/>
      <c r="AD13" s="66"/>
      <c r="AE13" s="65"/>
      <c r="AF13" s="65"/>
      <c r="AG13" s="76"/>
      <c r="AH13" s="154"/>
      <c r="AI13" s="87"/>
      <c r="AJ13" s="87"/>
      <c r="AK13" s="190"/>
      <c r="AL13" s="164"/>
      <c r="AM13" s="191"/>
      <c r="AN13" s="191"/>
    </row>
    <row r="14" spans="1:40" ht="19.5" x14ac:dyDescent="0.3">
      <c r="R14" s="14"/>
      <c r="S14" s="14"/>
      <c r="T14" s="14"/>
      <c r="U14" s="46"/>
      <c r="V14" s="46"/>
      <c r="W14" s="46"/>
      <c r="X14" s="46"/>
      <c r="Y14" s="46"/>
      <c r="Z14" s="46"/>
      <c r="AA14" s="239"/>
      <c r="AB14" s="239"/>
      <c r="AC14" s="239"/>
      <c r="AD14" s="239"/>
      <c r="AE14" s="239"/>
      <c r="AF14" s="239"/>
      <c r="AG14" s="178"/>
      <c r="AH14" s="239"/>
      <c r="AI14" s="239"/>
      <c r="AJ14" s="239"/>
      <c r="AK14" s="239"/>
      <c r="AL14" s="239"/>
    </row>
    <row r="19" spans="17:38" ht="15.75" x14ac:dyDescent="0.25">
      <c r="Q19" s="221" t="s">
        <v>87</v>
      </c>
      <c r="R19" s="221"/>
      <c r="S19" s="221"/>
      <c r="T19" s="221"/>
      <c r="U19" s="221"/>
      <c r="V19" s="221"/>
      <c r="W19" s="221"/>
      <c r="X19" s="221"/>
      <c r="Y19" s="221"/>
      <c r="Z19" s="177"/>
      <c r="AA19" s="243"/>
      <c r="AB19" s="243"/>
      <c r="AC19" s="243"/>
      <c r="AD19" s="243"/>
      <c r="AE19" s="243"/>
      <c r="AF19" s="243"/>
      <c r="AG19" s="176"/>
      <c r="AH19" s="243" t="s">
        <v>114</v>
      </c>
      <c r="AI19" s="243"/>
      <c r="AJ19" s="243"/>
      <c r="AK19" s="243"/>
      <c r="AL19" s="243"/>
    </row>
    <row r="20" spans="17:38" ht="19.5" x14ac:dyDescent="0.3">
      <c r="R20" s="14"/>
      <c r="S20" s="14"/>
      <c r="T20" s="14"/>
      <c r="U20" s="46"/>
      <c r="V20" s="46"/>
      <c r="W20" s="46"/>
      <c r="X20" s="46"/>
      <c r="Y20" s="46"/>
      <c r="Z20" s="46"/>
      <c r="AA20" s="239" t="s">
        <v>6</v>
      </c>
      <c r="AB20" s="239"/>
      <c r="AC20" s="239"/>
      <c r="AD20" s="239"/>
      <c r="AE20" s="239"/>
      <c r="AF20" s="239"/>
      <c r="AG20" s="178"/>
      <c r="AH20" s="239" t="s">
        <v>7</v>
      </c>
      <c r="AI20" s="239"/>
      <c r="AJ20" s="239"/>
      <c r="AK20" s="239"/>
      <c r="AL20" s="239"/>
    </row>
  </sheetData>
  <mergeCells count="16">
    <mergeCell ref="Q19:Y19"/>
    <mergeCell ref="AA19:AF19"/>
    <mergeCell ref="AH19:AL19"/>
    <mergeCell ref="AA20:AF20"/>
    <mergeCell ref="AH20:AL20"/>
    <mergeCell ref="AA14:AF14"/>
    <mergeCell ref="AH14:AL14"/>
    <mergeCell ref="A5:AG5"/>
    <mergeCell ref="AF2:AL2"/>
    <mergeCell ref="AF1:AL1"/>
    <mergeCell ref="I7:Q7"/>
    <mergeCell ref="S7:Y7"/>
    <mergeCell ref="G7:H7"/>
    <mergeCell ref="C6:AI6"/>
    <mergeCell ref="AF3:AL3"/>
    <mergeCell ref="AF4:AL4"/>
  </mergeCells>
  <pageMargins left="0.55118110236220474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opLeftCell="A19" zoomScale="98" zoomScaleNormal="98" workbookViewId="0">
      <selection activeCell="B8" sqref="B8"/>
    </sheetView>
  </sheetViews>
  <sheetFormatPr defaultRowHeight="12.75" x14ac:dyDescent="0.2"/>
  <cols>
    <col min="1" max="1" width="16.140625" customWidth="1"/>
    <col min="2" max="2" width="8.42578125" customWidth="1"/>
    <col min="3" max="33" width="2.7109375" customWidth="1"/>
    <col min="34" max="34" width="6.140625" customWidth="1"/>
    <col min="35" max="35" width="3.7109375" customWidth="1"/>
    <col min="36" max="36" width="4.28515625" customWidth="1"/>
    <col min="37" max="37" width="4.5703125" customWidth="1"/>
    <col min="38" max="38" width="4.140625" customWidth="1"/>
    <col min="39" max="39" width="5.140625" customWidth="1"/>
    <col min="40" max="40" width="5.42578125" customWidth="1"/>
  </cols>
  <sheetData>
    <row r="1" spans="1:40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/>
      <c r="R1" s="4"/>
      <c r="S1" s="4"/>
      <c r="T1" s="4"/>
      <c r="U1" s="4"/>
      <c r="V1" s="4"/>
      <c r="W1" s="4"/>
      <c r="X1" s="4"/>
      <c r="Y1" s="4"/>
      <c r="Z1" s="4"/>
      <c r="AA1" s="4"/>
      <c r="AE1" s="246" t="s">
        <v>0</v>
      </c>
      <c r="AF1" s="246"/>
      <c r="AG1" s="246"/>
      <c r="AH1" s="246"/>
      <c r="AI1" s="246"/>
      <c r="AJ1" s="35"/>
      <c r="AK1" s="31"/>
      <c r="AL1" s="31"/>
    </row>
    <row r="2" spans="1:40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  <c r="T2" s="11"/>
      <c r="U2" s="4"/>
      <c r="V2" s="4"/>
      <c r="W2" s="4"/>
      <c r="X2" s="4"/>
      <c r="Y2" s="4"/>
      <c r="Z2" s="4"/>
      <c r="AA2" s="4"/>
      <c r="AE2" s="246" t="s">
        <v>1</v>
      </c>
      <c r="AF2" s="246"/>
      <c r="AG2" s="246"/>
      <c r="AH2" s="246"/>
      <c r="AI2" s="246"/>
      <c r="AJ2" s="35"/>
      <c r="AK2" s="31"/>
      <c r="AL2" s="31"/>
    </row>
    <row r="3" spans="1:40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E3" s="246"/>
      <c r="AF3" s="246"/>
      <c r="AG3" s="246"/>
      <c r="AH3" s="246"/>
      <c r="AI3" s="246"/>
      <c r="AJ3" s="246"/>
      <c r="AK3" s="31"/>
      <c r="AL3" s="31"/>
    </row>
    <row r="4" spans="1:40" ht="18.7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E4" s="246" t="s">
        <v>65</v>
      </c>
      <c r="AF4" s="246"/>
      <c r="AG4" s="246"/>
      <c r="AH4" s="246"/>
      <c r="AI4" s="246"/>
      <c r="AJ4" s="246"/>
      <c r="AK4" s="31"/>
      <c r="AL4" s="31"/>
    </row>
    <row r="5" spans="1:40" ht="18.75" x14ac:dyDescent="0.2">
      <c r="A5" s="227" t="s">
        <v>15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84"/>
      <c r="AI5" s="12"/>
      <c r="AJ5" s="12"/>
      <c r="AK5" s="12"/>
    </row>
    <row r="6" spans="1:40" ht="18.75" x14ac:dyDescent="0.2">
      <c r="A6" s="185"/>
      <c r="B6" s="227" t="s">
        <v>82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10"/>
    </row>
    <row r="7" spans="1:40" ht="20.25" x14ac:dyDescent="0.2">
      <c r="A7" s="83"/>
      <c r="B7" s="83"/>
      <c r="C7" s="83"/>
      <c r="D7" s="83"/>
      <c r="E7" s="83"/>
      <c r="F7" s="83"/>
      <c r="G7" s="227" t="s">
        <v>3</v>
      </c>
      <c r="H7" s="227"/>
      <c r="I7" s="241" t="s">
        <v>72</v>
      </c>
      <c r="J7" s="241"/>
      <c r="K7" s="241"/>
      <c r="L7" s="241"/>
      <c r="M7" s="241"/>
      <c r="N7" s="241"/>
      <c r="O7" s="241"/>
      <c r="P7" s="241"/>
      <c r="Q7" s="227" t="s">
        <v>66</v>
      </c>
      <c r="R7" s="227"/>
      <c r="S7" s="227"/>
      <c r="T7" s="227"/>
      <c r="U7" s="227"/>
      <c r="V7" s="227"/>
      <c r="W7" s="227"/>
      <c r="X7" s="83"/>
      <c r="Y7" s="83"/>
      <c r="Z7" s="83"/>
      <c r="AA7" s="83"/>
      <c r="AB7" s="83"/>
      <c r="AC7" s="186"/>
      <c r="AD7" s="186"/>
      <c r="AE7" s="186"/>
      <c r="AF7" s="186"/>
      <c r="AG7" s="186"/>
      <c r="AH7" s="186"/>
    </row>
    <row r="8" spans="1:40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40" ht="31.5" customHeight="1" x14ac:dyDescent="0.2">
      <c r="A9" s="146" t="s">
        <v>4</v>
      </c>
      <c r="B9" s="147" t="s">
        <v>5</v>
      </c>
      <c r="C9" s="138">
        <v>1</v>
      </c>
      <c r="D9" s="139">
        <v>2</v>
      </c>
      <c r="E9" s="139">
        <v>3</v>
      </c>
      <c r="F9" s="139">
        <v>4</v>
      </c>
      <c r="G9" s="139">
        <v>5</v>
      </c>
      <c r="H9" s="139">
        <v>6</v>
      </c>
      <c r="I9" s="138">
        <v>7</v>
      </c>
      <c r="J9" s="139">
        <v>8</v>
      </c>
      <c r="K9" s="139">
        <v>9</v>
      </c>
      <c r="L9" s="138">
        <v>10</v>
      </c>
      <c r="M9" s="139">
        <v>11</v>
      </c>
      <c r="N9" s="138">
        <v>12</v>
      </c>
      <c r="O9" s="138">
        <v>13</v>
      </c>
      <c r="P9" s="138">
        <v>14</v>
      </c>
      <c r="Q9" s="139">
        <v>15</v>
      </c>
      <c r="R9" s="138">
        <v>16</v>
      </c>
      <c r="S9" s="138">
        <v>17</v>
      </c>
      <c r="T9" s="138">
        <v>18</v>
      </c>
      <c r="U9" s="138">
        <v>19</v>
      </c>
      <c r="V9" s="138">
        <v>20</v>
      </c>
      <c r="W9" s="138">
        <v>21</v>
      </c>
      <c r="X9" s="138">
        <v>22</v>
      </c>
      <c r="Y9" s="138">
        <v>23</v>
      </c>
      <c r="Z9" s="139">
        <v>24</v>
      </c>
      <c r="AA9" s="138">
        <v>25</v>
      </c>
      <c r="AB9" s="138">
        <v>26</v>
      </c>
      <c r="AC9" s="138">
        <v>27</v>
      </c>
      <c r="AD9" s="138">
        <v>28</v>
      </c>
      <c r="AE9" s="138">
        <v>29</v>
      </c>
      <c r="AF9" s="138">
        <v>30</v>
      </c>
      <c r="AG9" s="138">
        <v>31</v>
      </c>
      <c r="AH9" s="149" t="s">
        <v>83</v>
      </c>
      <c r="AI9" s="149" t="s">
        <v>50</v>
      </c>
      <c r="AJ9" s="149" t="s">
        <v>51</v>
      </c>
      <c r="AK9" s="149" t="s">
        <v>48</v>
      </c>
      <c r="AL9" s="149" t="s">
        <v>11</v>
      </c>
      <c r="AM9" s="150" t="s">
        <v>47</v>
      </c>
      <c r="AN9" s="150" t="s">
        <v>13</v>
      </c>
    </row>
    <row r="10" spans="1:40" ht="14.25" x14ac:dyDescent="0.2">
      <c r="A10" s="148"/>
      <c r="B10" s="179" t="s">
        <v>38</v>
      </c>
      <c r="C10" s="140" t="s">
        <v>70</v>
      </c>
      <c r="D10" s="67" t="s">
        <v>70</v>
      </c>
      <c r="E10" s="73" t="s">
        <v>71</v>
      </c>
      <c r="F10" s="73" t="s">
        <v>71</v>
      </c>
      <c r="G10" s="73" t="s">
        <v>71</v>
      </c>
      <c r="H10" s="73" t="s">
        <v>71</v>
      </c>
      <c r="I10" s="141" t="s">
        <v>71</v>
      </c>
      <c r="J10" s="73" t="s">
        <v>71</v>
      </c>
      <c r="K10" s="67" t="s">
        <v>70</v>
      </c>
      <c r="L10" s="73" t="s">
        <v>71</v>
      </c>
      <c r="M10" s="73" t="s">
        <v>71</v>
      </c>
      <c r="N10" s="73" t="s">
        <v>71</v>
      </c>
      <c r="O10" s="73" t="s">
        <v>71</v>
      </c>
      <c r="P10" s="73" t="s">
        <v>71</v>
      </c>
      <c r="Q10" s="73" t="s">
        <v>71</v>
      </c>
      <c r="R10" s="73" t="s">
        <v>71</v>
      </c>
      <c r="S10" s="73" t="s">
        <v>71</v>
      </c>
      <c r="T10" s="73" t="s">
        <v>71</v>
      </c>
      <c r="U10" s="73" t="s">
        <v>71</v>
      </c>
      <c r="V10" s="73" t="s">
        <v>71</v>
      </c>
      <c r="W10" s="73" t="s">
        <v>71</v>
      </c>
      <c r="X10" s="73" t="s">
        <v>71</v>
      </c>
      <c r="Y10" s="73" t="s">
        <v>71</v>
      </c>
      <c r="Z10" s="73" t="s">
        <v>71</v>
      </c>
      <c r="AA10" s="73" t="s">
        <v>71</v>
      </c>
      <c r="AB10" s="73" t="s">
        <v>73</v>
      </c>
      <c r="AC10" s="73" t="s">
        <v>73</v>
      </c>
      <c r="AD10" s="73" t="s">
        <v>73</v>
      </c>
      <c r="AE10" s="73" t="s">
        <v>73</v>
      </c>
      <c r="AF10" s="73" t="s">
        <v>73</v>
      </c>
      <c r="AG10" s="73" t="s">
        <v>73</v>
      </c>
      <c r="AH10" s="90">
        <f>SUM(C10:AG10)</f>
        <v>0</v>
      </c>
      <c r="AI10" s="142"/>
      <c r="AJ10" s="142"/>
      <c r="AK10" s="143"/>
      <c r="AL10" s="144" t="s">
        <v>74</v>
      </c>
      <c r="AM10" s="145"/>
      <c r="AN10" s="145"/>
    </row>
    <row r="11" spans="1:40" ht="14.25" x14ac:dyDescent="0.2">
      <c r="A11" s="148"/>
      <c r="B11" s="179" t="s">
        <v>49</v>
      </c>
      <c r="C11" s="140">
        <v>11</v>
      </c>
      <c r="D11" s="67">
        <v>3</v>
      </c>
      <c r="E11" s="69">
        <v>8</v>
      </c>
      <c r="F11" s="66" t="s">
        <v>70</v>
      </c>
      <c r="G11" s="71">
        <v>11</v>
      </c>
      <c r="H11" s="71">
        <v>3</v>
      </c>
      <c r="I11" s="92">
        <v>8</v>
      </c>
      <c r="J11" s="71" t="s">
        <v>70</v>
      </c>
      <c r="K11" s="67">
        <v>11</v>
      </c>
      <c r="L11" s="71">
        <v>3</v>
      </c>
      <c r="M11" s="71" t="s">
        <v>70</v>
      </c>
      <c r="N11" s="71" t="s">
        <v>70</v>
      </c>
      <c r="O11" s="71">
        <v>11</v>
      </c>
      <c r="P11" s="71">
        <v>3</v>
      </c>
      <c r="Q11" s="71">
        <v>8</v>
      </c>
      <c r="R11" s="71" t="s">
        <v>70</v>
      </c>
      <c r="S11" s="71">
        <v>11</v>
      </c>
      <c r="T11" s="71">
        <v>3</v>
      </c>
      <c r="U11" s="71">
        <v>8</v>
      </c>
      <c r="V11" s="71" t="s">
        <v>70</v>
      </c>
      <c r="W11" s="71">
        <v>11</v>
      </c>
      <c r="X11" s="71">
        <v>3</v>
      </c>
      <c r="Y11" s="71">
        <v>8</v>
      </c>
      <c r="Z11" s="71" t="s">
        <v>70</v>
      </c>
      <c r="AA11" s="71">
        <v>11</v>
      </c>
      <c r="AB11" s="66">
        <v>3</v>
      </c>
      <c r="AC11" s="66">
        <v>8</v>
      </c>
      <c r="AD11" s="66" t="s">
        <v>70</v>
      </c>
      <c r="AE11" s="66">
        <v>11</v>
      </c>
      <c r="AF11" s="66">
        <v>3</v>
      </c>
      <c r="AG11" s="76">
        <v>8</v>
      </c>
      <c r="AH11" s="92">
        <f t="shared" ref="AH11" si="0">SUM(C11:AG11)</f>
        <v>168</v>
      </c>
      <c r="AI11" s="87">
        <f>COUNTIF(B11:AF11,"8")*5+COUNTIF(B11:AF11,"3")*2</f>
        <v>46</v>
      </c>
      <c r="AJ11" s="87">
        <f>COUNTIF(C11:AG11,"11")*3+COUNTIF(C11:AG11,"3")*1</f>
        <v>32</v>
      </c>
      <c r="AK11" s="161" t="s">
        <v>30</v>
      </c>
      <c r="AL11" s="87">
        <f t="shared" ref="AL11" si="1">COUNTIF(C11:AG11,"В")*1+COUNTIF(C11:AG11,"Д")*1</f>
        <v>0</v>
      </c>
      <c r="AM11" s="87">
        <f t="shared" ref="AM11" si="2">COUNTIF(C11:AG11,"ТН")</f>
        <v>0</v>
      </c>
      <c r="AN11" s="180">
        <f>COUNTIF(C11:AG11,"&gt;=3")</f>
        <v>23</v>
      </c>
    </row>
    <row r="12" spans="1:40" ht="14.25" x14ac:dyDescent="0.2">
      <c r="A12" s="148"/>
      <c r="B12" s="179" t="s">
        <v>49</v>
      </c>
      <c r="C12" s="140" t="s">
        <v>70</v>
      </c>
      <c r="D12" s="67">
        <v>11</v>
      </c>
      <c r="E12" s="66">
        <v>3</v>
      </c>
      <c r="F12" s="66">
        <v>8</v>
      </c>
      <c r="G12" s="71" t="s">
        <v>70</v>
      </c>
      <c r="H12" s="71">
        <v>11</v>
      </c>
      <c r="I12" s="92">
        <v>3</v>
      </c>
      <c r="J12" s="71">
        <v>8</v>
      </c>
      <c r="K12" s="67" t="s">
        <v>70</v>
      </c>
      <c r="L12" s="71">
        <v>11</v>
      </c>
      <c r="M12" s="71">
        <v>3</v>
      </c>
      <c r="N12" s="71">
        <v>8</v>
      </c>
      <c r="O12" s="71" t="s">
        <v>70</v>
      </c>
      <c r="P12" s="71">
        <v>11</v>
      </c>
      <c r="Q12" s="71">
        <v>3</v>
      </c>
      <c r="R12" s="71">
        <v>8</v>
      </c>
      <c r="S12" s="71" t="s">
        <v>70</v>
      </c>
      <c r="T12" s="71">
        <v>11</v>
      </c>
      <c r="U12" s="71">
        <v>3</v>
      </c>
      <c r="V12" s="71">
        <v>8</v>
      </c>
      <c r="W12" s="71" t="s">
        <v>70</v>
      </c>
      <c r="X12" s="71">
        <v>11</v>
      </c>
      <c r="Y12" s="71">
        <v>3</v>
      </c>
      <c r="Z12" s="71">
        <v>8</v>
      </c>
      <c r="AA12" s="71" t="s">
        <v>70</v>
      </c>
      <c r="AB12" s="66">
        <v>11</v>
      </c>
      <c r="AC12" s="66">
        <v>3</v>
      </c>
      <c r="AD12" s="66">
        <v>8</v>
      </c>
      <c r="AE12" s="66" t="s">
        <v>70</v>
      </c>
      <c r="AF12" s="66">
        <v>11</v>
      </c>
      <c r="AG12" s="76">
        <v>3</v>
      </c>
      <c r="AH12" s="92">
        <f t="shared" ref="AH12:AH14" si="3">SUM(C12:AG12)</f>
        <v>168</v>
      </c>
      <c r="AI12" s="87">
        <f>COUNTIF(B12:AF12,"8")*5+COUNTIF(B12:AF12,"3")*2</f>
        <v>49</v>
      </c>
      <c r="AJ12" s="87">
        <f>COUNTIF(C12:AG12,"11")*3+COUNTIF(C12:AG12,"3")*1</f>
        <v>32</v>
      </c>
      <c r="AK12" s="161" t="s">
        <v>30</v>
      </c>
      <c r="AL12" s="87">
        <f t="shared" ref="AL12:AL14" si="4">COUNTIF(C12:AG12,"В")*1+COUNTIF(C12:AG12,"Д")*1</f>
        <v>0</v>
      </c>
      <c r="AM12" s="87">
        <f t="shared" ref="AM12:AM14" si="5">COUNTIF(C12:AG12,"ТН")</f>
        <v>0</v>
      </c>
      <c r="AN12" s="180">
        <f>COUNTIF(C12:AG12,"&gt;=3")</f>
        <v>23</v>
      </c>
    </row>
    <row r="13" spans="1:40" ht="14.25" x14ac:dyDescent="0.2">
      <c r="A13" s="148"/>
      <c r="B13" s="179" t="s">
        <v>49</v>
      </c>
      <c r="C13" s="140">
        <v>8</v>
      </c>
      <c r="D13" s="91" t="s">
        <v>70</v>
      </c>
      <c r="E13" s="69">
        <v>11</v>
      </c>
      <c r="F13" s="66">
        <v>3</v>
      </c>
      <c r="G13" s="71">
        <v>8</v>
      </c>
      <c r="H13" s="71" t="s">
        <v>70</v>
      </c>
      <c r="I13" s="92">
        <v>11</v>
      </c>
      <c r="J13" s="71">
        <v>3</v>
      </c>
      <c r="K13" s="67">
        <v>8</v>
      </c>
      <c r="L13" s="71" t="s">
        <v>70</v>
      </c>
      <c r="M13" s="71">
        <v>11</v>
      </c>
      <c r="N13" s="71">
        <v>3</v>
      </c>
      <c r="O13" s="71">
        <v>8</v>
      </c>
      <c r="P13" s="71" t="s">
        <v>70</v>
      </c>
      <c r="Q13" s="71">
        <v>11</v>
      </c>
      <c r="R13" s="71">
        <v>3</v>
      </c>
      <c r="S13" s="71">
        <v>8</v>
      </c>
      <c r="T13" s="71" t="s">
        <v>70</v>
      </c>
      <c r="U13" s="71">
        <v>11</v>
      </c>
      <c r="V13" s="71">
        <v>3</v>
      </c>
      <c r="W13" s="71">
        <v>8</v>
      </c>
      <c r="X13" s="71" t="s">
        <v>70</v>
      </c>
      <c r="Y13" s="71">
        <v>11</v>
      </c>
      <c r="Z13" s="71">
        <v>3</v>
      </c>
      <c r="AA13" s="71">
        <v>8</v>
      </c>
      <c r="AB13" s="66" t="s">
        <v>70</v>
      </c>
      <c r="AC13" s="66">
        <v>11</v>
      </c>
      <c r="AD13" s="66">
        <v>3</v>
      </c>
      <c r="AE13" s="66">
        <v>8</v>
      </c>
      <c r="AF13" s="66" t="s">
        <v>70</v>
      </c>
      <c r="AG13" s="76">
        <v>11</v>
      </c>
      <c r="AH13" s="92">
        <f t="shared" si="3"/>
        <v>173</v>
      </c>
      <c r="AI13" s="87">
        <f>COUNTIF(B13:AF13,"8")*5+COUNTIF(B13:AF13,"3")*2</f>
        <v>54</v>
      </c>
      <c r="AJ13" s="87">
        <f>COUNTIF(C13:AG13,"11")*3+COUNTIF(C13:AG13,"3")*1</f>
        <v>31</v>
      </c>
      <c r="AK13" s="161" t="s">
        <v>30</v>
      </c>
      <c r="AL13" s="87">
        <f t="shared" si="4"/>
        <v>0</v>
      </c>
      <c r="AM13" s="87">
        <f t="shared" si="5"/>
        <v>0</v>
      </c>
      <c r="AN13" s="180">
        <f>COUNTIF(C13:AG13,"&gt;=3")</f>
        <v>23</v>
      </c>
    </row>
    <row r="14" spans="1:40" ht="14.25" x14ac:dyDescent="0.2">
      <c r="A14" s="148"/>
      <c r="B14" s="179" t="s">
        <v>45</v>
      </c>
      <c r="C14" s="140">
        <v>3</v>
      </c>
      <c r="D14" s="91">
        <v>8</v>
      </c>
      <c r="E14" s="69" t="s">
        <v>70</v>
      </c>
      <c r="F14" s="66">
        <v>11</v>
      </c>
      <c r="G14" s="71">
        <v>3</v>
      </c>
      <c r="H14" s="71">
        <v>8</v>
      </c>
      <c r="I14" s="71" t="s">
        <v>70</v>
      </c>
      <c r="J14" s="71">
        <v>11</v>
      </c>
      <c r="K14" s="67">
        <v>3</v>
      </c>
      <c r="L14" s="71">
        <v>8</v>
      </c>
      <c r="M14" s="71" t="s">
        <v>70</v>
      </c>
      <c r="N14" s="71">
        <v>11</v>
      </c>
      <c r="O14" s="71">
        <v>3</v>
      </c>
      <c r="P14" s="71">
        <v>8</v>
      </c>
      <c r="Q14" s="71" t="s">
        <v>70</v>
      </c>
      <c r="R14" s="71">
        <v>11</v>
      </c>
      <c r="S14" s="71">
        <v>3</v>
      </c>
      <c r="T14" s="71">
        <v>8</v>
      </c>
      <c r="U14" s="71" t="s">
        <v>70</v>
      </c>
      <c r="V14" s="71">
        <v>11</v>
      </c>
      <c r="W14" s="71">
        <v>3</v>
      </c>
      <c r="X14" s="71">
        <v>8</v>
      </c>
      <c r="Y14" s="71" t="s">
        <v>70</v>
      </c>
      <c r="Z14" s="71">
        <v>11</v>
      </c>
      <c r="AA14" s="71">
        <v>3</v>
      </c>
      <c r="AB14" s="66">
        <v>8</v>
      </c>
      <c r="AC14" s="66" t="s">
        <v>70</v>
      </c>
      <c r="AD14" s="66">
        <v>11</v>
      </c>
      <c r="AE14" s="66">
        <v>3</v>
      </c>
      <c r="AF14" s="66">
        <v>8</v>
      </c>
      <c r="AG14" s="76" t="s">
        <v>70</v>
      </c>
      <c r="AH14" s="92">
        <f t="shared" si="3"/>
        <v>165</v>
      </c>
      <c r="AI14" s="87">
        <f>COUNTIF(B14:AF14,"8")*5+COUNTIF(B14:AF14,"3")*2</f>
        <v>56</v>
      </c>
      <c r="AJ14" s="87">
        <f>COUNTIF(C14:AG14,"11")*3+COUNTIF(C14:AG14,"3")*1</f>
        <v>29</v>
      </c>
      <c r="AK14" s="161" t="s">
        <v>30</v>
      </c>
      <c r="AL14" s="87">
        <f t="shared" si="4"/>
        <v>0</v>
      </c>
      <c r="AM14" s="87">
        <f t="shared" si="5"/>
        <v>0</v>
      </c>
      <c r="AN14" s="180">
        <f>COUNTIF(C14:AG14,"&gt;=3")</f>
        <v>23</v>
      </c>
    </row>
    <row r="15" spans="1:40" ht="22.5" x14ac:dyDescent="0.3">
      <c r="A15" s="2"/>
      <c r="B15" s="231"/>
      <c r="C15" s="231"/>
      <c r="D15" s="231"/>
      <c r="E15" s="2"/>
      <c r="F15" s="2"/>
      <c r="G15" s="3"/>
      <c r="H15" s="14"/>
      <c r="N15" s="245" t="s">
        <v>17</v>
      </c>
      <c r="O15" s="245"/>
      <c r="P15" s="245"/>
      <c r="Q15" s="245"/>
      <c r="R15" s="245"/>
      <c r="S15" s="245"/>
      <c r="T15" s="245"/>
      <c r="U15" s="245"/>
      <c r="V15" s="245"/>
      <c r="W15" s="245"/>
      <c r="X15" s="187"/>
      <c r="Y15" s="247"/>
      <c r="Z15" s="247"/>
      <c r="AA15" s="247"/>
      <c r="AB15" s="247"/>
      <c r="AC15" s="247"/>
      <c r="AD15" s="247"/>
      <c r="AE15" s="186"/>
      <c r="AF15" s="245"/>
      <c r="AG15" s="245"/>
      <c r="AH15" s="245"/>
      <c r="AI15" s="245"/>
      <c r="AJ15" s="245"/>
      <c r="AK15" s="10"/>
      <c r="AL15" s="10"/>
      <c r="AM15" s="10"/>
    </row>
    <row r="16" spans="1:40" ht="19.5" x14ac:dyDescent="0.3">
      <c r="N16" s="14"/>
      <c r="O16" s="14"/>
      <c r="P16" s="14"/>
      <c r="Q16" s="46"/>
      <c r="R16" s="46"/>
      <c r="S16" s="46"/>
      <c r="T16" s="46"/>
      <c r="U16" s="46"/>
      <c r="V16" s="46"/>
      <c r="W16" s="46"/>
      <c r="X16" s="46"/>
      <c r="Y16" s="244" t="s">
        <v>6</v>
      </c>
      <c r="Z16" s="244"/>
      <c r="AA16" s="244"/>
      <c r="AB16" s="244"/>
      <c r="AC16" s="244"/>
      <c r="AD16" s="244"/>
      <c r="AF16" s="28"/>
      <c r="AG16" s="28"/>
    </row>
  </sheetData>
  <mergeCells count="14">
    <mergeCell ref="Y16:AD16"/>
    <mergeCell ref="AF15:AJ15"/>
    <mergeCell ref="A5:AG5"/>
    <mergeCell ref="B15:D15"/>
    <mergeCell ref="AE1:AI1"/>
    <mergeCell ref="AE2:AI2"/>
    <mergeCell ref="AE3:AJ3"/>
    <mergeCell ref="AE4:AJ4"/>
    <mergeCell ref="B6:AH6"/>
    <mergeCell ref="G7:H7"/>
    <mergeCell ref="Q7:W7"/>
    <mergeCell ref="I7:P7"/>
    <mergeCell ref="N15:W15"/>
    <mergeCell ref="Y15:AD15"/>
  </mergeCells>
  <pageMargins left="0.55118110236220474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6"/>
  <sheetViews>
    <sheetView tabSelected="1" topLeftCell="B73" zoomScaleNormal="100" zoomScaleSheetLayoutView="100" workbookViewId="0">
      <selection activeCell="C38" sqref="C38:AN39"/>
    </sheetView>
  </sheetViews>
  <sheetFormatPr defaultRowHeight="12.75" x14ac:dyDescent="0.2"/>
  <cols>
    <col min="1" max="1" width="19.140625" customWidth="1"/>
    <col min="2" max="2" width="8.140625" customWidth="1"/>
    <col min="3" max="33" width="2.85546875" customWidth="1"/>
    <col min="34" max="34" width="6.42578125" customWidth="1"/>
    <col min="35" max="35" width="3.7109375" customWidth="1"/>
    <col min="36" max="36" width="4.28515625" customWidth="1"/>
    <col min="37" max="38" width="4.140625" customWidth="1"/>
    <col min="39" max="39" width="4.42578125" customWidth="1"/>
    <col min="40" max="40" width="4" customWidth="1"/>
  </cols>
  <sheetData>
    <row r="1" spans="1:40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/>
      <c r="R1" s="4"/>
      <c r="S1" s="4"/>
      <c r="T1" s="4"/>
      <c r="U1" s="4"/>
      <c r="V1" s="4"/>
      <c r="W1" s="4"/>
      <c r="X1" s="4"/>
      <c r="Y1" s="4"/>
      <c r="Z1" s="4"/>
      <c r="AA1" s="4"/>
      <c r="AE1" s="32" t="s">
        <v>0</v>
      </c>
      <c r="AF1" s="32"/>
      <c r="AG1" s="8"/>
      <c r="AH1" s="8"/>
      <c r="AI1" s="8"/>
      <c r="AJ1" s="8"/>
      <c r="AK1" s="30"/>
      <c r="AL1" s="30"/>
    </row>
    <row r="2" spans="1:40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  <c r="T2" s="11"/>
      <c r="U2" s="4"/>
      <c r="V2" s="4"/>
      <c r="W2" s="4"/>
      <c r="X2" s="4"/>
      <c r="Y2" s="4"/>
      <c r="Z2" s="4"/>
      <c r="AA2" s="4"/>
      <c r="AD2" s="240" t="s">
        <v>1</v>
      </c>
      <c r="AE2" s="240"/>
      <c r="AF2" s="240"/>
      <c r="AG2" s="240"/>
      <c r="AH2" s="240"/>
      <c r="AI2" s="240"/>
      <c r="AJ2" s="8"/>
      <c r="AK2" s="30"/>
      <c r="AL2" s="30"/>
    </row>
    <row r="3" spans="1:40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D3" s="240"/>
      <c r="AE3" s="240"/>
      <c r="AF3" s="240"/>
      <c r="AG3" s="240"/>
      <c r="AH3" s="240"/>
      <c r="AI3" s="78"/>
      <c r="AJ3" s="78"/>
      <c r="AK3" s="30"/>
      <c r="AL3" s="30"/>
    </row>
    <row r="4" spans="1:40" ht="18.7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D4" s="240" t="s">
        <v>65</v>
      </c>
      <c r="AE4" s="240"/>
      <c r="AF4" s="240"/>
      <c r="AG4" s="240"/>
      <c r="AH4" s="240"/>
      <c r="AI4" s="240"/>
      <c r="AJ4" s="240"/>
      <c r="AK4" s="30"/>
      <c r="AL4" s="30"/>
    </row>
    <row r="5" spans="1:40" ht="18.75" x14ac:dyDescent="0.2">
      <c r="A5" s="227" t="s">
        <v>15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2"/>
      <c r="AI5" s="12"/>
      <c r="AJ5" s="12"/>
      <c r="AK5" s="12"/>
    </row>
    <row r="6" spans="1:40" ht="18.75" x14ac:dyDescent="0.3">
      <c r="A6" s="1"/>
      <c r="B6" s="6"/>
      <c r="C6" s="6"/>
      <c r="D6" s="227" t="s">
        <v>90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</row>
    <row r="7" spans="1:40" ht="18.75" x14ac:dyDescent="0.3">
      <c r="A7" s="4"/>
      <c r="B7" s="4"/>
      <c r="C7" s="4"/>
      <c r="D7" s="4"/>
      <c r="E7" s="4"/>
      <c r="F7" s="4"/>
      <c r="G7" s="227" t="s">
        <v>3</v>
      </c>
      <c r="H7" s="227"/>
      <c r="I7" s="237" t="s">
        <v>72</v>
      </c>
      <c r="J7" s="237"/>
      <c r="K7" s="237"/>
      <c r="L7" s="237"/>
      <c r="M7" s="237"/>
      <c r="N7" s="237"/>
      <c r="O7" s="237"/>
      <c r="P7" s="194"/>
      <c r="Q7" s="227" t="s">
        <v>66</v>
      </c>
      <c r="R7" s="227"/>
      <c r="S7" s="227"/>
      <c r="T7" s="227"/>
      <c r="U7" s="227"/>
      <c r="V7" s="227"/>
      <c r="W7" s="227"/>
      <c r="X7" s="4"/>
      <c r="Y7" s="4"/>
      <c r="Z7" s="4"/>
      <c r="AA7" s="4"/>
      <c r="AB7" s="4"/>
      <c r="AC7" s="4"/>
      <c r="AD7" s="4"/>
      <c r="AE7" s="4"/>
    </row>
    <row r="8" spans="1:40" ht="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40" ht="40.5" customHeight="1" x14ac:dyDescent="0.2">
      <c r="A9" s="80" t="s">
        <v>4</v>
      </c>
      <c r="B9" s="81" t="s">
        <v>5</v>
      </c>
      <c r="C9" s="172">
        <v>1</v>
      </c>
      <c r="D9" s="173">
        <v>2</v>
      </c>
      <c r="E9" s="173">
        <v>3</v>
      </c>
      <c r="F9" s="173">
        <v>4</v>
      </c>
      <c r="G9" s="173">
        <v>5</v>
      </c>
      <c r="H9" s="173">
        <v>6</v>
      </c>
      <c r="I9" s="172">
        <v>7</v>
      </c>
      <c r="J9" s="173">
        <v>8</v>
      </c>
      <c r="K9" s="173">
        <v>9</v>
      </c>
      <c r="L9" s="172">
        <v>10</v>
      </c>
      <c r="M9" s="173">
        <v>11</v>
      </c>
      <c r="N9" s="172">
        <v>12</v>
      </c>
      <c r="O9" s="172">
        <v>13</v>
      </c>
      <c r="P9" s="172">
        <v>14</v>
      </c>
      <c r="Q9" s="173">
        <v>15</v>
      </c>
      <c r="R9" s="172">
        <v>16</v>
      </c>
      <c r="S9" s="172">
        <v>17</v>
      </c>
      <c r="T9" s="172">
        <v>18</v>
      </c>
      <c r="U9" s="172">
        <v>19</v>
      </c>
      <c r="V9" s="172">
        <v>20</v>
      </c>
      <c r="W9" s="172">
        <v>21</v>
      </c>
      <c r="X9" s="172">
        <v>22</v>
      </c>
      <c r="Y9" s="172">
        <v>23</v>
      </c>
      <c r="Z9" s="173">
        <v>24</v>
      </c>
      <c r="AA9" s="172">
        <v>25</v>
      </c>
      <c r="AB9" s="172">
        <v>26</v>
      </c>
      <c r="AC9" s="172">
        <v>27</v>
      </c>
      <c r="AD9" s="172">
        <v>28</v>
      </c>
      <c r="AE9" s="172">
        <v>29</v>
      </c>
      <c r="AF9" s="172">
        <v>30</v>
      </c>
      <c r="AG9" s="151">
        <v>31</v>
      </c>
      <c r="AH9" s="181" t="s">
        <v>84</v>
      </c>
      <c r="AI9" s="182" t="s">
        <v>50</v>
      </c>
      <c r="AJ9" s="182" t="s">
        <v>85</v>
      </c>
      <c r="AK9" s="183" t="s">
        <v>86</v>
      </c>
      <c r="AL9" s="182" t="s">
        <v>11</v>
      </c>
      <c r="AM9" s="183" t="s">
        <v>47</v>
      </c>
      <c r="AN9" s="183" t="s">
        <v>100</v>
      </c>
    </row>
    <row r="10" spans="1:40" ht="15" customHeight="1" x14ac:dyDescent="0.2">
      <c r="A10" s="169"/>
      <c r="B10" s="174" t="s">
        <v>52</v>
      </c>
      <c r="C10" s="155" t="s">
        <v>69</v>
      </c>
      <c r="D10" s="156" t="s">
        <v>69</v>
      </c>
      <c r="E10" s="157" t="s">
        <v>70</v>
      </c>
      <c r="F10" s="157">
        <v>0.34375</v>
      </c>
      <c r="G10" s="157">
        <v>0.34375</v>
      </c>
      <c r="H10" s="157">
        <v>0.29166666666666669</v>
      </c>
      <c r="I10" s="157" t="s">
        <v>70</v>
      </c>
      <c r="J10" s="157" t="s">
        <v>70</v>
      </c>
      <c r="K10" s="156" t="s">
        <v>69</v>
      </c>
      <c r="L10" s="157">
        <v>0.34375</v>
      </c>
      <c r="M10" s="157">
        <v>0.34375</v>
      </c>
      <c r="N10" s="157">
        <v>0.34375</v>
      </c>
      <c r="O10" s="157">
        <v>0.29166666666666669</v>
      </c>
      <c r="P10" s="157" t="s">
        <v>70</v>
      </c>
      <c r="Q10" s="157" t="s">
        <v>70</v>
      </c>
      <c r="R10" s="157">
        <v>0.34375</v>
      </c>
      <c r="S10" s="157">
        <v>0.34375</v>
      </c>
      <c r="T10" s="157">
        <v>0.34375</v>
      </c>
      <c r="U10" s="157">
        <v>0.34375</v>
      </c>
      <c r="V10" s="157">
        <v>0.29166666666666669</v>
      </c>
      <c r="W10" s="157" t="s">
        <v>70</v>
      </c>
      <c r="X10" s="157" t="s">
        <v>70</v>
      </c>
      <c r="Y10" s="157">
        <v>0.34375</v>
      </c>
      <c r="Z10" s="157">
        <v>0.34375</v>
      </c>
      <c r="AA10" s="157">
        <v>0.34375</v>
      </c>
      <c r="AB10" s="157">
        <v>0.34375</v>
      </c>
      <c r="AC10" s="157">
        <v>0.29166666666666669</v>
      </c>
      <c r="AD10" s="157" t="s">
        <v>70</v>
      </c>
      <c r="AE10" s="157" t="s">
        <v>70</v>
      </c>
      <c r="AF10" s="157">
        <v>0.34375</v>
      </c>
      <c r="AG10" s="157">
        <v>0.34375</v>
      </c>
      <c r="AH10" s="212">
        <f t="shared" ref="AH10:AH24" si="0">SUM(C10:AG10)</f>
        <v>6.322916666666667</v>
      </c>
      <c r="AI10" s="87"/>
      <c r="AJ10" s="210"/>
      <c r="AK10" s="161"/>
      <c r="AL10" s="87">
        <f t="shared" ref="AL10:AL24" si="1">COUNTIF(C10:AG10,"В")*1+COUNTIF(C10:AG10,"Д")*1</f>
        <v>0</v>
      </c>
      <c r="AM10" s="87">
        <f t="shared" ref="AM10:AM19" si="2">COUNTIF(C10:AG10,"ТН")</f>
        <v>0</v>
      </c>
      <c r="AN10" s="180">
        <f>COUNTIF(C10:AG10,"&gt;=7:00:00")</f>
        <v>19</v>
      </c>
    </row>
    <row r="11" spans="1:40" ht="15" customHeight="1" x14ac:dyDescent="0.2">
      <c r="A11" s="169"/>
      <c r="B11" s="174" t="s">
        <v>61</v>
      </c>
      <c r="C11" s="140" t="s">
        <v>70</v>
      </c>
      <c r="D11" s="211">
        <v>11</v>
      </c>
      <c r="E11" s="158">
        <v>3</v>
      </c>
      <c r="F11" s="158">
        <v>8</v>
      </c>
      <c r="G11" s="158" t="s">
        <v>70</v>
      </c>
      <c r="H11" s="158">
        <v>11</v>
      </c>
      <c r="I11" s="159">
        <v>3</v>
      </c>
      <c r="J11" s="158">
        <v>8</v>
      </c>
      <c r="K11" s="67" t="s">
        <v>70</v>
      </c>
      <c r="L11" s="158">
        <v>11</v>
      </c>
      <c r="M11" s="158">
        <v>3</v>
      </c>
      <c r="N11" s="158">
        <v>8</v>
      </c>
      <c r="O11" s="158" t="s">
        <v>70</v>
      </c>
      <c r="P11" s="66" t="s">
        <v>70</v>
      </c>
      <c r="Q11" s="66" t="s">
        <v>70</v>
      </c>
      <c r="R11" s="63">
        <v>11</v>
      </c>
      <c r="S11" s="63">
        <v>3</v>
      </c>
      <c r="T11" s="63">
        <v>8</v>
      </c>
      <c r="U11" s="63" t="s">
        <v>70</v>
      </c>
      <c r="V11" s="63">
        <v>11</v>
      </c>
      <c r="W11" s="63">
        <v>3</v>
      </c>
      <c r="X11" s="63">
        <v>8</v>
      </c>
      <c r="Y11" s="63" t="s">
        <v>70</v>
      </c>
      <c r="Z11" s="63">
        <v>11</v>
      </c>
      <c r="AA11" s="63">
        <v>3</v>
      </c>
      <c r="AB11" s="63">
        <v>8</v>
      </c>
      <c r="AC11" s="63" t="s">
        <v>70</v>
      </c>
      <c r="AD11" s="63">
        <v>11</v>
      </c>
      <c r="AE11" s="63">
        <v>3</v>
      </c>
      <c r="AF11" s="63">
        <v>8</v>
      </c>
      <c r="AG11" s="63" t="s">
        <v>70</v>
      </c>
      <c r="AH11" s="92">
        <f t="shared" si="0"/>
        <v>154</v>
      </c>
      <c r="AI11" s="87">
        <f>COUNTIF(B11:AF11,"8")*5+COUNTIF(B11:AF11,"3")*2</f>
        <v>49</v>
      </c>
      <c r="AJ11" s="87">
        <f>COUNTIF(C11:AG11,"11")*3+COUNTIF(C11:AG11,"3")*1</f>
        <v>28</v>
      </c>
      <c r="AK11" s="68">
        <v>11</v>
      </c>
      <c r="AL11" s="87">
        <f t="shared" si="1"/>
        <v>0</v>
      </c>
      <c r="AM11" s="87">
        <f t="shared" si="2"/>
        <v>0</v>
      </c>
      <c r="AN11" s="180">
        <f>COUNTIF(C11:AG11,"&gt;=3")</f>
        <v>21</v>
      </c>
    </row>
    <row r="12" spans="1:40" ht="15" customHeight="1" x14ac:dyDescent="0.2">
      <c r="A12" s="169"/>
      <c r="B12" s="174" t="s">
        <v>60</v>
      </c>
      <c r="C12" s="140" t="s">
        <v>69</v>
      </c>
      <c r="D12" s="67" t="s">
        <v>69</v>
      </c>
      <c r="E12" s="160" t="s">
        <v>70</v>
      </c>
      <c r="F12" s="164" t="s">
        <v>101</v>
      </c>
      <c r="G12" s="164" t="s">
        <v>101</v>
      </c>
      <c r="H12" s="164" t="s">
        <v>101</v>
      </c>
      <c r="I12" s="160" t="s">
        <v>70</v>
      </c>
      <c r="J12" s="160" t="s">
        <v>70</v>
      </c>
      <c r="K12" s="67" t="s">
        <v>69</v>
      </c>
      <c r="L12" s="164" t="s">
        <v>101</v>
      </c>
      <c r="M12" s="164" t="s">
        <v>101</v>
      </c>
      <c r="N12" s="164" t="s">
        <v>101</v>
      </c>
      <c r="O12" s="164" t="s">
        <v>101</v>
      </c>
      <c r="P12" s="66" t="s">
        <v>70</v>
      </c>
      <c r="Q12" s="63">
        <v>11</v>
      </c>
      <c r="R12" s="63">
        <v>3</v>
      </c>
      <c r="S12" s="63">
        <v>8</v>
      </c>
      <c r="T12" s="63" t="s">
        <v>70</v>
      </c>
      <c r="U12" s="63">
        <v>11</v>
      </c>
      <c r="V12" s="63">
        <v>3</v>
      </c>
      <c r="W12" s="63">
        <v>8</v>
      </c>
      <c r="X12" s="63" t="s">
        <v>70</v>
      </c>
      <c r="Y12" s="63">
        <v>11</v>
      </c>
      <c r="Z12" s="63">
        <v>3</v>
      </c>
      <c r="AA12" s="63">
        <v>8</v>
      </c>
      <c r="AB12" s="63" t="s">
        <v>70</v>
      </c>
      <c r="AC12" s="63">
        <v>11</v>
      </c>
      <c r="AD12" s="63">
        <v>3</v>
      </c>
      <c r="AE12" s="63">
        <v>8</v>
      </c>
      <c r="AF12" s="63" t="s">
        <v>70</v>
      </c>
      <c r="AG12" s="63">
        <v>11</v>
      </c>
      <c r="AH12" s="92">
        <f t="shared" si="0"/>
        <v>99</v>
      </c>
      <c r="AI12" s="87">
        <f>COUNTIF(B12:AF12,"8")*5+COUNTIF(B12:AF12,"3")*2</f>
        <v>28</v>
      </c>
      <c r="AJ12" s="87">
        <f>COUNTIF(C12:AG12,"11")*3+COUNTIF(C12:AG12,"3")*1</f>
        <v>19</v>
      </c>
      <c r="AK12" s="161"/>
      <c r="AL12" s="87">
        <f t="shared" si="1"/>
        <v>0</v>
      </c>
      <c r="AM12" s="87">
        <f t="shared" si="2"/>
        <v>7</v>
      </c>
      <c r="AN12" s="180">
        <f>COUNTIF(C12:AG12,"&gt;=3")</f>
        <v>13</v>
      </c>
    </row>
    <row r="13" spans="1:40" ht="15" customHeight="1" x14ac:dyDescent="0.2">
      <c r="A13" s="169"/>
      <c r="B13" s="175" t="s">
        <v>62</v>
      </c>
      <c r="C13" s="140">
        <v>11</v>
      </c>
      <c r="D13" s="67">
        <v>3</v>
      </c>
      <c r="E13" s="66">
        <v>8</v>
      </c>
      <c r="F13" s="66" t="s">
        <v>70</v>
      </c>
      <c r="G13" s="71">
        <v>11</v>
      </c>
      <c r="H13" s="71">
        <v>3</v>
      </c>
      <c r="I13" s="92">
        <v>8</v>
      </c>
      <c r="J13" s="71" t="s">
        <v>70</v>
      </c>
      <c r="K13" s="67">
        <v>11</v>
      </c>
      <c r="L13" s="71">
        <v>3</v>
      </c>
      <c r="M13" s="71">
        <v>8</v>
      </c>
      <c r="N13" s="71" t="s">
        <v>70</v>
      </c>
      <c r="O13" s="71">
        <v>11</v>
      </c>
      <c r="P13" s="71">
        <v>3</v>
      </c>
      <c r="Q13" s="71">
        <v>8</v>
      </c>
      <c r="R13" s="71" t="s">
        <v>70</v>
      </c>
      <c r="S13" s="71">
        <v>11</v>
      </c>
      <c r="T13" s="71">
        <v>3</v>
      </c>
      <c r="U13" s="71">
        <v>8</v>
      </c>
      <c r="V13" s="71" t="s">
        <v>70</v>
      </c>
      <c r="W13" s="71">
        <v>11</v>
      </c>
      <c r="X13" s="71">
        <v>3</v>
      </c>
      <c r="Y13" s="71">
        <v>8</v>
      </c>
      <c r="Z13" s="71" t="s">
        <v>70</v>
      </c>
      <c r="AA13" s="71">
        <v>11</v>
      </c>
      <c r="AB13" s="66">
        <v>3</v>
      </c>
      <c r="AC13" s="66">
        <v>8</v>
      </c>
      <c r="AD13" s="66" t="s">
        <v>70</v>
      </c>
      <c r="AE13" s="66">
        <v>11</v>
      </c>
      <c r="AF13" s="66">
        <v>3</v>
      </c>
      <c r="AG13" s="76">
        <v>8</v>
      </c>
      <c r="AH13" s="92">
        <f t="shared" si="0"/>
        <v>176</v>
      </c>
      <c r="AI13" s="87">
        <f>COUNTIF(B13:AF13,"8")*5+COUNTIF(B13:AF13,"3")*2</f>
        <v>51</v>
      </c>
      <c r="AJ13" s="87">
        <f>COUNTIF(C13:AG13,"11")*3+COUNTIF(C13:AG13,"3")*1</f>
        <v>32</v>
      </c>
      <c r="AK13" s="68">
        <v>25</v>
      </c>
      <c r="AL13" s="87">
        <f t="shared" si="1"/>
        <v>0</v>
      </c>
      <c r="AM13" s="87">
        <f t="shared" si="2"/>
        <v>0</v>
      </c>
      <c r="AN13" s="180">
        <f>COUNTIF(C13:AG13,"&gt;=3")</f>
        <v>24</v>
      </c>
    </row>
    <row r="14" spans="1:40" ht="15" customHeight="1" x14ac:dyDescent="0.2">
      <c r="A14" s="170"/>
      <c r="B14" s="174" t="s">
        <v>37</v>
      </c>
      <c r="C14" s="155" t="s">
        <v>69</v>
      </c>
      <c r="D14" s="156" t="s">
        <v>69</v>
      </c>
      <c r="E14" s="157" t="s">
        <v>70</v>
      </c>
      <c r="F14" s="157">
        <v>0.34375</v>
      </c>
      <c r="G14" s="157">
        <v>0.34375</v>
      </c>
      <c r="H14" s="157">
        <v>0.29166666666666669</v>
      </c>
      <c r="I14" s="157" t="s">
        <v>70</v>
      </c>
      <c r="J14" s="157" t="s">
        <v>70</v>
      </c>
      <c r="K14" s="156" t="s">
        <v>69</v>
      </c>
      <c r="L14" s="157">
        <v>0.34375</v>
      </c>
      <c r="M14" s="157">
        <v>0.34375</v>
      </c>
      <c r="N14" s="157">
        <v>0.34375</v>
      </c>
      <c r="O14" s="157">
        <v>0.29166666666666669</v>
      </c>
      <c r="P14" s="157" t="s">
        <v>70</v>
      </c>
      <c r="Q14" s="157" t="s">
        <v>70</v>
      </c>
      <c r="R14" s="157">
        <v>0.34375</v>
      </c>
      <c r="S14" s="157">
        <v>0.34375</v>
      </c>
      <c r="T14" s="157">
        <v>0.34375</v>
      </c>
      <c r="U14" s="157">
        <v>0.34375</v>
      </c>
      <c r="V14" s="157">
        <v>0.29166666666666669</v>
      </c>
      <c r="W14" s="157" t="s">
        <v>70</v>
      </c>
      <c r="X14" s="157" t="s">
        <v>70</v>
      </c>
      <c r="Y14" s="157">
        <v>0.34375</v>
      </c>
      <c r="Z14" s="157">
        <v>0.34375</v>
      </c>
      <c r="AA14" s="157">
        <v>0.34375</v>
      </c>
      <c r="AB14" s="157">
        <v>0.34375</v>
      </c>
      <c r="AC14" s="157">
        <v>0.29166666666666669</v>
      </c>
      <c r="AD14" s="157" t="s">
        <v>70</v>
      </c>
      <c r="AE14" s="157" t="s">
        <v>70</v>
      </c>
      <c r="AF14" s="157">
        <v>0.34375</v>
      </c>
      <c r="AG14" s="157">
        <v>0.34375</v>
      </c>
      <c r="AH14" s="212">
        <f t="shared" si="0"/>
        <v>6.322916666666667</v>
      </c>
      <c r="AI14" s="87"/>
      <c r="AJ14" s="210"/>
      <c r="AK14" s="161"/>
      <c r="AL14" s="87">
        <f t="shared" si="1"/>
        <v>0</v>
      </c>
      <c r="AM14" s="87">
        <f t="shared" si="2"/>
        <v>0</v>
      </c>
      <c r="AN14" s="180">
        <f>COUNTIF(C14:AG14,"&gt;=7:00:00")</f>
        <v>19</v>
      </c>
    </row>
    <row r="15" spans="1:40" ht="15" customHeight="1" x14ac:dyDescent="0.2">
      <c r="A15" s="169"/>
      <c r="B15" s="174" t="s">
        <v>53</v>
      </c>
      <c r="C15" s="155" t="s">
        <v>69</v>
      </c>
      <c r="D15" s="156" t="s">
        <v>69</v>
      </c>
      <c r="E15" s="157" t="s">
        <v>70</v>
      </c>
      <c r="F15" s="157">
        <v>0.34375</v>
      </c>
      <c r="G15" s="157">
        <v>0.34375</v>
      </c>
      <c r="H15" s="157">
        <v>0.29166666666666669</v>
      </c>
      <c r="I15" s="157" t="s">
        <v>70</v>
      </c>
      <c r="J15" s="157" t="s">
        <v>70</v>
      </c>
      <c r="K15" s="156" t="s">
        <v>69</v>
      </c>
      <c r="L15" s="157">
        <v>0.34375</v>
      </c>
      <c r="M15" s="157">
        <v>0.34375</v>
      </c>
      <c r="N15" s="157">
        <v>0.34375</v>
      </c>
      <c r="O15" s="157" t="s">
        <v>104</v>
      </c>
      <c r="P15" s="157" t="s">
        <v>70</v>
      </c>
      <c r="Q15" s="157" t="s">
        <v>70</v>
      </c>
      <c r="R15" s="157">
        <v>0.34375</v>
      </c>
      <c r="S15" s="157">
        <v>0.34375</v>
      </c>
      <c r="T15" s="157">
        <v>0.34375</v>
      </c>
      <c r="U15" s="157">
        <v>0.34375</v>
      </c>
      <c r="V15" s="157">
        <v>0.29166666666666669</v>
      </c>
      <c r="W15" s="157" t="s">
        <v>70</v>
      </c>
      <c r="X15" s="157" t="s">
        <v>70</v>
      </c>
      <c r="Y15" s="157">
        <v>0.34375</v>
      </c>
      <c r="Z15" s="157">
        <v>0.34375</v>
      </c>
      <c r="AA15" s="157">
        <v>0.34375</v>
      </c>
      <c r="AB15" s="157">
        <v>0.34375</v>
      </c>
      <c r="AC15" s="157">
        <v>0.29166666666666669</v>
      </c>
      <c r="AD15" s="157" t="s">
        <v>70</v>
      </c>
      <c r="AE15" s="157" t="s">
        <v>70</v>
      </c>
      <c r="AF15" s="157">
        <v>0.34375</v>
      </c>
      <c r="AG15" s="157">
        <v>0.34375</v>
      </c>
      <c r="AH15" s="212">
        <f t="shared" si="0"/>
        <v>6.0312500000000009</v>
      </c>
      <c r="AI15" s="87"/>
      <c r="AJ15" s="210"/>
      <c r="AK15" s="161"/>
      <c r="AL15" s="87">
        <f t="shared" si="1"/>
        <v>0</v>
      </c>
      <c r="AM15" s="87">
        <f t="shared" si="2"/>
        <v>0</v>
      </c>
      <c r="AN15" s="180">
        <f>COUNTIF(C15:AG15,"&gt;=7:00:00")</f>
        <v>18</v>
      </c>
    </row>
    <row r="16" spans="1:40" ht="15" customHeight="1" x14ac:dyDescent="0.2">
      <c r="A16" s="169"/>
      <c r="B16" s="174" t="s">
        <v>54</v>
      </c>
      <c r="C16" s="155" t="s">
        <v>69</v>
      </c>
      <c r="D16" s="156" t="s">
        <v>69</v>
      </c>
      <c r="E16" s="157" t="s">
        <v>70</v>
      </c>
      <c r="F16" s="157">
        <v>0.34375</v>
      </c>
      <c r="G16" s="157">
        <v>0.34375</v>
      </c>
      <c r="H16" s="157">
        <v>0.29166666666666669</v>
      </c>
      <c r="I16" s="157" t="s">
        <v>70</v>
      </c>
      <c r="J16" s="157" t="s">
        <v>70</v>
      </c>
      <c r="K16" s="156" t="s">
        <v>69</v>
      </c>
      <c r="L16" s="157">
        <v>0.34375</v>
      </c>
      <c r="M16" s="157">
        <v>0.34375</v>
      </c>
      <c r="N16" s="157">
        <v>0.34375</v>
      </c>
      <c r="O16" s="157">
        <v>0.29166666666666669</v>
      </c>
      <c r="P16" s="157" t="s">
        <v>70</v>
      </c>
      <c r="Q16" s="157" t="s">
        <v>70</v>
      </c>
      <c r="R16" s="157">
        <v>0.34375</v>
      </c>
      <c r="S16" s="157">
        <v>0.34375</v>
      </c>
      <c r="T16" s="157">
        <v>0.34375</v>
      </c>
      <c r="U16" s="157">
        <v>0.34375</v>
      </c>
      <c r="V16" s="157">
        <v>0.29166666666666669</v>
      </c>
      <c r="W16" s="157" t="s">
        <v>70</v>
      </c>
      <c r="X16" s="157" t="s">
        <v>70</v>
      </c>
      <c r="Y16" s="157">
        <v>0.34375</v>
      </c>
      <c r="Z16" s="157">
        <v>0.34375</v>
      </c>
      <c r="AA16" s="157">
        <v>0.34375</v>
      </c>
      <c r="AB16" s="157">
        <v>0.34375</v>
      </c>
      <c r="AC16" s="157">
        <v>0.29166666666666669</v>
      </c>
      <c r="AD16" s="157" t="s">
        <v>70</v>
      </c>
      <c r="AE16" s="157" t="s">
        <v>70</v>
      </c>
      <c r="AF16" s="157">
        <v>0.34375</v>
      </c>
      <c r="AG16" s="157">
        <v>0.34375</v>
      </c>
      <c r="AH16" s="212">
        <f t="shared" si="0"/>
        <v>6.322916666666667</v>
      </c>
      <c r="AI16" s="87"/>
      <c r="AJ16" s="210"/>
      <c r="AK16" s="161"/>
      <c r="AL16" s="87">
        <f t="shared" si="1"/>
        <v>0</v>
      </c>
      <c r="AM16" s="87">
        <f t="shared" si="2"/>
        <v>0</v>
      </c>
      <c r="AN16" s="180">
        <f>COUNTIF(C16:AG16,"&gt;=7:00:00")</f>
        <v>19</v>
      </c>
    </row>
    <row r="17" spans="1:40" ht="15" customHeight="1" x14ac:dyDescent="0.2">
      <c r="A17" s="169"/>
      <c r="B17" s="174" t="s">
        <v>63</v>
      </c>
      <c r="C17" s="155" t="s">
        <v>69</v>
      </c>
      <c r="D17" s="156" t="s">
        <v>69</v>
      </c>
      <c r="E17" s="157" t="s">
        <v>70</v>
      </c>
      <c r="F17" s="157">
        <v>0.34375</v>
      </c>
      <c r="G17" s="157">
        <v>0.34375</v>
      </c>
      <c r="H17" s="157">
        <v>0.29166666666666669</v>
      </c>
      <c r="I17" s="157" t="s">
        <v>70</v>
      </c>
      <c r="J17" s="157" t="s">
        <v>70</v>
      </c>
      <c r="K17" s="156" t="s">
        <v>69</v>
      </c>
      <c r="L17" s="157">
        <v>0.34375</v>
      </c>
      <c r="M17" s="157">
        <v>0.34375</v>
      </c>
      <c r="N17" s="157">
        <v>0.34375</v>
      </c>
      <c r="O17" s="157">
        <v>0.29166666666666669</v>
      </c>
      <c r="P17" s="157" t="s">
        <v>70</v>
      </c>
      <c r="Q17" s="157" t="s">
        <v>70</v>
      </c>
      <c r="R17" s="157">
        <v>0.34375</v>
      </c>
      <c r="S17" s="157">
        <v>0.34375</v>
      </c>
      <c r="T17" s="157">
        <v>0.34375</v>
      </c>
      <c r="U17" s="157">
        <v>0.34375</v>
      </c>
      <c r="V17" s="157">
        <v>0.29166666666666669</v>
      </c>
      <c r="W17" s="157" t="s">
        <v>70</v>
      </c>
      <c r="X17" s="157" t="s">
        <v>70</v>
      </c>
      <c r="Y17" s="157">
        <v>0.34375</v>
      </c>
      <c r="Z17" s="157">
        <v>0.34375</v>
      </c>
      <c r="AA17" s="157">
        <v>0.34375</v>
      </c>
      <c r="AB17" s="157">
        <v>0.34375</v>
      </c>
      <c r="AC17" s="157">
        <v>0.29166666666666669</v>
      </c>
      <c r="AD17" s="157" t="s">
        <v>70</v>
      </c>
      <c r="AE17" s="157" t="s">
        <v>70</v>
      </c>
      <c r="AF17" s="157">
        <v>0.34375</v>
      </c>
      <c r="AG17" s="157">
        <v>0.34375</v>
      </c>
      <c r="AH17" s="212">
        <f t="shared" si="0"/>
        <v>6.322916666666667</v>
      </c>
      <c r="AI17" s="87"/>
      <c r="AJ17" s="210"/>
      <c r="AK17" s="161"/>
      <c r="AL17" s="87">
        <f t="shared" si="1"/>
        <v>0</v>
      </c>
      <c r="AM17" s="87">
        <f t="shared" si="2"/>
        <v>0</v>
      </c>
      <c r="AN17" s="180">
        <f>COUNTIF(C17:AG17,"&gt;=7:00:00")</f>
        <v>19</v>
      </c>
    </row>
    <row r="18" spans="1:40" ht="15" customHeight="1" x14ac:dyDescent="0.2">
      <c r="A18" s="169"/>
      <c r="B18" s="175" t="s">
        <v>62</v>
      </c>
      <c r="C18" s="68">
        <v>3</v>
      </c>
      <c r="D18" s="72">
        <v>8</v>
      </c>
      <c r="E18" s="163" t="s">
        <v>70</v>
      </c>
      <c r="F18" s="163">
        <v>11</v>
      </c>
      <c r="G18" s="164">
        <v>3</v>
      </c>
      <c r="H18" s="164">
        <v>8</v>
      </c>
      <c r="I18" s="87" t="s">
        <v>70</v>
      </c>
      <c r="J18" s="70">
        <v>11</v>
      </c>
      <c r="K18" s="162">
        <v>3</v>
      </c>
      <c r="L18" s="70">
        <v>8</v>
      </c>
      <c r="M18" s="164" t="s">
        <v>70</v>
      </c>
      <c r="N18" s="70">
        <v>11</v>
      </c>
      <c r="O18" s="164">
        <v>3</v>
      </c>
      <c r="P18" s="164">
        <v>8</v>
      </c>
      <c r="Q18" s="164" t="s">
        <v>70</v>
      </c>
      <c r="R18" s="70">
        <v>11</v>
      </c>
      <c r="S18" s="164">
        <v>3</v>
      </c>
      <c r="T18" s="164">
        <v>8</v>
      </c>
      <c r="U18" s="164" t="s">
        <v>70</v>
      </c>
      <c r="V18" s="70">
        <v>11</v>
      </c>
      <c r="W18" s="70">
        <v>3</v>
      </c>
      <c r="X18" s="70">
        <v>8</v>
      </c>
      <c r="Y18" s="164" t="s">
        <v>70</v>
      </c>
      <c r="Z18" s="164">
        <v>11</v>
      </c>
      <c r="AA18" s="70">
        <v>3</v>
      </c>
      <c r="AB18" s="65">
        <v>8</v>
      </c>
      <c r="AC18" s="163" t="s">
        <v>70</v>
      </c>
      <c r="AD18" s="65">
        <v>11</v>
      </c>
      <c r="AE18" s="163">
        <v>3</v>
      </c>
      <c r="AF18" s="163">
        <v>8</v>
      </c>
      <c r="AG18" s="165" t="s">
        <v>70</v>
      </c>
      <c r="AH18" s="92">
        <f t="shared" si="0"/>
        <v>165</v>
      </c>
      <c r="AI18" s="87">
        <f t="shared" ref="AI18:AI24" si="3">COUNTIF(B18:AF18,"8")*5+COUNTIF(B18:AF18,"3")*2</f>
        <v>56</v>
      </c>
      <c r="AJ18" s="87">
        <f t="shared" ref="AJ18:AJ24" si="4">COUNTIF(C18:AG18,"11")*3+COUNTIF(C18:AG18,"3")*1</f>
        <v>29</v>
      </c>
      <c r="AK18" s="68">
        <v>14</v>
      </c>
      <c r="AL18" s="87">
        <f t="shared" si="1"/>
        <v>0</v>
      </c>
      <c r="AM18" s="87">
        <f t="shared" si="2"/>
        <v>0</v>
      </c>
      <c r="AN18" s="180">
        <f t="shared" ref="AN18:AN24" si="5">COUNTIF(C18:AG18,"&gt;=3")</f>
        <v>23</v>
      </c>
    </row>
    <row r="19" spans="1:40" ht="15" customHeight="1" x14ac:dyDescent="0.2">
      <c r="A19" s="170"/>
      <c r="B19" s="175" t="s">
        <v>64</v>
      </c>
      <c r="C19" s="68">
        <v>11</v>
      </c>
      <c r="D19" s="162">
        <v>3</v>
      </c>
      <c r="E19" s="65">
        <v>8</v>
      </c>
      <c r="F19" s="163" t="s">
        <v>70</v>
      </c>
      <c r="G19" s="70">
        <v>11</v>
      </c>
      <c r="H19" s="164">
        <v>3</v>
      </c>
      <c r="I19" s="87">
        <v>8</v>
      </c>
      <c r="J19" s="164" t="s">
        <v>70</v>
      </c>
      <c r="K19" s="72">
        <v>11</v>
      </c>
      <c r="L19" s="164">
        <v>3</v>
      </c>
      <c r="M19" s="164">
        <v>8</v>
      </c>
      <c r="N19" s="164" t="s">
        <v>70</v>
      </c>
      <c r="O19" s="70">
        <v>11</v>
      </c>
      <c r="P19" s="164">
        <v>3</v>
      </c>
      <c r="Q19" s="164">
        <v>8</v>
      </c>
      <c r="R19" s="164" t="s">
        <v>70</v>
      </c>
      <c r="S19" s="70">
        <v>11</v>
      </c>
      <c r="T19" s="164">
        <v>3</v>
      </c>
      <c r="U19" s="164">
        <v>8</v>
      </c>
      <c r="V19" s="164" t="s">
        <v>70</v>
      </c>
      <c r="W19" s="70">
        <v>11</v>
      </c>
      <c r="X19" s="70">
        <v>3</v>
      </c>
      <c r="Y19" s="70">
        <v>8</v>
      </c>
      <c r="Z19" s="164" t="s">
        <v>70</v>
      </c>
      <c r="AA19" s="70">
        <v>11</v>
      </c>
      <c r="AB19" s="65">
        <v>3</v>
      </c>
      <c r="AC19" s="65">
        <v>8</v>
      </c>
      <c r="AD19" s="163" t="s">
        <v>70</v>
      </c>
      <c r="AE19" s="65">
        <v>11</v>
      </c>
      <c r="AF19" s="65">
        <v>3</v>
      </c>
      <c r="AG19" s="165">
        <v>8</v>
      </c>
      <c r="AH19" s="92">
        <f t="shared" si="0"/>
        <v>176</v>
      </c>
      <c r="AI19" s="87">
        <f t="shared" si="3"/>
        <v>51</v>
      </c>
      <c r="AJ19" s="87">
        <f t="shared" si="4"/>
        <v>32</v>
      </c>
      <c r="AK19" s="68">
        <v>25</v>
      </c>
      <c r="AL19" s="87">
        <f t="shared" si="1"/>
        <v>0</v>
      </c>
      <c r="AM19" s="87">
        <f t="shared" si="2"/>
        <v>0</v>
      </c>
      <c r="AN19" s="180">
        <f t="shared" si="5"/>
        <v>24</v>
      </c>
    </row>
    <row r="20" spans="1:40" ht="15" customHeight="1" x14ac:dyDescent="0.2">
      <c r="A20" s="169"/>
      <c r="B20" s="174" t="s">
        <v>45</v>
      </c>
      <c r="C20" s="68">
        <v>8</v>
      </c>
      <c r="D20" s="162" t="s">
        <v>70</v>
      </c>
      <c r="E20" s="65">
        <v>11</v>
      </c>
      <c r="F20" s="65">
        <v>3</v>
      </c>
      <c r="G20" s="70">
        <v>8</v>
      </c>
      <c r="H20" s="164" t="s">
        <v>70</v>
      </c>
      <c r="I20" s="166">
        <v>11</v>
      </c>
      <c r="J20" s="70">
        <v>3</v>
      </c>
      <c r="K20" s="72">
        <v>8</v>
      </c>
      <c r="L20" s="164" t="s">
        <v>70</v>
      </c>
      <c r="M20" s="70">
        <v>11</v>
      </c>
      <c r="N20" s="70">
        <v>3</v>
      </c>
      <c r="O20" s="70">
        <v>8</v>
      </c>
      <c r="P20" s="164" t="s">
        <v>70</v>
      </c>
      <c r="Q20" s="167" t="s">
        <v>71</v>
      </c>
      <c r="R20" s="167" t="s">
        <v>71</v>
      </c>
      <c r="S20" s="167" t="s">
        <v>71</v>
      </c>
      <c r="T20" s="167" t="s">
        <v>71</v>
      </c>
      <c r="U20" s="167" t="s">
        <v>71</v>
      </c>
      <c r="V20" s="167" t="s">
        <v>101</v>
      </c>
      <c r="W20" s="167" t="s">
        <v>101</v>
      </c>
      <c r="X20" s="167" t="s">
        <v>71</v>
      </c>
      <c r="Y20" s="167" t="s">
        <v>71</v>
      </c>
      <c r="Z20" s="167" t="s">
        <v>71</v>
      </c>
      <c r="AA20" s="167" t="s">
        <v>71</v>
      </c>
      <c r="AB20" s="167" t="s">
        <v>71</v>
      </c>
      <c r="AC20" s="167" t="s">
        <v>71</v>
      </c>
      <c r="AD20" s="167" t="s">
        <v>71</v>
      </c>
      <c r="AE20" s="167" t="s">
        <v>71</v>
      </c>
      <c r="AF20" s="167" t="s">
        <v>71</v>
      </c>
      <c r="AG20" s="167" t="s">
        <v>71</v>
      </c>
      <c r="AH20" s="92">
        <f t="shared" si="0"/>
        <v>74</v>
      </c>
      <c r="AI20" s="87">
        <f t="shared" si="3"/>
        <v>26</v>
      </c>
      <c r="AJ20" s="87">
        <f t="shared" si="4"/>
        <v>12</v>
      </c>
      <c r="AK20" s="68">
        <v>16</v>
      </c>
      <c r="AL20" s="87">
        <f t="shared" si="1"/>
        <v>15</v>
      </c>
      <c r="AM20" s="87">
        <f>COUNTIF(C20:AG20,"ТН")</f>
        <v>2</v>
      </c>
      <c r="AN20" s="180">
        <f t="shared" si="5"/>
        <v>10</v>
      </c>
    </row>
    <row r="21" spans="1:40" ht="15" customHeight="1" x14ac:dyDescent="0.2">
      <c r="A21" s="169"/>
      <c r="B21" s="174" t="s">
        <v>45</v>
      </c>
      <c r="C21" s="161" t="s">
        <v>70</v>
      </c>
      <c r="D21" s="72">
        <v>11</v>
      </c>
      <c r="E21" s="65">
        <v>3</v>
      </c>
      <c r="F21" s="65">
        <v>8</v>
      </c>
      <c r="G21" s="164" t="s">
        <v>70</v>
      </c>
      <c r="H21" s="164">
        <v>11</v>
      </c>
      <c r="I21" s="87">
        <v>3</v>
      </c>
      <c r="J21" s="164">
        <v>8</v>
      </c>
      <c r="K21" s="162" t="s">
        <v>70</v>
      </c>
      <c r="L21" s="70">
        <v>11</v>
      </c>
      <c r="M21" s="164">
        <v>3</v>
      </c>
      <c r="N21" s="70">
        <v>8</v>
      </c>
      <c r="O21" s="164" t="s">
        <v>70</v>
      </c>
      <c r="P21" s="70">
        <v>11</v>
      </c>
      <c r="Q21" s="164">
        <v>3</v>
      </c>
      <c r="R21" s="164">
        <v>8</v>
      </c>
      <c r="S21" s="164" t="s">
        <v>70</v>
      </c>
      <c r="T21" s="70">
        <v>11</v>
      </c>
      <c r="U21" s="164">
        <v>3</v>
      </c>
      <c r="V21" s="164">
        <v>8</v>
      </c>
      <c r="W21" s="164" t="s">
        <v>70</v>
      </c>
      <c r="X21" s="70">
        <v>11</v>
      </c>
      <c r="Y21" s="70">
        <v>3</v>
      </c>
      <c r="Z21" s="70">
        <v>8</v>
      </c>
      <c r="AA21" s="164" t="s">
        <v>70</v>
      </c>
      <c r="AB21" s="65">
        <v>11</v>
      </c>
      <c r="AC21" s="65">
        <v>3</v>
      </c>
      <c r="AD21" s="65">
        <v>8</v>
      </c>
      <c r="AE21" s="163" t="s">
        <v>70</v>
      </c>
      <c r="AF21" s="65">
        <v>11</v>
      </c>
      <c r="AG21" s="165">
        <v>3</v>
      </c>
      <c r="AH21" s="92">
        <f t="shared" si="0"/>
        <v>168</v>
      </c>
      <c r="AI21" s="87">
        <f t="shared" si="3"/>
        <v>49</v>
      </c>
      <c r="AJ21" s="87">
        <f t="shared" si="4"/>
        <v>32</v>
      </c>
      <c r="AK21" s="68">
        <v>16</v>
      </c>
      <c r="AL21" s="87">
        <f t="shared" si="1"/>
        <v>0</v>
      </c>
      <c r="AM21" s="87">
        <f t="shared" ref="AM21:AM24" si="6">COUNTIF(C21:AG21,"ТН")</f>
        <v>0</v>
      </c>
      <c r="AN21" s="180">
        <f t="shared" si="5"/>
        <v>23</v>
      </c>
    </row>
    <row r="22" spans="1:40" ht="15" customHeight="1" x14ac:dyDescent="0.2">
      <c r="A22" s="169"/>
      <c r="B22" s="174" t="s">
        <v>45</v>
      </c>
      <c r="C22" s="68">
        <v>8</v>
      </c>
      <c r="D22" s="162" t="s">
        <v>70</v>
      </c>
      <c r="E22" s="65">
        <v>11</v>
      </c>
      <c r="F22" s="65">
        <v>3</v>
      </c>
      <c r="G22" s="70">
        <v>8</v>
      </c>
      <c r="H22" s="164" t="s">
        <v>70</v>
      </c>
      <c r="I22" s="166">
        <v>11</v>
      </c>
      <c r="J22" s="70">
        <v>3</v>
      </c>
      <c r="K22" s="72">
        <v>8</v>
      </c>
      <c r="L22" s="164" t="s">
        <v>70</v>
      </c>
      <c r="M22" s="70">
        <v>11</v>
      </c>
      <c r="N22" s="70">
        <v>3</v>
      </c>
      <c r="O22" s="70">
        <v>8</v>
      </c>
      <c r="P22" s="164" t="s">
        <v>70</v>
      </c>
      <c r="Q22" s="70">
        <v>11</v>
      </c>
      <c r="R22" s="70">
        <v>3</v>
      </c>
      <c r="S22" s="70">
        <v>8</v>
      </c>
      <c r="T22" s="164" t="s">
        <v>70</v>
      </c>
      <c r="U22" s="70">
        <v>11</v>
      </c>
      <c r="V22" s="70">
        <v>3</v>
      </c>
      <c r="W22" s="70">
        <v>8</v>
      </c>
      <c r="X22" s="164" t="s">
        <v>70</v>
      </c>
      <c r="Y22" s="70">
        <v>11</v>
      </c>
      <c r="Z22" s="70">
        <v>3</v>
      </c>
      <c r="AA22" s="70">
        <v>8</v>
      </c>
      <c r="AB22" s="163" t="s">
        <v>70</v>
      </c>
      <c r="AC22" s="65">
        <v>11</v>
      </c>
      <c r="AD22" s="65">
        <v>3</v>
      </c>
      <c r="AE22" s="65">
        <v>8</v>
      </c>
      <c r="AF22" s="163" t="s">
        <v>70</v>
      </c>
      <c r="AG22" s="168">
        <v>11</v>
      </c>
      <c r="AH22" s="92">
        <f t="shared" si="0"/>
        <v>173</v>
      </c>
      <c r="AI22" s="87">
        <f t="shared" si="3"/>
        <v>54</v>
      </c>
      <c r="AJ22" s="87">
        <f t="shared" si="4"/>
        <v>31</v>
      </c>
      <c r="AK22" s="68">
        <v>16</v>
      </c>
      <c r="AL22" s="87">
        <f t="shared" si="1"/>
        <v>0</v>
      </c>
      <c r="AM22" s="87">
        <f t="shared" si="6"/>
        <v>0</v>
      </c>
      <c r="AN22" s="180">
        <f t="shared" si="5"/>
        <v>23</v>
      </c>
    </row>
    <row r="23" spans="1:40" ht="15" customHeight="1" x14ac:dyDescent="0.2">
      <c r="A23" s="169"/>
      <c r="B23" s="174" t="s">
        <v>45</v>
      </c>
      <c r="C23" s="161" t="s">
        <v>69</v>
      </c>
      <c r="D23" s="162" t="s">
        <v>69</v>
      </c>
      <c r="E23" s="65">
        <v>11</v>
      </c>
      <c r="F23" s="65">
        <v>3</v>
      </c>
      <c r="G23" s="70">
        <v>8</v>
      </c>
      <c r="H23" s="164" t="s">
        <v>70</v>
      </c>
      <c r="I23" s="166">
        <v>11</v>
      </c>
      <c r="J23" s="70">
        <v>3</v>
      </c>
      <c r="K23" s="162" t="s">
        <v>69</v>
      </c>
      <c r="L23" s="70">
        <v>11</v>
      </c>
      <c r="M23" s="164">
        <v>3</v>
      </c>
      <c r="N23" s="70">
        <v>8</v>
      </c>
      <c r="O23" s="164" t="s">
        <v>70</v>
      </c>
      <c r="P23" s="70">
        <v>11</v>
      </c>
      <c r="Q23" s="164">
        <v>3</v>
      </c>
      <c r="R23" s="164">
        <v>8</v>
      </c>
      <c r="S23" s="164" t="s">
        <v>70</v>
      </c>
      <c r="T23" s="70">
        <v>11</v>
      </c>
      <c r="U23" s="164">
        <v>3</v>
      </c>
      <c r="V23" s="164">
        <v>8</v>
      </c>
      <c r="W23" s="164" t="s">
        <v>70</v>
      </c>
      <c r="X23" s="70">
        <v>11</v>
      </c>
      <c r="Y23" s="70">
        <v>3</v>
      </c>
      <c r="Z23" s="70">
        <v>8</v>
      </c>
      <c r="AA23" s="164" t="s">
        <v>70</v>
      </c>
      <c r="AB23" s="65">
        <v>11</v>
      </c>
      <c r="AC23" s="65">
        <v>3</v>
      </c>
      <c r="AD23" s="65">
        <v>8</v>
      </c>
      <c r="AE23" s="163" t="s">
        <v>70</v>
      </c>
      <c r="AF23" s="65">
        <v>11</v>
      </c>
      <c r="AG23" s="165">
        <v>3</v>
      </c>
      <c r="AH23" s="92">
        <f t="shared" si="0"/>
        <v>160</v>
      </c>
      <c r="AI23" s="87">
        <f t="shared" si="3"/>
        <v>44</v>
      </c>
      <c r="AJ23" s="87">
        <f t="shared" si="4"/>
        <v>32</v>
      </c>
      <c r="AK23" s="161"/>
      <c r="AL23" s="87">
        <f t="shared" si="1"/>
        <v>0</v>
      </c>
      <c r="AM23" s="87">
        <f t="shared" si="6"/>
        <v>0</v>
      </c>
      <c r="AN23" s="180">
        <f t="shared" si="5"/>
        <v>22</v>
      </c>
    </row>
    <row r="24" spans="1:40" ht="15" customHeight="1" x14ac:dyDescent="0.25">
      <c r="A24" s="170"/>
      <c r="B24" s="15" t="s">
        <v>45</v>
      </c>
      <c r="C24" s="68">
        <v>3</v>
      </c>
      <c r="D24" s="72">
        <v>8</v>
      </c>
      <c r="E24" s="163" t="s">
        <v>70</v>
      </c>
      <c r="F24" s="163" t="s">
        <v>95</v>
      </c>
      <c r="G24" s="164" t="s">
        <v>102</v>
      </c>
      <c r="H24" s="164" t="s">
        <v>103</v>
      </c>
      <c r="I24" s="87" t="s">
        <v>70</v>
      </c>
      <c r="J24" s="70">
        <v>11</v>
      </c>
      <c r="K24" s="162" t="s">
        <v>102</v>
      </c>
      <c r="L24" s="70">
        <v>8</v>
      </c>
      <c r="M24" s="164" t="s">
        <v>70</v>
      </c>
      <c r="N24" s="70">
        <v>11</v>
      </c>
      <c r="O24" s="164" t="s">
        <v>102</v>
      </c>
      <c r="P24" s="164" t="s">
        <v>103</v>
      </c>
      <c r="Q24" s="164" t="s">
        <v>70</v>
      </c>
      <c r="R24" s="167" t="s">
        <v>71</v>
      </c>
      <c r="S24" s="167" t="s">
        <v>101</v>
      </c>
      <c r="T24" s="167" t="s">
        <v>71</v>
      </c>
      <c r="U24" s="167" t="s">
        <v>71</v>
      </c>
      <c r="V24" s="167" t="s">
        <v>71</v>
      </c>
      <c r="W24" s="167" t="s">
        <v>71</v>
      </c>
      <c r="X24" s="167" t="s">
        <v>73</v>
      </c>
      <c r="Y24" s="167" t="s">
        <v>73</v>
      </c>
      <c r="Z24" s="167" t="s">
        <v>73</v>
      </c>
      <c r="AA24" s="167" t="s">
        <v>73</v>
      </c>
      <c r="AB24" s="167" t="s">
        <v>71</v>
      </c>
      <c r="AC24" s="167" t="s">
        <v>71</v>
      </c>
      <c r="AD24" s="167" t="s">
        <v>71</v>
      </c>
      <c r="AE24" s="167" t="s">
        <v>71</v>
      </c>
      <c r="AF24" s="167" t="s">
        <v>71</v>
      </c>
      <c r="AG24" s="167" t="s">
        <v>71</v>
      </c>
      <c r="AH24" s="92">
        <f t="shared" si="0"/>
        <v>41</v>
      </c>
      <c r="AI24" s="87">
        <f t="shared" si="3"/>
        <v>28</v>
      </c>
      <c r="AJ24" s="87">
        <f t="shared" si="4"/>
        <v>13</v>
      </c>
      <c r="AK24" s="68">
        <v>14</v>
      </c>
      <c r="AL24" s="87">
        <f t="shared" si="1"/>
        <v>15</v>
      </c>
      <c r="AM24" s="87">
        <f t="shared" si="6"/>
        <v>1</v>
      </c>
      <c r="AN24" s="180">
        <f t="shared" si="5"/>
        <v>5</v>
      </c>
    </row>
    <row r="25" spans="1:40" ht="18.75" x14ac:dyDescent="0.3">
      <c r="N25" s="36"/>
      <c r="Q25" s="14"/>
      <c r="R25" s="14"/>
      <c r="S25" s="14"/>
      <c r="T25" s="22"/>
      <c r="U25" s="22"/>
      <c r="V25" s="22"/>
      <c r="W25" s="22"/>
      <c r="X25" s="22"/>
      <c r="Y25" s="22"/>
      <c r="Z25" s="22"/>
      <c r="AA25" s="22"/>
    </row>
    <row r="26" spans="1:40" ht="18.75" x14ac:dyDescent="0.25">
      <c r="Q26" s="254" t="s">
        <v>67</v>
      </c>
      <c r="R26" s="254"/>
      <c r="S26" s="254"/>
      <c r="T26" s="254"/>
      <c r="U26" s="254"/>
      <c r="V26" s="254"/>
      <c r="W26" s="254"/>
      <c r="X26" s="254"/>
      <c r="Y26" s="254"/>
      <c r="Z26" s="78"/>
      <c r="AA26" s="255" t="s">
        <v>68</v>
      </c>
      <c r="AB26" s="255"/>
      <c r="AC26" s="255"/>
      <c r="AD26" s="255"/>
      <c r="AE26" s="255"/>
      <c r="AF26" s="255"/>
      <c r="AG26" s="171"/>
      <c r="AH26" s="221"/>
      <c r="AI26" s="221"/>
      <c r="AJ26" s="221"/>
      <c r="AK26" s="221"/>
      <c r="AL26" s="221"/>
    </row>
    <row r="28" spans="1:40" ht="12.75" customHeight="1" x14ac:dyDescent="0.2">
      <c r="C28" s="248" t="s">
        <v>108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</row>
    <row r="29" spans="1:40" x14ac:dyDescent="0.2"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</row>
    <row r="30" spans="1:40" x14ac:dyDescent="0.2"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</row>
    <row r="34" spans="1:40" ht="40.5" customHeight="1" x14ac:dyDescent="0.2">
      <c r="A34" s="80" t="s">
        <v>4</v>
      </c>
      <c r="B34" s="81" t="s">
        <v>5</v>
      </c>
      <c r="C34" s="172">
        <v>1</v>
      </c>
      <c r="D34" s="173">
        <v>2</v>
      </c>
      <c r="E34" s="173">
        <v>3</v>
      </c>
      <c r="F34" s="173">
        <v>4</v>
      </c>
      <c r="G34" s="173">
        <v>5</v>
      </c>
      <c r="H34" s="173">
        <v>6</v>
      </c>
      <c r="I34" s="172">
        <v>7</v>
      </c>
      <c r="J34" s="173">
        <v>8</v>
      </c>
      <c r="K34" s="173">
        <v>9</v>
      </c>
      <c r="L34" s="172">
        <v>10</v>
      </c>
      <c r="M34" s="173">
        <v>11</v>
      </c>
      <c r="N34" s="172">
        <v>12</v>
      </c>
      <c r="O34" s="172">
        <v>13</v>
      </c>
      <c r="P34" s="172">
        <v>14</v>
      </c>
      <c r="Q34" s="173">
        <v>15</v>
      </c>
      <c r="R34" s="172">
        <v>16</v>
      </c>
      <c r="S34" s="172">
        <v>17</v>
      </c>
      <c r="T34" s="172">
        <v>18</v>
      </c>
      <c r="U34" s="172">
        <v>19</v>
      </c>
      <c r="V34" s="172">
        <v>20</v>
      </c>
      <c r="W34" s="172">
        <v>21</v>
      </c>
      <c r="X34" s="172">
        <v>22</v>
      </c>
      <c r="Y34" s="172">
        <v>23</v>
      </c>
      <c r="Z34" s="173">
        <v>24</v>
      </c>
      <c r="AA34" s="172">
        <v>25</v>
      </c>
      <c r="AB34" s="172">
        <v>26</v>
      </c>
      <c r="AC34" s="172">
        <v>27</v>
      </c>
      <c r="AD34" s="172">
        <v>28</v>
      </c>
      <c r="AE34" s="172">
        <v>29</v>
      </c>
      <c r="AF34" s="172">
        <v>30</v>
      </c>
      <c r="AG34" s="151">
        <v>31</v>
      </c>
      <c r="AH34" s="181" t="s">
        <v>84</v>
      </c>
      <c r="AI34" s="182" t="s">
        <v>50</v>
      </c>
      <c r="AJ34" s="182" t="s">
        <v>85</v>
      </c>
      <c r="AK34" s="183" t="s">
        <v>86</v>
      </c>
      <c r="AL34" s="182" t="s">
        <v>11</v>
      </c>
      <c r="AM34" s="183" t="s">
        <v>47</v>
      </c>
      <c r="AN34" s="183" t="s">
        <v>100</v>
      </c>
    </row>
    <row r="35" spans="1:40" ht="14.25" x14ac:dyDescent="0.2">
      <c r="A35" s="169"/>
      <c r="B35" s="174" t="s">
        <v>45</v>
      </c>
      <c r="C35" s="140" t="s">
        <v>70</v>
      </c>
      <c r="D35" s="67" t="s">
        <v>70</v>
      </c>
      <c r="E35" s="73" t="s">
        <v>71</v>
      </c>
      <c r="F35" s="73" t="s">
        <v>71</v>
      </c>
      <c r="G35" s="73" t="s">
        <v>71</v>
      </c>
      <c r="H35" s="73" t="s">
        <v>71</v>
      </c>
      <c r="I35" s="141" t="s">
        <v>71</v>
      </c>
      <c r="J35" s="73" t="s">
        <v>71</v>
      </c>
      <c r="K35" s="67" t="s">
        <v>70</v>
      </c>
      <c r="L35" s="73" t="s">
        <v>71</v>
      </c>
      <c r="M35" s="73" t="s">
        <v>71</v>
      </c>
      <c r="N35" s="73" t="s">
        <v>71</v>
      </c>
      <c r="O35" s="73" t="s">
        <v>71</v>
      </c>
      <c r="P35" s="73" t="s">
        <v>71</v>
      </c>
      <c r="Q35" s="73" t="s">
        <v>71</v>
      </c>
      <c r="R35" s="73" t="s">
        <v>71</v>
      </c>
      <c r="S35" s="73" t="s">
        <v>71</v>
      </c>
      <c r="T35" s="73" t="s">
        <v>71</v>
      </c>
      <c r="U35" s="73" t="s">
        <v>71</v>
      </c>
      <c r="V35" s="73" t="s">
        <v>71</v>
      </c>
      <c r="W35" s="73" t="s">
        <v>71</v>
      </c>
      <c r="X35" s="73" t="s">
        <v>71</v>
      </c>
      <c r="Y35" s="73" t="s">
        <v>71</v>
      </c>
      <c r="Z35" s="73" t="s">
        <v>71</v>
      </c>
      <c r="AA35" s="73" t="s">
        <v>71</v>
      </c>
      <c r="AB35" s="73" t="s">
        <v>73</v>
      </c>
      <c r="AC35" s="73" t="s">
        <v>73</v>
      </c>
      <c r="AD35" s="73" t="s">
        <v>73</v>
      </c>
      <c r="AE35" s="73" t="s">
        <v>73</v>
      </c>
      <c r="AF35" s="73" t="s">
        <v>73</v>
      </c>
      <c r="AG35" s="73" t="s">
        <v>73</v>
      </c>
      <c r="AH35" s="90">
        <f>SUM(C35:AG35)</f>
        <v>0</v>
      </c>
      <c r="AI35" s="142"/>
      <c r="AJ35" s="142"/>
      <c r="AK35" s="143"/>
      <c r="AL35" s="213" t="s">
        <v>105</v>
      </c>
      <c r="AM35" s="87">
        <f t="shared" ref="AM35:AM36" si="7">COUNTIF(C35:AG35,"ТН")</f>
        <v>0</v>
      </c>
      <c r="AN35" s="180">
        <f t="shared" ref="AN35:AN36" si="8">COUNTIF(C35:AG35,"&gt;=3")</f>
        <v>0</v>
      </c>
    </row>
    <row r="36" spans="1:40" ht="15" x14ac:dyDescent="0.25">
      <c r="A36" s="170"/>
      <c r="B36" s="15" t="s">
        <v>45</v>
      </c>
      <c r="C36" s="140" t="s">
        <v>70</v>
      </c>
      <c r="D36" s="67" t="s">
        <v>70</v>
      </c>
      <c r="E36" s="73" t="s">
        <v>71</v>
      </c>
      <c r="F36" s="73" t="s">
        <v>71</v>
      </c>
      <c r="G36" s="73" t="s">
        <v>71</v>
      </c>
      <c r="H36" s="73" t="s">
        <v>71</v>
      </c>
      <c r="I36" s="141" t="s">
        <v>71</v>
      </c>
      <c r="J36" s="73" t="s">
        <v>71</v>
      </c>
      <c r="K36" s="67" t="s">
        <v>70</v>
      </c>
      <c r="L36" s="73" t="s">
        <v>71</v>
      </c>
      <c r="M36" s="73" t="s">
        <v>71</v>
      </c>
      <c r="N36" s="73" t="s">
        <v>71</v>
      </c>
      <c r="O36" s="73" t="s">
        <v>71</v>
      </c>
      <c r="P36" s="73" t="s">
        <v>71</v>
      </c>
      <c r="Q36" s="73" t="s">
        <v>71</v>
      </c>
      <c r="R36" s="73" t="s">
        <v>71</v>
      </c>
      <c r="S36" s="73" t="s">
        <v>71</v>
      </c>
      <c r="T36" s="73" t="s">
        <v>71</v>
      </c>
      <c r="U36" s="73" t="s">
        <v>71</v>
      </c>
      <c r="V36" s="73" t="s">
        <v>71</v>
      </c>
      <c r="W36" s="73" t="s">
        <v>71</v>
      </c>
      <c r="X36" s="73" t="s">
        <v>71</v>
      </c>
      <c r="Y36" s="73" t="s">
        <v>71</v>
      </c>
      <c r="Z36" s="73" t="s">
        <v>71</v>
      </c>
      <c r="AA36" s="73" t="s">
        <v>71</v>
      </c>
      <c r="AB36" s="73" t="s">
        <v>73</v>
      </c>
      <c r="AC36" s="73" t="s">
        <v>73</v>
      </c>
      <c r="AD36" s="73" t="s">
        <v>73</v>
      </c>
      <c r="AE36" s="73" t="s">
        <v>73</v>
      </c>
      <c r="AF36" s="73" t="s">
        <v>73</v>
      </c>
      <c r="AG36" s="73" t="s">
        <v>73</v>
      </c>
      <c r="AH36" s="90">
        <f>SUM(C36:AG36)</f>
        <v>0</v>
      </c>
      <c r="AI36" s="142"/>
      <c r="AJ36" s="142"/>
      <c r="AK36" s="143"/>
      <c r="AL36" s="87">
        <f t="shared" ref="AL36" si="9">COUNTIF(C36:AG36,"В")*1+COUNTIF(C36:AG36,"Д")*1</f>
        <v>28</v>
      </c>
      <c r="AM36" s="87">
        <f t="shared" si="7"/>
        <v>0</v>
      </c>
      <c r="AN36" s="180">
        <f t="shared" si="8"/>
        <v>0</v>
      </c>
    </row>
    <row r="38" spans="1:40" ht="12.75" customHeight="1" x14ac:dyDescent="0.2">
      <c r="C38" s="248" t="s">
        <v>106</v>
      </c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</row>
    <row r="39" spans="1:40" x14ac:dyDescent="0.2"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</row>
    <row r="41" spans="1:40" ht="12.75" customHeight="1" x14ac:dyDescent="0.2">
      <c r="C41" s="248" t="s">
        <v>109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</row>
    <row r="42" spans="1:40" ht="12.75" customHeight="1" x14ac:dyDescent="0.2"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</row>
    <row r="43" spans="1:40" x14ac:dyDescent="0.2"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</row>
    <row r="47" spans="1:40" ht="40.5" customHeight="1" x14ac:dyDescent="0.2">
      <c r="A47" s="80" t="s">
        <v>4</v>
      </c>
      <c r="B47" s="81" t="s">
        <v>5</v>
      </c>
      <c r="C47" s="172">
        <v>1</v>
      </c>
      <c r="D47" s="173">
        <v>2</v>
      </c>
      <c r="E47" s="173">
        <v>3</v>
      </c>
      <c r="F47" s="173">
        <v>4</v>
      </c>
      <c r="G47" s="173">
        <v>5</v>
      </c>
      <c r="H47" s="173">
        <v>6</v>
      </c>
      <c r="I47" s="172">
        <v>7</v>
      </c>
      <c r="J47" s="173">
        <v>8</v>
      </c>
      <c r="K47" s="173">
        <v>9</v>
      </c>
      <c r="L47" s="172">
        <v>10</v>
      </c>
      <c r="M47" s="173">
        <v>11</v>
      </c>
      <c r="N47" s="172">
        <v>12</v>
      </c>
      <c r="O47" s="172">
        <v>13</v>
      </c>
      <c r="P47" s="172">
        <v>14</v>
      </c>
      <c r="Q47" s="173">
        <v>15</v>
      </c>
      <c r="R47" s="172">
        <v>16</v>
      </c>
      <c r="S47" s="172">
        <v>17</v>
      </c>
      <c r="T47" s="172">
        <v>18</v>
      </c>
      <c r="U47" s="172">
        <v>19</v>
      </c>
      <c r="V47" s="172">
        <v>20</v>
      </c>
      <c r="W47" s="172">
        <v>21</v>
      </c>
      <c r="X47" s="172">
        <v>22</v>
      </c>
      <c r="Y47" s="172">
        <v>23</v>
      </c>
      <c r="Z47" s="173">
        <v>24</v>
      </c>
      <c r="AA47" s="172">
        <v>25</v>
      </c>
      <c r="AB47" s="172">
        <v>26</v>
      </c>
      <c r="AC47" s="172">
        <v>27</v>
      </c>
      <c r="AD47" s="172">
        <v>28</v>
      </c>
      <c r="AE47" s="172">
        <v>29</v>
      </c>
      <c r="AF47" s="172">
        <v>30</v>
      </c>
      <c r="AG47" s="151">
        <v>31</v>
      </c>
      <c r="AH47" s="181" t="s">
        <v>84</v>
      </c>
      <c r="AI47" s="182" t="s">
        <v>50</v>
      </c>
      <c r="AJ47" s="182" t="s">
        <v>85</v>
      </c>
      <c r="AK47" s="183" t="s">
        <v>86</v>
      </c>
      <c r="AL47" s="182" t="s">
        <v>11</v>
      </c>
      <c r="AM47" s="183" t="s">
        <v>47</v>
      </c>
      <c r="AN47" s="183" t="s">
        <v>100</v>
      </c>
    </row>
    <row r="49" spans="1:40" ht="14.25" x14ac:dyDescent="0.2">
      <c r="A49" s="169"/>
      <c r="B49" s="174" t="s">
        <v>45</v>
      </c>
      <c r="C49" s="68">
        <v>3</v>
      </c>
      <c r="D49" s="72">
        <v>8</v>
      </c>
      <c r="E49" s="163" t="s">
        <v>70</v>
      </c>
      <c r="F49" s="163">
        <v>11</v>
      </c>
      <c r="G49" s="164">
        <v>3</v>
      </c>
      <c r="H49" s="164">
        <v>8</v>
      </c>
      <c r="I49" s="87" t="s">
        <v>70</v>
      </c>
      <c r="J49" s="70">
        <v>11</v>
      </c>
      <c r="K49" s="162">
        <v>3</v>
      </c>
      <c r="L49" s="70">
        <v>8</v>
      </c>
      <c r="M49" s="164" t="s">
        <v>70</v>
      </c>
      <c r="N49" s="70">
        <v>11</v>
      </c>
      <c r="O49" s="164">
        <v>3</v>
      </c>
      <c r="P49" s="164">
        <v>8</v>
      </c>
      <c r="Q49" s="164" t="s">
        <v>70</v>
      </c>
      <c r="R49" s="70">
        <v>11</v>
      </c>
      <c r="S49" s="164">
        <v>3</v>
      </c>
      <c r="T49" s="164">
        <v>8</v>
      </c>
      <c r="U49" s="164" t="s">
        <v>70</v>
      </c>
      <c r="V49" s="70">
        <v>11</v>
      </c>
      <c r="W49" s="70">
        <v>3</v>
      </c>
      <c r="X49" s="70">
        <v>8</v>
      </c>
      <c r="Y49" s="164" t="s">
        <v>70</v>
      </c>
      <c r="Z49" s="164">
        <v>11</v>
      </c>
      <c r="AA49" s="70">
        <v>3</v>
      </c>
      <c r="AB49" s="65">
        <v>8</v>
      </c>
      <c r="AC49" s="163" t="s">
        <v>70</v>
      </c>
      <c r="AD49" s="65">
        <v>11</v>
      </c>
      <c r="AE49" s="163">
        <v>3</v>
      </c>
      <c r="AF49" s="163">
        <v>8</v>
      </c>
      <c r="AG49" s="165" t="s">
        <v>70</v>
      </c>
      <c r="AH49" s="92">
        <f t="shared" ref="AH49" si="10">SUM(C49:AG49)</f>
        <v>165</v>
      </c>
      <c r="AI49" s="87">
        <f t="shared" ref="AI49" si="11">COUNTIF(B49:AF49,"8")*5+COUNTIF(B49:AF49,"3")*2</f>
        <v>56</v>
      </c>
      <c r="AJ49" s="87">
        <f t="shared" ref="AJ49" si="12">COUNTIF(C49:AG49,"11")*3+COUNTIF(C49:AG49,"3")*1</f>
        <v>29</v>
      </c>
      <c r="AK49" s="68">
        <v>14</v>
      </c>
      <c r="AL49" s="87">
        <f t="shared" ref="AL49" si="13">COUNTIF(C49:AG49,"В")*1+COUNTIF(C49:AG49,"Д")*1</f>
        <v>0</v>
      </c>
      <c r="AM49" s="87">
        <f t="shared" ref="AM49" si="14">COUNTIF(C49:AG49,"ТН")</f>
        <v>0</v>
      </c>
      <c r="AN49" s="180">
        <f t="shared" ref="AN49" si="15">COUNTIF(C49:AG49,"&gt;=3")</f>
        <v>23</v>
      </c>
    </row>
    <row r="52" spans="1:40" ht="12.75" customHeight="1" x14ac:dyDescent="0.2">
      <c r="C52" s="248" t="s">
        <v>107</v>
      </c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</row>
    <row r="53" spans="1:40" x14ac:dyDescent="0.2"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</row>
    <row r="54" spans="1:40" x14ac:dyDescent="0.2"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</row>
    <row r="58" spans="1:40" ht="40.5" customHeight="1" x14ac:dyDescent="0.2">
      <c r="A58" s="80" t="s">
        <v>4</v>
      </c>
      <c r="B58" s="81" t="s">
        <v>5</v>
      </c>
      <c r="C58" s="172">
        <v>1</v>
      </c>
      <c r="D58" s="173">
        <v>2</v>
      </c>
      <c r="E58" s="173">
        <v>3</v>
      </c>
      <c r="F58" s="173">
        <v>4</v>
      </c>
      <c r="G58" s="173">
        <v>5</v>
      </c>
      <c r="H58" s="173">
        <v>6</v>
      </c>
      <c r="I58" s="172">
        <v>7</v>
      </c>
      <c r="J58" s="173">
        <v>8</v>
      </c>
      <c r="K58" s="173">
        <v>9</v>
      </c>
      <c r="L58" s="172">
        <v>10</v>
      </c>
      <c r="M58" s="173">
        <v>11</v>
      </c>
      <c r="N58" s="172">
        <v>12</v>
      </c>
      <c r="O58" s="172">
        <v>13</v>
      </c>
      <c r="P58" s="172">
        <v>14</v>
      </c>
      <c r="Q58" s="173">
        <v>15</v>
      </c>
      <c r="R58" s="172">
        <v>16</v>
      </c>
      <c r="S58" s="172">
        <v>17</v>
      </c>
      <c r="T58" s="172">
        <v>18</v>
      </c>
      <c r="U58" s="172">
        <v>19</v>
      </c>
      <c r="V58" s="172">
        <v>20</v>
      </c>
      <c r="W58" s="172">
        <v>21</v>
      </c>
      <c r="X58" s="172">
        <v>22</v>
      </c>
      <c r="Y58" s="172">
        <v>23</v>
      </c>
      <c r="Z58" s="173">
        <v>24</v>
      </c>
      <c r="AA58" s="172">
        <v>25</v>
      </c>
      <c r="AB58" s="172">
        <v>26</v>
      </c>
      <c r="AC58" s="172">
        <v>27</v>
      </c>
      <c r="AD58" s="172">
        <v>28</v>
      </c>
      <c r="AE58" s="172">
        <v>29</v>
      </c>
      <c r="AF58" s="172">
        <v>30</v>
      </c>
      <c r="AG58" s="151">
        <v>31</v>
      </c>
      <c r="AH58" s="181" t="s">
        <v>84</v>
      </c>
      <c r="AI58" s="182" t="s">
        <v>50</v>
      </c>
      <c r="AJ58" s="182" t="s">
        <v>85</v>
      </c>
      <c r="AK58" s="183" t="s">
        <v>86</v>
      </c>
      <c r="AL58" s="182" t="s">
        <v>11</v>
      </c>
      <c r="AM58" s="183" t="s">
        <v>47</v>
      </c>
      <c r="AN58" s="183" t="s">
        <v>100</v>
      </c>
    </row>
    <row r="59" spans="1:40" ht="15" customHeight="1" x14ac:dyDescent="0.2">
      <c r="A59" s="169"/>
      <c r="B59" s="174" t="s">
        <v>52</v>
      </c>
      <c r="C59" s="155" t="s">
        <v>69</v>
      </c>
      <c r="D59" s="156" t="s">
        <v>69</v>
      </c>
      <c r="E59" s="157" t="s">
        <v>70</v>
      </c>
      <c r="F59" s="157">
        <v>0.34375</v>
      </c>
      <c r="G59" s="157">
        <v>0.34375</v>
      </c>
      <c r="H59" s="157">
        <v>0.29166666666666669</v>
      </c>
      <c r="I59" s="157" t="s">
        <v>70</v>
      </c>
      <c r="J59" s="157" t="s">
        <v>70</v>
      </c>
      <c r="K59" s="156" t="s">
        <v>69</v>
      </c>
      <c r="L59" s="157">
        <v>0.34375</v>
      </c>
      <c r="M59" s="157">
        <v>0.34375</v>
      </c>
      <c r="N59" s="157">
        <v>0.34375</v>
      </c>
      <c r="O59" s="157">
        <v>0.29166666666666669</v>
      </c>
      <c r="P59" s="157" t="s">
        <v>70</v>
      </c>
      <c r="Q59" s="157" t="s">
        <v>70</v>
      </c>
      <c r="R59" s="157">
        <v>0.34375</v>
      </c>
      <c r="S59" s="157">
        <v>0.34375</v>
      </c>
      <c r="T59" s="157">
        <v>0.34375</v>
      </c>
      <c r="U59" s="157">
        <v>0.34375</v>
      </c>
      <c r="V59" s="157">
        <v>0.29166666666666669</v>
      </c>
      <c r="W59" s="157" t="s">
        <v>70</v>
      </c>
      <c r="X59" s="157" t="s">
        <v>70</v>
      </c>
      <c r="Y59" s="157">
        <v>0.34375</v>
      </c>
      <c r="Z59" s="157">
        <v>0.34375</v>
      </c>
      <c r="AA59" s="157">
        <v>0.34375</v>
      </c>
      <c r="AB59" s="157">
        <v>0.34375</v>
      </c>
      <c r="AC59" s="157">
        <v>0.29166666666666669</v>
      </c>
      <c r="AD59" s="157" t="s">
        <v>70</v>
      </c>
      <c r="AE59" s="157" t="s">
        <v>70</v>
      </c>
      <c r="AF59" s="157">
        <v>0.34375</v>
      </c>
      <c r="AG59" s="157">
        <v>0.34375</v>
      </c>
      <c r="AH59" s="212">
        <f t="shared" ref="AH59" si="16">SUM(C59:AG59)</f>
        <v>6.322916666666667</v>
      </c>
      <c r="AI59" s="87"/>
      <c r="AJ59" s="210"/>
      <c r="AK59" s="161"/>
      <c r="AL59" s="87">
        <f t="shared" ref="AL59" si="17">COUNTIF(C59:AG59,"В")*1+COUNTIF(C59:AG59,"Д")*1</f>
        <v>0</v>
      </c>
      <c r="AM59" s="87">
        <f t="shared" ref="AM59" si="18">COUNTIF(C59:AG59,"ТН")</f>
        <v>0</v>
      </c>
      <c r="AN59" s="180">
        <f>COUNTIF(C59:AG59,"&gt;=7:00:00")</f>
        <v>19</v>
      </c>
    </row>
    <row r="62" spans="1:40" ht="12.75" customHeight="1" x14ac:dyDescent="0.2">
      <c r="C62" s="248" t="s">
        <v>110</v>
      </c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</row>
    <row r="63" spans="1:40" ht="12.75" customHeight="1" x14ac:dyDescent="0.2"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</row>
    <row r="64" spans="1:40" x14ac:dyDescent="0.2"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</row>
    <row r="66" spans="1:40" ht="40.5" customHeight="1" x14ac:dyDescent="0.2">
      <c r="A66" s="80" t="s">
        <v>4</v>
      </c>
      <c r="B66" s="81" t="s">
        <v>5</v>
      </c>
      <c r="C66" s="172">
        <v>1</v>
      </c>
      <c r="D66" s="173">
        <v>2</v>
      </c>
      <c r="E66" s="173">
        <v>3</v>
      </c>
      <c r="F66" s="173">
        <v>4</v>
      </c>
      <c r="G66" s="173">
        <v>5</v>
      </c>
      <c r="H66" s="173">
        <v>6</v>
      </c>
      <c r="I66" s="172">
        <v>7</v>
      </c>
      <c r="J66" s="173">
        <v>8</v>
      </c>
      <c r="K66" s="173">
        <v>9</v>
      </c>
      <c r="L66" s="172">
        <v>10</v>
      </c>
      <c r="M66" s="173">
        <v>11</v>
      </c>
      <c r="N66" s="172">
        <v>12</v>
      </c>
      <c r="O66" s="172">
        <v>13</v>
      </c>
      <c r="P66" s="172">
        <v>14</v>
      </c>
      <c r="Q66" s="173">
        <v>15</v>
      </c>
      <c r="R66" s="172">
        <v>16</v>
      </c>
      <c r="S66" s="172">
        <v>17</v>
      </c>
      <c r="T66" s="172">
        <v>18</v>
      </c>
      <c r="U66" s="172">
        <v>19</v>
      </c>
      <c r="V66" s="172">
        <v>20</v>
      </c>
      <c r="W66" s="172">
        <v>21</v>
      </c>
      <c r="X66" s="172">
        <v>22</v>
      </c>
      <c r="Y66" s="172">
        <v>23</v>
      </c>
      <c r="Z66" s="173">
        <v>24</v>
      </c>
      <c r="AA66" s="172">
        <v>25</v>
      </c>
      <c r="AB66" s="172">
        <v>26</v>
      </c>
      <c r="AC66" s="172">
        <v>27</v>
      </c>
      <c r="AD66" s="172">
        <v>28</v>
      </c>
      <c r="AE66" s="172">
        <v>29</v>
      </c>
      <c r="AF66" s="172">
        <v>30</v>
      </c>
      <c r="AG66" s="151">
        <v>31</v>
      </c>
      <c r="AH66" s="181" t="s">
        <v>84</v>
      </c>
      <c r="AI66" s="182" t="s">
        <v>50</v>
      </c>
      <c r="AJ66" s="182" t="s">
        <v>85</v>
      </c>
      <c r="AK66" s="183" t="s">
        <v>86</v>
      </c>
      <c r="AL66" s="182" t="s">
        <v>11</v>
      </c>
      <c r="AM66" s="183" t="s">
        <v>47</v>
      </c>
      <c r="AN66" s="183" t="s">
        <v>100</v>
      </c>
    </row>
    <row r="67" spans="1:40" ht="15" customHeight="1" x14ac:dyDescent="0.2">
      <c r="A67" s="169"/>
      <c r="B67" s="174" t="s">
        <v>52</v>
      </c>
      <c r="C67" s="155" t="s">
        <v>69</v>
      </c>
      <c r="D67" s="156" t="s">
        <v>69</v>
      </c>
      <c r="E67" s="157" t="s">
        <v>70</v>
      </c>
      <c r="F67" s="157">
        <v>0.34375</v>
      </c>
      <c r="G67" s="157">
        <v>0.34375</v>
      </c>
      <c r="H67" s="157">
        <v>0.29166666666666669</v>
      </c>
      <c r="I67" s="157" t="s">
        <v>70</v>
      </c>
      <c r="J67" s="157" t="s">
        <v>70</v>
      </c>
      <c r="K67" s="156" t="s">
        <v>69</v>
      </c>
      <c r="L67" s="157">
        <v>0.34375</v>
      </c>
      <c r="M67" s="157">
        <v>0.34375</v>
      </c>
      <c r="N67" s="157">
        <v>0.34375</v>
      </c>
      <c r="O67" s="157">
        <v>0.29166666666666669</v>
      </c>
      <c r="P67" s="157" t="s">
        <v>70</v>
      </c>
      <c r="Q67" s="157" t="s">
        <v>70</v>
      </c>
      <c r="R67" s="157">
        <v>0.34375</v>
      </c>
      <c r="S67" s="157">
        <v>0.34375</v>
      </c>
      <c r="T67" s="157">
        <v>0.34375</v>
      </c>
      <c r="U67" s="157">
        <v>0.34375</v>
      </c>
      <c r="V67" s="157">
        <v>0.29166666666666669</v>
      </c>
      <c r="W67" s="157" t="s">
        <v>70</v>
      </c>
      <c r="X67" s="157" t="s">
        <v>70</v>
      </c>
      <c r="Y67" s="157">
        <v>0.34375</v>
      </c>
      <c r="Z67" s="157">
        <v>0.34375</v>
      </c>
      <c r="AA67" s="157">
        <v>0.34375</v>
      </c>
      <c r="AB67" s="157">
        <v>0.34375</v>
      </c>
      <c r="AC67" s="157">
        <v>0.29166666666666669</v>
      </c>
      <c r="AD67" s="157" t="s">
        <v>70</v>
      </c>
      <c r="AE67" s="157" t="s">
        <v>70</v>
      </c>
      <c r="AF67" s="157">
        <v>0.34375</v>
      </c>
      <c r="AG67" s="157">
        <v>0.34375</v>
      </c>
      <c r="AH67" s="212">
        <f t="shared" ref="AH67:AH74" si="19">SUM(C67:AG67)</f>
        <v>6.322916666666667</v>
      </c>
      <c r="AI67" s="87"/>
      <c r="AJ67" s="210"/>
      <c r="AK67" s="161"/>
      <c r="AL67" s="87">
        <f t="shared" ref="AL67:AL74" si="20">COUNTIF(C67:AG67,"В")*1+COUNTIF(C67:AG67,"Д")*1</f>
        <v>0</v>
      </c>
      <c r="AM67" s="87">
        <f t="shared" ref="AM67:AM74" si="21">COUNTIF(C67:AG67,"ТН")</f>
        <v>0</v>
      </c>
      <c r="AN67" s="180">
        <f>COUNTIF(C67:AG67,"&gt;=7:00:00")</f>
        <v>19</v>
      </c>
    </row>
    <row r="68" spans="1:40" ht="15" customHeight="1" x14ac:dyDescent="0.2">
      <c r="A68" s="169"/>
      <c r="B68" s="174" t="s">
        <v>61</v>
      </c>
      <c r="C68" s="140" t="s">
        <v>70</v>
      </c>
      <c r="D68" s="211">
        <v>11</v>
      </c>
      <c r="E68" s="158">
        <v>3</v>
      </c>
      <c r="F68" s="158">
        <v>8</v>
      </c>
      <c r="G68" s="158" t="s">
        <v>70</v>
      </c>
      <c r="H68" s="158">
        <v>11</v>
      </c>
      <c r="I68" s="159">
        <v>3</v>
      </c>
      <c r="J68" s="158">
        <v>8</v>
      </c>
      <c r="K68" s="67" t="s">
        <v>70</v>
      </c>
      <c r="L68" s="158">
        <v>11</v>
      </c>
      <c r="M68" s="158">
        <v>3</v>
      </c>
      <c r="N68" s="158">
        <v>8</v>
      </c>
      <c r="O68" s="158" t="s">
        <v>70</v>
      </c>
      <c r="P68" s="66" t="s">
        <v>70</v>
      </c>
      <c r="Q68" s="66" t="s">
        <v>70</v>
      </c>
      <c r="R68" s="63">
        <v>11</v>
      </c>
      <c r="S68" s="63">
        <v>3</v>
      </c>
      <c r="T68" s="63">
        <v>8</v>
      </c>
      <c r="U68" s="63" t="s">
        <v>70</v>
      </c>
      <c r="V68" s="63">
        <v>11</v>
      </c>
      <c r="W68" s="63">
        <v>3</v>
      </c>
      <c r="X68" s="63">
        <v>8</v>
      </c>
      <c r="Y68" s="63" t="s">
        <v>70</v>
      </c>
      <c r="Z68" s="63">
        <v>11</v>
      </c>
      <c r="AA68" s="63">
        <v>3</v>
      </c>
      <c r="AB68" s="63">
        <v>8</v>
      </c>
      <c r="AC68" s="63" t="s">
        <v>70</v>
      </c>
      <c r="AD68" s="63">
        <v>11</v>
      </c>
      <c r="AE68" s="63">
        <v>3</v>
      </c>
      <c r="AF68" s="63">
        <v>8</v>
      </c>
      <c r="AG68" s="63" t="s">
        <v>70</v>
      </c>
      <c r="AH68" s="92">
        <f t="shared" si="19"/>
        <v>154</v>
      </c>
      <c r="AI68" s="87">
        <f>COUNTIF(B68:AF68,"8")*5+COUNTIF(B68:AF68,"3")*2</f>
        <v>49</v>
      </c>
      <c r="AJ68" s="87">
        <f>COUNTIF(C68:AG68,"11")*3+COUNTIF(C68:AG68,"3")*1</f>
        <v>28</v>
      </c>
      <c r="AK68" s="68">
        <v>11</v>
      </c>
      <c r="AL68" s="87">
        <f t="shared" si="20"/>
        <v>0</v>
      </c>
      <c r="AM68" s="87">
        <f t="shared" si="21"/>
        <v>0</v>
      </c>
      <c r="AN68" s="180">
        <f>COUNTIF(C68:AG68,"&gt;=3")</f>
        <v>21</v>
      </c>
    </row>
    <row r="69" spans="1:40" ht="15" customHeight="1" x14ac:dyDescent="0.2">
      <c r="A69" s="169"/>
      <c r="B69" s="174" t="s">
        <v>60</v>
      </c>
      <c r="C69" s="140" t="s">
        <v>69</v>
      </c>
      <c r="D69" s="67" t="s">
        <v>69</v>
      </c>
      <c r="E69" s="160" t="s">
        <v>70</v>
      </c>
      <c r="F69" s="164" t="s">
        <v>101</v>
      </c>
      <c r="G69" s="164" t="s">
        <v>101</v>
      </c>
      <c r="H69" s="164" t="s">
        <v>101</v>
      </c>
      <c r="I69" s="160" t="s">
        <v>70</v>
      </c>
      <c r="J69" s="160" t="s">
        <v>70</v>
      </c>
      <c r="K69" s="67" t="s">
        <v>69</v>
      </c>
      <c r="L69" s="164" t="s">
        <v>101</v>
      </c>
      <c r="M69" s="164" t="s">
        <v>101</v>
      </c>
      <c r="N69" s="164" t="s">
        <v>101</v>
      </c>
      <c r="O69" s="164" t="s">
        <v>101</v>
      </c>
      <c r="P69" s="66" t="s">
        <v>70</v>
      </c>
      <c r="Q69" s="63">
        <v>11</v>
      </c>
      <c r="R69" s="63">
        <v>3</v>
      </c>
      <c r="S69" s="63">
        <v>8</v>
      </c>
      <c r="T69" s="63" t="s">
        <v>70</v>
      </c>
      <c r="U69" s="63">
        <v>11</v>
      </c>
      <c r="V69" s="63">
        <v>3</v>
      </c>
      <c r="W69" s="63">
        <v>8</v>
      </c>
      <c r="X69" s="63" t="s">
        <v>70</v>
      </c>
      <c r="Y69" s="63">
        <v>11</v>
      </c>
      <c r="Z69" s="63">
        <v>3</v>
      </c>
      <c r="AA69" s="63">
        <v>8</v>
      </c>
      <c r="AB69" s="63" t="s">
        <v>70</v>
      </c>
      <c r="AC69" s="63">
        <v>11</v>
      </c>
      <c r="AD69" s="63">
        <v>3</v>
      </c>
      <c r="AE69" s="63">
        <v>8</v>
      </c>
      <c r="AF69" s="63" t="s">
        <v>70</v>
      </c>
      <c r="AG69" s="63">
        <v>11</v>
      </c>
      <c r="AH69" s="92">
        <f t="shared" si="19"/>
        <v>99</v>
      </c>
      <c r="AI69" s="87">
        <f>COUNTIF(B69:AF69,"8")*5+COUNTIF(B69:AF69,"3")*2</f>
        <v>28</v>
      </c>
      <c r="AJ69" s="87">
        <f>COUNTIF(C69:AG69,"11")*3+COUNTIF(C69:AG69,"3")*1</f>
        <v>19</v>
      </c>
      <c r="AK69" s="161"/>
      <c r="AL69" s="87">
        <f t="shared" si="20"/>
        <v>0</v>
      </c>
      <c r="AM69" s="87">
        <f t="shared" si="21"/>
        <v>7</v>
      </c>
      <c r="AN69" s="180">
        <f>COUNTIF(C69:AG69,"&gt;=3")</f>
        <v>13</v>
      </c>
    </row>
    <row r="70" spans="1:40" ht="15" customHeight="1" x14ac:dyDescent="0.2">
      <c r="A70" s="169"/>
      <c r="B70" s="175" t="s">
        <v>62</v>
      </c>
      <c r="C70" s="140">
        <v>11</v>
      </c>
      <c r="D70" s="67">
        <v>3</v>
      </c>
      <c r="E70" s="66">
        <v>8</v>
      </c>
      <c r="F70" s="66" t="s">
        <v>70</v>
      </c>
      <c r="G70" s="71">
        <v>11</v>
      </c>
      <c r="H70" s="71">
        <v>3</v>
      </c>
      <c r="I70" s="92">
        <v>8</v>
      </c>
      <c r="J70" s="71" t="s">
        <v>70</v>
      </c>
      <c r="K70" s="67">
        <v>11</v>
      </c>
      <c r="L70" s="71">
        <v>3</v>
      </c>
      <c r="M70" s="71">
        <v>8</v>
      </c>
      <c r="N70" s="71" t="s">
        <v>70</v>
      </c>
      <c r="O70" s="71">
        <v>11</v>
      </c>
      <c r="P70" s="71">
        <v>3</v>
      </c>
      <c r="Q70" s="71">
        <v>8</v>
      </c>
      <c r="R70" s="71" t="s">
        <v>70</v>
      </c>
      <c r="S70" s="71">
        <v>11</v>
      </c>
      <c r="T70" s="71">
        <v>3</v>
      </c>
      <c r="U70" s="71">
        <v>8</v>
      </c>
      <c r="V70" s="71" t="s">
        <v>70</v>
      </c>
      <c r="W70" s="71">
        <v>11</v>
      </c>
      <c r="X70" s="71">
        <v>3</v>
      </c>
      <c r="Y70" s="71">
        <v>8</v>
      </c>
      <c r="Z70" s="71" t="s">
        <v>70</v>
      </c>
      <c r="AA70" s="71">
        <v>11</v>
      </c>
      <c r="AB70" s="66">
        <v>3</v>
      </c>
      <c r="AC70" s="66">
        <v>8</v>
      </c>
      <c r="AD70" s="66" t="s">
        <v>70</v>
      </c>
      <c r="AE70" s="66">
        <v>11</v>
      </c>
      <c r="AF70" s="66">
        <v>3</v>
      </c>
      <c r="AG70" s="76">
        <v>8</v>
      </c>
      <c r="AH70" s="92">
        <f t="shared" si="19"/>
        <v>176</v>
      </c>
      <c r="AI70" s="87">
        <f>COUNTIF(B70:AF70,"8")*5+COUNTIF(B70:AF70,"3")*2</f>
        <v>51</v>
      </c>
      <c r="AJ70" s="87">
        <f>COUNTIF(C70:AG70,"11")*3+COUNTIF(C70:AG70,"3")*1</f>
        <v>32</v>
      </c>
      <c r="AK70" s="68">
        <v>25</v>
      </c>
      <c r="AL70" s="87">
        <f t="shared" si="20"/>
        <v>0</v>
      </c>
      <c r="AM70" s="87">
        <f t="shared" si="21"/>
        <v>0</v>
      </c>
      <c r="AN70" s="180">
        <f>COUNTIF(C70:AG70,"&gt;=3")</f>
        <v>24</v>
      </c>
    </row>
    <row r="71" spans="1:40" ht="15" customHeight="1" x14ac:dyDescent="0.2">
      <c r="A71" s="170"/>
      <c r="B71" s="174" t="s">
        <v>37</v>
      </c>
      <c r="C71" s="164" t="s">
        <v>101</v>
      </c>
      <c r="D71" s="164" t="s">
        <v>101</v>
      </c>
      <c r="E71" s="164" t="s">
        <v>101</v>
      </c>
      <c r="F71" s="164" t="s">
        <v>101</v>
      </c>
      <c r="G71" s="164" t="s">
        <v>101</v>
      </c>
      <c r="H71" s="164" t="s">
        <v>101</v>
      </c>
      <c r="I71" s="164" t="s">
        <v>101</v>
      </c>
      <c r="J71" s="164" t="s">
        <v>101</v>
      </c>
      <c r="K71" s="164" t="s">
        <v>101</v>
      </c>
      <c r="L71" s="164" t="s">
        <v>101</v>
      </c>
      <c r="M71" s="164" t="s">
        <v>101</v>
      </c>
      <c r="N71" s="164" t="s">
        <v>101</v>
      </c>
      <c r="O71" s="164" t="s">
        <v>101</v>
      </c>
      <c r="P71" s="164" t="s">
        <v>101</v>
      </c>
      <c r="Q71" s="164" t="s">
        <v>101</v>
      </c>
      <c r="R71" s="66" t="s">
        <v>70</v>
      </c>
      <c r="S71" s="66" t="s">
        <v>70</v>
      </c>
      <c r="T71" s="66" t="s">
        <v>70</v>
      </c>
      <c r="U71" s="66" t="s">
        <v>70</v>
      </c>
      <c r="V71" s="66" t="s">
        <v>70</v>
      </c>
      <c r="W71" s="157" t="s">
        <v>70</v>
      </c>
      <c r="X71" s="157" t="s">
        <v>70</v>
      </c>
      <c r="Y71" s="66" t="s">
        <v>70</v>
      </c>
      <c r="Z71" s="66" t="s">
        <v>70</v>
      </c>
      <c r="AA71" s="66" t="s">
        <v>70</v>
      </c>
      <c r="AB71" s="66" t="s">
        <v>70</v>
      </c>
      <c r="AC71" s="66" t="s">
        <v>70</v>
      </c>
      <c r="AD71" s="157" t="s">
        <v>70</v>
      </c>
      <c r="AE71" s="157" t="s">
        <v>70</v>
      </c>
      <c r="AF71" s="66" t="s">
        <v>70</v>
      </c>
      <c r="AG71" s="66" t="s">
        <v>70</v>
      </c>
      <c r="AH71" s="212">
        <f t="shared" si="19"/>
        <v>0</v>
      </c>
      <c r="AI71" s="87"/>
      <c r="AJ71" s="210"/>
      <c r="AK71" s="161"/>
      <c r="AL71" s="87">
        <f t="shared" si="20"/>
        <v>0</v>
      </c>
      <c r="AM71" s="87">
        <f t="shared" si="21"/>
        <v>15</v>
      </c>
      <c r="AN71" s="180">
        <f>COUNTIF(C71:AG71,"&gt;=7:00:00")</f>
        <v>0</v>
      </c>
    </row>
    <row r="72" spans="1:40" ht="15" customHeight="1" x14ac:dyDescent="0.2">
      <c r="A72" s="169"/>
      <c r="B72" s="174" t="s">
        <v>53</v>
      </c>
      <c r="C72" s="155" t="s">
        <v>69</v>
      </c>
      <c r="D72" s="156" t="s">
        <v>69</v>
      </c>
      <c r="E72" s="157" t="s">
        <v>70</v>
      </c>
      <c r="F72" s="157">
        <v>0.34375</v>
      </c>
      <c r="G72" s="157">
        <v>0.34375</v>
      </c>
      <c r="H72" s="157">
        <v>0.29166666666666669</v>
      </c>
      <c r="I72" s="157" t="s">
        <v>70</v>
      </c>
      <c r="J72" s="157" t="s">
        <v>70</v>
      </c>
      <c r="K72" s="156" t="s">
        <v>69</v>
      </c>
      <c r="L72" s="157">
        <v>0.34375</v>
      </c>
      <c r="M72" s="157">
        <v>0.34375</v>
      </c>
      <c r="N72" s="157">
        <v>0.34375</v>
      </c>
      <c r="O72" s="157" t="s">
        <v>104</v>
      </c>
      <c r="P72" s="157" t="s">
        <v>70</v>
      </c>
      <c r="Q72" s="157" t="s">
        <v>70</v>
      </c>
      <c r="R72" s="157">
        <v>0.34375</v>
      </c>
      <c r="S72" s="157">
        <v>0.34375</v>
      </c>
      <c r="T72" s="157">
        <v>0.34375</v>
      </c>
      <c r="U72" s="157">
        <v>0.34375</v>
      </c>
      <c r="V72" s="157">
        <v>0.29166666666666669</v>
      </c>
      <c r="W72" s="157" t="s">
        <v>70</v>
      </c>
      <c r="X72" s="157" t="s">
        <v>70</v>
      </c>
      <c r="Y72" s="157">
        <v>0.34375</v>
      </c>
      <c r="Z72" s="157">
        <v>0.34375</v>
      </c>
      <c r="AA72" s="157">
        <v>0.34375</v>
      </c>
      <c r="AB72" s="157">
        <v>0.34375</v>
      </c>
      <c r="AC72" s="157">
        <v>0.29166666666666669</v>
      </c>
      <c r="AD72" s="157" t="s">
        <v>70</v>
      </c>
      <c r="AE72" s="157" t="s">
        <v>70</v>
      </c>
      <c r="AF72" s="157">
        <v>0.34375</v>
      </c>
      <c r="AG72" s="157">
        <v>0.34375</v>
      </c>
      <c r="AH72" s="212">
        <f t="shared" si="19"/>
        <v>6.0312500000000009</v>
      </c>
      <c r="AI72" s="87"/>
      <c r="AJ72" s="210"/>
      <c r="AK72" s="161"/>
      <c r="AL72" s="87">
        <f t="shared" si="20"/>
        <v>0</v>
      </c>
      <c r="AM72" s="87">
        <f t="shared" si="21"/>
        <v>0</v>
      </c>
      <c r="AN72" s="180">
        <f>COUNTIF(C72:AG72,"&gt;=7:00:00")</f>
        <v>18</v>
      </c>
    </row>
    <row r="73" spans="1:40" ht="15" customHeight="1" x14ac:dyDescent="0.2">
      <c r="A73" s="169"/>
      <c r="B73" s="174" t="s">
        <v>54</v>
      </c>
      <c r="C73" s="155" t="s">
        <v>69</v>
      </c>
      <c r="D73" s="156" t="s">
        <v>69</v>
      </c>
      <c r="E73" s="157" t="s">
        <v>70</v>
      </c>
      <c r="F73" s="157">
        <v>0.34375</v>
      </c>
      <c r="G73" s="157">
        <v>0.34375</v>
      </c>
      <c r="H73" s="157">
        <v>0.29166666666666669</v>
      </c>
      <c r="I73" s="157" t="s">
        <v>70</v>
      </c>
      <c r="J73" s="157" t="s">
        <v>70</v>
      </c>
      <c r="K73" s="156" t="s">
        <v>69</v>
      </c>
      <c r="L73" s="157">
        <v>0.34375</v>
      </c>
      <c r="M73" s="157">
        <v>0.34375</v>
      </c>
      <c r="N73" s="157">
        <v>0.34375</v>
      </c>
      <c r="O73" s="157">
        <v>0.29166666666666669</v>
      </c>
      <c r="P73" s="157" t="s">
        <v>70</v>
      </c>
      <c r="Q73" s="157" t="s">
        <v>70</v>
      </c>
      <c r="R73" s="157">
        <v>0.34375</v>
      </c>
      <c r="S73" s="157">
        <v>0.34375</v>
      </c>
      <c r="T73" s="157">
        <v>0.34375</v>
      </c>
      <c r="U73" s="157">
        <v>0.34375</v>
      </c>
      <c r="V73" s="157">
        <v>0.29166666666666669</v>
      </c>
      <c r="W73" s="157" t="s">
        <v>70</v>
      </c>
      <c r="X73" s="157" t="s">
        <v>70</v>
      </c>
      <c r="Y73" s="157">
        <v>0.34375</v>
      </c>
      <c r="Z73" s="157">
        <v>0.34375</v>
      </c>
      <c r="AA73" s="157">
        <v>0.34375</v>
      </c>
      <c r="AB73" s="157">
        <v>0.34375</v>
      </c>
      <c r="AC73" s="157">
        <v>0.29166666666666669</v>
      </c>
      <c r="AD73" s="157" t="s">
        <v>70</v>
      </c>
      <c r="AE73" s="157" t="s">
        <v>70</v>
      </c>
      <c r="AF73" s="157">
        <v>0.34375</v>
      </c>
      <c r="AG73" s="157">
        <v>0.34375</v>
      </c>
      <c r="AH73" s="212">
        <f t="shared" si="19"/>
        <v>6.322916666666667</v>
      </c>
      <c r="AI73" s="87"/>
      <c r="AJ73" s="210"/>
      <c r="AK73" s="161"/>
      <c r="AL73" s="87">
        <f t="shared" si="20"/>
        <v>0</v>
      </c>
      <c r="AM73" s="87">
        <f t="shared" si="21"/>
        <v>0</v>
      </c>
      <c r="AN73" s="180">
        <f>COUNTIF(C73:AG73,"&gt;=7:00:00")</f>
        <v>19</v>
      </c>
    </row>
    <row r="74" spans="1:40" ht="15" customHeight="1" x14ac:dyDescent="0.2">
      <c r="A74" s="169"/>
      <c r="B74" s="174" t="s">
        <v>63</v>
      </c>
      <c r="C74" s="155" t="s">
        <v>69</v>
      </c>
      <c r="D74" s="156" t="s">
        <v>69</v>
      </c>
      <c r="E74" s="157" t="s">
        <v>70</v>
      </c>
      <c r="F74" s="157">
        <v>0.34375</v>
      </c>
      <c r="G74" s="157">
        <v>0.34375</v>
      </c>
      <c r="H74" s="157">
        <v>0.29166666666666669</v>
      </c>
      <c r="I74" s="157" t="s">
        <v>70</v>
      </c>
      <c r="J74" s="157" t="s">
        <v>70</v>
      </c>
      <c r="K74" s="156" t="s">
        <v>69</v>
      </c>
      <c r="L74" s="157">
        <v>0.34375</v>
      </c>
      <c r="M74" s="157">
        <v>0.34375</v>
      </c>
      <c r="N74" s="157">
        <v>0.34375</v>
      </c>
      <c r="O74" s="157">
        <v>0.29166666666666669</v>
      </c>
      <c r="P74" s="157" t="s">
        <v>70</v>
      </c>
      <c r="Q74" s="157" t="s">
        <v>70</v>
      </c>
      <c r="R74" s="157">
        <v>0.34375</v>
      </c>
      <c r="S74" s="157">
        <v>0.34375</v>
      </c>
      <c r="T74" s="157">
        <v>0.34375</v>
      </c>
      <c r="U74" s="157">
        <v>0.34375</v>
      </c>
      <c r="V74" s="157">
        <v>0.29166666666666669</v>
      </c>
      <c r="W74" s="157" t="s">
        <v>70</v>
      </c>
      <c r="X74" s="157" t="s">
        <v>70</v>
      </c>
      <c r="Y74" s="157">
        <v>0.34375</v>
      </c>
      <c r="Z74" s="157">
        <v>0.34375</v>
      </c>
      <c r="AA74" s="157">
        <v>0.34375</v>
      </c>
      <c r="AB74" s="157">
        <v>0.34375</v>
      </c>
      <c r="AC74" s="157">
        <v>0.29166666666666669</v>
      </c>
      <c r="AD74" s="157" t="s">
        <v>70</v>
      </c>
      <c r="AE74" s="157" t="s">
        <v>70</v>
      </c>
      <c r="AF74" s="157">
        <v>0.34375</v>
      </c>
      <c r="AG74" s="157">
        <v>0.34375</v>
      </c>
      <c r="AH74" s="212">
        <f t="shared" si="19"/>
        <v>6.322916666666667</v>
      </c>
      <c r="AI74" s="87"/>
      <c r="AJ74" s="210"/>
      <c r="AK74" s="161"/>
      <c r="AL74" s="87">
        <f t="shared" si="20"/>
        <v>0</v>
      </c>
      <c r="AM74" s="87">
        <f t="shared" si="21"/>
        <v>0</v>
      </c>
      <c r="AN74" s="180">
        <f>COUNTIF(C74:AG74,"&gt;=7:00:00")</f>
        <v>19</v>
      </c>
    </row>
    <row r="77" spans="1:40" ht="12.75" customHeight="1" x14ac:dyDescent="0.2">
      <c r="C77" s="248" t="s">
        <v>111</v>
      </c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</row>
    <row r="78" spans="1:40" ht="12.75" customHeight="1" x14ac:dyDescent="0.2"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</row>
    <row r="79" spans="1:40" x14ac:dyDescent="0.2"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</row>
    <row r="81" spans="1:40" x14ac:dyDescent="0.2">
      <c r="C81" s="250" t="s">
        <v>112</v>
      </c>
      <c r="D81" s="250"/>
      <c r="E81" s="250"/>
      <c r="F81" s="250"/>
      <c r="G81" s="250"/>
      <c r="K81" s="251" t="s">
        <v>116</v>
      </c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</row>
    <row r="83" spans="1:40" ht="40.5" customHeight="1" x14ac:dyDescent="0.2">
      <c r="A83" s="80" t="s">
        <v>4</v>
      </c>
      <c r="B83" s="81" t="s">
        <v>5</v>
      </c>
      <c r="C83" s="172">
        <v>1</v>
      </c>
      <c r="D83" s="173">
        <v>2</v>
      </c>
      <c r="E83" s="173">
        <v>3</v>
      </c>
      <c r="F83" s="173">
        <v>4</v>
      </c>
      <c r="G83" s="173">
        <v>5</v>
      </c>
      <c r="H83" s="173">
        <v>6</v>
      </c>
      <c r="I83" s="172">
        <v>7</v>
      </c>
      <c r="J83" s="173">
        <v>8</v>
      </c>
      <c r="K83" s="173">
        <v>9</v>
      </c>
      <c r="L83" s="172">
        <v>10</v>
      </c>
      <c r="M83" s="173">
        <v>11</v>
      </c>
      <c r="N83" s="172">
        <v>12</v>
      </c>
      <c r="O83" s="172">
        <v>13</v>
      </c>
      <c r="P83" s="172">
        <v>14</v>
      </c>
      <c r="Q83" s="173">
        <v>15</v>
      </c>
      <c r="R83" s="172">
        <v>16</v>
      </c>
      <c r="S83" s="172">
        <v>17</v>
      </c>
      <c r="T83" s="172">
        <v>18</v>
      </c>
      <c r="U83" s="172">
        <v>19</v>
      </c>
      <c r="V83" s="172">
        <v>20</v>
      </c>
      <c r="W83" s="172">
        <v>21</v>
      </c>
      <c r="X83" s="172">
        <v>22</v>
      </c>
      <c r="Y83" s="172">
        <v>23</v>
      </c>
      <c r="Z83" s="173">
        <v>24</v>
      </c>
      <c r="AA83" s="172">
        <v>25</v>
      </c>
      <c r="AB83" s="172">
        <v>26</v>
      </c>
      <c r="AC83" s="172">
        <v>27</v>
      </c>
      <c r="AD83" s="172">
        <v>28</v>
      </c>
      <c r="AE83" s="172">
        <v>29</v>
      </c>
      <c r="AF83" s="172">
        <v>30</v>
      </c>
      <c r="AG83" s="151">
        <v>31</v>
      </c>
      <c r="AH83" s="181" t="s">
        <v>84</v>
      </c>
      <c r="AI83" s="182" t="s">
        <v>50</v>
      </c>
      <c r="AJ83" s="182" t="s">
        <v>85</v>
      </c>
      <c r="AK83" s="183" t="s">
        <v>86</v>
      </c>
      <c r="AL83" s="182" t="s">
        <v>11</v>
      </c>
      <c r="AM83" s="183" t="s">
        <v>47</v>
      </c>
      <c r="AN83" s="183" t="s">
        <v>100</v>
      </c>
    </row>
    <row r="84" spans="1:40" ht="15" customHeight="1" x14ac:dyDescent="0.2">
      <c r="A84" s="43" t="s">
        <v>39</v>
      </c>
      <c r="B84" s="175" t="s">
        <v>62</v>
      </c>
      <c r="C84" s="214">
        <v>3</v>
      </c>
      <c r="D84" s="215">
        <v>8</v>
      </c>
      <c r="E84" s="216" t="s">
        <v>70</v>
      </c>
      <c r="F84" s="216">
        <v>11</v>
      </c>
      <c r="G84" s="216">
        <v>3</v>
      </c>
      <c r="H84" s="216">
        <v>8</v>
      </c>
      <c r="I84" s="217" t="s">
        <v>70</v>
      </c>
      <c r="J84" s="218">
        <v>11</v>
      </c>
      <c r="K84" s="219">
        <v>3</v>
      </c>
      <c r="L84" s="218">
        <v>8</v>
      </c>
      <c r="M84" s="216" t="s">
        <v>70</v>
      </c>
      <c r="N84" s="218">
        <v>11</v>
      </c>
      <c r="O84" s="216">
        <v>3</v>
      </c>
      <c r="P84" s="216">
        <v>8</v>
      </c>
      <c r="Q84" s="216" t="s">
        <v>70</v>
      </c>
      <c r="R84" s="218">
        <v>11</v>
      </c>
      <c r="S84" s="216">
        <v>3</v>
      </c>
      <c r="T84" s="216">
        <v>8</v>
      </c>
      <c r="U84" s="216" t="s">
        <v>70</v>
      </c>
      <c r="V84" s="218">
        <v>11</v>
      </c>
      <c r="W84" s="218">
        <v>3</v>
      </c>
      <c r="X84" s="218">
        <v>8</v>
      </c>
      <c r="Y84" s="216" t="s">
        <v>70</v>
      </c>
      <c r="Z84" s="216">
        <v>11</v>
      </c>
      <c r="AA84" s="218">
        <v>3</v>
      </c>
      <c r="AB84" s="218">
        <v>8</v>
      </c>
      <c r="AC84" s="216" t="s">
        <v>70</v>
      </c>
      <c r="AD84" s="218">
        <v>11</v>
      </c>
      <c r="AE84" s="216">
        <v>3</v>
      </c>
      <c r="AF84" s="216">
        <v>8</v>
      </c>
      <c r="AG84" s="216" t="s">
        <v>70</v>
      </c>
      <c r="AH84" s="92">
        <f t="shared" ref="AH84:AH87" si="22">SUM(C84:AG84)</f>
        <v>165</v>
      </c>
      <c r="AI84" s="87">
        <f t="shared" ref="AI84:AI87" si="23">COUNTIF(B84:AF84,"8")*5+COUNTIF(B84:AF84,"3")*2</f>
        <v>56</v>
      </c>
      <c r="AJ84" s="87">
        <f t="shared" ref="AJ84:AJ87" si="24">COUNTIF(C84:AG84,"11")*3+COUNTIF(C84:AG84,"3")*1</f>
        <v>29</v>
      </c>
      <c r="AK84" s="68">
        <v>14</v>
      </c>
      <c r="AL84" s="87">
        <f t="shared" ref="AL84:AL87" si="25">COUNTIF(C84:AG84,"В")*1+COUNTIF(C84:AG84,"Д")*1</f>
        <v>0</v>
      </c>
      <c r="AM84" s="87">
        <f t="shared" ref="AM84:AM85" si="26">COUNTIF(C84:AG84,"ТН")</f>
        <v>0</v>
      </c>
      <c r="AN84" s="180">
        <f t="shared" ref="AN84:AN87" si="27">COUNTIF(C84:AG84,"&gt;=3")</f>
        <v>23</v>
      </c>
    </row>
    <row r="85" spans="1:40" ht="15" customHeight="1" x14ac:dyDescent="0.2">
      <c r="A85" s="43" t="s">
        <v>40</v>
      </c>
      <c r="B85" s="175" t="s">
        <v>64</v>
      </c>
      <c r="C85" s="68">
        <v>11</v>
      </c>
      <c r="D85" s="162">
        <v>3</v>
      </c>
      <c r="E85" s="65">
        <v>8</v>
      </c>
      <c r="F85" s="163" t="s">
        <v>70</v>
      </c>
      <c r="G85" s="70">
        <v>11</v>
      </c>
      <c r="H85" s="164">
        <v>3</v>
      </c>
      <c r="I85" s="87">
        <v>8</v>
      </c>
      <c r="J85" s="164" t="s">
        <v>70</v>
      </c>
      <c r="K85" s="72">
        <v>11</v>
      </c>
      <c r="L85" s="164">
        <v>3</v>
      </c>
      <c r="M85" s="164">
        <v>8</v>
      </c>
      <c r="N85" s="164" t="s">
        <v>70</v>
      </c>
      <c r="O85" s="70">
        <v>11</v>
      </c>
      <c r="P85" s="164">
        <v>3</v>
      </c>
      <c r="Q85" s="164">
        <v>8</v>
      </c>
      <c r="R85" s="164" t="s">
        <v>70</v>
      </c>
      <c r="S85" s="70">
        <v>11</v>
      </c>
      <c r="T85" s="164">
        <v>3</v>
      </c>
      <c r="U85" s="164">
        <v>8</v>
      </c>
      <c r="V85" s="164" t="s">
        <v>70</v>
      </c>
      <c r="W85" s="70">
        <v>11</v>
      </c>
      <c r="X85" s="70">
        <v>3</v>
      </c>
      <c r="Y85" s="70">
        <v>8</v>
      </c>
      <c r="Z85" s="164" t="s">
        <v>70</v>
      </c>
      <c r="AA85" s="70">
        <v>11</v>
      </c>
      <c r="AB85" s="65">
        <v>3</v>
      </c>
      <c r="AC85" s="65">
        <v>8</v>
      </c>
      <c r="AD85" s="163" t="s">
        <v>70</v>
      </c>
      <c r="AE85" s="65">
        <v>11</v>
      </c>
      <c r="AF85" s="65">
        <v>3</v>
      </c>
      <c r="AG85" s="165">
        <v>8</v>
      </c>
      <c r="AH85" s="92">
        <f t="shared" si="22"/>
        <v>176</v>
      </c>
      <c r="AI85" s="87">
        <f t="shared" si="23"/>
        <v>51</v>
      </c>
      <c r="AJ85" s="87">
        <f t="shared" si="24"/>
        <v>32</v>
      </c>
      <c r="AK85" s="68">
        <v>25</v>
      </c>
      <c r="AL85" s="87">
        <f t="shared" si="25"/>
        <v>0</v>
      </c>
      <c r="AM85" s="87">
        <f t="shared" si="26"/>
        <v>0</v>
      </c>
      <c r="AN85" s="180">
        <f t="shared" si="27"/>
        <v>24</v>
      </c>
    </row>
    <row r="86" spans="1:40" ht="15" customHeight="1" x14ac:dyDescent="0.2">
      <c r="A86" s="43" t="s">
        <v>41</v>
      </c>
      <c r="B86" s="174" t="s">
        <v>45</v>
      </c>
      <c r="C86" s="68">
        <v>8</v>
      </c>
      <c r="D86" s="162" t="s">
        <v>70</v>
      </c>
      <c r="E86" s="65">
        <v>11</v>
      </c>
      <c r="F86" s="65">
        <v>3</v>
      </c>
      <c r="G86" s="70">
        <v>8</v>
      </c>
      <c r="H86" s="164" t="s">
        <v>70</v>
      </c>
      <c r="I86" s="166">
        <v>11</v>
      </c>
      <c r="J86" s="70">
        <v>3</v>
      </c>
      <c r="K86" s="72">
        <v>8</v>
      </c>
      <c r="L86" s="164" t="s">
        <v>70</v>
      </c>
      <c r="M86" s="70">
        <v>11</v>
      </c>
      <c r="N86" s="70">
        <v>3</v>
      </c>
      <c r="O86" s="70">
        <v>8</v>
      </c>
      <c r="P86" s="164" t="s">
        <v>70</v>
      </c>
      <c r="Q86" s="167" t="s">
        <v>71</v>
      </c>
      <c r="R86" s="167" t="s">
        <v>71</v>
      </c>
      <c r="S86" s="167" t="s">
        <v>71</v>
      </c>
      <c r="T86" s="167" t="s">
        <v>71</v>
      </c>
      <c r="U86" s="167" t="s">
        <v>71</v>
      </c>
      <c r="V86" s="167" t="s">
        <v>101</v>
      </c>
      <c r="W86" s="167" t="s">
        <v>101</v>
      </c>
      <c r="X86" s="167" t="s">
        <v>71</v>
      </c>
      <c r="Y86" s="167" t="s">
        <v>71</v>
      </c>
      <c r="Z86" s="167" t="s">
        <v>71</v>
      </c>
      <c r="AA86" s="167" t="s">
        <v>71</v>
      </c>
      <c r="AB86" s="167" t="s">
        <v>71</v>
      </c>
      <c r="AC86" s="167" t="s">
        <v>71</v>
      </c>
      <c r="AD86" s="167" t="s">
        <v>71</v>
      </c>
      <c r="AE86" s="167" t="s">
        <v>71</v>
      </c>
      <c r="AF86" s="167" t="s">
        <v>71</v>
      </c>
      <c r="AG86" s="167" t="s">
        <v>71</v>
      </c>
      <c r="AH86" s="92">
        <f t="shared" si="22"/>
        <v>74</v>
      </c>
      <c r="AI86" s="87">
        <f t="shared" si="23"/>
        <v>26</v>
      </c>
      <c r="AJ86" s="87">
        <f t="shared" si="24"/>
        <v>12</v>
      </c>
      <c r="AK86" s="68">
        <v>16</v>
      </c>
      <c r="AL86" s="87">
        <f t="shared" si="25"/>
        <v>15</v>
      </c>
      <c r="AM86" s="87">
        <f>COUNTIF(C86:AG86,"ТН")</f>
        <v>2</v>
      </c>
      <c r="AN86" s="180">
        <f t="shared" si="27"/>
        <v>10</v>
      </c>
    </row>
    <row r="87" spans="1:40" ht="15" customHeight="1" x14ac:dyDescent="0.2">
      <c r="A87" s="43" t="s">
        <v>42</v>
      </c>
      <c r="B87" s="174" t="s">
        <v>45</v>
      </c>
      <c r="C87" s="161" t="s">
        <v>70</v>
      </c>
      <c r="D87" s="72">
        <v>11</v>
      </c>
      <c r="E87" s="65">
        <v>3</v>
      </c>
      <c r="F87" s="65">
        <v>8</v>
      </c>
      <c r="G87" s="164" t="s">
        <v>70</v>
      </c>
      <c r="H87" s="164">
        <v>11</v>
      </c>
      <c r="I87" s="87">
        <v>3</v>
      </c>
      <c r="J87" s="164">
        <v>8</v>
      </c>
      <c r="K87" s="162" t="s">
        <v>70</v>
      </c>
      <c r="L87" s="70">
        <v>11</v>
      </c>
      <c r="M87" s="164">
        <v>3</v>
      </c>
      <c r="N87" s="70">
        <v>8</v>
      </c>
      <c r="O87" s="164" t="s">
        <v>70</v>
      </c>
      <c r="P87" s="70">
        <v>11</v>
      </c>
      <c r="Q87" s="164">
        <v>3</v>
      </c>
      <c r="R87" s="164">
        <v>8</v>
      </c>
      <c r="S87" s="164" t="s">
        <v>70</v>
      </c>
      <c r="T87" s="70">
        <v>11</v>
      </c>
      <c r="U87" s="164">
        <v>3</v>
      </c>
      <c r="V87" s="164">
        <v>8</v>
      </c>
      <c r="W87" s="164" t="s">
        <v>70</v>
      </c>
      <c r="X87" s="70">
        <v>11</v>
      </c>
      <c r="Y87" s="70">
        <v>3</v>
      </c>
      <c r="Z87" s="70">
        <v>8</v>
      </c>
      <c r="AA87" s="164" t="s">
        <v>70</v>
      </c>
      <c r="AB87" s="65">
        <v>11</v>
      </c>
      <c r="AC87" s="65">
        <v>3</v>
      </c>
      <c r="AD87" s="65">
        <v>8</v>
      </c>
      <c r="AE87" s="163" t="s">
        <v>70</v>
      </c>
      <c r="AF87" s="65">
        <v>11</v>
      </c>
      <c r="AG87" s="165">
        <v>3</v>
      </c>
      <c r="AH87" s="92">
        <f t="shared" si="22"/>
        <v>168</v>
      </c>
      <c r="AI87" s="87">
        <f t="shared" si="23"/>
        <v>49</v>
      </c>
      <c r="AJ87" s="87">
        <f t="shared" si="24"/>
        <v>32</v>
      </c>
      <c r="AK87" s="68">
        <v>16</v>
      </c>
      <c r="AL87" s="87">
        <f t="shared" si="25"/>
        <v>0</v>
      </c>
      <c r="AM87" s="87">
        <f t="shared" ref="AM87" si="28">COUNTIF(C87:AG87,"ТН")</f>
        <v>0</v>
      </c>
      <c r="AN87" s="180">
        <f t="shared" si="27"/>
        <v>23</v>
      </c>
    </row>
    <row r="90" spans="1:40" x14ac:dyDescent="0.2">
      <c r="C90" s="250" t="s">
        <v>113</v>
      </c>
      <c r="D90" s="250"/>
      <c r="E90" s="250"/>
      <c r="F90" s="250"/>
      <c r="G90" s="250"/>
      <c r="K90" s="252" t="s">
        <v>117</v>
      </c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</row>
    <row r="92" spans="1:40" ht="40.5" customHeight="1" x14ac:dyDescent="0.2">
      <c r="A92" s="80" t="s">
        <v>4</v>
      </c>
      <c r="B92" s="81" t="s">
        <v>5</v>
      </c>
      <c r="C92" s="172">
        <v>1</v>
      </c>
      <c r="D92" s="173">
        <v>2</v>
      </c>
      <c r="E92" s="173">
        <v>3</v>
      </c>
      <c r="F92" s="173">
        <v>4</v>
      </c>
      <c r="G92" s="173">
        <v>5</v>
      </c>
      <c r="H92" s="173">
        <v>6</v>
      </c>
      <c r="I92" s="172">
        <v>7</v>
      </c>
      <c r="J92" s="173">
        <v>8</v>
      </c>
      <c r="K92" s="173">
        <v>9</v>
      </c>
      <c r="L92" s="172">
        <v>10</v>
      </c>
      <c r="M92" s="173">
        <v>11</v>
      </c>
      <c r="N92" s="172">
        <v>12</v>
      </c>
      <c r="O92" s="172">
        <v>13</v>
      </c>
      <c r="P92" s="172">
        <v>14</v>
      </c>
      <c r="Q92" s="173">
        <v>15</v>
      </c>
      <c r="R92" s="172">
        <v>16</v>
      </c>
      <c r="S92" s="172">
        <v>17</v>
      </c>
      <c r="T92" s="172">
        <v>18</v>
      </c>
      <c r="U92" s="172">
        <v>19</v>
      </c>
      <c r="V92" s="172">
        <v>20</v>
      </c>
      <c r="W92" s="172">
        <v>21</v>
      </c>
      <c r="X92" s="172">
        <v>22</v>
      </c>
      <c r="Y92" s="172">
        <v>23</v>
      </c>
      <c r="Z92" s="173">
        <v>24</v>
      </c>
      <c r="AA92" s="172">
        <v>25</v>
      </c>
      <c r="AB92" s="172">
        <v>26</v>
      </c>
      <c r="AC92" s="172">
        <v>27</v>
      </c>
      <c r="AD92" s="172">
        <v>28</v>
      </c>
      <c r="AE92" s="172">
        <v>29</v>
      </c>
      <c r="AF92" s="172">
        <v>30</v>
      </c>
      <c r="AG92" s="151">
        <v>31</v>
      </c>
      <c r="AH92" s="181" t="s">
        <v>84</v>
      </c>
      <c r="AI92" s="182" t="s">
        <v>50</v>
      </c>
      <c r="AJ92" s="182" t="s">
        <v>85</v>
      </c>
      <c r="AK92" s="183" t="s">
        <v>86</v>
      </c>
      <c r="AL92" s="182" t="s">
        <v>11</v>
      </c>
      <c r="AM92" s="183" t="s">
        <v>47</v>
      </c>
      <c r="AN92" s="183" t="s">
        <v>100</v>
      </c>
    </row>
    <row r="93" spans="1:40" ht="15" customHeight="1" x14ac:dyDescent="0.2">
      <c r="A93" s="169"/>
      <c r="B93" s="175" t="s">
        <v>62</v>
      </c>
      <c r="C93" s="214">
        <v>3</v>
      </c>
      <c r="D93" s="215">
        <v>8</v>
      </c>
      <c r="E93" s="216" t="s">
        <v>70</v>
      </c>
      <c r="F93" s="216">
        <v>11</v>
      </c>
      <c r="G93" s="216">
        <v>3</v>
      </c>
      <c r="H93" s="216">
        <v>8</v>
      </c>
      <c r="I93" s="217" t="s">
        <v>70</v>
      </c>
      <c r="J93" s="218">
        <v>11</v>
      </c>
      <c r="K93" s="219">
        <v>3</v>
      </c>
      <c r="L93" s="218">
        <v>8</v>
      </c>
      <c r="M93" s="216" t="s">
        <v>70</v>
      </c>
      <c r="N93" s="218">
        <v>11</v>
      </c>
      <c r="O93" s="216">
        <v>3</v>
      </c>
      <c r="P93" s="216">
        <v>8</v>
      </c>
      <c r="Q93" s="216" t="s">
        <v>70</v>
      </c>
      <c r="R93" s="218">
        <v>11</v>
      </c>
      <c r="S93" s="216">
        <v>3</v>
      </c>
      <c r="T93" s="216">
        <v>8</v>
      </c>
      <c r="U93" s="216" t="s">
        <v>70</v>
      </c>
      <c r="V93" s="218">
        <v>11</v>
      </c>
      <c r="W93" s="218">
        <v>3</v>
      </c>
      <c r="X93" s="218">
        <v>8</v>
      </c>
      <c r="Y93" s="216" t="s">
        <v>70</v>
      </c>
      <c r="Z93" s="216">
        <v>11</v>
      </c>
      <c r="AA93" s="218">
        <v>3</v>
      </c>
      <c r="AB93" s="218">
        <v>8</v>
      </c>
      <c r="AC93" s="216" t="s">
        <v>70</v>
      </c>
      <c r="AD93" s="218">
        <v>11</v>
      </c>
      <c r="AE93" s="216">
        <v>3</v>
      </c>
      <c r="AF93" s="216">
        <v>8</v>
      </c>
      <c r="AG93" s="216" t="s">
        <v>70</v>
      </c>
      <c r="AH93" s="92">
        <f t="shared" ref="AH93:AH96" si="29">SUM(C93:AG93)</f>
        <v>165</v>
      </c>
      <c r="AI93" s="87">
        <f t="shared" ref="AI93:AI96" si="30">COUNTIF(B93:AF93,"8")*5+COUNTIF(B93:AF93,"3")*2</f>
        <v>56</v>
      </c>
      <c r="AJ93" s="87">
        <f t="shared" ref="AJ93:AJ96" si="31">COUNTIF(C93:AG93,"11")*3+COUNTIF(C93:AG93,"3")*1</f>
        <v>29</v>
      </c>
      <c r="AK93" s="68">
        <v>14</v>
      </c>
      <c r="AL93" s="87">
        <f t="shared" ref="AL93:AL96" si="32">COUNTIF(C93:AG93,"В")*1+COUNTIF(C93:AG93,"Д")*1</f>
        <v>0</v>
      </c>
      <c r="AM93" s="87">
        <f t="shared" ref="AM93:AM94" si="33">COUNTIF(C93:AG93,"ТН")</f>
        <v>0</v>
      </c>
      <c r="AN93" s="180">
        <f t="shared" ref="AN93:AN96" si="34">COUNTIF(C93:AG93,"&gt;=3")</f>
        <v>23</v>
      </c>
    </row>
    <row r="94" spans="1:40" ht="15" customHeight="1" x14ac:dyDescent="0.2">
      <c r="A94" s="170"/>
      <c r="B94" s="175" t="s">
        <v>64</v>
      </c>
      <c r="C94" s="68">
        <v>8</v>
      </c>
      <c r="D94" s="162" t="s">
        <v>70</v>
      </c>
      <c r="E94" s="65">
        <v>11</v>
      </c>
      <c r="F94" s="65">
        <v>3</v>
      </c>
      <c r="G94" s="70">
        <v>8</v>
      </c>
      <c r="H94" s="164" t="s">
        <v>70</v>
      </c>
      <c r="I94" s="166">
        <v>11</v>
      </c>
      <c r="J94" s="70">
        <v>3</v>
      </c>
      <c r="K94" s="72">
        <v>8</v>
      </c>
      <c r="L94" s="164" t="s">
        <v>70</v>
      </c>
      <c r="M94" s="70">
        <v>11</v>
      </c>
      <c r="N94" s="70">
        <v>3</v>
      </c>
      <c r="O94" s="70">
        <v>8</v>
      </c>
      <c r="P94" s="164" t="s">
        <v>70</v>
      </c>
      <c r="Q94" s="167" t="s">
        <v>71</v>
      </c>
      <c r="R94" s="167" t="s">
        <v>71</v>
      </c>
      <c r="S94" s="167" t="s">
        <v>71</v>
      </c>
      <c r="T94" s="167" t="s">
        <v>71</v>
      </c>
      <c r="U94" s="167" t="s">
        <v>71</v>
      </c>
      <c r="V94" s="167" t="s">
        <v>101</v>
      </c>
      <c r="W94" s="167" t="s">
        <v>101</v>
      </c>
      <c r="X94" s="167" t="s">
        <v>71</v>
      </c>
      <c r="Y94" s="167" t="s">
        <v>71</v>
      </c>
      <c r="Z94" s="167" t="s">
        <v>71</v>
      </c>
      <c r="AA94" s="167" t="s">
        <v>71</v>
      </c>
      <c r="AB94" s="167" t="s">
        <v>71</v>
      </c>
      <c r="AC94" s="167" t="s">
        <v>71</v>
      </c>
      <c r="AD94" s="167" t="s">
        <v>71</v>
      </c>
      <c r="AE94" s="167" t="s">
        <v>71</v>
      </c>
      <c r="AF94" s="167" t="s">
        <v>71</v>
      </c>
      <c r="AG94" s="167" t="s">
        <v>71</v>
      </c>
      <c r="AH94" s="92">
        <f t="shared" si="29"/>
        <v>74</v>
      </c>
      <c r="AI94" s="87">
        <f t="shared" si="30"/>
        <v>26</v>
      </c>
      <c r="AJ94" s="87">
        <f t="shared" si="31"/>
        <v>12</v>
      </c>
      <c r="AK94" s="68">
        <v>25</v>
      </c>
      <c r="AL94" s="87">
        <f t="shared" si="32"/>
        <v>15</v>
      </c>
      <c r="AM94" s="87">
        <f t="shared" si="33"/>
        <v>2</v>
      </c>
      <c r="AN94" s="180">
        <f t="shared" si="34"/>
        <v>10</v>
      </c>
    </row>
    <row r="95" spans="1:40" ht="15" customHeight="1" x14ac:dyDescent="0.2">
      <c r="A95" s="169"/>
      <c r="B95" s="174" t="s">
        <v>45</v>
      </c>
      <c r="C95" s="68">
        <v>11</v>
      </c>
      <c r="D95" s="162">
        <v>3</v>
      </c>
      <c r="E95" s="65">
        <v>8</v>
      </c>
      <c r="F95" s="163" t="s">
        <v>70</v>
      </c>
      <c r="G95" s="70">
        <v>11</v>
      </c>
      <c r="H95" s="164">
        <v>3</v>
      </c>
      <c r="I95" s="87">
        <v>8</v>
      </c>
      <c r="J95" s="164" t="s">
        <v>70</v>
      </c>
      <c r="K95" s="72">
        <v>11</v>
      </c>
      <c r="L95" s="164">
        <v>3</v>
      </c>
      <c r="M95" s="164">
        <v>8</v>
      </c>
      <c r="N95" s="164" t="s">
        <v>70</v>
      </c>
      <c r="O95" s="70">
        <v>11</v>
      </c>
      <c r="P95" s="164">
        <v>3</v>
      </c>
      <c r="Q95" s="164">
        <v>8</v>
      </c>
      <c r="R95" s="164" t="s">
        <v>70</v>
      </c>
      <c r="S95" s="70">
        <v>11</v>
      </c>
      <c r="T95" s="164">
        <v>3</v>
      </c>
      <c r="U95" s="164">
        <v>8</v>
      </c>
      <c r="V95" s="164" t="s">
        <v>70</v>
      </c>
      <c r="W95" s="70">
        <v>11</v>
      </c>
      <c r="X95" s="70">
        <v>3</v>
      </c>
      <c r="Y95" s="70">
        <v>8</v>
      </c>
      <c r="Z95" s="164" t="s">
        <v>70</v>
      </c>
      <c r="AA95" s="70">
        <v>11</v>
      </c>
      <c r="AB95" s="65">
        <v>3</v>
      </c>
      <c r="AC95" s="65">
        <v>8</v>
      </c>
      <c r="AD95" s="163" t="s">
        <v>70</v>
      </c>
      <c r="AE95" s="65">
        <v>11</v>
      </c>
      <c r="AF95" s="65">
        <v>3</v>
      </c>
      <c r="AG95" s="165">
        <v>8</v>
      </c>
      <c r="AH95" s="92">
        <f t="shared" si="29"/>
        <v>176</v>
      </c>
      <c r="AI95" s="87">
        <f t="shared" si="30"/>
        <v>51</v>
      </c>
      <c r="AJ95" s="87">
        <f t="shared" si="31"/>
        <v>32</v>
      </c>
      <c r="AK95" s="68">
        <v>16</v>
      </c>
      <c r="AL95" s="87">
        <f t="shared" si="32"/>
        <v>0</v>
      </c>
      <c r="AM95" s="87">
        <f>COUNTIF(C95:AG95,"ТН")</f>
        <v>0</v>
      </c>
      <c r="AN95" s="180">
        <f t="shared" si="34"/>
        <v>24</v>
      </c>
    </row>
    <row r="96" spans="1:40" ht="15" customHeight="1" x14ac:dyDescent="0.2">
      <c r="A96" s="169"/>
      <c r="B96" s="174" t="s">
        <v>45</v>
      </c>
      <c r="C96" s="161" t="s">
        <v>70</v>
      </c>
      <c r="D96" s="72">
        <v>11</v>
      </c>
      <c r="E96" s="65">
        <v>3</v>
      </c>
      <c r="F96" s="65">
        <v>8</v>
      </c>
      <c r="G96" s="164" t="s">
        <v>70</v>
      </c>
      <c r="H96" s="164">
        <v>11</v>
      </c>
      <c r="I96" s="87">
        <v>3</v>
      </c>
      <c r="J96" s="164">
        <v>8</v>
      </c>
      <c r="K96" s="162" t="s">
        <v>70</v>
      </c>
      <c r="L96" s="70">
        <v>11</v>
      </c>
      <c r="M96" s="164">
        <v>3</v>
      </c>
      <c r="N96" s="70">
        <v>8</v>
      </c>
      <c r="O96" s="164" t="s">
        <v>70</v>
      </c>
      <c r="P96" s="70">
        <v>11</v>
      </c>
      <c r="Q96" s="164">
        <v>3</v>
      </c>
      <c r="R96" s="164">
        <v>8</v>
      </c>
      <c r="S96" s="164" t="s">
        <v>70</v>
      </c>
      <c r="T96" s="70">
        <v>11</v>
      </c>
      <c r="U96" s="164">
        <v>3</v>
      </c>
      <c r="V96" s="164">
        <v>8</v>
      </c>
      <c r="W96" s="164" t="s">
        <v>70</v>
      </c>
      <c r="X96" s="70">
        <v>11</v>
      </c>
      <c r="Y96" s="70">
        <v>3</v>
      </c>
      <c r="Z96" s="70">
        <v>8</v>
      </c>
      <c r="AA96" s="164" t="s">
        <v>70</v>
      </c>
      <c r="AB96" s="65">
        <v>11</v>
      </c>
      <c r="AC96" s="65">
        <v>3</v>
      </c>
      <c r="AD96" s="65">
        <v>8</v>
      </c>
      <c r="AE96" s="163" t="s">
        <v>70</v>
      </c>
      <c r="AF96" s="65">
        <v>11</v>
      </c>
      <c r="AG96" s="165">
        <v>3</v>
      </c>
      <c r="AH96" s="92">
        <f t="shared" si="29"/>
        <v>168</v>
      </c>
      <c r="AI96" s="87">
        <f t="shared" si="30"/>
        <v>49</v>
      </c>
      <c r="AJ96" s="87">
        <f t="shared" si="31"/>
        <v>32</v>
      </c>
      <c r="AK96" s="68">
        <v>16</v>
      </c>
      <c r="AL96" s="87">
        <f t="shared" si="32"/>
        <v>0</v>
      </c>
      <c r="AM96" s="87">
        <f t="shared" ref="AM96" si="35">COUNTIF(C96:AG96,"ТН")</f>
        <v>0</v>
      </c>
      <c r="AN96" s="180">
        <f t="shared" si="34"/>
        <v>23</v>
      </c>
    </row>
  </sheetData>
  <mergeCells count="21">
    <mergeCell ref="G7:H7"/>
    <mergeCell ref="Q7:W7"/>
    <mergeCell ref="AH26:AL26"/>
    <mergeCell ref="AA26:AF26"/>
    <mergeCell ref="I7:O7"/>
    <mergeCell ref="AD2:AI2"/>
    <mergeCell ref="AD4:AJ4"/>
    <mergeCell ref="AD3:AH3"/>
    <mergeCell ref="A5:AG5"/>
    <mergeCell ref="D6:AG6"/>
    <mergeCell ref="C28:AN30"/>
    <mergeCell ref="C41:AN43"/>
    <mergeCell ref="C52:AN54"/>
    <mergeCell ref="C38:AN39"/>
    <mergeCell ref="Q26:Y26"/>
    <mergeCell ref="C62:AN64"/>
    <mergeCell ref="C77:AN79"/>
    <mergeCell ref="C81:G81"/>
    <mergeCell ref="C90:G90"/>
    <mergeCell ref="K81:Z81"/>
    <mergeCell ref="K90:Z90"/>
  </mergeCells>
  <phoneticPr fontId="5" type="noConversion"/>
  <pageMargins left="0.25" right="0.25" top="0.75" bottom="0.75" header="0.3" footer="0.3"/>
  <pageSetup paperSize="9" scale="99" fitToHeight="0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workbookViewId="0">
      <selection activeCell="AG21" sqref="AG21"/>
    </sheetView>
  </sheetViews>
  <sheetFormatPr defaultRowHeight="12.75" x14ac:dyDescent="0.2"/>
  <cols>
    <col min="1" max="1" width="14.5703125" customWidth="1"/>
    <col min="2" max="2" width="7.7109375" customWidth="1"/>
    <col min="3" max="33" width="2.7109375" customWidth="1"/>
    <col min="34" max="34" width="6.140625" customWidth="1"/>
    <col min="35" max="35" width="3.7109375" customWidth="1"/>
    <col min="36" max="36" width="4.28515625" customWidth="1"/>
    <col min="37" max="37" width="4.5703125" customWidth="1"/>
    <col min="38" max="38" width="4.140625" customWidth="1"/>
    <col min="39" max="39" width="4.28515625" customWidth="1"/>
    <col min="40" max="40" width="5.28515625" customWidth="1"/>
  </cols>
  <sheetData>
    <row r="1" spans="1:40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/>
      <c r="R1" s="4"/>
      <c r="S1" s="4"/>
      <c r="T1" s="4"/>
      <c r="U1" s="4"/>
      <c r="V1" s="4"/>
      <c r="W1" s="4"/>
      <c r="X1" s="4"/>
      <c r="Y1" s="4"/>
      <c r="Z1" s="4"/>
      <c r="AA1" s="4"/>
      <c r="AE1" s="32" t="s">
        <v>0</v>
      </c>
      <c r="AF1" s="32"/>
      <c r="AG1" s="8"/>
      <c r="AH1" s="8"/>
      <c r="AI1" s="8"/>
      <c r="AJ1" s="8"/>
      <c r="AK1" s="30"/>
      <c r="AL1" s="30"/>
    </row>
    <row r="2" spans="1:40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  <c r="T2" s="11"/>
      <c r="U2" s="4"/>
      <c r="V2" s="4"/>
      <c r="W2" s="4"/>
      <c r="X2" s="4"/>
      <c r="Y2" s="4"/>
      <c r="Z2" s="4"/>
      <c r="AA2" s="4"/>
      <c r="AE2" s="32" t="s">
        <v>1</v>
      </c>
      <c r="AF2" s="32"/>
      <c r="AG2" s="8"/>
      <c r="AH2" s="8"/>
      <c r="AI2" s="8"/>
      <c r="AJ2" s="8"/>
      <c r="AK2" s="30"/>
      <c r="AL2" s="30"/>
    </row>
    <row r="3" spans="1:40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E3" s="33"/>
      <c r="AF3" s="33"/>
      <c r="AG3" s="26"/>
      <c r="AH3" s="8"/>
      <c r="AI3" s="8"/>
      <c r="AJ3" s="8"/>
      <c r="AK3" s="30"/>
      <c r="AL3" s="30"/>
    </row>
    <row r="4" spans="1:40" ht="18.7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E4" s="32" t="s">
        <v>65</v>
      </c>
      <c r="AF4" s="32"/>
      <c r="AG4" s="8"/>
      <c r="AH4" s="8"/>
      <c r="AI4" s="8"/>
      <c r="AJ4" s="8"/>
      <c r="AK4" s="30"/>
      <c r="AL4" s="30"/>
    </row>
    <row r="5" spans="1:40" ht="18.75" x14ac:dyDescent="0.3">
      <c r="A5" s="242" t="s">
        <v>15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12"/>
      <c r="AI5" s="12"/>
      <c r="AJ5" s="12"/>
      <c r="AK5" s="12"/>
    </row>
    <row r="6" spans="1:40" ht="18.75" x14ac:dyDescent="0.3">
      <c r="A6" s="1"/>
      <c r="B6" s="6"/>
      <c r="C6" s="6"/>
      <c r="D6" s="6" t="s">
        <v>2</v>
      </c>
      <c r="E6" s="6"/>
      <c r="F6" s="1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7"/>
      <c r="X6" s="7"/>
      <c r="Y6" s="7"/>
      <c r="Z6" s="7"/>
      <c r="AA6" s="7" t="s">
        <v>55</v>
      </c>
      <c r="AB6" s="7"/>
      <c r="AC6" s="7"/>
      <c r="AD6" s="7"/>
      <c r="AE6" s="7"/>
      <c r="AF6" s="29"/>
      <c r="AG6" s="7"/>
      <c r="AH6" s="29"/>
      <c r="AI6" s="29"/>
    </row>
    <row r="7" spans="1:40" ht="18.75" x14ac:dyDescent="0.3">
      <c r="A7" s="4"/>
      <c r="B7" s="4"/>
      <c r="C7" s="4"/>
      <c r="D7" s="4"/>
      <c r="E7" s="4"/>
      <c r="F7" s="4"/>
      <c r="G7" s="4" t="s">
        <v>3</v>
      </c>
      <c r="H7" s="4"/>
      <c r="I7" s="5"/>
      <c r="J7" s="5"/>
      <c r="K7" s="5" t="s">
        <v>72</v>
      </c>
      <c r="L7" s="5"/>
      <c r="M7" s="5"/>
      <c r="N7" s="5"/>
      <c r="O7" s="5"/>
      <c r="P7" s="5"/>
      <c r="Q7" s="5"/>
      <c r="R7" s="4"/>
      <c r="S7" s="4" t="s">
        <v>66</v>
      </c>
      <c r="T7" s="4"/>
      <c r="U7" s="4"/>
      <c r="V7" s="4"/>
      <c r="W7" s="4"/>
      <c r="X7" s="4"/>
      <c r="Y7" s="4"/>
      <c r="Z7" s="4"/>
      <c r="AA7" s="42" t="s">
        <v>56</v>
      </c>
      <c r="AB7" s="4"/>
      <c r="AC7" s="4"/>
      <c r="AD7" s="4"/>
      <c r="AE7" s="4"/>
      <c r="AF7" s="4"/>
      <c r="AG7" s="4"/>
    </row>
    <row r="8" spans="1:40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40" ht="28.5" customHeight="1" x14ac:dyDescent="0.25">
      <c r="A9" s="16" t="s">
        <v>4</v>
      </c>
      <c r="B9" s="15" t="s">
        <v>5</v>
      </c>
      <c r="C9" s="40">
        <v>1</v>
      </c>
      <c r="D9" s="40">
        <v>2</v>
      </c>
      <c r="E9" s="40">
        <v>3</v>
      </c>
      <c r="F9" s="40">
        <v>4</v>
      </c>
      <c r="G9" s="40">
        <v>5</v>
      </c>
      <c r="H9" s="40">
        <v>6</v>
      </c>
      <c r="I9" s="40">
        <v>7</v>
      </c>
      <c r="J9" s="40">
        <v>8</v>
      </c>
      <c r="K9" s="40">
        <v>9</v>
      </c>
      <c r="L9" s="40" t="s">
        <v>18</v>
      </c>
      <c r="M9" s="40">
        <v>11</v>
      </c>
      <c r="N9" s="40" t="s">
        <v>19</v>
      </c>
      <c r="O9" s="40" t="s">
        <v>20</v>
      </c>
      <c r="P9" s="40" t="s">
        <v>21</v>
      </c>
      <c r="Q9" s="40">
        <v>15</v>
      </c>
      <c r="R9" s="40" t="s">
        <v>22</v>
      </c>
      <c r="S9" s="40" t="s">
        <v>23</v>
      </c>
      <c r="T9" s="40" t="s">
        <v>24</v>
      </c>
      <c r="U9" s="40" t="s">
        <v>25</v>
      </c>
      <c r="V9" s="40" t="s">
        <v>26</v>
      </c>
      <c r="W9" s="40" t="s">
        <v>27</v>
      </c>
      <c r="X9" s="40" t="s">
        <v>28</v>
      </c>
      <c r="Y9" s="40" t="s">
        <v>29</v>
      </c>
      <c r="Z9" s="40">
        <v>24</v>
      </c>
      <c r="AA9" s="40" t="s">
        <v>30</v>
      </c>
      <c r="AB9" s="40" t="s">
        <v>31</v>
      </c>
      <c r="AC9" s="40" t="s">
        <v>32</v>
      </c>
      <c r="AD9" s="40" t="s">
        <v>33</v>
      </c>
      <c r="AE9" s="40" t="s">
        <v>34</v>
      </c>
      <c r="AF9" s="40" t="s">
        <v>35</v>
      </c>
      <c r="AG9" s="40" t="s">
        <v>36</v>
      </c>
      <c r="AH9" s="9" t="s">
        <v>14</v>
      </c>
      <c r="AI9" s="39" t="s">
        <v>8</v>
      </c>
      <c r="AJ9" s="39" t="s">
        <v>9</v>
      </c>
      <c r="AK9" s="39" t="s">
        <v>10</v>
      </c>
      <c r="AL9" s="39" t="s">
        <v>11</v>
      </c>
      <c r="AM9" s="9" t="s">
        <v>12</v>
      </c>
      <c r="AN9" s="34" t="s">
        <v>46</v>
      </c>
    </row>
    <row r="10" spans="1:40" x14ac:dyDescent="0.2">
      <c r="A10" s="43"/>
      <c r="B10" s="50" t="s">
        <v>57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21"/>
      <c r="AH10" s="38"/>
      <c r="AI10" s="38"/>
      <c r="AJ10" s="38"/>
      <c r="AK10" s="37"/>
      <c r="AL10" s="37"/>
      <c r="AM10" s="9"/>
      <c r="AN10" s="9"/>
    </row>
    <row r="11" spans="1:40" x14ac:dyDescent="0.2">
      <c r="A11" s="43"/>
      <c r="B11" s="50" t="s">
        <v>58</v>
      </c>
      <c r="C11" s="41"/>
      <c r="D11" s="41"/>
      <c r="E11" s="41"/>
      <c r="F11" s="41"/>
      <c r="G11" s="41"/>
      <c r="H11" s="41"/>
      <c r="I11" s="4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1"/>
      <c r="AF11" s="41"/>
      <c r="AG11" s="21"/>
      <c r="AH11" s="38"/>
      <c r="AI11" s="38"/>
      <c r="AJ11" s="38"/>
      <c r="AK11" s="20"/>
      <c r="AL11" s="38"/>
      <c r="AM11" s="9"/>
      <c r="AN11" s="9"/>
    </row>
    <row r="12" spans="1:40" x14ac:dyDescent="0.2">
      <c r="A12" s="43"/>
      <c r="B12" s="50" t="s">
        <v>58</v>
      </c>
      <c r="C12" s="41"/>
      <c r="D12" s="41"/>
      <c r="E12" s="41"/>
      <c r="F12" s="41"/>
      <c r="G12" s="41"/>
      <c r="H12" s="4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1"/>
      <c r="AH12" s="38"/>
      <c r="AI12" s="38"/>
      <c r="AJ12" s="38"/>
      <c r="AK12" s="20"/>
      <c r="AL12" s="38"/>
      <c r="AM12" s="9"/>
      <c r="AN12" s="9"/>
    </row>
    <row r="13" spans="1:40" x14ac:dyDescent="0.2">
      <c r="A13" s="43"/>
      <c r="B13" s="50" t="s">
        <v>59</v>
      </c>
      <c r="C13" s="18"/>
      <c r="D13" s="18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21"/>
      <c r="AH13" s="38"/>
      <c r="AI13" s="38"/>
      <c r="AJ13" s="38"/>
      <c r="AK13" s="37"/>
      <c r="AL13" s="38"/>
      <c r="AM13" s="9"/>
      <c r="AN13" s="9"/>
    </row>
    <row r="14" spans="1:40" x14ac:dyDescent="0.2">
      <c r="A14" s="51"/>
      <c r="B14" s="52"/>
      <c r="C14" s="18"/>
      <c r="D14" s="18"/>
      <c r="E14" s="18"/>
      <c r="F14" s="18"/>
      <c r="G14" s="18"/>
      <c r="H14" s="18"/>
      <c r="I14" s="18"/>
      <c r="J14" s="18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9"/>
      <c r="AH14" s="20"/>
      <c r="AI14" s="38"/>
      <c r="AJ14" s="38"/>
      <c r="AK14" s="37"/>
      <c r="AL14" s="37"/>
      <c r="AM14" s="9"/>
      <c r="AN14" s="9"/>
    </row>
    <row r="15" spans="1:40" ht="22.5" x14ac:dyDescent="0.3">
      <c r="A15" s="2"/>
      <c r="B15" s="256"/>
      <c r="C15" s="256"/>
      <c r="D15" s="256"/>
      <c r="E15" s="2"/>
      <c r="F15" s="2"/>
      <c r="G15" s="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"/>
      <c r="U15" s="2"/>
      <c r="V15" s="2"/>
      <c r="W15" s="2"/>
      <c r="X15" s="256"/>
      <c r="Y15" s="256"/>
      <c r="Z15" s="256"/>
      <c r="AA15" s="256"/>
      <c r="AB15" s="256"/>
      <c r="AC15" s="2"/>
      <c r="AD15" s="2"/>
      <c r="AE15" s="2"/>
      <c r="AF15" s="3"/>
      <c r="AG15" s="2"/>
      <c r="AH15" s="10"/>
    </row>
    <row r="16" spans="1:40" ht="18.75" x14ac:dyDescent="0.25">
      <c r="P16" s="8" t="s">
        <v>17</v>
      </c>
      <c r="T16" s="22"/>
      <c r="U16" s="22"/>
      <c r="V16" s="23"/>
      <c r="W16" s="23"/>
      <c r="X16" s="23"/>
      <c r="Y16" s="23"/>
      <c r="Z16" s="23"/>
      <c r="AA16" s="24"/>
      <c r="AB16" s="24"/>
      <c r="AC16" s="25"/>
      <c r="AD16" s="25"/>
      <c r="AE16" s="25"/>
      <c r="AF16" s="8"/>
      <c r="AG16" s="26" t="s">
        <v>118</v>
      </c>
      <c r="AH16" s="26"/>
      <c r="AI16" s="29"/>
      <c r="AJ16" s="29"/>
      <c r="AK16" s="29"/>
    </row>
    <row r="17" spans="16:40" ht="19.5" x14ac:dyDescent="0.3">
      <c r="P17" s="14"/>
      <c r="Q17" s="14"/>
      <c r="R17" s="14"/>
      <c r="S17" s="22"/>
      <c r="T17" s="22"/>
      <c r="U17" s="22"/>
      <c r="V17" s="22"/>
      <c r="W17" s="22"/>
      <c r="X17" s="22"/>
      <c r="Y17" s="22"/>
      <c r="Z17" s="22"/>
      <c r="AB17" s="27"/>
      <c r="AC17" s="27" t="s">
        <v>6</v>
      </c>
      <c r="AD17" s="27"/>
      <c r="AE17" s="27"/>
      <c r="AF17" s="8"/>
      <c r="AG17" s="27"/>
      <c r="AH17" s="28" t="s">
        <v>7</v>
      </c>
    </row>
    <row r="19" spans="16:40" x14ac:dyDescent="0.2">
      <c r="AN19" t="s">
        <v>44</v>
      </c>
    </row>
  </sheetData>
  <mergeCells count="3">
    <mergeCell ref="A5:AG5"/>
    <mergeCell ref="B15:D15"/>
    <mergeCell ref="X15:AB15"/>
  </mergeCells>
  <pageMargins left="0.55118110236220474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лист5</vt:lpstr>
      <vt:lpstr>лист4</vt:lpstr>
      <vt:lpstr>лист3</vt:lpstr>
      <vt:lpstr>лист2</vt:lpstr>
      <vt:lpstr>лист1</vt:lpstr>
      <vt:lpstr>лист6</vt:lpstr>
    </vt:vector>
  </TitlesOfParts>
  <Company>ORTPC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Буки, цех№2</cp:lastModifiedBy>
  <cp:lastPrinted>2016-05-20T08:51:39Z</cp:lastPrinted>
  <dcterms:created xsi:type="dcterms:W3CDTF">2005-05-17T06:58:34Z</dcterms:created>
  <dcterms:modified xsi:type="dcterms:W3CDTF">2017-02-07T08:00:19Z</dcterms:modified>
</cp:coreProperties>
</file>