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19320" windowHeight="96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U8" i="1" a="1"/>
  <c r="AU8" s="1"/>
  <c r="AU9" a="1"/>
  <c r="AU9" s="1"/>
  <c r="AT9" s="1"/>
  <c r="AV9"/>
  <c r="AV10"/>
  <c r="AV11"/>
  <c r="AV8"/>
  <c r="AH9"/>
  <c r="AI9"/>
  <c r="AJ9"/>
  <c r="AK9"/>
  <c r="AL9"/>
  <c r="AM9"/>
  <c r="AN9"/>
  <c r="AO9"/>
  <c r="AP9"/>
  <c r="AQ9"/>
  <c r="AR9"/>
  <c r="AS9"/>
  <c r="AH10"/>
  <c r="AI10"/>
  <c r="AJ10"/>
  <c r="AK10"/>
  <c r="AL10"/>
  <c r="AM10"/>
  <c r="AN10"/>
  <c r="AO10"/>
  <c r="AP10"/>
  <c r="AQ10"/>
  <c r="AR10"/>
  <c r="AS10"/>
  <c r="AU10" a="1"/>
  <c r="AU10" s="1"/>
  <c r="AT10" s="1"/>
  <c r="AH11"/>
  <c r="AI11"/>
  <c r="AJ11"/>
  <c r="AK11"/>
  <c r="AL11"/>
  <c r="AM11"/>
  <c r="AN11"/>
  <c r="AO11"/>
  <c r="AP11"/>
  <c r="AQ11"/>
  <c r="AR11"/>
  <c r="AS11"/>
  <c r="AU11" a="1"/>
  <c r="AU11" s="1"/>
  <c r="AT11" s="1"/>
  <c r="AH12"/>
  <c r="AI12"/>
  <c r="AJ12"/>
  <c r="AK12"/>
  <c r="AL12"/>
  <c r="AM12"/>
  <c r="AN12"/>
  <c r="AO12"/>
  <c r="AP12"/>
  <c r="AQ12"/>
  <c r="AR12"/>
  <c r="AS12"/>
  <c r="AU12" a="1"/>
  <c r="AU12" s="1"/>
  <c r="AT12" s="1"/>
  <c r="AV12"/>
  <c r="AH13"/>
  <c r="AI13"/>
  <c r="AJ13"/>
  <c r="AK13"/>
  <c r="AL13"/>
  <c r="AM13"/>
  <c r="AN13"/>
  <c r="AO13"/>
  <c r="AP13"/>
  <c r="AQ13"/>
  <c r="AR13"/>
  <c r="AS13"/>
  <c r="AU13" a="1"/>
  <c r="AU13" s="1"/>
  <c r="AT13" s="1"/>
  <c r="AV13"/>
  <c r="AH14"/>
  <c r="AI14"/>
  <c r="AJ14"/>
  <c r="AK14"/>
  <c r="AL14"/>
  <c r="AM14"/>
  <c r="AN14"/>
  <c r="AO14"/>
  <c r="AP14"/>
  <c r="AQ14"/>
  <c r="AR14"/>
  <c r="AS14"/>
  <c r="AU14" a="1"/>
  <c r="AU14" s="1"/>
  <c r="AT14" s="1"/>
  <c r="AV14"/>
  <c r="AS8"/>
  <c r="AR8" l="1"/>
  <c r="AQ8"/>
  <c r="AP8"/>
  <c r="AO8"/>
  <c r="AN8"/>
  <c r="AM8"/>
  <c r="AL8"/>
  <c r="AK8"/>
  <c r="AJ8"/>
  <c r="AI8"/>
  <c r="AH8" l="1"/>
  <c r="AG6"/>
  <c r="AT8"/>
  <c r="AG9"/>
  <c r="AG10"/>
  <c r="AG11"/>
  <c r="AG12"/>
  <c r="AG13"/>
  <c r="AG14"/>
  <c r="AG8"/>
  <c r="C6"/>
  <c r="D6" s="1"/>
  <c r="B5"/>
  <c r="E6" l="1"/>
  <c r="E5" s="1"/>
  <c r="D5"/>
  <c r="C5"/>
  <c r="F6" l="1"/>
  <c r="G6" s="1"/>
  <c r="F5" l="1"/>
  <c r="H6"/>
  <c r="G5"/>
  <c r="H5" l="1"/>
  <c r="I6"/>
  <c r="I5" l="1"/>
  <c r="J6"/>
  <c r="J5" l="1"/>
  <c r="K6"/>
  <c r="L6" l="1"/>
  <c r="K5"/>
  <c r="L5" l="1"/>
  <c r="M6"/>
  <c r="M5" l="1"/>
  <c r="N6"/>
  <c r="N5" l="1"/>
  <c r="O6"/>
  <c r="O5" l="1"/>
  <c r="P6"/>
  <c r="P5" l="1"/>
  <c r="Q6"/>
  <c r="Q5" l="1"/>
  <c r="R6"/>
  <c r="R5" l="1"/>
  <c r="S6"/>
  <c r="T6" l="1"/>
  <c r="S5"/>
  <c r="U6" l="1"/>
  <c r="T5"/>
  <c r="V6" l="1"/>
  <c r="U5"/>
  <c r="W6" l="1"/>
  <c r="V5"/>
  <c r="X6" l="1"/>
  <c r="W5"/>
  <c r="X5" l="1"/>
  <c r="Y6"/>
  <c r="Y5" l="1"/>
  <c r="Z6"/>
  <c r="Z5" l="1"/>
  <c r="AA6"/>
  <c r="AB6" l="1"/>
  <c r="AA5"/>
  <c r="AB5" l="1"/>
  <c r="AC6"/>
  <c r="AC5" l="1"/>
  <c r="AF6"/>
  <c r="AF5" s="1"/>
  <c r="AE6"/>
  <c r="AE5" s="1"/>
  <c r="AD6"/>
  <c r="AD5" s="1"/>
</calcChain>
</file>

<file path=xl/sharedStrings.xml><?xml version="1.0" encoding="utf-8"?>
<sst xmlns="http://schemas.openxmlformats.org/spreadsheetml/2006/main" count="32" uniqueCount="30">
  <si>
    <t>Ф.И.О.</t>
  </si>
  <si>
    <t>Рабочих дней</t>
  </si>
  <si>
    <t>Сверхурочно</t>
  </si>
  <si>
    <t>Сверхурочные к-1,5</t>
  </si>
  <si>
    <t>Сверхурочные к-2</t>
  </si>
  <si>
    <t>Фактически отработано</t>
  </si>
  <si>
    <t>Иванов</t>
  </si>
  <si>
    <t>Петров</t>
  </si>
  <si>
    <t>Вася</t>
  </si>
  <si>
    <t>Роман</t>
  </si>
  <si>
    <t>Павел</t>
  </si>
  <si>
    <t>Светлана</t>
  </si>
  <si>
    <t>Любочка</t>
  </si>
  <si>
    <t>неотработанные выходные</t>
  </si>
  <si>
    <t>ученический отпуск</t>
  </si>
  <si>
    <t>ГД</t>
  </si>
  <si>
    <t>прогул</t>
  </si>
  <si>
    <t>командировка</t>
  </si>
  <si>
    <t>административный отпуск</t>
  </si>
  <si>
    <t>очередной отпуск</t>
  </si>
  <si>
    <t xml:space="preserve">больничный </t>
  </si>
  <si>
    <t>отработано в выходные и праздничные дни</t>
  </si>
  <si>
    <t>отработано в выходные и праздничные дни, часы</t>
  </si>
  <si>
    <t>отработано по графику дней</t>
  </si>
  <si>
    <t>Отработанно по графику часов</t>
  </si>
  <si>
    <t>.</t>
  </si>
  <si>
    <t>к</t>
  </si>
  <si>
    <t>о</t>
  </si>
  <si>
    <t>1. Как только ставится (отпуск, командировка, больничный) в рабочии дни то массив счетает неправильно : убирает с отработанных часов 10, а должен 8, и появляется сверх урочка, хотя её недолжно быть.</t>
  </si>
  <si>
    <t>б</t>
  </si>
</sst>
</file>

<file path=xl/styles.xml><?xml version="1.0" encoding="utf-8"?>
<styleSheet xmlns="http://schemas.openxmlformats.org/spreadsheetml/2006/main">
  <numFmts count="6">
    <numFmt numFmtId="164" formatCode="d"/>
    <numFmt numFmtId="165" formatCode="ddd"/>
    <numFmt numFmtId="166" formatCode="#,##0&quot;р.&quot;"/>
    <numFmt numFmtId="167" formatCode="[$-419]mmmm\ yyyy;@"/>
    <numFmt numFmtId="168" formatCode="0.0"/>
    <numFmt numFmtId="169" formatCode="0.0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7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" fontId="0" fillId="0" borderId="0" xfId="0" applyNumberFormat="1"/>
    <xf numFmtId="1" fontId="0" fillId="2" borderId="1" xfId="0" applyNumberFormat="1" applyFill="1" applyBorder="1" applyAlignment="1">
      <alignment horizontal="center" vertical="center" wrapText="1"/>
    </xf>
    <xf numFmtId="169" fontId="0" fillId="0" borderId="0" xfId="0" applyNumberFormat="1"/>
    <xf numFmtId="168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6"/>
  <sheetViews>
    <sheetView tabSelected="1" topLeftCell="M1" workbookViewId="0">
      <selection activeCell="AA8" sqref="AA8"/>
    </sheetView>
  </sheetViews>
  <sheetFormatPr defaultRowHeight="15"/>
  <cols>
    <col min="1" max="1" width="13.85546875" customWidth="1"/>
    <col min="2" max="32" width="3.28515625" customWidth="1"/>
    <col min="34" max="34" width="7.42578125" customWidth="1"/>
    <col min="35" max="42" width="4.5703125" customWidth="1"/>
    <col min="43" max="44" width="7.42578125" customWidth="1"/>
    <col min="45" max="45" width="10.5703125" bestFit="1" customWidth="1"/>
    <col min="46" max="46" width="6.42578125" customWidth="1"/>
  </cols>
  <sheetData>
    <row r="1" spans="1:50">
      <c r="A1" s="8"/>
    </row>
    <row r="2" spans="1:50"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1:50" ht="17.25" customHeight="1">
      <c r="A4" s="23" t="s">
        <v>0</v>
      </c>
      <c r="B4" s="7">
        <v>0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5">
        <v>0.875</v>
      </c>
      <c r="I4" s="1">
        <v>0</v>
      </c>
      <c r="J4" s="1">
        <v>0</v>
      </c>
      <c r="K4" s="1">
        <v>0</v>
      </c>
      <c r="L4" s="1">
        <v>1</v>
      </c>
      <c r="M4" s="1">
        <v>1</v>
      </c>
      <c r="N4" s="1">
        <v>1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0</v>
      </c>
      <c r="X4" s="1">
        <v>0</v>
      </c>
      <c r="Y4" s="1">
        <v>1</v>
      </c>
      <c r="Z4" s="1">
        <v>1</v>
      </c>
      <c r="AA4" s="1">
        <v>1</v>
      </c>
      <c r="AB4" s="16">
        <v>1</v>
      </c>
      <c r="AC4" s="1">
        <v>1</v>
      </c>
      <c r="AD4" s="1">
        <v>0</v>
      </c>
      <c r="AE4" s="2">
        <v>0</v>
      </c>
      <c r="AF4" s="2">
        <v>1</v>
      </c>
      <c r="AG4" s="26" t="s">
        <v>1</v>
      </c>
      <c r="AH4" s="28"/>
      <c r="AI4" s="20" t="s">
        <v>13</v>
      </c>
      <c r="AJ4" s="20" t="s">
        <v>17</v>
      </c>
      <c r="AK4" s="20" t="s">
        <v>18</v>
      </c>
      <c r="AL4" s="20" t="s">
        <v>14</v>
      </c>
      <c r="AM4" s="20" t="s">
        <v>19</v>
      </c>
      <c r="AN4" s="20" t="s">
        <v>20</v>
      </c>
      <c r="AO4" s="20" t="s">
        <v>15</v>
      </c>
      <c r="AP4" s="20" t="s">
        <v>16</v>
      </c>
      <c r="AQ4" s="20" t="s">
        <v>21</v>
      </c>
      <c r="AR4" s="20" t="s">
        <v>22</v>
      </c>
      <c r="AS4" s="35" t="s">
        <v>23</v>
      </c>
      <c r="AT4" s="20" t="s">
        <v>24</v>
      </c>
      <c r="AU4" s="33" t="s">
        <v>2</v>
      </c>
      <c r="AV4" s="34"/>
    </row>
    <row r="5" spans="1:50">
      <c r="A5" s="24"/>
      <c r="B5" s="3">
        <f>B6</f>
        <v>41699</v>
      </c>
      <c r="C5" s="3">
        <f t="shared" ref="C5:AF5" si="0">C6</f>
        <v>41700</v>
      </c>
      <c r="D5" s="3">
        <f t="shared" si="0"/>
        <v>41701</v>
      </c>
      <c r="E5" s="3">
        <f t="shared" si="0"/>
        <v>41702</v>
      </c>
      <c r="F5" s="3">
        <f t="shared" si="0"/>
        <v>41703</v>
      </c>
      <c r="G5" s="3">
        <f t="shared" si="0"/>
        <v>41704</v>
      </c>
      <c r="H5" s="3">
        <f t="shared" si="0"/>
        <v>41705</v>
      </c>
      <c r="I5" s="3">
        <f t="shared" si="0"/>
        <v>41706</v>
      </c>
      <c r="J5" s="3">
        <f t="shared" si="0"/>
        <v>41707</v>
      </c>
      <c r="K5" s="3">
        <f t="shared" si="0"/>
        <v>41708</v>
      </c>
      <c r="L5" s="3">
        <f t="shared" si="0"/>
        <v>41709</v>
      </c>
      <c r="M5" s="3">
        <f t="shared" si="0"/>
        <v>41710</v>
      </c>
      <c r="N5" s="3">
        <f t="shared" si="0"/>
        <v>41711</v>
      </c>
      <c r="O5" s="3">
        <f t="shared" si="0"/>
        <v>41712</v>
      </c>
      <c r="P5" s="3">
        <f t="shared" si="0"/>
        <v>41713</v>
      </c>
      <c r="Q5" s="3">
        <f t="shared" si="0"/>
        <v>41714</v>
      </c>
      <c r="R5" s="3">
        <f t="shared" si="0"/>
        <v>41715</v>
      </c>
      <c r="S5" s="3">
        <f t="shared" si="0"/>
        <v>41716</v>
      </c>
      <c r="T5" s="3">
        <f t="shared" si="0"/>
        <v>41717</v>
      </c>
      <c r="U5" s="3">
        <f t="shared" si="0"/>
        <v>41718</v>
      </c>
      <c r="V5" s="3">
        <f t="shared" si="0"/>
        <v>41719</v>
      </c>
      <c r="W5" s="3">
        <f t="shared" si="0"/>
        <v>41720</v>
      </c>
      <c r="X5" s="3">
        <f t="shared" si="0"/>
        <v>41721</v>
      </c>
      <c r="Y5" s="3">
        <f t="shared" si="0"/>
        <v>41722</v>
      </c>
      <c r="Z5" s="3">
        <f t="shared" si="0"/>
        <v>41723</v>
      </c>
      <c r="AA5" s="3">
        <f t="shared" si="0"/>
        <v>41724</v>
      </c>
      <c r="AB5" s="3">
        <f t="shared" si="0"/>
        <v>41725</v>
      </c>
      <c r="AC5" s="3">
        <f t="shared" si="0"/>
        <v>41726</v>
      </c>
      <c r="AD5" s="3">
        <f t="shared" si="0"/>
        <v>41727</v>
      </c>
      <c r="AE5" s="3">
        <f t="shared" si="0"/>
        <v>41728</v>
      </c>
      <c r="AF5" s="3">
        <f t="shared" si="0"/>
        <v>41729</v>
      </c>
      <c r="AG5" s="27"/>
      <c r="AH5" s="28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35"/>
      <c r="AT5" s="21"/>
      <c r="AU5" s="29" t="s">
        <v>3</v>
      </c>
      <c r="AV5" s="31" t="s">
        <v>4</v>
      </c>
    </row>
    <row r="6" spans="1:50">
      <c r="A6" s="24"/>
      <c r="B6" s="18">
        <v>41699</v>
      </c>
      <c r="C6" s="18">
        <f t="shared" ref="C6:AC6" si="1">B6+1</f>
        <v>41700</v>
      </c>
      <c r="D6" s="18">
        <f t="shared" si="1"/>
        <v>41701</v>
      </c>
      <c r="E6" s="18">
        <f t="shared" si="1"/>
        <v>41702</v>
      </c>
      <c r="F6" s="18">
        <f t="shared" si="1"/>
        <v>41703</v>
      </c>
      <c r="G6" s="18">
        <f t="shared" si="1"/>
        <v>41704</v>
      </c>
      <c r="H6" s="18">
        <f t="shared" si="1"/>
        <v>41705</v>
      </c>
      <c r="I6" s="18">
        <f t="shared" si="1"/>
        <v>41706</v>
      </c>
      <c r="J6" s="18">
        <f t="shared" si="1"/>
        <v>41707</v>
      </c>
      <c r="K6" s="18">
        <f t="shared" si="1"/>
        <v>41708</v>
      </c>
      <c r="L6" s="18">
        <f t="shared" si="1"/>
        <v>41709</v>
      </c>
      <c r="M6" s="18">
        <f t="shared" si="1"/>
        <v>41710</v>
      </c>
      <c r="N6" s="18">
        <f t="shared" si="1"/>
        <v>41711</v>
      </c>
      <c r="O6" s="18">
        <f t="shared" si="1"/>
        <v>41712</v>
      </c>
      <c r="P6" s="18">
        <f t="shared" si="1"/>
        <v>41713</v>
      </c>
      <c r="Q6" s="18">
        <f t="shared" si="1"/>
        <v>41714</v>
      </c>
      <c r="R6" s="18">
        <f t="shared" si="1"/>
        <v>41715</v>
      </c>
      <c r="S6" s="18">
        <f t="shared" si="1"/>
        <v>41716</v>
      </c>
      <c r="T6" s="18">
        <f t="shared" si="1"/>
        <v>41717</v>
      </c>
      <c r="U6" s="18">
        <f t="shared" si="1"/>
        <v>41718</v>
      </c>
      <c r="V6" s="18">
        <f t="shared" si="1"/>
        <v>41719</v>
      </c>
      <c r="W6" s="18">
        <f t="shared" si="1"/>
        <v>41720</v>
      </c>
      <c r="X6" s="18">
        <f t="shared" si="1"/>
        <v>41721</v>
      </c>
      <c r="Y6" s="18">
        <f t="shared" si="1"/>
        <v>41722</v>
      </c>
      <c r="Z6" s="18">
        <f t="shared" si="1"/>
        <v>41723</v>
      </c>
      <c r="AA6" s="18">
        <f t="shared" si="1"/>
        <v>41724</v>
      </c>
      <c r="AB6" s="18">
        <f t="shared" si="1"/>
        <v>41725</v>
      </c>
      <c r="AC6" s="18">
        <f t="shared" si="1"/>
        <v>41726</v>
      </c>
      <c r="AD6" s="18">
        <f>IF(DAY($AC6+1)&gt;DAY(AC6),$AC6+1,"")</f>
        <v>41727</v>
      </c>
      <c r="AE6" s="36">
        <f>IF(DAY($AC6+2)&gt;DAY(AC6),$AC6+2,"")</f>
        <v>41728</v>
      </c>
      <c r="AF6" s="36">
        <f>IF(DAY($AC6+3)&gt;DAY(AC6),$AC6+3,"")</f>
        <v>41729</v>
      </c>
      <c r="AG6" s="13">
        <f>SUM(B4:AF4)</f>
        <v>19.875</v>
      </c>
      <c r="AH6" s="2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35"/>
      <c r="AT6" s="21"/>
      <c r="AU6" s="29"/>
      <c r="AV6" s="31"/>
    </row>
    <row r="7" spans="1:50" ht="85.5" customHeight="1">
      <c r="A7" s="25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7"/>
      <c r="AF7" s="37"/>
      <c r="AG7" s="4" t="s">
        <v>5</v>
      </c>
      <c r="AH7" s="28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35"/>
      <c r="AT7" s="22"/>
      <c r="AU7" s="30"/>
      <c r="AV7" s="32"/>
    </row>
    <row r="8" spans="1:50">
      <c r="A8" s="5" t="s">
        <v>6</v>
      </c>
      <c r="B8" s="1">
        <v>2</v>
      </c>
      <c r="C8" s="1">
        <v>2</v>
      </c>
      <c r="D8" s="1">
        <v>8</v>
      </c>
      <c r="E8" s="1">
        <v>8</v>
      </c>
      <c r="F8" s="1">
        <v>8</v>
      </c>
      <c r="G8" s="1">
        <v>8</v>
      </c>
      <c r="H8" s="1">
        <v>7</v>
      </c>
      <c r="I8" s="1">
        <v>1</v>
      </c>
      <c r="J8" s="1">
        <v>1</v>
      </c>
      <c r="K8" s="1">
        <v>1</v>
      </c>
      <c r="L8" s="1">
        <v>8</v>
      </c>
      <c r="M8" s="1">
        <v>8</v>
      </c>
      <c r="N8" s="1">
        <v>8</v>
      </c>
      <c r="O8" s="1">
        <v>8</v>
      </c>
      <c r="P8" s="1">
        <v>1</v>
      </c>
      <c r="Q8" s="1">
        <v>1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1</v>
      </c>
      <c r="X8" s="1">
        <v>1</v>
      </c>
      <c r="Y8" s="1">
        <v>8</v>
      </c>
      <c r="Z8" s="42" t="s">
        <v>27</v>
      </c>
      <c r="AA8" s="42" t="s">
        <v>29</v>
      </c>
      <c r="AB8" s="1">
        <v>8</v>
      </c>
      <c r="AC8" s="1">
        <v>8</v>
      </c>
      <c r="AD8" s="1" t="s">
        <v>25</v>
      </c>
      <c r="AE8" s="2">
        <v>1</v>
      </c>
      <c r="AF8" s="2">
        <v>8</v>
      </c>
      <c r="AG8" s="40">
        <f>COUNT(B8:AF8)</f>
        <v>28</v>
      </c>
      <c r="AH8" s="39">
        <f>SUM(B8:AF8)</f>
        <v>155</v>
      </c>
      <c r="AI8" s="39">
        <f>COUNTIF(B8:AF8,".")</f>
        <v>1</v>
      </c>
      <c r="AJ8" s="39">
        <f>COUNTIF(B8:AF8,"к")</f>
        <v>0</v>
      </c>
      <c r="AK8" s="39">
        <f>COUNTIF(B8:AF8,"а")</f>
        <v>0</v>
      </c>
      <c r="AL8" s="39">
        <f>COUNTIF(B8:AF8,"уч")</f>
        <v>0</v>
      </c>
      <c r="AM8" s="39">
        <f>COUNTIF(B8:AF8,"о")</f>
        <v>1</v>
      </c>
      <c r="AN8" s="39">
        <f>COUNTIF(B8:AF8,"б")</f>
        <v>1</v>
      </c>
      <c r="AO8" s="39">
        <f>COUNTIF(B8:AF8,"гд")</f>
        <v>0</v>
      </c>
      <c r="AP8" s="39">
        <f>COUNTIF(B8:AF8,"п")</f>
        <v>0</v>
      </c>
      <c r="AQ8" s="39">
        <f>COUNTIF(B8:C8,"&gt;0")+COUNTIF(I8:K8,"&gt;0")+COUNTIF(P8:Q8,"&gt;0")+COUNTIF(W8:X8,"&gt;0")+COUNTIF(AD8:AE8,"&gt;0")</f>
        <v>10</v>
      </c>
      <c r="AR8" s="39">
        <f>SUM(B8:C8,I8:K8,P8:Q8,W8:X8,AD8:AE8,)</f>
        <v>12</v>
      </c>
      <c r="AS8" s="39">
        <f>COUNTIF(D8:H8,"&gt;0")+COUNTIF(L8:O8,"&gt;0")+COUNTIF(R8:V8,"&gt;0")+COUNTIF(Y8:AC8,"&gt;0")+COUNTIF(AF8,"&gt;0")</f>
        <v>18</v>
      </c>
      <c r="AT8" s="39">
        <f>SUM(D8:H8,L8:O8,R8:V8,Y8:AC8,AF8)-AU8-AV8</f>
        <v>139</v>
      </c>
      <c r="AU8" s="38">
        <f t="array" ref="AU8">SUM(IF(B$4:AF$4,IF(B8:AF8&gt;(B$4:AF$4*8+2),2,IF(B8:AF8&gt;B$4:AF$4*8,B8:AF8-B$4:AF$4*8))))</f>
        <v>4</v>
      </c>
      <c r="AV8" s="38">
        <f>SUMIF(D8:G8,"&gt;10")+SUMIF(L8:AF8,"&gt;10")-COUNTIF(D8:G8,"&gt;10")*10-COUNTIF(L8:AF8,"&gt;10")*10+SUMIF(H8,"&gt;9")-COUNTIF(H8,"&gt;9")*9</f>
        <v>0</v>
      </c>
      <c r="AW8" s="12"/>
      <c r="AX8" s="11"/>
    </row>
    <row r="9" spans="1:50">
      <c r="A9" s="5" t="s">
        <v>7</v>
      </c>
      <c r="B9" s="1"/>
      <c r="C9" s="1">
        <v>8</v>
      </c>
      <c r="D9" s="1">
        <v>11</v>
      </c>
      <c r="E9" s="1">
        <v>8</v>
      </c>
      <c r="F9" s="1">
        <v>8</v>
      </c>
      <c r="G9" s="1">
        <v>8</v>
      </c>
      <c r="H9" s="1"/>
      <c r="I9" s="1"/>
      <c r="J9" s="1">
        <v>8</v>
      </c>
      <c r="K9" s="1">
        <v>9</v>
      </c>
      <c r="L9" s="1">
        <v>8</v>
      </c>
      <c r="M9" s="1">
        <v>8</v>
      </c>
      <c r="N9" s="1">
        <v>8</v>
      </c>
      <c r="O9" s="1"/>
      <c r="P9" s="1"/>
      <c r="Q9" s="1">
        <v>8</v>
      </c>
      <c r="R9" s="1">
        <v>10</v>
      </c>
      <c r="S9" s="1">
        <v>11</v>
      </c>
      <c r="T9" s="1">
        <v>8</v>
      </c>
      <c r="U9" s="1">
        <v>8</v>
      </c>
      <c r="V9" s="1">
        <v>12</v>
      </c>
      <c r="W9" s="1"/>
      <c r="X9" s="1">
        <v>8</v>
      </c>
      <c r="Y9" s="1" t="s">
        <v>27</v>
      </c>
      <c r="Z9" s="1">
        <v>8</v>
      </c>
      <c r="AA9" s="1">
        <v>14</v>
      </c>
      <c r="AB9" s="1" t="s">
        <v>26</v>
      </c>
      <c r="AC9" s="1" t="s">
        <v>26</v>
      </c>
      <c r="AD9" s="1"/>
      <c r="AE9" s="2">
        <v>8</v>
      </c>
      <c r="AF9" s="2">
        <v>8</v>
      </c>
      <c r="AG9" s="10">
        <f t="shared" ref="AG9:AG14" si="2">COUNT(B9:AF9)</f>
        <v>21</v>
      </c>
      <c r="AH9" s="6">
        <f t="shared" ref="AH9:AH14" si="3">SUM(B9:AF9)</f>
        <v>187</v>
      </c>
      <c r="AI9" s="6">
        <f t="shared" ref="AI9:AI14" si="4">COUNTIF(B9:AF9,".")</f>
        <v>0</v>
      </c>
      <c r="AJ9" s="6">
        <f t="shared" ref="AJ9:AJ14" si="5">COUNTIF(B9:AF9,"к")</f>
        <v>2</v>
      </c>
      <c r="AK9" s="6">
        <f t="shared" ref="AK9:AK14" si="6">COUNTIF(B9:AF9,"а")</f>
        <v>0</v>
      </c>
      <c r="AL9" s="6">
        <f t="shared" ref="AL9:AL14" si="7">COUNTIF(B9:AF9,"уч")</f>
        <v>0</v>
      </c>
      <c r="AM9" s="6">
        <f t="shared" ref="AM9:AM14" si="8">COUNTIF(B9:AF9,"о")</f>
        <v>1</v>
      </c>
      <c r="AN9" s="6">
        <f t="shared" ref="AN9:AN14" si="9">COUNTIF(B9:AF9,"б")</f>
        <v>0</v>
      </c>
      <c r="AO9" s="6">
        <f t="shared" ref="AO9:AO14" si="10">COUNTIF(B9:AF9,"гд")</f>
        <v>0</v>
      </c>
      <c r="AP9" s="6">
        <f t="shared" ref="AP9:AP14" si="11">COUNTIF(B9:AF9,"п")</f>
        <v>0</v>
      </c>
      <c r="AQ9" s="6">
        <f t="shared" ref="AQ9:AQ14" si="12">COUNTIF(B9:C9,"&gt;0")+COUNTIF(I9:K9,"&gt;0")+COUNTIF(P9:Q9,"&gt;0")+COUNTIF(W9:X9,"&gt;0")+COUNTIF(AD9:AE9,"&gt;0")</f>
        <v>6</v>
      </c>
      <c r="AR9" s="6">
        <f t="shared" ref="AR9:AR14" si="13">SUM(B9:C9,I9:K9,P9:Q9,W9:X9,AD9:AE9,)</f>
        <v>49</v>
      </c>
      <c r="AS9" s="6">
        <f t="shared" ref="AS9:AS14" si="14">COUNTIF(D9:H9,"&gt;0")+COUNTIF(L9:O9,"&gt;0")+COUNTIF(R9:V9,"&gt;0")+COUNTIF(Y9:AC9,"&gt;0")+COUNTIF(AF9,"&gt;0")</f>
        <v>15</v>
      </c>
      <c r="AT9" s="41">
        <f t="shared" ref="AT9:AT14" si="15">SUM(D9:H9,L9:O9,R9:V9,Y9:AC9,AF9)-AU9-AV9</f>
        <v>114</v>
      </c>
      <c r="AU9" s="9">
        <f t="array" ref="AU9">SUM(IF(B$4:AF$4,IF(B9:AF9&gt;(B$4:AF$4*8+2),2,IF(B9:AF9&gt;B$4:AF$4*8,B9:AF9-B$4:AF$4*8))))</f>
        <v>16</v>
      </c>
      <c r="AV9" s="9">
        <f t="shared" ref="AV9:AV11" si="16">SUMIF(D9:G9,"&gt;10")+SUMIF(L9:AF9,"&gt;10")-COUNTIF(D9:G9,"&gt;10")*10-COUNTIF(L9:AF9,"&gt;10")*10+SUMIF(H9,"&gt;9")-COUNTIF(H9,"&gt;9")*9</f>
        <v>8</v>
      </c>
      <c r="AW9" s="12"/>
    </row>
    <row r="10" spans="1:50">
      <c r="A10" s="5" t="s">
        <v>8</v>
      </c>
      <c r="B10" s="1"/>
      <c r="C10" s="1">
        <v>8</v>
      </c>
      <c r="D10" s="1">
        <v>8</v>
      </c>
      <c r="E10" s="1">
        <v>10</v>
      </c>
      <c r="F10" s="1">
        <v>8</v>
      </c>
      <c r="G10" s="1">
        <v>8</v>
      </c>
      <c r="H10" s="1"/>
      <c r="I10" s="1"/>
      <c r="J10" s="1">
        <v>8</v>
      </c>
      <c r="K10" s="1">
        <v>8</v>
      </c>
      <c r="L10" s="1">
        <v>8</v>
      </c>
      <c r="M10" s="1">
        <v>10</v>
      </c>
      <c r="N10" s="1">
        <v>8</v>
      </c>
      <c r="O10" s="1"/>
      <c r="P10" s="1"/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/>
      <c r="W10" s="1"/>
      <c r="X10" s="1">
        <v>8</v>
      </c>
      <c r="Y10" s="1">
        <v>12</v>
      </c>
      <c r="Z10" s="1">
        <v>8</v>
      </c>
      <c r="AA10" s="1">
        <v>8</v>
      </c>
      <c r="AB10" s="1">
        <v>8</v>
      </c>
      <c r="AC10" s="1"/>
      <c r="AD10" s="1"/>
      <c r="AE10" s="2">
        <v>8</v>
      </c>
      <c r="AF10" s="2">
        <v>8</v>
      </c>
      <c r="AG10" s="10">
        <f t="shared" si="2"/>
        <v>22</v>
      </c>
      <c r="AH10" s="6">
        <f t="shared" si="3"/>
        <v>184</v>
      </c>
      <c r="AI10" s="6">
        <f t="shared" si="4"/>
        <v>0</v>
      </c>
      <c r="AJ10" s="6">
        <f t="shared" si="5"/>
        <v>0</v>
      </c>
      <c r="AK10" s="6">
        <f t="shared" si="6"/>
        <v>0</v>
      </c>
      <c r="AL10" s="6">
        <f t="shared" si="7"/>
        <v>0</v>
      </c>
      <c r="AM10" s="6">
        <f t="shared" si="8"/>
        <v>0</v>
      </c>
      <c r="AN10" s="6">
        <f t="shared" si="9"/>
        <v>0</v>
      </c>
      <c r="AO10" s="6">
        <f t="shared" si="10"/>
        <v>0</v>
      </c>
      <c r="AP10" s="6">
        <f t="shared" si="11"/>
        <v>0</v>
      </c>
      <c r="AQ10" s="6">
        <f t="shared" si="12"/>
        <v>6</v>
      </c>
      <c r="AR10" s="6">
        <f t="shared" si="13"/>
        <v>48</v>
      </c>
      <c r="AS10" s="6">
        <f t="shared" si="14"/>
        <v>16</v>
      </c>
      <c r="AT10" s="6">
        <f t="shared" si="15"/>
        <v>128</v>
      </c>
      <c r="AU10" s="9">
        <f t="array" ref="AU10">SUM(IF(B$4:AF$4,IF(B10:AF10&gt;(B$4:AF$4*8+2),2,IF(B10:AF10&gt;B$4:AF$4*8,B10:AF10-B$4:AF$4*8))))</f>
        <v>6</v>
      </c>
      <c r="AV10" s="9">
        <f t="shared" si="16"/>
        <v>2</v>
      </c>
      <c r="AW10" s="12"/>
    </row>
    <row r="11" spans="1:50">
      <c r="A11" s="5" t="s">
        <v>9</v>
      </c>
      <c r="B11" s="1"/>
      <c r="C11" s="1">
        <v>14</v>
      </c>
      <c r="D11" s="1">
        <v>8</v>
      </c>
      <c r="E11" s="1">
        <v>8</v>
      </c>
      <c r="F11" s="1">
        <v>8</v>
      </c>
      <c r="G11" s="1">
        <v>8</v>
      </c>
      <c r="H11" s="1"/>
      <c r="I11" s="1"/>
      <c r="J11" s="1">
        <v>8</v>
      </c>
      <c r="K11" s="1">
        <v>9</v>
      </c>
      <c r="L11" s="1">
        <v>8</v>
      </c>
      <c r="M11" s="1">
        <v>8</v>
      </c>
      <c r="N11" s="1">
        <v>8</v>
      </c>
      <c r="O11" s="1"/>
      <c r="P11" s="1"/>
      <c r="Q11" s="1">
        <v>8</v>
      </c>
      <c r="R11" s="1">
        <v>10</v>
      </c>
      <c r="S11" s="1">
        <v>8</v>
      </c>
      <c r="T11" s="1">
        <v>8</v>
      </c>
      <c r="U11" s="1">
        <v>8</v>
      </c>
      <c r="V11" s="1"/>
      <c r="W11" s="1"/>
      <c r="X11" s="1">
        <v>8</v>
      </c>
      <c r="Y11" s="1">
        <v>8</v>
      </c>
      <c r="Z11" s="1">
        <v>8</v>
      </c>
      <c r="AA11" s="1">
        <v>16</v>
      </c>
      <c r="AB11" s="1">
        <v>8</v>
      </c>
      <c r="AC11" s="1"/>
      <c r="AD11" s="1"/>
      <c r="AE11" s="2">
        <v>8</v>
      </c>
      <c r="AF11" s="2">
        <v>8</v>
      </c>
      <c r="AG11" s="10">
        <f t="shared" si="2"/>
        <v>22</v>
      </c>
      <c r="AH11" s="6">
        <f t="shared" si="3"/>
        <v>193</v>
      </c>
      <c r="AI11" s="6">
        <f t="shared" si="4"/>
        <v>0</v>
      </c>
      <c r="AJ11" s="6">
        <f t="shared" si="5"/>
        <v>0</v>
      </c>
      <c r="AK11" s="6">
        <f t="shared" si="6"/>
        <v>0</v>
      </c>
      <c r="AL11" s="6">
        <f t="shared" si="7"/>
        <v>0</v>
      </c>
      <c r="AM11" s="6">
        <f t="shared" si="8"/>
        <v>0</v>
      </c>
      <c r="AN11" s="6">
        <f t="shared" si="9"/>
        <v>0</v>
      </c>
      <c r="AO11" s="6">
        <f t="shared" si="10"/>
        <v>0</v>
      </c>
      <c r="AP11" s="6">
        <f t="shared" si="11"/>
        <v>0</v>
      </c>
      <c r="AQ11" s="6">
        <f t="shared" si="12"/>
        <v>6</v>
      </c>
      <c r="AR11" s="6">
        <f t="shared" si="13"/>
        <v>55</v>
      </c>
      <c r="AS11" s="6">
        <f t="shared" si="14"/>
        <v>16</v>
      </c>
      <c r="AT11" s="6">
        <f t="shared" si="15"/>
        <v>128</v>
      </c>
      <c r="AU11" s="9">
        <f t="array" ref="AU11">SUM(IF(B$4:AF$4,IF(B11:AF11&gt;(B$4:AF$4*8+2),2,IF(B11:AF11&gt;B$4:AF$4*8,B11:AF11-B$4:AF$4*8))))</f>
        <v>4</v>
      </c>
      <c r="AV11" s="9">
        <f t="shared" si="16"/>
        <v>6</v>
      </c>
      <c r="AW11" s="12"/>
    </row>
    <row r="12" spans="1:50">
      <c r="A12" s="5" t="s">
        <v>10</v>
      </c>
      <c r="B12" s="1"/>
      <c r="C12" s="1">
        <v>8</v>
      </c>
      <c r="D12" s="1">
        <v>8</v>
      </c>
      <c r="E12" s="1">
        <v>8</v>
      </c>
      <c r="F12" s="1">
        <v>8</v>
      </c>
      <c r="G12" s="1">
        <v>8</v>
      </c>
      <c r="H12" s="1"/>
      <c r="I12" s="1"/>
      <c r="J12" s="1">
        <v>8</v>
      </c>
      <c r="K12" s="1">
        <v>8</v>
      </c>
      <c r="L12" s="1">
        <v>11</v>
      </c>
      <c r="M12" s="1">
        <v>8</v>
      </c>
      <c r="N12" s="1">
        <v>8</v>
      </c>
      <c r="O12" s="1"/>
      <c r="P12" s="1"/>
      <c r="Q12" s="1">
        <v>8</v>
      </c>
      <c r="R12" s="1">
        <v>8</v>
      </c>
      <c r="S12" s="1">
        <v>11</v>
      </c>
      <c r="T12" s="1">
        <v>8</v>
      </c>
      <c r="U12" s="1">
        <v>8</v>
      </c>
      <c r="V12" s="1"/>
      <c r="W12" s="1"/>
      <c r="X12" s="1">
        <v>10</v>
      </c>
      <c r="Y12" s="1">
        <v>8</v>
      </c>
      <c r="Z12" s="1">
        <v>8</v>
      </c>
      <c r="AA12" s="1">
        <v>8</v>
      </c>
      <c r="AB12" s="1">
        <v>8</v>
      </c>
      <c r="AC12" s="1"/>
      <c r="AD12" s="1"/>
      <c r="AE12" s="2">
        <v>8</v>
      </c>
      <c r="AF12" s="2">
        <v>8</v>
      </c>
      <c r="AG12" s="10">
        <f t="shared" si="2"/>
        <v>22</v>
      </c>
      <c r="AH12" s="6">
        <f t="shared" si="3"/>
        <v>184</v>
      </c>
      <c r="AI12" s="6">
        <f t="shared" si="4"/>
        <v>0</v>
      </c>
      <c r="AJ12" s="6">
        <f t="shared" si="5"/>
        <v>0</v>
      </c>
      <c r="AK12" s="6">
        <f t="shared" si="6"/>
        <v>0</v>
      </c>
      <c r="AL12" s="6">
        <f t="shared" si="7"/>
        <v>0</v>
      </c>
      <c r="AM12" s="6">
        <f t="shared" si="8"/>
        <v>0</v>
      </c>
      <c r="AN12" s="6">
        <f t="shared" si="9"/>
        <v>0</v>
      </c>
      <c r="AO12" s="6">
        <f t="shared" si="10"/>
        <v>0</v>
      </c>
      <c r="AP12" s="6">
        <f t="shared" si="11"/>
        <v>0</v>
      </c>
      <c r="AQ12" s="6">
        <f t="shared" si="12"/>
        <v>6</v>
      </c>
      <c r="AR12" s="6">
        <f t="shared" si="13"/>
        <v>50</v>
      </c>
      <c r="AS12" s="6">
        <f t="shared" si="14"/>
        <v>16</v>
      </c>
      <c r="AT12" s="6">
        <f t="shared" si="15"/>
        <v>128</v>
      </c>
      <c r="AU12" s="9">
        <f t="array" ref="AU12">SUM(IF(B$4:AF$4,IF(B12:AF12&gt;(B$4:AF$4*8+2),2,IF(B12:AF12&gt;B$4:AF$4*8,B12:AF12-B$4:AF$4*8))))</f>
        <v>4</v>
      </c>
      <c r="AV12" s="9">
        <f t="shared" ref="AV9:AV14" si="17">SUMIF(B12:AF12,"&gt;10")-COUNTIF(B12:AF12,"&gt;10")*10</f>
        <v>2</v>
      </c>
      <c r="AW12" s="12"/>
    </row>
    <row r="13" spans="1:50">
      <c r="A13" s="5" t="s">
        <v>11</v>
      </c>
      <c r="B13" s="1"/>
      <c r="C13" s="1">
        <v>8</v>
      </c>
      <c r="D13" s="1">
        <v>8</v>
      </c>
      <c r="E13" s="1">
        <v>11</v>
      </c>
      <c r="F13" s="1">
        <v>8</v>
      </c>
      <c r="G13" s="1">
        <v>8</v>
      </c>
      <c r="H13" s="1"/>
      <c r="I13" s="1"/>
      <c r="J13" s="1">
        <v>9</v>
      </c>
      <c r="K13" s="1">
        <v>8</v>
      </c>
      <c r="L13" s="1">
        <v>8</v>
      </c>
      <c r="M13" s="1">
        <v>8</v>
      </c>
      <c r="N13" s="1">
        <v>8</v>
      </c>
      <c r="O13" s="1"/>
      <c r="P13" s="1"/>
      <c r="Q13" s="1">
        <v>8</v>
      </c>
      <c r="R13" s="1">
        <v>10</v>
      </c>
      <c r="S13" s="1">
        <v>8</v>
      </c>
      <c r="T13" s="1">
        <v>8</v>
      </c>
      <c r="U13" s="1">
        <v>8</v>
      </c>
      <c r="V13" s="1"/>
      <c r="W13" s="1"/>
      <c r="X13" s="1">
        <v>8</v>
      </c>
      <c r="Y13" s="1">
        <v>8</v>
      </c>
      <c r="Z13" s="1">
        <v>13</v>
      </c>
      <c r="AA13" s="1">
        <v>8</v>
      </c>
      <c r="AB13" s="1">
        <v>8</v>
      </c>
      <c r="AC13" s="1"/>
      <c r="AD13" s="1"/>
      <c r="AE13" s="2">
        <v>9</v>
      </c>
      <c r="AF13" s="2">
        <v>8</v>
      </c>
      <c r="AG13" s="10">
        <f t="shared" si="2"/>
        <v>22</v>
      </c>
      <c r="AH13" s="6">
        <f t="shared" si="3"/>
        <v>188</v>
      </c>
      <c r="AI13" s="6">
        <f t="shared" si="4"/>
        <v>0</v>
      </c>
      <c r="AJ13" s="6">
        <f t="shared" si="5"/>
        <v>0</v>
      </c>
      <c r="AK13" s="6">
        <f t="shared" si="6"/>
        <v>0</v>
      </c>
      <c r="AL13" s="6">
        <f t="shared" si="7"/>
        <v>0</v>
      </c>
      <c r="AM13" s="6">
        <f t="shared" si="8"/>
        <v>0</v>
      </c>
      <c r="AN13" s="6">
        <f t="shared" si="9"/>
        <v>0</v>
      </c>
      <c r="AO13" s="6">
        <f t="shared" si="10"/>
        <v>0</v>
      </c>
      <c r="AP13" s="6">
        <f t="shared" si="11"/>
        <v>0</v>
      </c>
      <c r="AQ13" s="6">
        <f t="shared" si="12"/>
        <v>6</v>
      </c>
      <c r="AR13" s="6">
        <f t="shared" si="13"/>
        <v>50</v>
      </c>
      <c r="AS13" s="6">
        <f t="shared" si="14"/>
        <v>16</v>
      </c>
      <c r="AT13" s="6">
        <f t="shared" si="15"/>
        <v>128</v>
      </c>
      <c r="AU13" s="9">
        <f t="array" ref="AU13">SUM(IF(B$4:AF$4,IF(B13:AF13&gt;(B$4:AF$4*8+2),2,IF(B13:AF13&gt;B$4:AF$4*8,B13:AF13-B$4:AF$4*8))))</f>
        <v>6</v>
      </c>
      <c r="AV13" s="9">
        <f t="shared" si="17"/>
        <v>4</v>
      </c>
      <c r="AW13" s="12"/>
    </row>
    <row r="14" spans="1:50">
      <c r="A14" s="5" t="s">
        <v>12</v>
      </c>
      <c r="B14" s="1"/>
      <c r="C14" s="1">
        <v>8</v>
      </c>
      <c r="D14" s="1">
        <v>8</v>
      </c>
      <c r="E14" s="1">
        <v>8</v>
      </c>
      <c r="F14" s="1">
        <v>8</v>
      </c>
      <c r="G14" s="1">
        <v>8</v>
      </c>
      <c r="H14" s="1"/>
      <c r="I14" s="1"/>
      <c r="J14" s="1">
        <v>8</v>
      </c>
      <c r="K14" s="1">
        <v>8</v>
      </c>
      <c r="L14" s="1">
        <v>10</v>
      </c>
      <c r="M14" s="1">
        <v>8</v>
      </c>
      <c r="N14" s="1">
        <v>9</v>
      </c>
      <c r="O14" s="1"/>
      <c r="P14" s="1"/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/>
      <c r="W14" s="1"/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/>
      <c r="AD14" s="1"/>
      <c r="AE14" s="2">
        <v>8</v>
      </c>
      <c r="AF14" s="2">
        <v>8</v>
      </c>
      <c r="AG14" s="10">
        <f t="shared" si="2"/>
        <v>22</v>
      </c>
      <c r="AH14" s="6">
        <f t="shared" si="3"/>
        <v>179</v>
      </c>
      <c r="AI14" s="6">
        <f t="shared" si="4"/>
        <v>0</v>
      </c>
      <c r="AJ14" s="6">
        <f t="shared" si="5"/>
        <v>0</v>
      </c>
      <c r="AK14" s="6">
        <f t="shared" si="6"/>
        <v>0</v>
      </c>
      <c r="AL14" s="6">
        <f t="shared" si="7"/>
        <v>0</v>
      </c>
      <c r="AM14" s="6">
        <f t="shared" si="8"/>
        <v>0</v>
      </c>
      <c r="AN14" s="6">
        <f t="shared" si="9"/>
        <v>0</v>
      </c>
      <c r="AO14" s="6">
        <f t="shared" si="10"/>
        <v>0</v>
      </c>
      <c r="AP14" s="6">
        <f t="shared" si="11"/>
        <v>0</v>
      </c>
      <c r="AQ14" s="6">
        <f t="shared" si="12"/>
        <v>6</v>
      </c>
      <c r="AR14" s="6">
        <f t="shared" si="13"/>
        <v>48</v>
      </c>
      <c r="AS14" s="6">
        <f t="shared" si="14"/>
        <v>16</v>
      </c>
      <c r="AT14" s="6">
        <f t="shared" si="15"/>
        <v>128</v>
      </c>
      <c r="AU14" s="9">
        <f t="array" ref="AU14">SUM(IF(B$4:AF$4,IF(B14:AF14&gt;(B$4:AF$4*8+2),2,IF(B14:AF14&gt;B$4:AF$4*8,B14:AF14-B$4:AF$4*8))))</f>
        <v>3</v>
      </c>
      <c r="AV14" s="9">
        <f t="shared" si="17"/>
        <v>0</v>
      </c>
      <c r="AW14" s="12"/>
    </row>
    <row r="15" spans="1:50">
      <c r="AS15" s="17"/>
    </row>
    <row r="16" spans="1:50">
      <c r="A16" t="s">
        <v>28</v>
      </c>
    </row>
  </sheetData>
  <mergeCells count="49">
    <mergeCell ref="AU5:AU7"/>
    <mergeCell ref="AV5:AV7"/>
    <mergeCell ref="AU4:AV4"/>
    <mergeCell ref="Y6:Y7"/>
    <mergeCell ref="Z6:Z7"/>
    <mergeCell ref="AA6:AA7"/>
    <mergeCell ref="AB6:AB7"/>
    <mergeCell ref="AC6:AC7"/>
    <mergeCell ref="AQ4:AQ7"/>
    <mergeCell ref="AS4:AS7"/>
    <mergeCell ref="AT4:AT7"/>
    <mergeCell ref="AE6:AE7"/>
    <mergeCell ref="AR4:AR7"/>
    <mergeCell ref="AF6:AF7"/>
    <mergeCell ref="AN4:AN7"/>
    <mergeCell ref="AO4:AO7"/>
    <mergeCell ref="A4:A7"/>
    <mergeCell ref="AG4:AG5"/>
    <mergeCell ref="AH4:AH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X6:X7"/>
    <mergeCell ref="M6:M7"/>
    <mergeCell ref="R6:R7"/>
    <mergeCell ref="G6:G7"/>
    <mergeCell ref="AP4:AP7"/>
    <mergeCell ref="AI4:AI7"/>
    <mergeCell ref="AJ4:AJ7"/>
    <mergeCell ref="AK4:AK7"/>
    <mergeCell ref="AL4:AL7"/>
    <mergeCell ref="AM4:AM7"/>
    <mergeCell ref="H6:H7"/>
    <mergeCell ref="P6:P7"/>
    <mergeCell ref="Q6:Q7"/>
    <mergeCell ref="AD6:AD7"/>
    <mergeCell ref="N6:N7"/>
    <mergeCell ref="O6:O7"/>
    <mergeCell ref="W6:W7"/>
    <mergeCell ref="S6:S7"/>
    <mergeCell ref="T6:T7"/>
    <mergeCell ref="U6:U7"/>
    <mergeCell ref="V6:V7"/>
  </mergeCells>
  <conditionalFormatting sqref="B4:AF14">
    <cfRule type="expression" dxfId="0" priority="1" stopIfTrue="1">
      <formula>B$4=0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2014-03-31T08:56:59Z</dcterms:modified>
</cp:coreProperties>
</file>