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ЕЛЬ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ТАБЕЛЬ!$F$1:$CF$107</definedName>
    <definedName name="ПРАЗДНИК">'[1]информация по отпускам'!$C$76:$C$92</definedName>
  </definedNames>
  <calcPr calcId="144525"/>
</workbook>
</file>

<file path=xl/calcChain.xml><?xml version="1.0" encoding="utf-8"?>
<calcChain xmlns="http://schemas.openxmlformats.org/spreadsheetml/2006/main">
  <c r="O5" i="4" l="1"/>
  <c r="S5" i="4"/>
  <c r="I11" i="4"/>
  <c r="B5" i="4" s="1"/>
  <c r="AZ14" i="4"/>
  <c r="I12" i="4" l="1"/>
  <c r="J10" i="4"/>
  <c r="J11" i="4" s="1"/>
  <c r="L10" i="4"/>
  <c r="N10" i="4"/>
  <c r="P10" i="4"/>
  <c r="R10" i="4"/>
  <c r="T10" i="4"/>
  <c r="V10" i="4"/>
  <c r="X10" i="4"/>
  <c r="Z10" i="4"/>
  <c r="AB10" i="4"/>
  <c r="AD10" i="4"/>
  <c r="AF10" i="4"/>
  <c r="AH10" i="4"/>
  <c r="AJ10" i="4"/>
  <c r="AL10" i="4"/>
  <c r="I10" i="4"/>
  <c r="K10" i="4"/>
  <c r="K11" i="4" s="1"/>
  <c r="M10" i="4"/>
  <c r="O10" i="4"/>
  <c r="Q10" i="4"/>
  <c r="S10" i="4"/>
  <c r="U10" i="4"/>
  <c r="W10" i="4"/>
  <c r="Y10" i="4"/>
  <c r="AA10" i="4"/>
  <c r="AC10" i="4"/>
  <c r="AE10" i="4"/>
  <c r="AG10" i="4"/>
  <c r="AI10" i="4"/>
  <c r="AK10" i="4"/>
  <c r="AM10" i="4"/>
  <c r="L11" i="4" l="1"/>
  <c r="K12" i="4"/>
  <c r="J12" i="4"/>
  <c r="L12" i="4" l="1"/>
  <c r="M11" i="4"/>
  <c r="M12" i="4" l="1"/>
  <c r="N11" i="4"/>
  <c r="N12" i="4" l="1"/>
  <c r="O11" i="4"/>
  <c r="O12" i="4" l="1"/>
  <c r="P11" i="4"/>
  <c r="P12" i="4" l="1"/>
  <c r="Q11" i="4"/>
  <c r="Q12" i="4" l="1"/>
  <c r="R11" i="4"/>
  <c r="R12" i="4" l="1"/>
  <c r="S11" i="4"/>
  <c r="S12" i="4" l="1"/>
  <c r="T11" i="4"/>
  <c r="T12" i="4" l="1"/>
  <c r="U11" i="4"/>
  <c r="U12" i="4" l="1"/>
  <c r="V11" i="4"/>
  <c r="V12" i="4" l="1"/>
  <c r="W11" i="4"/>
  <c r="W12" i="4" l="1"/>
  <c r="X11" i="4"/>
  <c r="X12" i="4" l="1"/>
  <c r="Y11" i="4"/>
  <c r="Y12" i="4" l="1"/>
  <c r="Z11" i="4"/>
  <c r="Z12" i="4" l="1"/>
  <c r="AA11" i="4"/>
  <c r="AA12" i="4" l="1"/>
  <c r="AB11" i="4"/>
  <c r="AB12" i="4" l="1"/>
  <c r="AC11" i="4"/>
  <c r="AC12" i="4" l="1"/>
  <c r="AD11" i="4"/>
  <c r="AD12" i="4" l="1"/>
  <c r="AE11" i="4"/>
  <c r="AE12" i="4" l="1"/>
  <c r="AF11" i="4"/>
  <c r="AF12" i="4" l="1"/>
  <c r="AG11" i="4"/>
  <c r="AG12" i="4" l="1"/>
  <c r="AH11" i="4"/>
  <c r="AH12" i="4" l="1"/>
  <c r="AI11" i="4"/>
  <c r="AI12" i="4" l="1"/>
  <c r="AJ11" i="4"/>
  <c r="AK11" i="4" s="1"/>
  <c r="AL11" i="4" l="1"/>
  <c r="AK12" i="4"/>
  <c r="AJ12" i="4"/>
  <c r="AM11" i="4" l="1"/>
  <c r="AL12" i="4"/>
  <c r="AP18" i="4"/>
  <c r="AR18" i="4"/>
  <c r="BB18" i="4"/>
  <c r="AO18" i="4"/>
  <c r="AT18" i="4"/>
  <c r="BA18" i="4"/>
  <c r="AQ18" i="4"/>
  <c r="AP17" i="4"/>
  <c r="AR17" i="4"/>
  <c r="AQ17" i="4"/>
  <c r="BB17" i="4"/>
  <c r="AT17" i="4"/>
  <c r="BA17" i="4"/>
  <c r="AO17" i="4"/>
  <c r="AP19" i="4"/>
  <c r="AR19" i="4"/>
  <c r="BA19" i="4"/>
  <c r="AO19" i="4"/>
  <c r="AT19" i="4"/>
  <c r="AV19" i="4" s="1"/>
  <c r="BB19" i="4"/>
  <c r="AQ19" i="4"/>
  <c r="AO20" i="4"/>
  <c r="AQ20" i="4"/>
  <c r="AT20" i="4"/>
  <c r="AV20" i="4" s="1"/>
  <c r="BB20" i="4"/>
  <c r="AR20" i="4"/>
  <c r="BA20" i="4"/>
  <c r="AP20" i="4"/>
  <c r="AP16" i="4"/>
  <c r="AR16" i="4"/>
  <c r="AT16" i="4"/>
  <c r="BA16" i="4"/>
  <c r="AO16" i="4"/>
  <c r="AQ16" i="4"/>
  <c r="BB16" i="4"/>
  <c r="AS16" i="4" l="1"/>
  <c r="AM12" i="4"/>
  <c r="AN16" i="4"/>
  <c r="AU16" i="4"/>
  <c r="AN20" i="4"/>
  <c r="AU20" i="4"/>
  <c r="AN19" i="4"/>
  <c r="AU19" i="4"/>
  <c r="AN17" i="4"/>
  <c r="AU17" i="4"/>
  <c r="AN18" i="4"/>
  <c r="AU18" i="4"/>
</calcChain>
</file>

<file path=xl/sharedStrings.xml><?xml version="1.0" encoding="utf-8"?>
<sst xmlns="http://schemas.openxmlformats.org/spreadsheetml/2006/main" count="59" uniqueCount="50">
  <si>
    <t>мл. инспектор 1 кат.</t>
  </si>
  <si>
    <t>НК</t>
  </si>
  <si>
    <t>инспектор</t>
  </si>
  <si>
    <t>ст.инспектор</t>
  </si>
  <si>
    <t>ЗНООхр</t>
  </si>
  <si>
    <t>за вычетом выходных</t>
  </si>
  <si>
    <t>всего</t>
  </si>
  <si>
    <t>норма</t>
  </si>
  <si>
    <t>Празд-ничные</t>
  </si>
  <si>
    <t>Сверхурочные</t>
  </si>
  <si>
    <t>Ночные</t>
  </si>
  <si>
    <t>Всего</t>
  </si>
  <si>
    <t>Часов</t>
  </si>
  <si>
    <t>Фактически отработано за месяц</t>
  </si>
  <si>
    <t>фонд рабочего времени</t>
  </si>
  <si>
    <t>больничный</t>
  </si>
  <si>
    <t>отпуск</t>
  </si>
  <si>
    <t>командировка</t>
  </si>
  <si>
    <t>уволен</t>
  </si>
  <si>
    <t>Всего дней (часов)явок (неявок) за месяц</t>
  </si>
  <si>
    <t>Должность</t>
  </si>
  <si>
    <t>Ф.И.О.</t>
  </si>
  <si>
    <t>№ п/п</t>
  </si>
  <si>
    <t>Дата формирования документа</t>
  </si>
  <si>
    <t>(первичный - 0; корректирующий - 1, 2 и т.д.)</t>
  </si>
  <si>
    <t>номер корректировки</t>
  </si>
  <si>
    <t>первичный</t>
  </si>
  <si>
    <t>Вид табеля</t>
  </si>
  <si>
    <t>ОТДЕЛ ОХРАНЫ</t>
  </si>
  <si>
    <t>Структурное подразделение</t>
  </si>
  <si>
    <t>ФКУ ИК-8</t>
  </si>
  <si>
    <t>Учреждение</t>
  </si>
  <si>
    <t>смещение</t>
  </si>
  <si>
    <t>0504421</t>
  </si>
  <si>
    <t>за период "с 1 по 31</t>
  </si>
  <si>
    <t>кол-во дней в месяце</t>
  </si>
  <si>
    <t>коды</t>
  </si>
  <si>
    <t>выходные</t>
  </si>
  <si>
    <t>ночных дежурств</t>
  </si>
  <si>
    <t>учета использования рабочего времени</t>
  </si>
  <si>
    <t>Табель № _____________________________</t>
  </si>
  <si>
    <t>месяц</t>
  </si>
  <si>
    <t>год</t>
  </si>
  <si>
    <t>сотрудник 1</t>
  </si>
  <si>
    <t>сотрудник 2</t>
  </si>
  <si>
    <t>сотрудник 3</t>
  </si>
  <si>
    <t>сотрудник 4</t>
  </si>
  <si>
    <t>сотрудник 5</t>
  </si>
  <si>
    <t>в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</si>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</sst>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"/>
    <numFmt numFmtId="165" formatCode="dd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sz val="14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sz val="14"/>
      <color theme="1"/>
      <name val="Times New Roman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u/>
      <sz val="14"/>
      <name val="Arial Cyr"/>
      <charset val="204"/>
    </font>
    <font>
      <b/>
      <sz val="14"/>
      <name val="Times New Roman Cyr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 Cyr"/>
      <family val="1"/>
      <charset val="204"/>
    </font>
    <font>
      <sz val="20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b/>
      <sz val="16"/>
      <name val="Times New Roman Cyr"/>
      <charset val="204"/>
    </font>
    <font>
      <b/>
      <sz val="14"/>
      <color theme="1"/>
      <name val="Times New Roman Cyr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/>
    <xf numFmtId="0" fontId="4" fillId="0" borderId="0" xfId="0" applyFont="1" applyFill="1" applyAlignment="1">
      <alignment vertical="top"/>
    </xf>
    <xf numFmtId="0" fontId="5" fillId="0" borderId="3" xfId="0" applyFont="1" applyFill="1" applyBorder="1"/>
    <xf numFmtId="0" fontId="5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5" fillId="0" borderId="0" xfId="0" applyFont="1" applyFill="1"/>
    <xf numFmtId="0" fontId="5" fillId="0" borderId="6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6" fillId="0" borderId="2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/>
    <xf numFmtId="0" fontId="9" fillId="0" borderId="2" xfId="0" applyFont="1" applyFill="1" applyBorder="1"/>
    <xf numFmtId="0" fontId="4" fillId="0" borderId="2" xfId="0" applyFont="1" applyFill="1" applyBorder="1"/>
    <xf numFmtId="0" fontId="5" fillId="0" borderId="0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/>
    <xf numFmtId="0" fontId="1" fillId="0" borderId="0" xfId="0" applyFont="1" applyFill="1" applyBorder="1"/>
    <xf numFmtId="0" fontId="12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top"/>
    </xf>
    <xf numFmtId="1" fontId="8" fillId="0" borderId="12" xfId="0" applyNumberFormat="1" applyFont="1" applyFill="1" applyBorder="1" applyAlignment="1">
      <alignment horizontal="center" vertical="top"/>
    </xf>
    <xf numFmtId="1" fontId="8" fillId="0" borderId="13" xfId="0" applyNumberFormat="1" applyFont="1" applyFill="1" applyBorder="1" applyAlignment="1">
      <alignment horizontal="center" vertical="top"/>
    </xf>
    <xf numFmtId="1" fontId="8" fillId="3" borderId="12" xfId="0" applyNumberFormat="1" applyFont="1" applyFill="1" applyBorder="1" applyAlignment="1">
      <alignment horizontal="center" vertical="top"/>
    </xf>
    <xf numFmtId="1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0" fillId="4" borderId="0" xfId="0" applyFill="1"/>
    <xf numFmtId="0" fontId="1" fillId="4" borderId="0" xfId="0" applyFont="1" applyFill="1"/>
    <xf numFmtId="0" fontId="14" fillId="2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top"/>
    </xf>
    <xf numFmtId="1" fontId="8" fillId="5" borderId="17" xfId="0" applyNumberFormat="1" applyFont="1" applyFill="1" applyBorder="1" applyAlignment="1">
      <alignment horizontal="center" vertical="top"/>
    </xf>
    <xf numFmtId="0" fontId="8" fillId="5" borderId="17" xfId="0" applyFont="1" applyFill="1" applyBorder="1" applyAlignment="1">
      <alignment horizontal="center" vertical="top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>
      <alignment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22" xfId="0" applyFont="1" applyFill="1" applyBorder="1" applyAlignment="1">
      <alignment vertical="top" wrapText="1"/>
    </xf>
    <xf numFmtId="0" fontId="14" fillId="0" borderId="18" xfId="0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 applyProtection="1">
      <alignment horizontal="center" vertical="top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8" fillId="6" borderId="22" xfId="0" applyFont="1" applyFill="1" applyBorder="1" applyAlignment="1">
      <alignment vertical="top" wrapText="1"/>
    </xf>
    <xf numFmtId="0" fontId="8" fillId="6" borderId="23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8" fillId="3" borderId="22" xfId="0" applyFont="1" applyFill="1" applyBorder="1" applyAlignment="1">
      <alignment vertical="top" wrapText="1"/>
    </xf>
    <xf numFmtId="0" fontId="16" fillId="0" borderId="0" xfId="0" applyFont="1" applyFill="1"/>
    <xf numFmtId="0" fontId="8" fillId="7" borderId="21" xfId="0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top" wrapText="1"/>
    </xf>
    <xf numFmtId="0" fontId="15" fillId="0" borderId="25" xfId="0" applyFont="1" applyFill="1" applyBorder="1" applyAlignment="1">
      <alignment horizontal="left" vertical="top"/>
    </xf>
    <xf numFmtId="0" fontId="15" fillId="8" borderId="21" xfId="0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center" vertical="top"/>
    </xf>
    <xf numFmtId="0" fontId="15" fillId="0" borderId="27" xfId="0" applyFont="1" applyFill="1" applyBorder="1" applyAlignment="1">
      <alignment horizontal="center" vertical="top"/>
    </xf>
    <xf numFmtId="0" fontId="15" fillId="0" borderId="28" xfId="0" applyFont="1" applyFill="1" applyBorder="1" applyAlignment="1">
      <alignment horizontal="center" vertical="top"/>
    </xf>
    <xf numFmtId="0" fontId="15" fillId="0" borderId="29" xfId="0" applyFont="1" applyFill="1" applyBorder="1" applyAlignment="1">
      <alignment horizontal="center" vertical="top"/>
    </xf>
    <xf numFmtId="0" fontId="15" fillId="0" borderId="30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vertical="top"/>
    </xf>
    <xf numFmtId="0" fontId="15" fillId="0" borderId="31" xfId="0" applyFont="1" applyFill="1" applyBorder="1" applyAlignment="1">
      <alignment horizontal="center" vertical="top"/>
    </xf>
    <xf numFmtId="0" fontId="15" fillId="0" borderId="32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center" vertical="top"/>
    </xf>
    <xf numFmtId="0" fontId="15" fillId="0" borderId="33" xfId="0" applyFont="1" applyFill="1" applyBorder="1" applyAlignment="1">
      <alignment horizontal="center" vertical="top"/>
    </xf>
    <xf numFmtId="0" fontId="17" fillId="9" borderId="0" xfId="0" applyFont="1" applyFill="1"/>
    <xf numFmtId="0" fontId="18" fillId="0" borderId="34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center" textRotation="90" wrapText="1" shrinkToFit="1"/>
    </xf>
    <xf numFmtId="0" fontId="18" fillId="0" borderId="35" xfId="0" applyFont="1" applyFill="1" applyBorder="1" applyAlignment="1">
      <alignment horizontal="center" vertical="top" wrapText="1" shrinkToFit="1"/>
    </xf>
    <xf numFmtId="164" fontId="20" fillId="0" borderId="28" xfId="0" applyNumberFormat="1" applyFont="1" applyFill="1" applyBorder="1" applyAlignment="1">
      <alignment horizontal="center" vertical="center" wrapText="1" shrinkToFit="1"/>
    </xf>
    <xf numFmtId="0" fontId="15" fillId="0" borderId="28" xfId="0" applyFont="1" applyFill="1" applyBorder="1" applyAlignment="1">
      <alignment horizontal="center" vertical="top" shrinkToFit="1"/>
    </xf>
    <xf numFmtId="0" fontId="15" fillId="0" borderId="36" xfId="0" applyFont="1" applyFill="1" applyBorder="1" applyAlignment="1">
      <alignment horizontal="center" vertical="top" wrapText="1"/>
    </xf>
    <xf numFmtId="0" fontId="21" fillId="9" borderId="0" xfId="0" applyFont="1" applyFill="1"/>
    <xf numFmtId="0" fontId="18" fillId="0" borderId="37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center" textRotation="90" wrapText="1" shrinkToFit="1"/>
    </xf>
    <xf numFmtId="164" fontId="20" fillId="0" borderId="27" xfId="0" applyNumberFormat="1" applyFont="1" applyFill="1" applyBorder="1" applyAlignment="1">
      <alignment horizontal="center" vertical="center" wrapText="1" shrinkToFit="1"/>
    </xf>
    <xf numFmtId="0" fontId="15" fillId="0" borderId="27" xfId="0" applyFont="1" applyFill="1" applyBorder="1" applyAlignment="1">
      <alignment horizontal="center" vertical="top" shrinkToFit="1"/>
    </xf>
    <xf numFmtId="0" fontId="15" fillId="0" borderId="39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/>
    </xf>
    <xf numFmtId="0" fontId="18" fillId="0" borderId="32" xfId="0" applyFont="1" applyFill="1" applyBorder="1" applyAlignment="1">
      <alignment horizontal="center" vertical="top"/>
    </xf>
    <xf numFmtId="0" fontId="18" fillId="0" borderId="18" xfId="0" applyFont="1" applyFill="1" applyBorder="1" applyAlignment="1">
      <alignment horizontal="center" vertical="top"/>
    </xf>
    <xf numFmtId="0" fontId="18" fillId="0" borderId="41" xfId="0" applyFont="1" applyFill="1" applyBorder="1" applyAlignment="1">
      <alignment horizontal="center" vertical="top"/>
    </xf>
    <xf numFmtId="0" fontId="18" fillId="0" borderId="42" xfId="0" applyFont="1" applyFill="1" applyBorder="1" applyAlignment="1">
      <alignment horizontal="center" vertical="top"/>
    </xf>
    <xf numFmtId="0" fontId="18" fillId="0" borderId="43" xfId="0" applyFont="1" applyFill="1" applyBorder="1" applyAlignment="1">
      <alignment horizontal="center" vertical="top"/>
    </xf>
    <xf numFmtId="0" fontId="19" fillId="0" borderId="44" xfId="0" applyFont="1" applyFill="1" applyBorder="1" applyAlignment="1">
      <alignment horizontal="center" vertical="center" textRotation="90" wrapText="1" shrinkToFit="1"/>
    </xf>
    <xf numFmtId="0" fontId="18" fillId="0" borderId="45" xfId="0" applyFont="1" applyFill="1" applyBorder="1" applyAlignment="1">
      <alignment horizontal="center" vertical="top" wrapText="1" shrinkToFit="1"/>
    </xf>
    <xf numFmtId="165" fontId="20" fillId="0" borderId="11" xfId="0" applyNumberFormat="1" applyFont="1" applyFill="1" applyBorder="1" applyAlignment="1">
      <alignment vertical="top" wrapText="1" shrinkToFit="1"/>
    </xf>
    <xf numFmtId="165" fontId="20" fillId="0" borderId="12" xfId="0" applyNumberFormat="1" applyFont="1" applyFill="1" applyBorder="1" applyAlignment="1">
      <alignment horizontal="center" vertical="center" wrapText="1" shrinkToFit="1"/>
    </xf>
    <xf numFmtId="165" fontId="20" fillId="0" borderId="46" xfId="0" applyNumberFormat="1" applyFont="1" applyFill="1" applyBorder="1" applyAlignment="1">
      <alignment horizontal="center" vertical="center" wrapText="1" shrinkToFit="1"/>
    </xf>
    <xf numFmtId="0" fontId="15" fillId="0" borderId="47" xfId="0" applyFont="1" applyFill="1" applyBorder="1" applyAlignment="1">
      <alignment horizontal="center" vertical="top" shrinkToFit="1"/>
    </xf>
    <xf numFmtId="0" fontId="15" fillId="0" borderId="44" xfId="0" applyFont="1" applyFill="1" applyBorder="1" applyAlignment="1">
      <alignment horizontal="center" vertical="top" shrinkToFit="1"/>
    </xf>
    <xf numFmtId="0" fontId="15" fillId="0" borderId="48" xfId="0" applyFont="1" applyFill="1" applyBorder="1" applyAlignment="1">
      <alignment horizontal="center" vertical="top" wrapText="1"/>
    </xf>
    <xf numFmtId="49" fontId="22" fillId="0" borderId="0" xfId="0" applyNumberFormat="1" applyFont="1" applyFill="1" applyAlignment="1">
      <alignment horizontal="right"/>
    </xf>
    <xf numFmtId="0" fontId="22" fillId="0" borderId="0" xfId="0" applyFont="1" applyFill="1"/>
    <xf numFmtId="0" fontId="22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166" fontId="23" fillId="0" borderId="0" xfId="0" applyNumberFormat="1" applyFont="1" applyFill="1" applyBorder="1" applyAlignment="1">
      <alignment horizontal="center" vertical="top"/>
    </xf>
    <xf numFmtId="49" fontId="23" fillId="0" borderId="0" xfId="0" applyNumberFormat="1" applyFont="1" applyFill="1" applyBorder="1" applyAlignment="1">
      <alignment horizontal="center" vertical="top"/>
    </xf>
    <xf numFmtId="49" fontId="23" fillId="0" borderId="25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/>
    <xf numFmtId="0" fontId="0" fillId="0" borderId="0" xfId="0" applyFill="1" applyBorder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2" xfId="0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19" xfId="0" applyFill="1" applyBorder="1" applyProtection="1">
      <protection locked="0"/>
    </xf>
    <xf numFmtId="49" fontId="23" fillId="0" borderId="49" xfId="0" applyNumberFormat="1" applyFont="1" applyFill="1" applyBorder="1" applyAlignment="1">
      <alignment horizontal="center"/>
    </xf>
    <xf numFmtId="49" fontId="23" fillId="0" borderId="50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center"/>
    </xf>
    <xf numFmtId="0" fontId="23" fillId="0" borderId="0" xfId="0" applyFont="1" applyFill="1" applyAlignment="1"/>
    <xf numFmtId="0" fontId="23" fillId="0" borderId="0" xfId="0" applyFont="1" applyFill="1" applyAlignment="1">
      <alignment horizontal="center"/>
    </xf>
    <xf numFmtId="49" fontId="23" fillId="0" borderId="0" xfId="0" applyNumberFormat="1" applyFont="1" applyFill="1" applyBorder="1" applyAlignment="1">
      <alignment vertical="center"/>
    </xf>
    <xf numFmtId="49" fontId="23" fillId="0" borderId="52" xfId="0" applyNumberFormat="1" applyFont="1" applyFill="1" applyBorder="1" applyAlignment="1">
      <alignment horizontal="center"/>
    </xf>
    <xf numFmtId="49" fontId="23" fillId="0" borderId="32" xfId="0" applyNumberFormat="1" applyFont="1" applyFill="1" applyBorder="1" applyAlignment="1">
      <alignment horizontal="center"/>
    </xf>
    <xf numFmtId="49" fontId="23" fillId="0" borderId="53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1" fillId="2" borderId="19" xfId="0" applyFont="1" applyFill="1" applyBorder="1"/>
    <xf numFmtId="0" fontId="1" fillId="10" borderId="19" xfId="0" applyFont="1" applyFill="1" applyBorder="1" applyAlignment="1">
      <alignment horizontal="center" wrapText="1"/>
    </xf>
    <xf numFmtId="0" fontId="0" fillId="0" borderId="17" xfId="0" applyFill="1" applyBorder="1" applyProtection="1">
      <protection locked="0"/>
    </xf>
    <xf numFmtId="0" fontId="24" fillId="0" borderId="0" xfId="0" applyFont="1" applyFill="1"/>
    <xf numFmtId="0" fontId="0" fillId="11" borderId="17" xfId="0" applyFill="1" applyBorder="1" applyProtection="1">
      <protection locked="0"/>
    </xf>
    <xf numFmtId="0" fontId="0" fillId="0" borderId="0" xfId="0" applyProtection="1"/>
    <xf numFmtId="0" fontId="19" fillId="12" borderId="44" xfId="0" applyFont="1" applyFill="1" applyBorder="1" applyAlignment="1">
      <alignment horizontal="center" vertical="center" textRotation="90" wrapText="1" shrinkToFit="1"/>
    </xf>
    <xf numFmtId="0" fontId="19" fillId="12" borderId="27" xfId="0" applyFont="1" applyFill="1" applyBorder="1" applyAlignment="1">
      <alignment horizontal="center" vertical="center" textRotation="90" wrapText="1" shrinkToFit="1"/>
    </xf>
    <xf numFmtId="0" fontId="19" fillId="12" borderId="28" xfId="0" applyFont="1" applyFill="1" applyBorder="1" applyAlignment="1">
      <alignment horizontal="center" vertical="center" textRotation="90" wrapText="1" shrinkToFit="1"/>
    </xf>
    <xf numFmtId="0" fontId="14" fillId="1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129733</xdr:colOff>
      <xdr:row>11</xdr:row>
      <xdr:rowOff>18277</xdr:rowOff>
    </xdr:from>
    <xdr:ext cx="184586" cy="284573"/>
    <xdr:sp macro="" textlink="">
      <xdr:nvSpPr>
        <xdr:cNvPr id="2" name="TextBox 1"/>
        <xdr:cNvSpPr txBox="1"/>
      </xdr:nvSpPr>
      <xdr:spPr>
        <a:xfrm>
          <a:off x="3787333" y="2113777"/>
          <a:ext cx="184586" cy="2845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8;&#1072;&#1079;&#1088;&#1072;&#1073;&#1086;&#1090;&#1082;&#1080;\&#1090;&#1072;&#1073;&#1077;&#1083;&#1100;%20&#1085;&#1086;&#1074;&#1099;&#1081;%20&#821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пуска 2023"/>
      <sheetName val="информация по отпускам"/>
      <sheetName val=" информация по сменам"/>
      <sheetName val="ГРАФИК ПРЕДВАРИТЕЛЬНЫЙ"/>
      <sheetName val="предв. граф"/>
      <sheetName val="ПЕРЕРАБОТКА на оплату"/>
      <sheetName val="ГРАФИК СЛУЖБЫ"/>
    </sheetNames>
    <sheetDataSet>
      <sheetData sheetId="0" refreshError="1"/>
      <sheetData sheetId="1">
        <row r="76">
          <cell r="C76">
            <v>44927</v>
          </cell>
        </row>
        <row r="77">
          <cell r="C77">
            <v>44928</v>
          </cell>
        </row>
        <row r="78">
          <cell r="C78">
            <v>44929</v>
          </cell>
        </row>
        <row r="79">
          <cell r="C79">
            <v>44930</v>
          </cell>
        </row>
        <row r="80">
          <cell r="C80">
            <v>44931</v>
          </cell>
        </row>
        <row r="81">
          <cell r="C81">
            <v>44932</v>
          </cell>
        </row>
        <row r="82">
          <cell r="C82">
            <v>44933</v>
          </cell>
        </row>
        <row r="83">
          <cell r="C83">
            <v>44934</v>
          </cell>
        </row>
        <row r="84">
          <cell r="C84">
            <v>44980</v>
          </cell>
        </row>
        <row r="85">
          <cell r="C85">
            <v>44981</v>
          </cell>
        </row>
        <row r="86">
          <cell r="C86">
            <v>44993</v>
          </cell>
        </row>
        <row r="87">
          <cell r="C87">
            <v>45047</v>
          </cell>
        </row>
        <row r="88">
          <cell r="C88">
            <v>45054</v>
          </cell>
        </row>
        <row r="89">
          <cell r="C89">
            <v>45055</v>
          </cell>
        </row>
        <row r="90">
          <cell r="C90">
            <v>45089</v>
          </cell>
        </row>
        <row r="91">
          <cell r="C91">
            <v>45234</v>
          </cell>
        </row>
        <row r="92">
          <cell r="C92">
            <v>45236</v>
          </cell>
        </row>
      </sheetData>
      <sheetData sheetId="2">
        <row r="2">
          <cell r="C2">
            <v>44927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S96"/>
  <sheetViews>
    <sheetView tabSelected="1" view="pageBreakPreview" zoomScale="70" zoomScaleNormal="70" zoomScaleSheetLayoutView="7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AS16" sqref="AS16"/>
    </sheetView>
  </sheetViews>
  <sheetFormatPr defaultRowHeight="15" x14ac:dyDescent="0.25"/>
  <cols>
    <col min="1" max="1" width="12" customWidth="1"/>
    <col min="5" max="5" width="4.7109375" customWidth="1"/>
    <col min="6" max="6" width="4.5703125" customWidth="1"/>
    <col min="7" max="7" width="33.28515625" customWidth="1"/>
    <col min="8" max="8" width="27.28515625" customWidth="1"/>
    <col min="9" max="38" width="5.7109375" customWidth="1"/>
    <col min="39" max="39" width="5.7109375" style="1" customWidth="1"/>
    <col min="40" max="40" width="7.85546875" customWidth="1"/>
    <col min="41" max="44" width="5.5703125" customWidth="1"/>
    <col min="45" max="45" width="13" customWidth="1"/>
    <col min="46" max="46" width="18.85546875" customWidth="1"/>
    <col min="47" max="47" width="10.5703125" customWidth="1"/>
    <col min="48" max="49" width="9.85546875" customWidth="1"/>
    <col min="50" max="50" width="11.85546875" customWidth="1"/>
    <col min="51" max="51" width="9.7109375" customWidth="1"/>
    <col min="53" max="53" width="17" customWidth="1"/>
    <col min="54" max="54" width="14.42578125" bestFit="1" customWidth="1"/>
  </cols>
  <sheetData>
    <row r="1" spans="1:97" ht="15.75" thickBot="1" x14ac:dyDescent="0.3">
      <c r="A1" s="170"/>
      <c r="B1" s="170"/>
      <c r="C1" s="170"/>
      <c r="D1" s="170"/>
      <c r="E1" s="170"/>
      <c r="AM1" s="2"/>
    </row>
    <row r="2" spans="1:97" s="2" customFormat="1" ht="17.45" customHeight="1" thickBot="1" x14ac:dyDescent="0.3">
      <c r="A2" s="153"/>
      <c r="B2" s="169" t="s">
        <v>42</v>
      </c>
      <c r="C2" s="169" t="s">
        <v>41</v>
      </c>
      <c r="D2" s="153"/>
      <c r="E2" s="152"/>
      <c r="F2" s="151"/>
      <c r="G2" s="151"/>
      <c r="H2" s="151"/>
      <c r="I2" s="151"/>
      <c r="J2" s="151"/>
      <c r="K2" s="168" t="s">
        <v>40</v>
      </c>
      <c r="L2" s="168"/>
      <c r="M2" s="168"/>
      <c r="N2" s="168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97" s="2" customFormat="1" ht="30" customHeight="1" thickBot="1" x14ac:dyDescent="0.3">
      <c r="A3" s="153"/>
      <c r="B3" s="167">
        <v>2023</v>
      </c>
      <c r="C3" s="167">
        <v>2</v>
      </c>
      <c r="D3" s="153"/>
      <c r="E3" s="152"/>
      <c r="F3" s="151"/>
      <c r="G3" s="151"/>
      <c r="H3" s="151"/>
      <c r="I3" s="151"/>
      <c r="J3" s="151" t="s">
        <v>39</v>
      </c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50"/>
      <c r="AY3" s="50"/>
      <c r="AZ3" s="3"/>
      <c r="BA3" s="166" t="s">
        <v>38</v>
      </c>
      <c r="BB3" s="165" t="s">
        <v>37</v>
      </c>
      <c r="BC3" s="3"/>
      <c r="BD3" s="3"/>
      <c r="BE3" s="3"/>
      <c r="BF3" s="3"/>
    </row>
    <row r="4" spans="1:97" s="2" customFormat="1" ht="18.75" thickBot="1" x14ac:dyDescent="0.3">
      <c r="A4" s="153"/>
      <c r="B4" s="153"/>
      <c r="C4" s="153"/>
      <c r="D4" s="153"/>
      <c r="E4" s="152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3" t="s">
        <v>36</v>
      </c>
      <c r="AO4" s="162"/>
      <c r="AP4" s="162"/>
      <c r="AQ4" s="162"/>
      <c r="AR4" s="162"/>
      <c r="AS4" s="161"/>
      <c r="AT4" s="160"/>
      <c r="AU4" s="160"/>
      <c r="AV4" s="160"/>
      <c r="AW4" s="160"/>
      <c r="AX4" s="160"/>
      <c r="AY4" s="160"/>
    </row>
    <row r="5" spans="1:97" s="2" customFormat="1" ht="18" x14ac:dyDescent="0.25">
      <c r="A5" s="154" t="s">
        <v>35</v>
      </c>
      <c r="B5" s="154">
        <f>DAY(EOMONTH(I11,0))</f>
        <v>28</v>
      </c>
      <c r="C5" s="153"/>
      <c r="D5" s="153"/>
      <c r="E5" s="152"/>
      <c r="F5" s="151"/>
      <c r="G5" s="151"/>
      <c r="H5" s="151"/>
      <c r="I5" s="159" t="s">
        <v>34</v>
      </c>
      <c r="J5" s="159"/>
      <c r="K5" s="159"/>
      <c r="L5" s="159"/>
      <c r="M5" s="159"/>
      <c r="N5" s="159"/>
      <c r="O5" s="159" t="str">
        <f>INDEX({"января","февраля","марта","апреля","мая","июня","июля","августа","сентября","октября","ноября","декабря"},C3)</f>
        <v>февраля</v>
      </c>
      <c r="P5" s="159"/>
      <c r="Q5" s="159"/>
      <c r="R5" s="151"/>
      <c r="S5" s="159">
        <f>B3</f>
        <v>2023</v>
      </c>
      <c r="T5" s="159"/>
      <c r="U5" s="159"/>
      <c r="V5" s="158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7" t="s">
        <v>33</v>
      </c>
      <c r="AO5" s="156"/>
      <c r="AP5" s="156"/>
      <c r="AQ5" s="156"/>
      <c r="AR5" s="156"/>
      <c r="AS5" s="155"/>
      <c r="AT5" s="146"/>
      <c r="AU5" s="146"/>
      <c r="AV5" s="146"/>
      <c r="AW5" s="146"/>
      <c r="AX5" s="146"/>
      <c r="AY5" s="146"/>
    </row>
    <row r="6" spans="1:97" s="2" customFormat="1" ht="18" x14ac:dyDescent="0.25">
      <c r="A6" s="154" t="s">
        <v>32</v>
      </c>
      <c r="B6" s="154">
        <v>8</v>
      </c>
      <c r="C6" s="153"/>
      <c r="D6" s="153"/>
      <c r="E6" s="152"/>
      <c r="F6" s="151" t="s">
        <v>31</v>
      </c>
      <c r="G6" s="151"/>
      <c r="H6" s="150" t="s">
        <v>30</v>
      </c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43"/>
      <c r="AO6" s="142"/>
      <c r="AP6" s="142"/>
      <c r="AQ6" s="142"/>
      <c r="AR6" s="142"/>
      <c r="AS6" s="141"/>
      <c r="AT6" s="146"/>
      <c r="AU6" s="146"/>
      <c r="AV6" s="146"/>
      <c r="AW6" s="146"/>
      <c r="AX6" s="146"/>
      <c r="AY6" s="146"/>
    </row>
    <row r="7" spans="1:97" s="2" customFormat="1" ht="18" x14ac:dyDescent="0.25">
      <c r="A7" s="153"/>
      <c r="B7" s="153"/>
      <c r="C7" s="153"/>
      <c r="D7" s="153"/>
      <c r="E7" s="152"/>
      <c r="F7" s="151" t="s">
        <v>29</v>
      </c>
      <c r="G7" s="151"/>
      <c r="H7" s="150" t="s">
        <v>28</v>
      </c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43"/>
      <c r="AO7" s="142"/>
      <c r="AP7" s="142"/>
      <c r="AQ7" s="142"/>
      <c r="AR7" s="142"/>
      <c r="AS7" s="141"/>
      <c r="AT7" s="146"/>
      <c r="AU7" s="146"/>
      <c r="AV7" s="146"/>
      <c r="AW7" s="146"/>
      <c r="AX7" s="146"/>
      <c r="AY7" s="146"/>
    </row>
    <row r="8" spans="1:97" s="2" customFormat="1" ht="18" x14ac:dyDescent="0.25">
      <c r="A8" s="153"/>
      <c r="B8" s="153"/>
      <c r="C8" s="153"/>
      <c r="D8" s="153"/>
      <c r="E8" s="152"/>
      <c r="F8" s="151" t="s">
        <v>27</v>
      </c>
      <c r="G8" s="151"/>
      <c r="H8" s="150" t="s">
        <v>26</v>
      </c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49"/>
      <c r="Y8" s="149"/>
      <c r="Z8" s="149"/>
      <c r="AA8" s="149"/>
      <c r="AB8" s="149"/>
      <c r="AC8" s="149"/>
      <c r="AD8" s="149"/>
      <c r="AE8" s="148" t="s">
        <v>25</v>
      </c>
      <c r="AF8" s="148"/>
      <c r="AG8" s="148"/>
      <c r="AH8" s="148"/>
      <c r="AI8" s="148"/>
      <c r="AJ8" s="148"/>
      <c r="AK8" s="147"/>
      <c r="AL8" s="147"/>
      <c r="AM8" s="147"/>
      <c r="AN8" s="143"/>
      <c r="AO8" s="142"/>
      <c r="AP8" s="142"/>
      <c r="AQ8" s="142"/>
      <c r="AR8" s="142"/>
      <c r="AS8" s="141"/>
      <c r="AT8" s="146"/>
      <c r="AU8" s="146"/>
      <c r="AV8" s="146"/>
      <c r="AW8" s="146"/>
      <c r="AX8" s="146"/>
      <c r="AY8" s="146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</row>
    <row r="9" spans="1:97" s="2" customFormat="1" ht="18" x14ac:dyDescent="0.25">
      <c r="F9" s="3"/>
      <c r="G9" s="3"/>
      <c r="H9" s="33"/>
      <c r="I9" s="33"/>
      <c r="J9" s="50"/>
      <c r="K9" s="50"/>
      <c r="L9" s="136"/>
      <c r="M9" s="136"/>
      <c r="N9" s="136" t="s">
        <v>24</v>
      </c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44" t="s">
        <v>23</v>
      </c>
      <c r="AE9" s="144"/>
      <c r="AF9" s="144"/>
      <c r="AG9" s="144"/>
      <c r="AH9" s="144"/>
      <c r="AI9" s="144"/>
      <c r="AJ9" s="144"/>
      <c r="AK9" s="144"/>
      <c r="AL9" s="144"/>
      <c r="AM9" s="144"/>
      <c r="AN9" s="143"/>
      <c r="AO9" s="142"/>
      <c r="AP9" s="142"/>
      <c r="AQ9" s="142"/>
      <c r="AR9" s="142"/>
      <c r="AS9" s="141"/>
      <c r="AT9" s="137"/>
      <c r="AU9" s="138"/>
      <c r="AV9" s="137"/>
      <c r="AW9" s="137"/>
      <c r="AX9" s="136"/>
      <c r="AY9" s="136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CN9" s="134"/>
      <c r="CO9" s="134"/>
      <c r="CP9" s="134"/>
      <c r="CQ9" s="134"/>
      <c r="CR9" s="134"/>
      <c r="CS9" s="133"/>
    </row>
    <row r="10" spans="1:97" s="2" customFormat="1" ht="18.75" thickBot="1" x14ac:dyDescent="0.3">
      <c r="F10" s="3"/>
      <c r="G10" s="3"/>
      <c r="H10" s="33"/>
      <c r="I10" s="33">
        <f>IF(COLUMN()-$B$6&lt;=$B$5,1,0)</f>
        <v>1</v>
      </c>
      <c r="J10" s="33">
        <f>IF(COLUMN()-$B$6&lt;=$B$5,1,0)</f>
        <v>1</v>
      </c>
      <c r="K10" s="33">
        <f>IF(COLUMN()-$B$6&lt;=$B$5,1,0)</f>
        <v>1</v>
      </c>
      <c r="L10" s="33">
        <f>IF(COLUMN()-$B$6&lt;=$B$5,1,0)</f>
        <v>1</v>
      </c>
      <c r="M10" s="33">
        <f>IF(COLUMN()-$B$6&lt;=$B$5,1,0)</f>
        <v>1</v>
      </c>
      <c r="N10" s="33">
        <f>IF(COLUMN()-$B$6&lt;=$B$5,1,0)</f>
        <v>1</v>
      </c>
      <c r="O10" s="33">
        <f>IF(COLUMN()-$B$6&lt;=$B$5,1,0)</f>
        <v>1</v>
      </c>
      <c r="P10" s="33">
        <f>IF(COLUMN()-$B$6&lt;=$B$5,1,0)</f>
        <v>1</v>
      </c>
      <c r="Q10" s="33">
        <f>IF(COLUMN()-$B$6&lt;=$B$5,1,0)</f>
        <v>1</v>
      </c>
      <c r="R10" s="33">
        <f>IF(COLUMN()-$B$6&lt;=$B$5,1,0)</f>
        <v>1</v>
      </c>
      <c r="S10" s="33">
        <f>IF(COLUMN()-$B$6&lt;=$B$5,1,0)</f>
        <v>1</v>
      </c>
      <c r="T10" s="33">
        <f>IF(COLUMN()-$B$6&lt;=$B$5,1,0)</f>
        <v>1</v>
      </c>
      <c r="U10" s="33">
        <f>IF(COLUMN()-$B$6&lt;=$B$5,1,0)</f>
        <v>1</v>
      </c>
      <c r="V10" s="33">
        <f>IF(COLUMN()-$B$6&lt;=$B$5,1,0)</f>
        <v>1</v>
      </c>
      <c r="W10" s="33">
        <f>IF(COLUMN()-$B$6&lt;=$B$5,1,0)</f>
        <v>1</v>
      </c>
      <c r="X10" s="33">
        <f>IF(COLUMN()-$B$6&lt;=$B$5,1,0)</f>
        <v>1</v>
      </c>
      <c r="Y10" s="33">
        <f>IF(COLUMN()-$B$6&lt;=$B$5,1,0)</f>
        <v>1</v>
      </c>
      <c r="Z10" s="33">
        <f>IF(COLUMN()-$B$6&lt;=$B$5,1,0)</f>
        <v>1</v>
      </c>
      <c r="AA10" s="33">
        <f>IF(COLUMN()-$B$6&lt;=$B$5,1,0)</f>
        <v>1</v>
      </c>
      <c r="AB10" s="33">
        <f>IF(COLUMN()-$B$6&lt;=$B$5,1,0)</f>
        <v>1</v>
      </c>
      <c r="AC10" s="33">
        <f>IF(COLUMN()-$B$6&lt;=$B$5,1,0)</f>
        <v>1</v>
      </c>
      <c r="AD10" s="33">
        <f>IF(COLUMN()-$B$6&lt;=$B$5,1,0)</f>
        <v>1</v>
      </c>
      <c r="AE10" s="33">
        <f>IF(COLUMN()-$B$6&lt;=$B$5,1,0)</f>
        <v>1</v>
      </c>
      <c r="AF10" s="33">
        <f>IF(COLUMN()-$B$6&lt;=$B$5,1,0)</f>
        <v>1</v>
      </c>
      <c r="AG10" s="33">
        <f>IF(COLUMN()-$B$6&lt;=$B$5,1,0)</f>
        <v>1</v>
      </c>
      <c r="AH10" s="33">
        <f>IF(COLUMN()-$B$6&lt;=$B$5,1,0)</f>
        <v>1</v>
      </c>
      <c r="AI10" s="33">
        <f>IF(COLUMN()-$B$6&lt;=$B$5,1,0)</f>
        <v>1</v>
      </c>
      <c r="AJ10" s="33">
        <f>IF(COLUMN()-$B$6&lt;=$B$5,1,0)</f>
        <v>1</v>
      </c>
      <c r="AK10" s="33">
        <f>IF(COLUMN()-$B$6&lt;=$B$5,1,0)</f>
        <v>0</v>
      </c>
      <c r="AL10" s="33">
        <f>IF(COLUMN()-$B$6&lt;=$B$5,1,0)</f>
        <v>0</v>
      </c>
      <c r="AM10" s="33">
        <f>IF(COLUMN()-$B$6&lt;=$B$5,1,0)</f>
        <v>0</v>
      </c>
      <c r="AN10" s="140"/>
      <c r="AO10" s="140"/>
      <c r="AP10" s="140"/>
      <c r="AQ10" s="140"/>
      <c r="AR10" s="140"/>
      <c r="AS10" s="139"/>
      <c r="AT10" s="137"/>
      <c r="AU10" s="138"/>
      <c r="AV10" s="137"/>
      <c r="AW10" s="137"/>
      <c r="AX10" s="136"/>
      <c r="AY10" s="136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CN10" s="134"/>
      <c r="CO10" s="134"/>
      <c r="CP10" s="134"/>
      <c r="CQ10" s="134"/>
      <c r="CR10" s="134"/>
      <c r="CS10" s="133"/>
    </row>
    <row r="11" spans="1:97" s="2" customFormat="1" ht="19.899999999999999" customHeight="1" thickTop="1" thickBot="1" x14ac:dyDescent="0.3">
      <c r="F11" s="132" t="s">
        <v>22</v>
      </c>
      <c r="G11" s="131" t="s">
        <v>21</v>
      </c>
      <c r="H11" s="130" t="s">
        <v>20</v>
      </c>
      <c r="I11" s="129">
        <f>DATE(B3,C3,1)</f>
        <v>44958</v>
      </c>
      <c r="J11" s="128">
        <f>IF(J10=1,I11+1,"")</f>
        <v>44959</v>
      </c>
      <c r="K11" s="128">
        <f>IF(K10=1,J11+1,"")</f>
        <v>44960</v>
      </c>
      <c r="L11" s="128">
        <f>IF(L10=1,K11+1,"")</f>
        <v>44961</v>
      </c>
      <c r="M11" s="128">
        <f>IF(M10=1,L11+1,"")</f>
        <v>44962</v>
      </c>
      <c r="N11" s="128">
        <f>IF(N10=1,M11+1,"")</f>
        <v>44963</v>
      </c>
      <c r="O11" s="128">
        <f>IF(O10=1,N11+1,"")</f>
        <v>44964</v>
      </c>
      <c r="P11" s="128">
        <f>IF(P10=1,O11+1,"")</f>
        <v>44965</v>
      </c>
      <c r="Q11" s="128">
        <f>IF(Q10=1,P11+1,"")</f>
        <v>44966</v>
      </c>
      <c r="R11" s="128">
        <f>IF(R10=1,Q11+1,"")</f>
        <v>44967</v>
      </c>
      <c r="S11" s="128">
        <f>IF(S10=1,R11+1,"")</f>
        <v>44968</v>
      </c>
      <c r="T11" s="128">
        <f>IF(T10=1,S11+1,"")</f>
        <v>44969</v>
      </c>
      <c r="U11" s="128">
        <f>IF(U10=1,T11+1,"")</f>
        <v>44970</v>
      </c>
      <c r="V11" s="128">
        <f>IF(V10=1,U11+1,"")</f>
        <v>44971</v>
      </c>
      <c r="W11" s="128">
        <f>IF(W10=1,V11+1,"")</f>
        <v>44972</v>
      </c>
      <c r="X11" s="128">
        <f>IF(X10=1,W11+1,"")</f>
        <v>44973</v>
      </c>
      <c r="Y11" s="128">
        <f>IF(Y10=1,X11+1,"")</f>
        <v>44974</v>
      </c>
      <c r="Z11" s="128">
        <f>IF(Z10=1,Y11+1,"")</f>
        <v>44975</v>
      </c>
      <c r="AA11" s="128">
        <f>IF(AA10=1,Z11+1,"")</f>
        <v>44976</v>
      </c>
      <c r="AB11" s="128">
        <f>IF(AB10=1,AA11+1,"")</f>
        <v>44977</v>
      </c>
      <c r="AC11" s="128">
        <f>IF(AC10=1,AB11+1,"")</f>
        <v>44978</v>
      </c>
      <c r="AD11" s="128">
        <f>IF(AD10=1,AC11+1,"")</f>
        <v>44979</v>
      </c>
      <c r="AE11" s="128">
        <f>IF(AE10=1,AD11+1,"")</f>
        <v>44980</v>
      </c>
      <c r="AF11" s="128">
        <f>IF(AF10=1,AE11+1,"")</f>
        <v>44981</v>
      </c>
      <c r="AG11" s="128">
        <f>IF(AG10=1,AF11+1,"")</f>
        <v>44982</v>
      </c>
      <c r="AH11" s="128">
        <f>IF(AH10=1,AG11+1,"")</f>
        <v>44983</v>
      </c>
      <c r="AI11" s="128">
        <f>IF(AI10=1,AH11+1,"")</f>
        <v>44984</v>
      </c>
      <c r="AJ11" s="128">
        <f>IF(AJ10=1,AI11+1,"")</f>
        <v>44985</v>
      </c>
      <c r="AK11" s="128" t="str">
        <f>IF(AK10=1,AJ11+1,"")</f>
        <v/>
      </c>
      <c r="AL11" s="128" t="str">
        <f>IF(AL10=1,AK11+1,"")</f>
        <v/>
      </c>
      <c r="AM11" s="127" t="str">
        <f>IF(AM10=1,AL11+1,"")</f>
        <v/>
      </c>
      <c r="AN11" s="126" t="s">
        <v>19</v>
      </c>
      <c r="AO11" s="125" t="s">
        <v>18</v>
      </c>
      <c r="AP11" s="125" t="s">
        <v>17</v>
      </c>
      <c r="AQ11" s="125" t="s">
        <v>16</v>
      </c>
      <c r="AR11" s="171" t="s">
        <v>15</v>
      </c>
      <c r="AS11" s="125" t="s">
        <v>14</v>
      </c>
      <c r="AT11" s="124" t="s">
        <v>13</v>
      </c>
      <c r="AU11" s="123"/>
      <c r="AV11" s="123"/>
      <c r="AW11" s="123"/>
      <c r="AX11" s="123"/>
      <c r="AY11" s="122"/>
    </row>
    <row r="12" spans="1:97" s="2" customFormat="1" ht="19.899999999999999" customHeight="1" x14ac:dyDescent="0.25">
      <c r="F12" s="118"/>
      <c r="G12" s="117"/>
      <c r="H12" s="117"/>
      <c r="I12" s="116">
        <f>I11</f>
        <v>44958</v>
      </c>
      <c r="J12" s="116">
        <f>J11</f>
        <v>44959</v>
      </c>
      <c r="K12" s="116">
        <f>K11</f>
        <v>44960</v>
      </c>
      <c r="L12" s="116">
        <f>L11</f>
        <v>44961</v>
      </c>
      <c r="M12" s="116">
        <f>M11</f>
        <v>44962</v>
      </c>
      <c r="N12" s="116">
        <f>N11</f>
        <v>44963</v>
      </c>
      <c r="O12" s="116">
        <f>O11</f>
        <v>44964</v>
      </c>
      <c r="P12" s="116">
        <f>P11</f>
        <v>44965</v>
      </c>
      <c r="Q12" s="116">
        <f>Q11</f>
        <v>44966</v>
      </c>
      <c r="R12" s="116">
        <f>R11</f>
        <v>44967</v>
      </c>
      <c r="S12" s="116">
        <f>S11</f>
        <v>44968</v>
      </c>
      <c r="T12" s="116">
        <f>T11</f>
        <v>44969</v>
      </c>
      <c r="U12" s="116">
        <f>U11</f>
        <v>44970</v>
      </c>
      <c r="V12" s="116">
        <f>V11</f>
        <v>44971</v>
      </c>
      <c r="W12" s="116">
        <f>W11</f>
        <v>44972</v>
      </c>
      <c r="X12" s="116">
        <f>X11</f>
        <v>44973</v>
      </c>
      <c r="Y12" s="116">
        <f>Y11</f>
        <v>44974</v>
      </c>
      <c r="Z12" s="116">
        <f>Z11</f>
        <v>44975</v>
      </c>
      <c r="AA12" s="116">
        <f>AA11</f>
        <v>44976</v>
      </c>
      <c r="AB12" s="116">
        <f>AB11</f>
        <v>44977</v>
      </c>
      <c r="AC12" s="116">
        <f>AC11</f>
        <v>44978</v>
      </c>
      <c r="AD12" s="116">
        <f>AD11</f>
        <v>44979</v>
      </c>
      <c r="AE12" s="116">
        <f>AE11</f>
        <v>44980</v>
      </c>
      <c r="AF12" s="116">
        <f>AF11</f>
        <v>44981</v>
      </c>
      <c r="AG12" s="116">
        <f>AG11</f>
        <v>44982</v>
      </c>
      <c r="AH12" s="116">
        <f>AH11</f>
        <v>44983</v>
      </c>
      <c r="AI12" s="116">
        <f>AI11</f>
        <v>44984</v>
      </c>
      <c r="AJ12" s="116">
        <f>AJ11</f>
        <v>44985</v>
      </c>
      <c r="AK12" s="116" t="str">
        <f>AK11</f>
        <v/>
      </c>
      <c r="AL12" s="116" t="str">
        <f>AL11</f>
        <v/>
      </c>
      <c r="AM12" s="116" t="str">
        <f>AM11</f>
        <v/>
      </c>
      <c r="AN12" s="105"/>
      <c r="AO12" s="115"/>
      <c r="AP12" s="115"/>
      <c r="AQ12" s="115"/>
      <c r="AR12" s="172"/>
      <c r="AS12" s="115"/>
      <c r="AT12" s="121" t="s">
        <v>12</v>
      </c>
      <c r="AU12" s="120"/>
      <c r="AV12" s="120"/>
      <c r="AW12" s="120"/>
      <c r="AX12" s="120"/>
      <c r="AY12" s="119"/>
    </row>
    <row r="13" spans="1:97" s="2" customFormat="1" ht="19.899999999999999" customHeight="1" x14ac:dyDescent="0.35">
      <c r="F13" s="118"/>
      <c r="G13" s="117"/>
      <c r="H13" s="117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05"/>
      <c r="AO13" s="115"/>
      <c r="AP13" s="115"/>
      <c r="AQ13" s="115"/>
      <c r="AR13" s="172"/>
      <c r="AS13" s="115"/>
      <c r="AT13" s="114" t="s">
        <v>11</v>
      </c>
      <c r="AU13" s="114" t="s">
        <v>10</v>
      </c>
      <c r="AV13" s="113" t="s">
        <v>9</v>
      </c>
      <c r="AW13" s="112"/>
      <c r="AX13" s="111"/>
      <c r="AY13" s="110" t="s">
        <v>8</v>
      </c>
      <c r="AZ13" s="109" t="s">
        <v>7</v>
      </c>
    </row>
    <row r="14" spans="1:97" s="2" customFormat="1" ht="72" customHeight="1" thickBot="1" x14ac:dyDescent="0.55000000000000004">
      <c r="F14" s="108"/>
      <c r="G14" s="107"/>
      <c r="H14" s="10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5"/>
      <c r="AO14" s="104"/>
      <c r="AP14" s="104"/>
      <c r="AQ14" s="104"/>
      <c r="AR14" s="173"/>
      <c r="AS14" s="104"/>
      <c r="AT14" s="103"/>
      <c r="AU14" s="103"/>
      <c r="AV14" s="102" t="s">
        <v>6</v>
      </c>
      <c r="AW14" s="102"/>
      <c r="AX14" s="102" t="s">
        <v>5</v>
      </c>
      <c r="AY14" s="101"/>
      <c r="AZ14" s="100" t="str">
        <f>INDEX({"136","143","175","160","160","168","168","184","168","176","167","168"},C3)</f>
        <v>143</v>
      </c>
    </row>
    <row r="15" spans="1:97" s="2" customFormat="1" ht="19.5" thickBot="1" x14ac:dyDescent="0.3">
      <c r="F15" s="99">
        <v>1</v>
      </c>
      <c r="G15" s="93">
        <v>2</v>
      </c>
      <c r="H15" s="93">
        <v>3</v>
      </c>
      <c r="I15" s="98">
        <v>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6"/>
      <c r="AN15" s="95"/>
      <c r="AO15" s="94">
        <v>5</v>
      </c>
      <c r="AP15" s="92">
        <v>6</v>
      </c>
      <c r="AQ15" s="92">
        <v>7</v>
      </c>
      <c r="AR15" s="92">
        <v>8</v>
      </c>
      <c r="AS15" s="92">
        <v>9</v>
      </c>
      <c r="AT15" s="93">
        <v>10</v>
      </c>
      <c r="AU15" s="92">
        <v>11</v>
      </c>
      <c r="AV15" s="92">
        <v>12</v>
      </c>
      <c r="AW15" s="91"/>
      <c r="AX15" s="91">
        <v>13</v>
      </c>
      <c r="AY15" s="90">
        <v>14</v>
      </c>
    </row>
    <row r="16" spans="1:97" s="2" customFormat="1" ht="27" customHeight="1" thickBot="1" x14ac:dyDescent="0.3">
      <c r="E16" s="70">
        <v>1</v>
      </c>
      <c r="F16" s="76">
        <v>1</v>
      </c>
      <c r="G16" s="89" t="s">
        <v>43</v>
      </c>
      <c r="H16" s="88" t="s">
        <v>4</v>
      </c>
      <c r="I16" s="73">
        <v>8</v>
      </c>
      <c r="J16" s="73">
        <v>8</v>
      </c>
      <c r="K16" s="73">
        <v>8</v>
      </c>
      <c r="L16" s="73" t="s">
        <v>48</v>
      </c>
      <c r="M16" s="73" t="s">
        <v>48</v>
      </c>
      <c r="N16" s="73">
        <v>8</v>
      </c>
      <c r="O16" s="73">
        <v>8</v>
      </c>
      <c r="P16" s="73">
        <v>8</v>
      </c>
      <c r="Q16" s="73">
        <v>8</v>
      </c>
      <c r="R16" s="73">
        <v>8</v>
      </c>
      <c r="S16" s="73" t="s">
        <v>48</v>
      </c>
      <c r="T16" s="73" t="s">
        <v>48</v>
      </c>
      <c r="U16" s="73">
        <v>8</v>
      </c>
      <c r="V16" s="73">
        <v>8</v>
      </c>
      <c r="W16" s="73">
        <v>8</v>
      </c>
      <c r="X16" s="73" t="s">
        <v>49</v>
      </c>
      <c r="Y16" s="73" t="s">
        <v>49</v>
      </c>
      <c r="Z16" s="73" t="s">
        <v>49</v>
      </c>
      <c r="AA16" s="73" t="s">
        <v>49</v>
      </c>
      <c r="AB16" s="73" t="s">
        <v>49</v>
      </c>
      <c r="AC16" s="73">
        <v>8</v>
      </c>
      <c r="AD16" s="73">
        <v>8</v>
      </c>
      <c r="AE16" s="73">
        <v>8</v>
      </c>
      <c r="AF16" s="73">
        <v>8</v>
      </c>
      <c r="AG16" s="73" t="s">
        <v>48</v>
      </c>
      <c r="AH16" s="73" t="s">
        <v>48</v>
      </c>
      <c r="AI16" s="73">
        <v>8</v>
      </c>
      <c r="AJ16" s="73">
        <v>8</v>
      </c>
      <c r="AK16" s="73"/>
      <c r="AL16" s="73"/>
      <c r="AM16" s="73"/>
      <c r="AN16" s="72">
        <f>COUNTIF(I16:AM16,"8")+COUNTIF(I16:AM16,"7")+COUNTIF(I16:AM16,"9")-BA16</f>
        <v>17</v>
      </c>
      <c r="AO16" s="71">
        <f>COUNTIF(I16:AM16,"У")</f>
        <v>0</v>
      </c>
      <c r="AP16" s="70">
        <f>COUNTIF(I16:AM16,"К")</f>
        <v>0</v>
      </c>
      <c r="AQ16" s="70">
        <f>COUNTIF(I16:AM16,"О")</f>
        <v>0</v>
      </c>
      <c r="AR16" s="174">
        <f>COUNTIF(I16:AM16,"Б")</f>
        <v>5</v>
      </c>
      <c r="AS16" s="69" t="e">
        <f>IFERROR(NETWORKDAYS(I$11,AM$11,ПРАЗДНИК),NETWORKDAYS(I$11,AL$11,ПРАЗДНИК))</f>
        <v>#VALUE!</v>
      </c>
      <c r="AT16" s="68">
        <f>SUM(I16:AM16)</f>
        <v>136</v>
      </c>
      <c r="AU16" s="67">
        <f>BA16*8</f>
        <v>0</v>
      </c>
      <c r="AV16" s="67"/>
      <c r="AW16" s="67"/>
      <c r="AX16" s="66"/>
      <c r="AY16" s="65"/>
      <c r="BA16" s="77">
        <f>COUNTIF(I16:AM16,"7")</f>
        <v>0</v>
      </c>
      <c r="BB16" s="64">
        <f>COUNTIF(I16:AM16,"В")</f>
        <v>6</v>
      </c>
    </row>
    <row r="17" spans="5:58" s="2" customFormat="1" ht="27" customHeight="1" thickBot="1" x14ac:dyDescent="0.3">
      <c r="E17" s="70">
        <v>2</v>
      </c>
      <c r="F17" s="76">
        <v>2</v>
      </c>
      <c r="G17" s="89" t="s">
        <v>44</v>
      </c>
      <c r="H17" s="74" t="s">
        <v>3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2">
        <f>COUNTIF(I17:AM17,"8")+COUNTIF(I17:AM17,"7")+COUNTIF(I17:AM17,"9")-BA17</f>
        <v>0</v>
      </c>
      <c r="AO17" s="71">
        <f>COUNTIF(I17:AM17,"У")</f>
        <v>0</v>
      </c>
      <c r="AP17" s="70">
        <f>COUNTIF(I17:AM17,"К")</f>
        <v>0</v>
      </c>
      <c r="AQ17" s="70">
        <f>COUNTIF(I17:AM17,"О")</f>
        <v>0</v>
      </c>
      <c r="AR17" s="174">
        <f>COUNTIF(I17:AM17,"Б")</f>
        <v>0</v>
      </c>
      <c r="AS17" s="69"/>
      <c r="AT17" s="68">
        <f>SUM(I17:AM17)</f>
        <v>0</v>
      </c>
      <c r="AU17" s="67">
        <f>BA17*8</f>
        <v>0</v>
      </c>
      <c r="AV17" s="67">
        <v>0</v>
      </c>
      <c r="AW17" s="67"/>
      <c r="AX17" s="66"/>
      <c r="AY17" s="65"/>
      <c r="BA17" s="77">
        <f>COUNTIF(I17:AM17,"7")</f>
        <v>0</v>
      </c>
      <c r="BB17" s="64">
        <f>COUNTIF(I17:AM17,"В")</f>
        <v>0</v>
      </c>
    </row>
    <row r="18" spans="5:58" s="2" customFormat="1" ht="27" customHeight="1" thickBot="1" x14ac:dyDescent="0.3">
      <c r="E18" s="70">
        <v>3</v>
      </c>
      <c r="F18" s="76">
        <v>3</v>
      </c>
      <c r="G18" s="89" t="s">
        <v>45</v>
      </c>
      <c r="H18" s="74" t="s">
        <v>2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2">
        <f>COUNTIF(I18:AM18,"8")+COUNTIF(I18:AM18,"7")+COUNTIF(I18:AM18,"9")-BA18</f>
        <v>0</v>
      </c>
      <c r="AO18" s="71">
        <f>COUNTIF(I18:AM18,"У")</f>
        <v>0</v>
      </c>
      <c r="AP18" s="70">
        <f>COUNTIF(I18:AM18,"К")</f>
        <v>0</v>
      </c>
      <c r="AQ18" s="70">
        <f>COUNTIF(I18:AM18,"О")</f>
        <v>0</v>
      </c>
      <c r="AR18" s="174">
        <f>COUNTIF(I18:AM18,"Б")</f>
        <v>0</v>
      </c>
      <c r="AS18" s="69"/>
      <c r="AT18" s="68">
        <f>SUM(I18:AM18)</f>
        <v>0</v>
      </c>
      <c r="AU18" s="67">
        <f>BA18*8</f>
        <v>0</v>
      </c>
      <c r="AV18" s="67">
        <v>0</v>
      </c>
      <c r="AW18" s="67"/>
      <c r="AX18" s="66"/>
      <c r="AY18" s="65"/>
      <c r="BA18" s="77">
        <f>COUNTIF(I18:AM18,"7")</f>
        <v>0</v>
      </c>
      <c r="BB18" s="64">
        <f>COUNTIF(I18:AM18,"В")</f>
        <v>0</v>
      </c>
    </row>
    <row r="19" spans="5:58" s="2" customFormat="1" ht="27" customHeight="1" thickBot="1" x14ac:dyDescent="0.3">
      <c r="E19" s="70">
        <v>4</v>
      </c>
      <c r="F19" s="76">
        <v>4</v>
      </c>
      <c r="G19" s="89" t="s">
        <v>46</v>
      </c>
      <c r="H19" s="74" t="s">
        <v>1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2">
        <f>COUNTIF(I19:AM19,"8")+COUNTIF(I19:AM19,"7")+COUNTIF(I19:AM19,"9")-BA19</f>
        <v>0</v>
      </c>
      <c r="AO19" s="71">
        <f>COUNTIF(I19:AM19,"У")</f>
        <v>0</v>
      </c>
      <c r="AP19" s="70">
        <f>COUNTIF(I19:AM19,"К")</f>
        <v>0</v>
      </c>
      <c r="AQ19" s="70">
        <f>COUNTIF(I19:AM19,"О")</f>
        <v>0</v>
      </c>
      <c r="AR19" s="174">
        <f>COUNTIF(I19:AM19,"Б")</f>
        <v>0</v>
      </c>
      <c r="AS19" s="69"/>
      <c r="AT19" s="68">
        <f>SUM(I19:AM19)</f>
        <v>0</v>
      </c>
      <c r="AU19" s="67">
        <f>BA19*8</f>
        <v>0</v>
      </c>
      <c r="AV19" s="67">
        <f>AT19-AS19-AY19</f>
        <v>0</v>
      </c>
      <c r="AW19" s="67"/>
      <c r="AX19" s="66"/>
      <c r="AY19" s="65"/>
      <c r="BA19" s="77">
        <f>COUNTIF(I19:AM19,"7")</f>
        <v>0</v>
      </c>
      <c r="BB19" s="64">
        <f>COUNTIF(I19:AM19,"В")</f>
        <v>0</v>
      </c>
    </row>
    <row r="20" spans="5:58" s="2" customFormat="1" ht="27" customHeight="1" thickBot="1" x14ac:dyDescent="0.3">
      <c r="E20" s="70">
        <v>5</v>
      </c>
      <c r="F20" s="76">
        <v>5</v>
      </c>
      <c r="G20" s="89" t="s">
        <v>47</v>
      </c>
      <c r="H20" s="74" t="s">
        <v>0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2">
        <f>COUNTIF(I20:AM20,"8")+COUNTIF(I20:AM20,"7")+COUNTIF(I20:AM20,"9")-BA20</f>
        <v>0</v>
      </c>
      <c r="AO20" s="71">
        <f>COUNTIF(I20:AM20,"У")</f>
        <v>0</v>
      </c>
      <c r="AP20" s="70">
        <f>COUNTIF(I20:AM20,"К")</f>
        <v>0</v>
      </c>
      <c r="AQ20" s="70">
        <f>COUNTIF(I20:AM20,"О")</f>
        <v>0</v>
      </c>
      <c r="AR20" s="174">
        <f>COUNTIF(I20:AM20,"Б")</f>
        <v>0</v>
      </c>
      <c r="AS20" s="69"/>
      <c r="AT20" s="68">
        <f>SUM(I20:AM20)</f>
        <v>0</v>
      </c>
      <c r="AU20" s="67">
        <f>BA20*8</f>
        <v>0</v>
      </c>
      <c r="AV20" s="67">
        <f>AT20-AS20-AY20</f>
        <v>0</v>
      </c>
      <c r="AW20" s="67"/>
      <c r="AX20" s="66"/>
      <c r="AY20" s="65"/>
      <c r="BA20" s="77">
        <f>COUNTIF(I20:AM20,"7")</f>
        <v>0</v>
      </c>
      <c r="BB20" s="64">
        <f>COUNTIF(I20:AM20,"В")</f>
        <v>0</v>
      </c>
    </row>
    <row r="21" spans="5:58" s="2" customFormat="1" ht="27" customHeight="1" thickBot="1" x14ac:dyDescent="0.3">
      <c r="E21" s="70"/>
      <c r="F21" s="76"/>
      <c r="G21" s="87"/>
      <c r="H21" s="74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2"/>
      <c r="AO21" s="71"/>
      <c r="AP21" s="70"/>
      <c r="AQ21" s="70"/>
      <c r="AR21" s="70"/>
      <c r="AS21" s="69"/>
      <c r="AT21" s="68"/>
      <c r="AU21" s="67"/>
      <c r="AV21" s="67"/>
      <c r="AW21" s="67"/>
      <c r="AX21" s="66"/>
      <c r="AY21" s="65"/>
      <c r="BA21" s="77"/>
      <c r="BB21" s="64"/>
    </row>
    <row r="22" spans="5:58" s="2" customFormat="1" ht="27" customHeight="1" thickBot="1" x14ac:dyDescent="0.3">
      <c r="E22" s="70"/>
      <c r="F22" s="76"/>
      <c r="G22" s="87"/>
      <c r="H22" s="74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2"/>
      <c r="AO22" s="71"/>
      <c r="AP22" s="70"/>
      <c r="AQ22" s="70"/>
      <c r="AR22" s="70"/>
      <c r="AS22" s="69"/>
      <c r="AT22" s="68"/>
      <c r="AU22" s="67"/>
      <c r="AV22" s="67"/>
      <c r="AW22" s="67"/>
      <c r="AX22" s="66"/>
      <c r="AY22" s="65"/>
      <c r="AZ22" s="3"/>
      <c r="BA22" s="77"/>
      <c r="BB22" s="64"/>
      <c r="BC22" s="3"/>
      <c r="BD22" s="3"/>
      <c r="BE22" s="3"/>
      <c r="BF22" s="3"/>
    </row>
    <row r="23" spans="5:58" s="2" customFormat="1" ht="27" customHeight="1" thickBot="1" x14ac:dyDescent="0.3">
      <c r="E23" s="70"/>
      <c r="F23" s="76"/>
      <c r="G23" s="87"/>
      <c r="H23" s="74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2"/>
      <c r="AO23" s="71"/>
      <c r="AP23" s="70"/>
      <c r="AQ23" s="70"/>
      <c r="AR23" s="70"/>
      <c r="AS23" s="69"/>
      <c r="AT23" s="68"/>
      <c r="AU23" s="67"/>
      <c r="AV23" s="67"/>
      <c r="AW23" s="67"/>
      <c r="AX23" s="66"/>
      <c r="AY23" s="65"/>
      <c r="AZ23" s="3"/>
      <c r="BA23" s="77"/>
      <c r="BB23" s="64"/>
      <c r="BC23" s="3"/>
      <c r="BD23" s="3"/>
      <c r="BE23" s="3"/>
      <c r="BF23" s="3"/>
    </row>
    <row r="24" spans="5:58" s="2" customFormat="1" ht="27" customHeight="1" thickBot="1" x14ac:dyDescent="0.3">
      <c r="E24" s="70"/>
      <c r="F24" s="76"/>
      <c r="G24" s="87"/>
      <c r="H24" s="74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2"/>
      <c r="AO24" s="71"/>
      <c r="AP24" s="70"/>
      <c r="AQ24" s="70"/>
      <c r="AR24" s="70"/>
      <c r="AS24" s="69"/>
      <c r="AT24" s="68"/>
      <c r="AU24" s="67"/>
      <c r="AV24" s="67"/>
      <c r="AW24" s="67"/>
      <c r="AX24" s="66"/>
      <c r="AY24" s="65"/>
      <c r="AZ24" s="3"/>
      <c r="BA24" s="77"/>
      <c r="BB24" s="64"/>
      <c r="BC24" s="3"/>
      <c r="BD24" s="3"/>
      <c r="BE24" s="3"/>
      <c r="BF24" s="3"/>
    </row>
    <row r="25" spans="5:58" s="2" customFormat="1" ht="27" customHeight="1" thickBot="1" x14ac:dyDescent="0.3">
      <c r="E25" s="70"/>
      <c r="F25" s="76"/>
      <c r="G25" s="87"/>
      <c r="H25" s="74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2"/>
      <c r="AO25" s="71"/>
      <c r="AP25" s="70"/>
      <c r="AQ25" s="70"/>
      <c r="AR25" s="70"/>
      <c r="AS25" s="69"/>
      <c r="AT25" s="68"/>
      <c r="AU25" s="67"/>
      <c r="AV25" s="67"/>
      <c r="AW25" s="67"/>
      <c r="AX25" s="66"/>
      <c r="AY25" s="65"/>
      <c r="AZ25" s="3"/>
      <c r="BA25" s="77"/>
      <c r="BB25" s="64"/>
      <c r="BC25" s="3"/>
      <c r="BD25" s="3"/>
      <c r="BE25" s="3"/>
      <c r="BF25" s="3"/>
    </row>
    <row r="26" spans="5:58" s="2" customFormat="1" ht="27" customHeight="1" thickBot="1" x14ac:dyDescent="0.3">
      <c r="E26" s="70"/>
      <c r="F26" s="76"/>
      <c r="G26" s="87"/>
      <c r="H26" s="74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2"/>
      <c r="AO26" s="71"/>
      <c r="AP26" s="70"/>
      <c r="AQ26" s="70"/>
      <c r="AR26" s="70"/>
      <c r="AS26" s="69"/>
      <c r="AT26" s="68"/>
      <c r="AU26" s="67"/>
      <c r="AV26" s="67"/>
      <c r="AW26" s="67"/>
      <c r="AX26" s="66"/>
      <c r="AY26" s="65"/>
      <c r="AZ26" s="3"/>
      <c r="BA26" s="77"/>
      <c r="BB26" s="64"/>
      <c r="BC26" s="3"/>
      <c r="BD26" s="3"/>
      <c r="BE26" s="3"/>
      <c r="BF26" s="3"/>
    </row>
    <row r="27" spans="5:58" s="2" customFormat="1" ht="27" customHeight="1" thickBot="1" x14ac:dyDescent="0.3">
      <c r="E27" s="70"/>
      <c r="F27" s="76"/>
      <c r="G27" s="87"/>
      <c r="H27" s="74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2"/>
      <c r="AO27" s="71"/>
      <c r="AP27" s="70"/>
      <c r="AQ27" s="70"/>
      <c r="AR27" s="70"/>
      <c r="AS27" s="69"/>
      <c r="AT27" s="68"/>
      <c r="AU27" s="67"/>
      <c r="AV27" s="67"/>
      <c r="AW27" s="67"/>
      <c r="AX27" s="66"/>
      <c r="AY27" s="65"/>
      <c r="AZ27" s="3"/>
      <c r="BA27" s="77"/>
      <c r="BB27" s="64"/>
      <c r="BC27" s="3"/>
      <c r="BD27" s="3"/>
      <c r="BE27" s="3"/>
      <c r="BF27" s="3"/>
    </row>
    <row r="28" spans="5:58" s="2" customFormat="1" ht="27" customHeight="1" thickBot="1" x14ac:dyDescent="0.3">
      <c r="E28" s="70"/>
      <c r="F28" s="76"/>
      <c r="G28" s="87"/>
      <c r="H28" s="74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2"/>
      <c r="AO28" s="71"/>
      <c r="AP28" s="70"/>
      <c r="AQ28" s="70"/>
      <c r="AR28" s="70"/>
      <c r="AS28" s="69"/>
      <c r="AT28" s="68"/>
      <c r="AU28" s="67"/>
      <c r="AV28" s="67"/>
      <c r="AW28" s="67"/>
      <c r="AX28" s="66"/>
      <c r="AY28" s="65"/>
      <c r="AZ28" s="3"/>
      <c r="BA28" s="77"/>
      <c r="BB28" s="64"/>
      <c r="BC28" s="3"/>
      <c r="BD28" s="3"/>
      <c r="BE28" s="3"/>
      <c r="BF28" s="3"/>
    </row>
    <row r="29" spans="5:58" s="2" customFormat="1" ht="27" customHeight="1" thickBot="1" x14ac:dyDescent="0.3">
      <c r="E29" s="70"/>
      <c r="F29" s="76"/>
      <c r="G29" s="87"/>
      <c r="H29" s="74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2"/>
      <c r="AO29" s="71"/>
      <c r="AP29" s="70"/>
      <c r="AQ29" s="70"/>
      <c r="AR29" s="70"/>
      <c r="AS29" s="69"/>
      <c r="AT29" s="68"/>
      <c r="AU29" s="67"/>
      <c r="AV29" s="67"/>
      <c r="AW29" s="67"/>
      <c r="AX29" s="66"/>
      <c r="AY29" s="65"/>
      <c r="AZ29" s="3"/>
      <c r="BA29" s="77"/>
      <c r="BB29" s="64"/>
      <c r="BC29" s="3"/>
      <c r="BD29" s="3"/>
      <c r="BE29" s="3"/>
      <c r="BF29" s="3"/>
    </row>
    <row r="30" spans="5:58" s="2" customFormat="1" ht="27" customHeight="1" thickBot="1" x14ac:dyDescent="0.3">
      <c r="E30" s="70"/>
      <c r="F30" s="76"/>
      <c r="G30" s="87"/>
      <c r="H30" s="74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2"/>
      <c r="AO30" s="71"/>
      <c r="AP30" s="70"/>
      <c r="AQ30" s="70"/>
      <c r="AR30" s="70"/>
      <c r="AS30" s="69"/>
      <c r="AT30" s="68"/>
      <c r="AU30" s="67"/>
      <c r="AV30" s="67"/>
      <c r="AW30" s="67"/>
      <c r="AX30" s="66"/>
      <c r="AY30" s="65"/>
      <c r="AZ30" s="3"/>
      <c r="BA30" s="77"/>
      <c r="BB30" s="64"/>
      <c r="BC30" s="3"/>
      <c r="BD30" s="3"/>
      <c r="BE30" s="3"/>
      <c r="BF30" s="3"/>
    </row>
    <row r="31" spans="5:58" s="2" customFormat="1" ht="27" customHeight="1" thickBot="1" x14ac:dyDescent="0.3">
      <c r="E31" s="70"/>
      <c r="F31" s="76"/>
      <c r="G31" s="85"/>
      <c r="H31" s="86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2"/>
      <c r="AO31" s="71"/>
      <c r="AP31" s="70"/>
      <c r="AQ31" s="70"/>
      <c r="AR31" s="70"/>
      <c r="AS31" s="69"/>
      <c r="AT31" s="68"/>
      <c r="AU31" s="67"/>
      <c r="AV31" s="67"/>
      <c r="AW31" s="67"/>
      <c r="AX31" s="66"/>
      <c r="AY31" s="65"/>
      <c r="AZ31" s="3"/>
      <c r="BA31" s="77"/>
      <c r="BB31" s="64"/>
      <c r="BC31" s="3"/>
      <c r="BD31" s="3"/>
      <c r="BE31" s="3"/>
      <c r="BF31" s="3"/>
    </row>
    <row r="32" spans="5:58" s="2" customFormat="1" ht="27" customHeight="1" thickBot="1" x14ac:dyDescent="0.3">
      <c r="E32" s="70"/>
      <c r="F32" s="76"/>
      <c r="G32" s="85"/>
      <c r="H32" s="74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2"/>
      <c r="AO32" s="71"/>
      <c r="AP32" s="70"/>
      <c r="AQ32" s="70"/>
      <c r="AR32" s="70"/>
      <c r="AS32" s="69"/>
      <c r="AT32" s="68"/>
      <c r="AU32" s="67"/>
      <c r="AV32" s="67"/>
      <c r="AW32" s="67"/>
      <c r="AX32" s="66"/>
      <c r="AY32" s="65"/>
      <c r="AZ32" s="3"/>
      <c r="BA32" s="77"/>
      <c r="BB32" s="64"/>
      <c r="BC32" s="3"/>
      <c r="BD32" s="3"/>
      <c r="BE32" s="3"/>
      <c r="BF32" s="3"/>
    </row>
    <row r="33" spans="5:63" s="2" customFormat="1" ht="27" customHeight="1" thickBot="1" x14ac:dyDescent="0.3">
      <c r="E33" s="70"/>
      <c r="F33" s="76"/>
      <c r="G33" s="85"/>
      <c r="H33" s="74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2"/>
      <c r="AO33" s="71"/>
      <c r="AP33" s="70"/>
      <c r="AQ33" s="70"/>
      <c r="AR33" s="70"/>
      <c r="AS33" s="69"/>
      <c r="AT33" s="68"/>
      <c r="AU33" s="67"/>
      <c r="AV33" s="67"/>
      <c r="AW33" s="67"/>
      <c r="AX33" s="66"/>
      <c r="AY33" s="65"/>
      <c r="AZ33" s="3"/>
      <c r="BA33" s="77"/>
      <c r="BB33" s="64"/>
      <c r="BC33" s="3"/>
      <c r="BD33" s="3"/>
      <c r="BE33" s="3"/>
      <c r="BF33" s="3"/>
    </row>
    <row r="34" spans="5:63" s="2" customFormat="1" ht="27" customHeight="1" thickBot="1" x14ac:dyDescent="0.3">
      <c r="E34" s="70"/>
      <c r="F34" s="76"/>
      <c r="G34" s="85"/>
      <c r="H34" s="74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2"/>
      <c r="AO34" s="71"/>
      <c r="AP34" s="70"/>
      <c r="AQ34" s="70"/>
      <c r="AR34" s="70"/>
      <c r="AS34" s="69"/>
      <c r="AT34" s="68"/>
      <c r="AU34" s="67"/>
      <c r="AV34" s="67"/>
      <c r="AW34" s="67"/>
      <c r="AX34" s="66"/>
      <c r="AY34" s="65"/>
      <c r="AZ34" s="3"/>
      <c r="BA34" s="77"/>
      <c r="BB34" s="64"/>
      <c r="BC34" s="3"/>
      <c r="BD34" s="3"/>
      <c r="BE34" s="3"/>
      <c r="BF34" s="3"/>
    </row>
    <row r="35" spans="5:63" s="2" customFormat="1" ht="27" customHeight="1" thickBot="1" x14ac:dyDescent="0.3">
      <c r="E35" s="70"/>
      <c r="F35" s="76"/>
      <c r="G35" s="85"/>
      <c r="H35" s="74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2"/>
      <c r="AO35" s="71"/>
      <c r="AP35" s="70"/>
      <c r="AQ35" s="70"/>
      <c r="AR35" s="70"/>
      <c r="AS35" s="69"/>
      <c r="AT35" s="68"/>
      <c r="AU35" s="67"/>
      <c r="AV35" s="67"/>
      <c r="AW35" s="67"/>
      <c r="AX35" s="66"/>
      <c r="AY35" s="65"/>
      <c r="AZ35" s="3"/>
      <c r="BA35" s="77"/>
      <c r="BB35" s="64"/>
      <c r="BC35" s="3"/>
      <c r="BD35" s="3"/>
      <c r="BE35" s="3"/>
      <c r="BF35" s="3"/>
    </row>
    <row r="36" spans="5:63" s="2" customFormat="1" ht="27" customHeight="1" thickBot="1" x14ac:dyDescent="0.3">
      <c r="E36" s="70"/>
      <c r="F36" s="76"/>
      <c r="G36" s="85"/>
      <c r="H36" s="74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2"/>
      <c r="AO36" s="71"/>
      <c r="AP36" s="70"/>
      <c r="AQ36" s="70"/>
      <c r="AR36" s="70"/>
      <c r="AS36" s="69"/>
      <c r="AT36" s="68"/>
      <c r="AU36" s="67"/>
      <c r="AV36" s="67"/>
      <c r="AW36" s="67"/>
      <c r="AX36" s="66"/>
      <c r="AY36" s="65"/>
      <c r="AZ36" s="3"/>
      <c r="BA36" s="77"/>
      <c r="BB36" s="64"/>
      <c r="BC36" s="3"/>
      <c r="BD36" s="3"/>
      <c r="BE36" s="3"/>
      <c r="BF36" s="3"/>
    </row>
    <row r="37" spans="5:63" s="2" customFormat="1" ht="27" customHeight="1" thickBot="1" x14ac:dyDescent="0.3">
      <c r="E37" s="70"/>
      <c r="F37" s="76"/>
      <c r="G37" s="85"/>
      <c r="H37" s="74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2"/>
      <c r="AO37" s="71"/>
      <c r="AP37" s="70"/>
      <c r="AQ37" s="70"/>
      <c r="AR37" s="70"/>
      <c r="AS37" s="69"/>
      <c r="AT37" s="68"/>
      <c r="AU37" s="67"/>
      <c r="AV37" s="67"/>
      <c r="AW37" s="67"/>
      <c r="AX37" s="66"/>
      <c r="AY37" s="65"/>
      <c r="AZ37" s="3"/>
      <c r="BA37" s="77"/>
      <c r="BB37" s="64"/>
      <c r="BC37" s="3"/>
      <c r="BD37" s="3"/>
      <c r="BE37" s="3"/>
      <c r="BF37" s="3"/>
    </row>
    <row r="38" spans="5:63" s="2" customFormat="1" ht="27" customHeight="1" thickBot="1" x14ac:dyDescent="0.3">
      <c r="E38" s="70"/>
      <c r="F38" s="76"/>
      <c r="G38" s="85"/>
      <c r="H38" s="74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2"/>
      <c r="AO38" s="71"/>
      <c r="AP38" s="70"/>
      <c r="AQ38" s="70"/>
      <c r="AR38" s="70"/>
      <c r="AS38" s="69"/>
      <c r="AT38" s="68"/>
      <c r="AU38" s="67"/>
      <c r="AV38" s="67"/>
      <c r="AW38" s="67"/>
      <c r="AX38" s="66"/>
      <c r="AY38" s="65"/>
      <c r="AZ38" s="3"/>
      <c r="BA38" s="77"/>
      <c r="BB38" s="64"/>
      <c r="BC38" s="3"/>
      <c r="BD38" s="3"/>
      <c r="BE38" s="3"/>
      <c r="BF38" s="3"/>
    </row>
    <row r="39" spans="5:63" s="2" customFormat="1" ht="27" customHeight="1" thickBot="1" x14ac:dyDescent="0.3">
      <c r="E39" s="70"/>
      <c r="F39" s="76"/>
      <c r="G39" s="85"/>
      <c r="H39" s="74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2"/>
      <c r="AO39" s="71"/>
      <c r="AP39" s="70"/>
      <c r="AQ39" s="70"/>
      <c r="AR39" s="70"/>
      <c r="AS39" s="69"/>
      <c r="AT39" s="68"/>
      <c r="AU39" s="67"/>
      <c r="AV39" s="67"/>
      <c r="AW39" s="67"/>
      <c r="AX39" s="66"/>
      <c r="AY39" s="65"/>
      <c r="AZ39" s="3"/>
      <c r="BA39" s="77"/>
      <c r="BB39" s="64"/>
      <c r="BC39" s="3"/>
      <c r="BD39" s="3"/>
      <c r="BE39" s="3"/>
      <c r="BF39" s="3"/>
    </row>
    <row r="40" spans="5:63" s="2" customFormat="1" ht="27" customHeight="1" thickBot="1" x14ac:dyDescent="0.3">
      <c r="E40" s="70"/>
      <c r="F40" s="76"/>
      <c r="G40" s="85"/>
      <c r="H40" s="74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2"/>
      <c r="AO40" s="71"/>
      <c r="AP40" s="70"/>
      <c r="AQ40" s="70"/>
      <c r="AR40" s="70"/>
      <c r="AS40" s="69"/>
      <c r="AT40" s="68"/>
      <c r="AU40" s="67"/>
      <c r="AV40" s="67"/>
      <c r="AW40" s="67"/>
      <c r="AX40" s="66"/>
      <c r="AY40" s="65"/>
      <c r="AZ40" s="3"/>
      <c r="BA40" s="77"/>
      <c r="BB40" s="64"/>
      <c r="BC40" s="3"/>
      <c r="BD40" s="3"/>
      <c r="BE40" s="3"/>
      <c r="BF40" s="3"/>
    </row>
    <row r="41" spans="5:63" s="2" customFormat="1" ht="27" customHeight="1" thickBot="1" x14ac:dyDescent="0.4">
      <c r="E41" s="70"/>
      <c r="F41" s="76"/>
      <c r="G41" s="85"/>
      <c r="H41" s="74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2"/>
      <c r="AO41" s="71"/>
      <c r="AP41" s="70"/>
      <c r="AQ41" s="70"/>
      <c r="AR41" s="70"/>
      <c r="AS41" s="69"/>
      <c r="AT41" s="68"/>
      <c r="AU41" s="67"/>
      <c r="AV41" s="67"/>
      <c r="AW41" s="67"/>
      <c r="AX41" s="66"/>
      <c r="AY41" s="65"/>
      <c r="AZ41" s="3"/>
      <c r="BA41" s="77"/>
      <c r="BB41" s="64"/>
      <c r="BC41" s="3"/>
      <c r="BD41" s="3"/>
      <c r="BE41" s="3"/>
      <c r="BF41" s="3"/>
      <c r="BG41" s="84"/>
      <c r="BH41" s="84"/>
      <c r="BI41" s="84"/>
      <c r="BJ41" s="84"/>
      <c r="BK41" s="84"/>
    </row>
    <row r="42" spans="5:63" s="2" customFormat="1" ht="27" customHeight="1" thickBot="1" x14ac:dyDescent="0.4">
      <c r="E42" s="70"/>
      <c r="F42" s="76"/>
      <c r="G42" s="85"/>
      <c r="H42" s="74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2"/>
      <c r="AO42" s="71"/>
      <c r="AP42" s="70"/>
      <c r="AQ42" s="70"/>
      <c r="AR42" s="70"/>
      <c r="AS42" s="69"/>
      <c r="AT42" s="68"/>
      <c r="AU42" s="67"/>
      <c r="AV42" s="67"/>
      <c r="AW42" s="67"/>
      <c r="AX42" s="66"/>
      <c r="AY42" s="65"/>
      <c r="AZ42" s="3"/>
      <c r="BA42" s="77"/>
      <c r="BB42" s="64"/>
      <c r="BC42" s="3"/>
      <c r="BD42" s="3"/>
      <c r="BE42" s="3"/>
      <c r="BF42" s="3"/>
      <c r="BG42" s="84"/>
      <c r="BH42" s="84"/>
      <c r="BI42" s="84"/>
      <c r="BJ42" s="84"/>
      <c r="BK42" s="84"/>
    </row>
    <row r="43" spans="5:63" s="2" customFormat="1" ht="27" customHeight="1" thickBot="1" x14ac:dyDescent="0.3">
      <c r="E43" s="70"/>
      <c r="F43" s="76"/>
      <c r="G43" s="83"/>
      <c r="H43" s="74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2"/>
      <c r="AO43" s="71"/>
      <c r="AP43" s="70"/>
      <c r="AQ43" s="70"/>
      <c r="AR43" s="70"/>
      <c r="AS43" s="69"/>
      <c r="AT43" s="68"/>
      <c r="AU43" s="67"/>
      <c r="AV43" s="67"/>
      <c r="AW43" s="67"/>
      <c r="AX43" s="66"/>
      <c r="AY43" s="65"/>
      <c r="AZ43" s="3"/>
      <c r="BA43" s="77"/>
      <c r="BB43" s="64"/>
      <c r="BC43" s="3"/>
      <c r="BD43" s="3"/>
      <c r="BE43" s="3"/>
      <c r="BF43" s="3"/>
    </row>
    <row r="44" spans="5:63" s="2" customFormat="1" ht="27" customHeight="1" thickBot="1" x14ac:dyDescent="0.3">
      <c r="E44" s="70"/>
      <c r="F44" s="76"/>
      <c r="G44" s="83"/>
      <c r="H44" s="74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2"/>
      <c r="AO44" s="71"/>
      <c r="AP44" s="70"/>
      <c r="AQ44" s="70"/>
      <c r="AR44" s="70"/>
      <c r="AS44" s="69"/>
      <c r="AT44" s="68"/>
      <c r="AU44" s="67"/>
      <c r="AV44" s="67"/>
      <c r="AW44" s="67"/>
      <c r="AX44" s="66"/>
      <c r="AY44" s="65"/>
      <c r="AZ44" s="3"/>
      <c r="BA44" s="77"/>
      <c r="BB44" s="64"/>
      <c r="BC44" s="3"/>
    </row>
    <row r="45" spans="5:63" s="2" customFormat="1" ht="27" customHeight="1" thickBot="1" x14ac:dyDescent="0.3">
      <c r="E45" s="70"/>
      <c r="F45" s="76"/>
      <c r="G45" s="83"/>
      <c r="H45" s="74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2"/>
      <c r="AO45" s="71"/>
      <c r="AP45" s="70"/>
      <c r="AQ45" s="70"/>
      <c r="AR45" s="70"/>
      <c r="AS45" s="69"/>
      <c r="AT45" s="68"/>
      <c r="AU45" s="67"/>
      <c r="AV45" s="67"/>
      <c r="AW45" s="67"/>
      <c r="AX45" s="66"/>
      <c r="AY45" s="65"/>
      <c r="AZ45" s="3"/>
      <c r="BA45" s="77"/>
      <c r="BB45" s="64"/>
      <c r="BC45" s="3"/>
    </row>
    <row r="46" spans="5:63" s="2" customFormat="1" ht="27" customHeight="1" thickBot="1" x14ac:dyDescent="0.3">
      <c r="E46" s="70"/>
      <c r="F46" s="76"/>
      <c r="G46" s="83"/>
      <c r="H46" s="74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2"/>
      <c r="AO46" s="71"/>
      <c r="AP46" s="70"/>
      <c r="AQ46" s="70"/>
      <c r="AR46" s="70"/>
      <c r="AS46" s="69"/>
      <c r="AT46" s="68"/>
      <c r="AU46" s="67"/>
      <c r="AV46" s="67"/>
      <c r="AW46" s="67"/>
      <c r="AX46" s="66"/>
      <c r="AY46" s="65"/>
      <c r="AZ46" s="3"/>
      <c r="BA46" s="77"/>
      <c r="BB46" s="64"/>
      <c r="BC46" s="3"/>
    </row>
    <row r="47" spans="5:63" s="2" customFormat="1" ht="27" customHeight="1" thickBot="1" x14ac:dyDescent="0.3">
      <c r="E47" s="70"/>
      <c r="F47" s="76"/>
      <c r="G47" s="83"/>
      <c r="H47" s="74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2"/>
      <c r="AO47" s="71"/>
      <c r="AP47" s="70"/>
      <c r="AQ47" s="70"/>
      <c r="AR47" s="70"/>
      <c r="AS47" s="69"/>
      <c r="AT47" s="68"/>
      <c r="AU47" s="67"/>
      <c r="AV47" s="67"/>
      <c r="AW47" s="67"/>
      <c r="AX47" s="66"/>
      <c r="AY47" s="65"/>
      <c r="AZ47" s="3"/>
      <c r="BA47" s="77"/>
      <c r="BB47" s="64"/>
      <c r="BC47" s="3"/>
    </row>
    <row r="48" spans="5:63" s="2" customFormat="1" ht="27" customHeight="1" thickBot="1" x14ac:dyDescent="0.3">
      <c r="E48" s="70"/>
      <c r="F48" s="76"/>
      <c r="G48" s="83"/>
      <c r="H48" s="74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2"/>
      <c r="AO48" s="71"/>
      <c r="AP48" s="70"/>
      <c r="AQ48" s="70"/>
      <c r="AR48" s="70"/>
      <c r="AS48" s="69"/>
      <c r="AT48" s="68"/>
      <c r="AU48" s="67"/>
      <c r="AV48" s="67"/>
      <c r="AW48" s="67"/>
      <c r="AX48" s="66"/>
      <c r="AY48" s="65"/>
      <c r="AZ48" s="3"/>
      <c r="BA48" s="77"/>
      <c r="BB48" s="64"/>
      <c r="BC48" s="3"/>
    </row>
    <row r="49" spans="5:55" s="2" customFormat="1" ht="27" customHeight="1" thickBot="1" x14ac:dyDescent="0.3">
      <c r="E49" s="70"/>
      <c r="F49" s="76"/>
      <c r="G49" s="83"/>
      <c r="H49" s="74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2"/>
      <c r="AO49" s="71"/>
      <c r="AP49" s="70"/>
      <c r="AQ49" s="70"/>
      <c r="AR49" s="70"/>
      <c r="AS49" s="69"/>
      <c r="AT49" s="68"/>
      <c r="AU49" s="67"/>
      <c r="AV49" s="67"/>
      <c r="AW49" s="67"/>
      <c r="AX49" s="66"/>
      <c r="AY49" s="65"/>
      <c r="AZ49" s="3"/>
      <c r="BA49" s="77"/>
      <c r="BB49" s="64"/>
      <c r="BC49" s="3"/>
    </row>
    <row r="50" spans="5:55" s="2" customFormat="1" ht="27" customHeight="1" thickBot="1" x14ac:dyDescent="0.3">
      <c r="E50" s="70"/>
      <c r="F50" s="76"/>
      <c r="G50" s="83"/>
      <c r="H50" s="74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2"/>
      <c r="AO50" s="71"/>
      <c r="AP50" s="70"/>
      <c r="AQ50" s="70"/>
      <c r="AR50" s="70"/>
      <c r="AS50" s="69"/>
      <c r="AT50" s="68"/>
      <c r="AU50" s="67"/>
      <c r="AV50" s="67"/>
      <c r="AW50" s="67"/>
      <c r="AX50" s="66"/>
      <c r="AY50" s="65"/>
      <c r="AZ50" s="3"/>
      <c r="BA50" s="77"/>
      <c r="BB50" s="64"/>
      <c r="BC50" s="3"/>
    </row>
    <row r="51" spans="5:55" s="2" customFormat="1" ht="27" customHeight="1" thickBot="1" x14ac:dyDescent="0.3">
      <c r="E51" s="70"/>
      <c r="F51" s="76"/>
      <c r="G51" s="83"/>
      <c r="H51" s="74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2"/>
      <c r="AO51" s="71"/>
      <c r="AP51" s="70"/>
      <c r="AQ51" s="70"/>
      <c r="AR51" s="70"/>
      <c r="AS51" s="69"/>
      <c r="AT51" s="68"/>
      <c r="AU51" s="67"/>
      <c r="AV51" s="67"/>
      <c r="AW51" s="67"/>
      <c r="AX51" s="66"/>
      <c r="AY51" s="65"/>
      <c r="AZ51" s="3"/>
      <c r="BA51" s="77"/>
      <c r="BB51" s="64"/>
      <c r="BC51" s="3"/>
    </row>
    <row r="52" spans="5:55" s="2" customFormat="1" ht="27" customHeight="1" thickBot="1" x14ac:dyDescent="0.3">
      <c r="E52" s="70"/>
      <c r="F52" s="76"/>
      <c r="G52" s="83"/>
      <c r="H52" s="74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2"/>
      <c r="AO52" s="71"/>
      <c r="AP52" s="70"/>
      <c r="AQ52" s="70"/>
      <c r="AR52" s="70"/>
      <c r="AS52" s="69"/>
      <c r="AT52" s="68"/>
      <c r="AU52" s="67"/>
      <c r="AV52" s="67"/>
      <c r="AW52" s="67"/>
      <c r="AX52" s="66"/>
      <c r="AY52" s="65"/>
      <c r="AZ52" s="3"/>
      <c r="BA52" s="77"/>
      <c r="BB52" s="64"/>
      <c r="BC52" s="3"/>
    </row>
    <row r="53" spans="5:55" s="2" customFormat="1" ht="27" customHeight="1" thickBot="1" x14ac:dyDescent="0.3">
      <c r="E53" s="70"/>
      <c r="F53" s="76"/>
      <c r="G53" s="83"/>
      <c r="H53" s="74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2"/>
      <c r="AO53" s="71"/>
      <c r="AP53" s="70"/>
      <c r="AQ53" s="70"/>
      <c r="AR53" s="70"/>
      <c r="AS53" s="69"/>
      <c r="AT53" s="68"/>
      <c r="AU53" s="67"/>
      <c r="AV53" s="67"/>
      <c r="AW53" s="67"/>
      <c r="AX53" s="66"/>
      <c r="AY53" s="65"/>
      <c r="AZ53" s="3"/>
      <c r="BA53" s="77"/>
      <c r="BB53" s="64"/>
      <c r="BC53" s="3"/>
    </row>
    <row r="54" spans="5:55" s="2" customFormat="1" ht="27" customHeight="1" thickBot="1" x14ac:dyDescent="0.3">
      <c r="E54" s="70"/>
      <c r="F54" s="76"/>
      <c r="G54" s="83"/>
      <c r="H54" s="74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2"/>
      <c r="AO54" s="71"/>
      <c r="AP54" s="70"/>
      <c r="AQ54" s="70"/>
      <c r="AR54" s="70"/>
      <c r="AS54" s="69"/>
      <c r="AT54" s="68"/>
      <c r="AU54" s="67"/>
      <c r="AV54" s="67"/>
      <c r="AW54" s="67"/>
      <c r="AX54" s="66"/>
      <c r="AY54" s="65"/>
      <c r="AZ54" s="3"/>
      <c r="BA54" s="77"/>
      <c r="BB54" s="64"/>
      <c r="BC54" s="3"/>
    </row>
    <row r="55" spans="5:55" s="2" customFormat="1" ht="27" customHeight="1" thickBot="1" x14ac:dyDescent="0.3">
      <c r="E55" s="70"/>
      <c r="F55" s="76"/>
      <c r="G55" s="82"/>
      <c r="H55" s="74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2"/>
      <c r="AO55" s="71"/>
      <c r="AP55" s="70"/>
      <c r="AQ55" s="70"/>
      <c r="AR55" s="70"/>
      <c r="AS55" s="69"/>
      <c r="AT55" s="68"/>
      <c r="AU55" s="67"/>
      <c r="AV55" s="67"/>
      <c r="AW55" s="67"/>
      <c r="AX55" s="66"/>
      <c r="AY55" s="65"/>
      <c r="AZ55" s="3"/>
      <c r="BA55" s="77"/>
      <c r="BB55" s="64"/>
      <c r="BC55" s="3"/>
    </row>
    <row r="56" spans="5:55" s="2" customFormat="1" ht="27" customHeight="1" thickBot="1" x14ac:dyDescent="0.3">
      <c r="E56" s="70"/>
      <c r="F56" s="76"/>
      <c r="G56" s="81"/>
      <c r="H56" s="74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2"/>
      <c r="AO56" s="71"/>
      <c r="AP56" s="70"/>
      <c r="AQ56" s="70"/>
      <c r="AR56" s="70"/>
      <c r="AS56" s="69"/>
      <c r="AT56" s="68"/>
      <c r="AU56" s="67"/>
      <c r="AV56" s="67"/>
      <c r="AW56" s="67"/>
      <c r="AX56" s="66"/>
      <c r="AY56" s="65"/>
      <c r="AZ56" s="3"/>
      <c r="BA56" s="77"/>
      <c r="BB56" s="64"/>
      <c r="BC56" s="3"/>
    </row>
    <row r="57" spans="5:55" s="2" customFormat="1" ht="27" customHeight="1" thickBot="1" x14ac:dyDescent="0.3">
      <c r="E57" s="70"/>
      <c r="F57" s="76"/>
      <c r="G57" s="80"/>
      <c r="H57" s="74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2"/>
      <c r="AO57" s="71"/>
      <c r="AP57" s="70"/>
      <c r="AQ57" s="70"/>
      <c r="AR57" s="70"/>
      <c r="AS57" s="69"/>
      <c r="AT57" s="68"/>
      <c r="AU57" s="67"/>
      <c r="AV57" s="67"/>
      <c r="AW57" s="67"/>
      <c r="AX57" s="66"/>
      <c r="AY57" s="65"/>
      <c r="AZ57" s="3"/>
      <c r="BA57" s="77"/>
      <c r="BB57" s="64"/>
      <c r="BC57" s="3"/>
    </row>
    <row r="58" spans="5:55" s="2" customFormat="1" ht="27" customHeight="1" thickBot="1" x14ac:dyDescent="0.3">
      <c r="E58" s="70"/>
      <c r="F58" s="76"/>
      <c r="G58" s="81"/>
      <c r="H58" s="74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2"/>
      <c r="AO58" s="71"/>
      <c r="AP58" s="70"/>
      <c r="AQ58" s="70"/>
      <c r="AR58" s="70"/>
      <c r="AS58" s="69"/>
      <c r="AT58" s="68"/>
      <c r="AU58" s="67"/>
      <c r="AV58" s="67"/>
      <c r="AW58" s="67"/>
      <c r="AX58" s="66"/>
      <c r="AY58" s="65"/>
      <c r="AZ58" s="3"/>
      <c r="BA58" s="77"/>
      <c r="BB58" s="64"/>
      <c r="BC58" s="3"/>
    </row>
    <row r="59" spans="5:55" s="2" customFormat="1" ht="27" customHeight="1" thickBot="1" x14ac:dyDescent="0.3">
      <c r="E59" s="70"/>
      <c r="F59" s="76"/>
      <c r="G59" s="80"/>
      <c r="H59" s="74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2"/>
      <c r="AO59" s="71"/>
      <c r="AP59" s="70"/>
      <c r="AQ59" s="70"/>
      <c r="AR59" s="70"/>
      <c r="AS59" s="69"/>
      <c r="AT59" s="68"/>
      <c r="AU59" s="67"/>
      <c r="AV59" s="67"/>
      <c r="AW59" s="67"/>
      <c r="AX59" s="66"/>
      <c r="AY59" s="65"/>
      <c r="AZ59" s="3"/>
      <c r="BA59" s="77"/>
      <c r="BB59" s="64"/>
      <c r="BC59" s="3"/>
    </row>
    <row r="60" spans="5:55" s="2" customFormat="1" ht="27" customHeight="1" thickBot="1" x14ac:dyDescent="0.3">
      <c r="E60" s="70"/>
      <c r="F60" s="76"/>
      <c r="G60" s="80"/>
      <c r="H60" s="74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2"/>
      <c r="AO60" s="71"/>
      <c r="AP60" s="70"/>
      <c r="AQ60" s="70"/>
      <c r="AR60" s="70"/>
      <c r="AS60" s="69"/>
      <c r="AT60" s="68"/>
      <c r="AU60" s="67"/>
      <c r="AV60" s="67"/>
      <c r="AW60" s="67"/>
      <c r="AX60" s="66"/>
      <c r="AY60" s="65"/>
      <c r="AZ60" s="3"/>
      <c r="BA60" s="77"/>
      <c r="BB60" s="64"/>
      <c r="BC60" s="3"/>
    </row>
    <row r="61" spans="5:55" s="2" customFormat="1" ht="27" customHeight="1" thickBot="1" x14ac:dyDescent="0.3">
      <c r="E61" s="70"/>
      <c r="F61" s="76"/>
      <c r="G61" s="80"/>
      <c r="H61" s="74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2"/>
      <c r="AO61" s="71"/>
      <c r="AP61" s="70"/>
      <c r="AQ61" s="70"/>
      <c r="AR61" s="70"/>
      <c r="AS61" s="69"/>
      <c r="AT61" s="68"/>
      <c r="AU61" s="67"/>
      <c r="AV61" s="67"/>
      <c r="AW61" s="67"/>
      <c r="AX61" s="66"/>
      <c r="AY61" s="65"/>
      <c r="AZ61" s="3"/>
      <c r="BA61" s="77"/>
      <c r="BB61" s="64"/>
      <c r="BC61" s="3"/>
    </row>
    <row r="62" spans="5:55" s="2" customFormat="1" ht="27" customHeight="1" thickBot="1" x14ac:dyDescent="0.3">
      <c r="E62" s="70"/>
      <c r="F62" s="76"/>
      <c r="G62" s="80"/>
      <c r="H62" s="74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2"/>
      <c r="AO62" s="71"/>
      <c r="AP62" s="70"/>
      <c r="AQ62" s="70"/>
      <c r="AR62" s="70"/>
      <c r="AS62" s="69"/>
      <c r="AT62" s="68"/>
      <c r="AU62" s="67"/>
      <c r="AV62" s="67"/>
      <c r="AW62" s="67"/>
      <c r="AX62" s="66"/>
      <c r="AY62" s="65"/>
      <c r="AZ62" s="3"/>
      <c r="BA62" s="77"/>
      <c r="BB62" s="64"/>
      <c r="BC62" s="3"/>
    </row>
    <row r="63" spans="5:55" s="2" customFormat="1" ht="27" customHeight="1" thickBot="1" x14ac:dyDescent="0.3">
      <c r="E63" s="70"/>
      <c r="F63" s="76"/>
      <c r="G63" s="80"/>
      <c r="H63" s="74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2"/>
      <c r="AO63" s="71"/>
      <c r="AP63" s="70"/>
      <c r="AQ63" s="70"/>
      <c r="AR63" s="70"/>
      <c r="AS63" s="69"/>
      <c r="AT63" s="68"/>
      <c r="AU63" s="67"/>
      <c r="AV63" s="67"/>
      <c r="AW63" s="67"/>
      <c r="AX63" s="66"/>
      <c r="AY63" s="65"/>
      <c r="AZ63" s="3"/>
      <c r="BA63" s="77"/>
      <c r="BB63" s="64"/>
      <c r="BC63" s="3"/>
    </row>
    <row r="64" spans="5:55" s="2" customFormat="1" ht="27" customHeight="1" thickBot="1" x14ac:dyDescent="0.3">
      <c r="E64" s="70"/>
      <c r="F64" s="76"/>
      <c r="G64" s="80"/>
      <c r="H64" s="74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2"/>
      <c r="AO64" s="71"/>
      <c r="AP64" s="70"/>
      <c r="AQ64" s="70"/>
      <c r="AR64" s="70"/>
      <c r="AS64" s="69"/>
      <c r="AT64" s="68"/>
      <c r="AU64" s="67"/>
      <c r="AV64" s="67"/>
      <c r="AW64" s="67"/>
      <c r="AX64" s="66"/>
      <c r="AY64" s="65"/>
      <c r="AZ64" s="3"/>
      <c r="BA64" s="77"/>
      <c r="BB64" s="64"/>
      <c r="BC64" s="3"/>
    </row>
    <row r="65" spans="5:84" s="2" customFormat="1" ht="27" customHeight="1" thickBot="1" x14ac:dyDescent="0.3">
      <c r="E65" s="70"/>
      <c r="F65" s="76"/>
      <c r="G65" s="80"/>
      <c r="H65" s="74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2"/>
      <c r="AO65" s="71"/>
      <c r="AP65" s="70"/>
      <c r="AQ65" s="70"/>
      <c r="AR65" s="70"/>
      <c r="AS65" s="69"/>
      <c r="AT65" s="68"/>
      <c r="AU65" s="67"/>
      <c r="AV65" s="67"/>
      <c r="AW65" s="67"/>
      <c r="AX65" s="66"/>
      <c r="AY65" s="65"/>
      <c r="AZ65" s="3"/>
      <c r="BA65" s="77"/>
      <c r="BB65" s="64"/>
      <c r="BC65" s="3"/>
    </row>
    <row r="66" spans="5:84" s="2" customFormat="1" ht="27" customHeight="1" thickBot="1" x14ac:dyDescent="0.3">
      <c r="E66" s="70"/>
      <c r="F66" s="76"/>
      <c r="G66" s="80"/>
      <c r="H66" s="74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2"/>
      <c r="AO66" s="71"/>
      <c r="AP66" s="70"/>
      <c r="AQ66" s="70"/>
      <c r="AR66" s="70"/>
      <c r="AS66" s="69"/>
      <c r="AT66" s="68"/>
      <c r="AU66" s="67"/>
      <c r="AV66" s="67"/>
      <c r="AW66" s="67"/>
      <c r="AX66" s="66"/>
      <c r="AY66" s="65"/>
      <c r="AZ66" s="3"/>
      <c r="BA66" s="77"/>
      <c r="BB66" s="64"/>
      <c r="BC66" s="3"/>
    </row>
    <row r="67" spans="5:84" s="2" customFormat="1" ht="27" customHeight="1" thickBot="1" x14ac:dyDescent="0.3">
      <c r="E67" s="70"/>
      <c r="F67" s="76"/>
      <c r="G67" s="76"/>
      <c r="H67" s="74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2"/>
      <c r="AO67" s="71"/>
      <c r="AP67" s="70"/>
      <c r="AQ67" s="70"/>
      <c r="AR67" s="70"/>
      <c r="AS67" s="69"/>
      <c r="AT67" s="68"/>
      <c r="AU67" s="78"/>
      <c r="AV67" s="67"/>
      <c r="AW67" s="67"/>
      <c r="AX67" s="66"/>
      <c r="AY67" s="65"/>
      <c r="AZ67" s="3"/>
      <c r="BA67" s="77"/>
      <c r="BB67" s="64"/>
      <c r="BC67" s="3"/>
    </row>
    <row r="68" spans="5:84" s="2" customFormat="1" ht="27" customHeight="1" thickBot="1" x14ac:dyDescent="0.3">
      <c r="E68" s="70"/>
      <c r="F68" s="76"/>
      <c r="G68" s="76"/>
      <c r="H68" s="74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9"/>
      <c r="AO68" s="71"/>
      <c r="AP68" s="70"/>
      <c r="AQ68" s="70"/>
      <c r="AR68" s="70"/>
      <c r="AS68" s="69"/>
      <c r="AT68" s="68"/>
      <c r="AU68" s="78"/>
      <c r="AV68" s="67"/>
      <c r="AW68" s="67"/>
      <c r="AX68" s="66"/>
      <c r="AY68" s="65"/>
      <c r="AZ68" s="3"/>
      <c r="BA68" s="77"/>
      <c r="BB68" s="64"/>
      <c r="BC68" s="3"/>
    </row>
    <row r="69" spans="5:84" s="2" customFormat="1" ht="27" customHeight="1" thickBot="1" x14ac:dyDescent="0.3">
      <c r="E69" s="70"/>
      <c r="F69" s="76"/>
      <c r="G69" s="75"/>
      <c r="H69" s="74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9"/>
      <c r="AO69" s="71"/>
      <c r="AP69" s="70"/>
      <c r="AQ69" s="70"/>
      <c r="AR69" s="70"/>
      <c r="AS69" s="69"/>
      <c r="AT69" s="68"/>
      <c r="AU69" s="78"/>
      <c r="AV69" s="67"/>
      <c r="AW69" s="67"/>
      <c r="AX69" s="66"/>
      <c r="AY69" s="65"/>
      <c r="BA69" s="77"/>
      <c r="BB69" s="64"/>
    </row>
    <row r="70" spans="5:84" s="2" customFormat="1" ht="27" customHeight="1" thickBot="1" x14ac:dyDescent="0.3">
      <c r="E70" s="70"/>
      <c r="F70" s="76"/>
      <c r="G70" s="75"/>
      <c r="H70" s="74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9"/>
      <c r="AO70" s="71"/>
      <c r="AP70" s="70"/>
      <c r="AQ70" s="70"/>
      <c r="AR70" s="70"/>
      <c r="AS70" s="69"/>
      <c r="AT70" s="68"/>
      <c r="AU70" s="78"/>
      <c r="AV70" s="67"/>
      <c r="AW70" s="67"/>
      <c r="AX70" s="66"/>
      <c r="AY70" s="65"/>
      <c r="AZ70" s="3"/>
      <c r="BA70" s="77"/>
      <c r="BB70" s="64"/>
      <c r="BC70" s="3"/>
    </row>
    <row r="71" spans="5:84" s="2" customFormat="1" ht="27" customHeight="1" thickBot="1" x14ac:dyDescent="0.3">
      <c r="E71" s="70"/>
      <c r="F71" s="76"/>
      <c r="G71" s="75"/>
      <c r="H71" s="74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9"/>
      <c r="AO71" s="71"/>
      <c r="AP71" s="70"/>
      <c r="AQ71" s="70"/>
      <c r="AR71" s="70"/>
      <c r="AS71" s="69"/>
      <c r="AT71" s="68"/>
      <c r="AU71" s="78"/>
      <c r="AV71" s="67"/>
      <c r="AW71" s="67"/>
      <c r="AX71" s="66"/>
      <c r="AY71" s="65"/>
      <c r="AZ71" s="3"/>
      <c r="BA71" s="77"/>
      <c r="BB71" s="64"/>
      <c r="BC71" s="3"/>
    </row>
    <row r="72" spans="5:84" s="2" customFormat="1" ht="27" customHeight="1" thickBot="1" x14ac:dyDescent="0.3">
      <c r="E72" s="70"/>
      <c r="F72" s="76"/>
      <c r="G72" s="75"/>
      <c r="H72" s="74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9"/>
      <c r="AO72" s="71"/>
      <c r="AP72" s="70"/>
      <c r="AQ72" s="70"/>
      <c r="AR72" s="70"/>
      <c r="AS72" s="69"/>
      <c r="AT72" s="68"/>
      <c r="AU72" s="78"/>
      <c r="AV72" s="67"/>
      <c r="AW72" s="67"/>
      <c r="AX72" s="66"/>
      <c r="AY72" s="65"/>
      <c r="AZ72" s="3"/>
      <c r="BA72" s="77"/>
      <c r="BB72" s="64"/>
      <c r="BC72" s="3"/>
    </row>
    <row r="73" spans="5:84" s="2" customFormat="1" ht="27" customHeight="1" thickBot="1" x14ac:dyDescent="0.3">
      <c r="E73" s="70"/>
      <c r="F73" s="76"/>
      <c r="G73" s="75"/>
      <c r="H73" s="74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9"/>
      <c r="AO73" s="71"/>
      <c r="AP73" s="70"/>
      <c r="AQ73" s="70"/>
      <c r="AR73" s="70"/>
      <c r="AS73" s="69"/>
      <c r="AT73" s="68"/>
      <c r="AU73" s="78"/>
      <c r="AV73" s="67"/>
      <c r="AW73" s="67"/>
      <c r="AX73" s="66"/>
      <c r="AY73" s="65"/>
      <c r="AZ73" s="3"/>
      <c r="BA73" s="77"/>
      <c r="BB73" s="64"/>
      <c r="BC73" s="3"/>
    </row>
    <row r="74" spans="5:84" s="2" customFormat="1" ht="27" customHeight="1" thickBot="1" x14ac:dyDescent="0.3">
      <c r="E74" s="70"/>
      <c r="F74" s="76"/>
      <c r="G74" s="75"/>
      <c r="H74" s="74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9"/>
      <c r="AO74" s="71"/>
      <c r="AP74" s="70"/>
      <c r="AQ74" s="70"/>
      <c r="AR74" s="70"/>
      <c r="AS74" s="69"/>
      <c r="AT74" s="68"/>
      <c r="AU74" s="78"/>
      <c r="AV74" s="67"/>
      <c r="AW74" s="67"/>
      <c r="AX74" s="66"/>
      <c r="AY74" s="65"/>
      <c r="AZ74" s="3"/>
      <c r="BA74" s="77"/>
      <c r="BB74" s="64"/>
      <c r="BC74" s="3"/>
    </row>
    <row r="75" spans="5:84" s="2" customFormat="1" ht="27" customHeight="1" thickBot="1" x14ac:dyDescent="0.3">
      <c r="E75" s="70"/>
      <c r="F75" s="76"/>
      <c r="G75" s="75"/>
      <c r="H75" s="74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9"/>
      <c r="AO75" s="71"/>
      <c r="AP75" s="70"/>
      <c r="AQ75" s="70"/>
      <c r="AR75" s="70"/>
      <c r="AS75" s="69"/>
      <c r="AT75" s="68"/>
      <c r="AU75" s="78"/>
      <c r="AV75" s="67"/>
      <c r="AW75" s="67"/>
      <c r="AX75" s="66"/>
      <c r="AY75" s="65"/>
      <c r="AZ75" s="3"/>
      <c r="BA75" s="77"/>
      <c r="BB75" s="64"/>
      <c r="BC75" s="3"/>
    </row>
    <row r="76" spans="5:84" s="2" customFormat="1" ht="27" customHeight="1" thickBot="1" x14ac:dyDescent="0.3">
      <c r="E76" s="70"/>
      <c r="F76" s="76"/>
      <c r="G76" s="75"/>
      <c r="H76" s="74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9"/>
      <c r="AO76" s="71"/>
      <c r="AP76" s="70"/>
      <c r="AQ76" s="70"/>
      <c r="AR76" s="70"/>
      <c r="AS76" s="69"/>
      <c r="AT76" s="68"/>
      <c r="AU76" s="78"/>
      <c r="AV76" s="67"/>
      <c r="AW76" s="67"/>
      <c r="AX76" s="66"/>
      <c r="AY76" s="65"/>
      <c r="AZ76" s="3"/>
      <c r="BA76" s="77"/>
      <c r="BB76" s="64"/>
      <c r="BC76" s="3"/>
    </row>
    <row r="77" spans="5:84" s="2" customFormat="1" ht="27" customHeight="1" thickBot="1" x14ac:dyDescent="0.3">
      <c r="E77" s="70"/>
      <c r="F77" s="76"/>
      <c r="G77" s="75"/>
      <c r="H77" s="74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2"/>
      <c r="AO77" s="71"/>
      <c r="AP77" s="70"/>
      <c r="AQ77" s="70"/>
      <c r="AR77" s="70"/>
      <c r="AS77" s="69"/>
      <c r="AT77" s="68"/>
      <c r="AU77" s="67"/>
      <c r="AV77" s="67"/>
      <c r="AW77" s="67"/>
      <c r="AX77" s="66"/>
      <c r="AY77" s="65"/>
      <c r="AZ77" s="3"/>
      <c r="BA77" s="3"/>
      <c r="BB77" s="64"/>
      <c r="BC77" s="3"/>
    </row>
    <row r="78" spans="5:84" s="2" customFormat="1" ht="27" customHeight="1" thickBot="1" x14ac:dyDescent="0.3">
      <c r="E78" s="70"/>
      <c r="F78" s="76"/>
      <c r="G78" s="75"/>
      <c r="H78" s="74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2"/>
      <c r="AO78" s="71"/>
      <c r="AP78" s="70"/>
      <c r="AQ78" s="70"/>
      <c r="AR78" s="70"/>
      <c r="AS78" s="69"/>
      <c r="AT78" s="68"/>
      <c r="AU78" s="67"/>
      <c r="AV78" s="67"/>
      <c r="AW78" s="67"/>
      <c r="AX78" s="66"/>
      <c r="AY78" s="65"/>
      <c r="AZ78" s="3"/>
      <c r="BA78" s="3"/>
      <c r="BB78" s="64"/>
      <c r="BC78" s="3"/>
    </row>
    <row r="79" spans="5:84" s="2" customFormat="1" ht="27" customHeight="1" thickBot="1" x14ac:dyDescent="0.3">
      <c r="E79" s="70"/>
      <c r="F79" s="76"/>
      <c r="G79" s="75"/>
      <c r="H79" s="74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2"/>
      <c r="AO79" s="71"/>
      <c r="AP79" s="70"/>
      <c r="AQ79" s="70"/>
      <c r="AR79" s="70"/>
      <c r="AS79" s="69"/>
      <c r="AT79" s="68"/>
      <c r="AU79" s="67"/>
      <c r="AV79" s="67"/>
      <c r="AW79" s="67"/>
      <c r="AX79" s="66"/>
      <c r="AY79" s="65"/>
      <c r="AZ79" s="63"/>
      <c r="BA79" s="63"/>
      <c r="BB79" s="64"/>
      <c r="BC79" s="63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</row>
    <row r="80" spans="5:84" s="2" customFormat="1" ht="27" customHeight="1" thickBot="1" x14ac:dyDescent="0.3">
      <c r="E80" s="70"/>
      <c r="F80" s="76"/>
      <c r="G80" s="75"/>
      <c r="H80" s="74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2"/>
      <c r="AO80" s="71"/>
      <c r="AP80" s="70"/>
      <c r="AQ80" s="70"/>
      <c r="AR80" s="70"/>
      <c r="AS80" s="69"/>
      <c r="AT80" s="68"/>
      <c r="AU80" s="67"/>
      <c r="AV80" s="67"/>
      <c r="AW80" s="67"/>
      <c r="AX80" s="66"/>
      <c r="AY80" s="65"/>
      <c r="AZ80" s="63"/>
      <c r="BA80" s="63"/>
      <c r="BB80" s="64"/>
      <c r="BC80" s="63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</row>
    <row r="81" spans="1:84" s="1" customFormat="1" ht="27" customHeight="1" thickBot="1" x14ac:dyDescent="0.3">
      <c r="A81" s="2"/>
      <c r="B81" s="2"/>
      <c r="C81" s="2"/>
      <c r="D81" s="2"/>
      <c r="E81" s="70"/>
      <c r="F81" s="76"/>
      <c r="G81" s="75"/>
      <c r="H81" s="74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2"/>
      <c r="AO81" s="71"/>
      <c r="AP81" s="70"/>
      <c r="AQ81" s="70"/>
      <c r="AR81" s="70"/>
      <c r="AS81" s="69"/>
      <c r="AT81" s="68"/>
      <c r="AU81" s="67"/>
      <c r="AV81" s="67"/>
      <c r="AW81" s="67"/>
      <c r="AX81" s="66"/>
      <c r="AY81" s="65"/>
      <c r="AZ81" s="63"/>
      <c r="BA81" s="63"/>
      <c r="BB81" s="64"/>
      <c r="BC81" s="63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</row>
    <row r="82" spans="1:84" s="2" customFormat="1" ht="27" customHeight="1" thickBot="1" x14ac:dyDescent="0.3">
      <c r="E82" s="70"/>
      <c r="F82" s="76"/>
      <c r="G82" s="75"/>
      <c r="H82" s="74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2"/>
      <c r="AO82" s="71"/>
      <c r="AP82" s="70"/>
      <c r="AQ82" s="70"/>
      <c r="AR82" s="70"/>
      <c r="AS82" s="69"/>
      <c r="AT82" s="68"/>
      <c r="AU82" s="67"/>
      <c r="AV82" s="67"/>
      <c r="AW82" s="67"/>
      <c r="AX82" s="66"/>
      <c r="AY82" s="65"/>
      <c r="AZ82" s="63"/>
      <c r="BA82" s="63"/>
      <c r="BB82" s="64"/>
      <c r="BC82" s="63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</row>
    <row r="83" spans="1:84" s="2" customFormat="1" ht="27" customHeight="1" thickBot="1" x14ac:dyDescent="0.3">
      <c r="E83" s="70"/>
      <c r="F83" s="76"/>
      <c r="G83" s="75"/>
      <c r="H83" s="74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2"/>
      <c r="AO83" s="71"/>
      <c r="AP83" s="70"/>
      <c r="AQ83" s="70"/>
      <c r="AR83" s="70"/>
      <c r="AS83" s="69"/>
      <c r="AT83" s="68"/>
      <c r="AU83" s="67"/>
      <c r="AV83" s="67"/>
      <c r="AW83" s="67"/>
      <c r="AX83" s="66"/>
      <c r="AY83" s="65"/>
      <c r="AZ83" s="63"/>
      <c r="BA83" s="63"/>
      <c r="BB83" s="64"/>
      <c r="BC83" s="63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</row>
    <row r="84" spans="1:84" s="2" customFormat="1" ht="25.15" customHeight="1" thickBot="1" x14ac:dyDescent="0.3">
      <c r="F84" s="53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0"/>
      <c r="AO84" s="59"/>
      <c r="AP84" s="59"/>
      <c r="AQ84" s="59"/>
      <c r="AR84" s="59"/>
      <c r="AS84" s="58"/>
      <c r="AT84" s="57"/>
      <c r="AU84" s="56"/>
      <c r="AV84" s="55"/>
      <c r="AW84" s="55"/>
      <c r="AX84" s="55"/>
      <c r="AY84" s="54"/>
      <c r="AZ84" s="3"/>
      <c r="BA84" s="3"/>
      <c r="BB84" s="3"/>
      <c r="BC84" s="3"/>
    </row>
    <row r="85" spans="1:84" s="2" customFormat="1" ht="25.15" customHeight="1" thickBot="1" x14ac:dyDescent="0.3">
      <c r="F85" s="53"/>
      <c r="G85" s="34"/>
      <c r="H85" s="51"/>
      <c r="I85" s="50"/>
      <c r="J85" s="52"/>
      <c r="K85" s="50"/>
      <c r="L85" s="50"/>
      <c r="M85" s="50"/>
      <c r="N85" s="52"/>
      <c r="O85" s="51"/>
      <c r="P85" s="51"/>
      <c r="Q85" s="51"/>
      <c r="R85" s="51"/>
      <c r="S85" s="51"/>
      <c r="T85" s="51"/>
      <c r="U85" s="51"/>
      <c r="V85" s="50"/>
      <c r="W85" s="50"/>
      <c r="X85" s="50"/>
      <c r="Y85" s="50"/>
      <c r="Z85" s="50"/>
      <c r="AA85" s="50"/>
      <c r="AB85" s="50"/>
      <c r="AC85" s="50"/>
      <c r="AD85" s="50"/>
      <c r="AE85" s="49"/>
      <c r="AF85" s="49"/>
      <c r="AG85" s="49"/>
      <c r="AH85" s="49"/>
      <c r="AI85" s="49"/>
      <c r="AJ85" s="49"/>
      <c r="AK85" s="49"/>
      <c r="AL85" s="49"/>
      <c r="AM85" s="49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3"/>
      <c r="BA85" s="3"/>
      <c r="BB85" s="3"/>
      <c r="BC85" s="3"/>
    </row>
    <row r="86" spans="1:84" s="2" customFormat="1" ht="33" customHeight="1" x14ac:dyDescent="0.3">
      <c r="F86" s="47"/>
      <c r="G86" s="38"/>
      <c r="H86" s="46"/>
      <c r="I86" s="46"/>
      <c r="J86" s="45"/>
      <c r="K86" s="45"/>
      <c r="L86" s="44"/>
      <c r="M86" s="43"/>
      <c r="N86" s="43"/>
      <c r="O86" s="43"/>
      <c r="P86" s="43"/>
      <c r="Q86" s="43"/>
      <c r="R86" s="43"/>
      <c r="S86" s="24"/>
      <c r="T86" s="24"/>
      <c r="U86" s="24"/>
      <c r="V86" s="24"/>
      <c r="W86" s="42"/>
      <c r="X86" s="3"/>
      <c r="Y86" s="3"/>
      <c r="Z86" s="3"/>
      <c r="AA86" s="3"/>
      <c r="AB86" s="3"/>
      <c r="AC86" s="15"/>
      <c r="AD86" s="3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18"/>
      <c r="AW86" s="18"/>
      <c r="AX86" s="18"/>
      <c r="AY86" s="19"/>
      <c r="AZ86" s="3"/>
      <c r="BA86" s="3"/>
      <c r="BB86" s="3"/>
      <c r="BC86" s="3"/>
    </row>
    <row r="87" spans="1:84" s="2" customFormat="1" ht="30" customHeight="1" x14ac:dyDescent="0.3">
      <c r="F87" s="3"/>
      <c r="G87" s="34"/>
      <c r="H87" s="40"/>
      <c r="I87" s="23"/>
      <c r="J87" s="39"/>
      <c r="K87" s="39"/>
      <c r="L87" s="39"/>
      <c r="M87" s="39"/>
      <c r="N87" s="32"/>
      <c r="O87" s="39"/>
      <c r="P87" s="39"/>
      <c r="Q87" s="39"/>
      <c r="R87" s="39"/>
      <c r="S87" s="39"/>
      <c r="T87" s="39"/>
      <c r="U87" s="39"/>
      <c r="V87" s="39"/>
      <c r="W87" s="39"/>
      <c r="X87" s="3"/>
      <c r="Y87" s="3"/>
      <c r="Z87" s="3"/>
      <c r="AA87" s="3"/>
      <c r="AB87" s="3"/>
      <c r="AC87" s="15"/>
      <c r="AD87" s="3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18"/>
      <c r="AW87" s="18"/>
      <c r="AX87" s="18"/>
      <c r="AY87" s="19"/>
      <c r="AZ87" s="3"/>
      <c r="BA87" s="3"/>
      <c r="BB87" s="3"/>
      <c r="BC87" s="3"/>
    </row>
    <row r="88" spans="1:84" s="2" customFormat="1" ht="16.899999999999999" customHeight="1" x14ac:dyDescent="0.3">
      <c r="F88" s="3"/>
      <c r="G88" s="38"/>
      <c r="H88" s="26"/>
      <c r="I88" s="26"/>
      <c r="J88" s="25"/>
      <c r="K88" s="25"/>
      <c r="L88" s="32"/>
      <c r="M88" s="17"/>
      <c r="N88" s="17"/>
      <c r="O88" s="17"/>
      <c r="P88" s="17"/>
      <c r="Q88" s="17"/>
      <c r="R88" s="17"/>
      <c r="S88" s="32"/>
      <c r="T88" s="32"/>
      <c r="U88" s="32"/>
      <c r="V88" s="32"/>
      <c r="W88" s="32"/>
      <c r="X88" s="3"/>
      <c r="Y88" s="3"/>
      <c r="Z88" s="3"/>
      <c r="AA88" s="3"/>
      <c r="AB88" s="3"/>
      <c r="AC88" s="15"/>
      <c r="AD88" s="3"/>
      <c r="AE88" s="22"/>
      <c r="AF88" s="22"/>
      <c r="AG88" s="22"/>
      <c r="AH88" s="22"/>
      <c r="AI88" s="22"/>
      <c r="AJ88" s="22"/>
      <c r="AK88" s="21"/>
      <c r="AL88" s="21"/>
      <c r="AM88" s="21"/>
      <c r="AN88" s="37"/>
      <c r="AO88" s="20"/>
      <c r="AP88" s="20"/>
      <c r="AQ88" s="20"/>
      <c r="AR88" s="20"/>
      <c r="AS88" s="20"/>
      <c r="AT88" s="37"/>
      <c r="AU88" s="20"/>
      <c r="AV88" s="36"/>
      <c r="AW88" s="36"/>
      <c r="AX88" s="36"/>
      <c r="AY88" s="35"/>
      <c r="AZ88" s="3"/>
      <c r="BA88" s="3"/>
      <c r="BB88" s="3"/>
      <c r="BC88" s="3"/>
    </row>
    <row r="89" spans="1:84" s="2" customFormat="1" ht="16.899999999999999" customHeight="1" x14ac:dyDescent="0.3">
      <c r="F89" s="3"/>
      <c r="G89" s="34"/>
      <c r="H89" s="33"/>
      <c r="I89" s="23"/>
      <c r="J89" s="24"/>
      <c r="K89" s="24"/>
      <c r="L89" s="24"/>
      <c r="M89" s="24"/>
      <c r="N89" s="32"/>
      <c r="O89" s="24"/>
      <c r="P89" s="24"/>
      <c r="Q89" s="24"/>
      <c r="R89" s="24"/>
      <c r="S89" s="24"/>
      <c r="T89" s="24"/>
      <c r="U89" s="24"/>
      <c r="V89" s="24"/>
      <c r="W89" s="31"/>
      <c r="X89" s="3"/>
      <c r="Y89" s="3"/>
      <c r="Z89" s="3"/>
      <c r="AA89" s="3"/>
      <c r="AB89" s="3"/>
      <c r="AC89" s="15"/>
      <c r="AD89" s="3"/>
      <c r="AE89" s="20"/>
      <c r="AF89" s="20"/>
      <c r="AG89" s="20"/>
      <c r="AH89" s="20"/>
      <c r="AI89" s="20"/>
      <c r="AJ89" s="20"/>
      <c r="AK89" s="20"/>
      <c r="AL89" s="20"/>
      <c r="AM89" s="20"/>
      <c r="AN89" s="30"/>
      <c r="AO89" s="21"/>
      <c r="AP89" s="21"/>
      <c r="AQ89" s="21"/>
      <c r="AR89" s="21"/>
      <c r="AS89" s="20"/>
      <c r="AT89" s="20"/>
      <c r="AU89" s="20"/>
      <c r="AV89" s="29"/>
      <c r="AW89" s="29"/>
      <c r="AX89" s="29"/>
      <c r="AY89" s="28"/>
      <c r="AZ89" s="3"/>
      <c r="BA89" s="3"/>
      <c r="BB89" s="3"/>
      <c r="BC89" s="3"/>
    </row>
    <row r="90" spans="1:84" s="2" customFormat="1" ht="16.899999999999999" customHeight="1" x14ac:dyDescent="0.3">
      <c r="F90" s="3"/>
      <c r="G90" s="11"/>
      <c r="H90" s="27"/>
      <c r="I90" s="26"/>
      <c r="J90" s="25"/>
      <c r="K90" s="25"/>
      <c r="L90" s="24"/>
      <c r="M90" s="17"/>
      <c r="N90" s="17"/>
      <c r="O90" s="17"/>
      <c r="P90" s="17"/>
      <c r="Q90" s="17"/>
      <c r="R90" s="17"/>
      <c r="S90" s="24"/>
      <c r="T90" s="24"/>
      <c r="U90" s="24"/>
      <c r="V90" s="24"/>
      <c r="W90" s="24"/>
      <c r="X90" s="3"/>
      <c r="Y90" s="3"/>
      <c r="Z90" s="3"/>
      <c r="AA90" s="3"/>
      <c r="AB90" s="3"/>
      <c r="AC90" s="15"/>
      <c r="AD90" s="3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18"/>
      <c r="AW90" s="18"/>
      <c r="AX90" s="18"/>
      <c r="AY90" s="19"/>
      <c r="AZ90" s="3"/>
      <c r="BA90" s="3"/>
      <c r="BB90" s="3"/>
      <c r="BC90" s="3"/>
    </row>
    <row r="91" spans="1:84" s="2" customFormat="1" ht="16.899999999999999" customHeight="1" x14ac:dyDescent="0.3">
      <c r="F91" s="3"/>
      <c r="G91" s="23"/>
      <c r="H91" s="23"/>
      <c r="I91" s="3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3"/>
      <c r="Y91" s="3"/>
      <c r="Z91" s="3"/>
      <c r="AA91" s="3"/>
      <c r="AB91" s="3"/>
      <c r="AC91" s="15"/>
      <c r="AD91" s="3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1"/>
      <c r="AP91" s="21"/>
      <c r="AQ91" s="21"/>
      <c r="AR91" s="21"/>
      <c r="AS91" s="20"/>
      <c r="AT91" s="20"/>
      <c r="AU91" s="20"/>
      <c r="AV91" s="18"/>
      <c r="AW91" s="18"/>
      <c r="AX91" s="18"/>
      <c r="AY91" s="19"/>
      <c r="AZ91" s="3"/>
      <c r="BA91" s="3"/>
      <c r="BB91" s="3"/>
      <c r="BC91" s="3"/>
    </row>
    <row r="92" spans="1:84" s="2" customFormat="1" ht="16.899999999999999" customHeight="1" thickBot="1" x14ac:dyDescent="0.35">
      <c r="F92" s="3"/>
      <c r="G92" s="18"/>
      <c r="H92" s="10"/>
      <c r="I92" s="10"/>
      <c r="J92" s="9"/>
      <c r="K92" s="9"/>
      <c r="L92" s="6"/>
      <c r="M92" s="17"/>
      <c r="N92" s="16"/>
      <c r="O92" s="16"/>
      <c r="P92" s="16"/>
      <c r="Q92" s="16"/>
      <c r="R92" s="16"/>
      <c r="S92" s="6"/>
      <c r="T92" s="6"/>
      <c r="U92" s="6"/>
      <c r="V92" s="6"/>
      <c r="W92" s="6"/>
      <c r="X92" s="3"/>
      <c r="Y92" s="3"/>
      <c r="Z92" s="3"/>
      <c r="AA92" s="3"/>
      <c r="AB92" s="3"/>
      <c r="AC92" s="15"/>
      <c r="AD92" s="14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2"/>
      <c r="AZ92" s="3"/>
      <c r="BA92" s="3"/>
      <c r="BB92" s="3"/>
      <c r="BC92" s="3"/>
    </row>
    <row r="93" spans="1:84" s="2" customFormat="1" ht="18" x14ac:dyDescent="0.25">
      <c r="F93" s="3"/>
      <c r="G93" s="3"/>
      <c r="H93" s="3"/>
      <c r="I93" s="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84" s="2" customFormat="1" ht="21" customHeight="1" x14ac:dyDescent="0.3">
      <c r="F94" s="3"/>
      <c r="G94" s="11"/>
      <c r="H94" s="10"/>
      <c r="I94" s="10"/>
      <c r="J94" s="9"/>
      <c r="K94" s="9"/>
      <c r="L94" s="6"/>
      <c r="M94" s="8"/>
      <c r="N94" s="7"/>
      <c r="O94" s="7"/>
      <c r="P94" s="7"/>
      <c r="Q94" s="7"/>
      <c r="R94" s="7"/>
      <c r="S94" s="6"/>
      <c r="T94" s="6"/>
      <c r="U94" s="6"/>
      <c r="V94" s="6"/>
      <c r="W94" s="6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84" s="2" customFormat="1" ht="18" x14ac:dyDescent="0.25">
      <c r="F95" s="3"/>
      <c r="G95" s="4"/>
      <c r="H95" s="4"/>
      <c r="I95" s="4"/>
      <c r="J95" s="4"/>
      <c r="K95" s="4"/>
      <c r="L95" s="4"/>
      <c r="M95" s="4"/>
      <c r="N95" s="5"/>
      <c r="O95" s="5"/>
      <c r="P95" s="5"/>
      <c r="Q95" s="5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84" s="2" customFormat="1" ht="16.149999999999999" customHeight="1" x14ac:dyDescent="0.25">
      <c r="F96" s="3"/>
    </row>
  </sheetData>
  <mergeCells count="72">
    <mergeCell ref="AV88:AY88"/>
    <mergeCell ref="I15:AM15"/>
    <mergeCell ref="AV89:AY89"/>
    <mergeCell ref="M90:R90"/>
    <mergeCell ref="AE91:AN91"/>
    <mergeCell ref="M92:R92"/>
    <mergeCell ref="M86:R86"/>
    <mergeCell ref="J87:M87"/>
    <mergeCell ref="O87:W87"/>
    <mergeCell ref="M88:R88"/>
    <mergeCell ref="AE88:AJ88"/>
    <mergeCell ref="AO11:AO14"/>
    <mergeCell ref="AT13:AT14"/>
    <mergeCell ref="AU13:AU14"/>
    <mergeCell ref="I12:I14"/>
    <mergeCell ref="J12:J14"/>
    <mergeCell ref="K12:K14"/>
    <mergeCell ref="L12:L14"/>
    <mergeCell ref="O5:Q5"/>
    <mergeCell ref="S5:U5"/>
    <mergeCell ref="F84:F85"/>
    <mergeCell ref="AN85:AY85"/>
    <mergeCell ref="AV13:AX13"/>
    <mergeCell ref="AY13:AY14"/>
    <mergeCell ref="AN11:AN14"/>
    <mergeCell ref="AS11:AS14"/>
    <mergeCell ref="AT11:AY11"/>
    <mergeCell ref="AT12:AY12"/>
    <mergeCell ref="AR11:AR14"/>
    <mergeCell ref="AQ11:AQ14"/>
    <mergeCell ref="AP11:AP14"/>
    <mergeCell ref="AN4:AS4"/>
    <mergeCell ref="AN5:AS5"/>
    <mergeCell ref="H6:W6"/>
    <mergeCell ref="AN6:AS6"/>
    <mergeCell ref="H7:W7"/>
    <mergeCell ref="AN7:AS7"/>
    <mergeCell ref="I5:N5"/>
    <mergeCell ref="AE8:AJ8"/>
    <mergeCell ref="AN8:AS8"/>
    <mergeCell ref="AN9:AS9"/>
    <mergeCell ref="F11:F14"/>
    <mergeCell ref="G11:G14"/>
    <mergeCell ref="H11:H14"/>
    <mergeCell ref="V12:V14"/>
    <mergeCell ref="W12:W14"/>
    <mergeCell ref="X12:X14"/>
    <mergeCell ref="Y12:Y14"/>
    <mergeCell ref="M12:M14"/>
    <mergeCell ref="N12:N14"/>
    <mergeCell ref="O12:O14"/>
    <mergeCell ref="P12:P14"/>
    <mergeCell ref="Q12:Q14"/>
    <mergeCell ref="H8:W8"/>
    <mergeCell ref="AJ12:AJ14"/>
    <mergeCell ref="R12:R14"/>
    <mergeCell ref="S12:S14"/>
    <mergeCell ref="T12:T14"/>
    <mergeCell ref="U12:U14"/>
    <mergeCell ref="AK12:AK14"/>
    <mergeCell ref="Z12:Z14"/>
    <mergeCell ref="AA12:AA14"/>
    <mergeCell ref="AL12:AL14"/>
    <mergeCell ref="AM12:AM14"/>
    <mergeCell ref="AB12:AB14"/>
    <mergeCell ref="AC12:AC14"/>
    <mergeCell ref="AD12:AD14"/>
    <mergeCell ref="AE12:AE14"/>
    <mergeCell ref="AF12:AF14"/>
    <mergeCell ref="AG12:AG14"/>
    <mergeCell ref="AH12:AH14"/>
    <mergeCell ref="AI12:AI14"/>
  </mergeCells>
  <conditionalFormatting sqref="I16:AM83">
    <cfRule type="expression" dxfId="1" priority="1">
      <formula>NOT(ISNA(VLOOKUP(I$11,ПРАЗДНИК,1,0)))</formula>
    </cfRule>
    <cfRule type="expression" dxfId="0" priority="2">
      <formula>WEEKDAY(I$11,2)&gt;5</formula>
    </cfRule>
  </conditionalFormatting>
  <dataValidations count="2">
    <dataValidation type="list" allowBlank="1" showInputMessage="1" showErrorMessage="1" sqref="C3">
      <formula1>"1,2,3,4,5,6,7,8,9,10,11,12"</formula1>
    </dataValidation>
    <dataValidation type="list" allowBlank="1" showInputMessage="1" showErrorMessage="1" sqref="B3">
      <formula1>"2022,2023,2024,2025"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landscape" horizontalDpi="1200" verticalDpi="1200" r:id="rId1"/>
  <rowBreaks count="1" manualBreakCount="1">
    <brk id="54" min="5" max="83" man="1"/>
  </rowBreaks>
  <colBreaks count="1" manualBreakCount="1">
    <brk id="5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ТАБЕЛЬ</vt:lpstr>
      <vt:lpstr>Лист1</vt:lpstr>
      <vt:lpstr>Лист2</vt:lpstr>
      <vt:lpstr>Лист3</vt:lpstr>
      <vt:lpstr>ТАБЕЛЬ!Область_печати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2022-12-15T17:12:09Z</dcterms:modified>
</cp:coreProperties>
</file>