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9320" windowHeight="10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<sst xmlns="http://schemas.openxmlformats.org/spreadsheetml/2006/main" count="34" uniqueCount="18">
  <si>
    <t>CANCELA</t>
  </si>
  <si>
    <t>C left</t>
  </si>
  <si>
    <t>A left</t>
  </si>
  <si>
    <t>N</t>
  </si>
  <si>
    <t>C right</t>
  </si>
  <si>
    <t>E</t>
  </si>
  <si>
    <t>L</t>
  </si>
  <si>
    <t>A right</t>
  </si>
  <si>
    <t>BUZINA</t>
  </si>
  <si>
    <t>B</t>
  </si>
  <si>
    <t>U</t>
  </si>
  <si>
    <t>Z</t>
  </si>
  <si>
    <t>I</t>
  </si>
  <si>
    <t>A</t>
  </si>
  <si>
    <t>Circle</t>
  </si>
  <si>
    <t>желаемый результат</t>
  </si>
  <si>
    <t>min</t>
  </si>
  <si>
    <t>max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</si>
</sst>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%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dashed">
        <color indexed="55"/>
      </bottom>
    </border>
    <border>
      <left style="thin"/>
      <right style="thin"/>
      <top style="dashed">
        <color indexed="55"/>
      </top>
      <bottom style="dashed">
        <color indexed="55"/>
      </bottom>
    </border>
    <border>
      <left style="thin"/>
      <right style="thin"/>
      <top style="dashed">
        <color indexed="55"/>
      </top>
      <bottom style="thin"/>
    </border>
    <border>
      <left style="thin"/>
      <right style="thin"/>
      <top>
        <color indexed="63"/>
      </top>
      <bottom style="dashed">
        <color indexed="55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72" fontId="0" fillId="2" borderId="1" xfId="0" applyNumberFormat="1" applyFont="1" applyFill="1" applyBorder="1" applyAlignment="1">
      <alignment horizontal="center" vertical="center"/>
    </xf>
    <xf numFmtId="172" fontId="0" fillId="3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172" fontId="0" fillId="2" borderId="2" xfId="0" applyNumberFormat="1" applyFont="1" applyFill="1" applyBorder="1" applyAlignment="1">
      <alignment horizontal="center" vertical="center"/>
    </xf>
    <xf numFmtId="172" fontId="0" fillId="3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72" fontId="0" fillId="3" borderId="3" xfId="0" applyNumberFormat="1" applyFont="1" applyFill="1" applyBorder="1" applyAlignment="1">
      <alignment horizontal="center" vertical="center"/>
    </xf>
    <xf numFmtId="172" fontId="0" fillId="3" borderId="4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172" fontId="0" fillId="2" borderId="3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/>
    </xf>
    <xf numFmtId="2" fontId="0" fillId="0" borderId="5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172" fontId="0" fillId="2" borderId="5" xfId="0" applyNumberFormat="1" applyFont="1" applyFill="1" applyBorder="1" applyAlignment="1">
      <alignment horizontal="center" vertical="center"/>
    </xf>
    <xf numFmtId="172" fontId="0" fillId="3" borderId="5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ont>
        <b/>
        <i val="0"/>
        <color rgb="FF00800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26"/>
  <sheetViews>
    <sheetView tabSelected="1" workbookViewId="0" topLeftCell="A1">
      <selection activeCell="H23" sqref="H23"/>
    </sheetView>
  </sheetViews>
  <sheetFormatPr defaultColWidth="9.140625" defaultRowHeight="12.75"/>
  <sheetData>
    <row r="1" ht="12.75">
      <c r="A1" s="1"/>
    </row>
    <row r="3" spans="5:8" ht="12.75">
      <c r="E3">
        <v>2</v>
      </c>
      <c r="F3">
        <v>3</v>
      </c>
      <c r="G3">
        <v>4</v>
      </c>
      <c r="H3">
        <f>IF(COUNTA(E3:G3)=3,AVERAGE(E3:G3),"")</f>
        <v>3</v>
      </c>
    </row>
    <row r="5" spans="3:11" ht="12.75">
      <c r="C5" s="2" t="s">
        <v>0</v>
      </c>
      <c r="D5" s="2" t="s">
        <v>1</v>
      </c>
      <c r="E5" s="3">
        <v>1.01</v>
      </c>
      <c r="F5" s="3">
        <v>0.9</v>
      </c>
      <c r="G5" s="3">
        <v>0.91</v>
      </c>
      <c r="H5" s="4">
        <f>IF(OR(E5="",F5="",G5=""),"",AVERAGE(E5:G5))</f>
        <v>0.9400000000000001</v>
      </c>
      <c r="I5" s="5">
        <f>IF(H5="","",((MAX(E5,F5,G5))-H5)/H5)</f>
        <v>0.07446808510638292</v>
      </c>
      <c r="J5" s="5">
        <f>IF(H5="","",((MIN(E5,F5,G5))-H5)/H5)</f>
        <v>-0.042553191489361736</v>
      </c>
      <c r="K5" s="6" t="str">
        <f>IF(OR(I5="",J5=""),"",IF(AND(J5&gt;=-20%,I5&lt;=20%,H5&lt;=1.3,H5&gt;=0.7),"pass","fail"))</f>
        <v>pass</v>
      </c>
    </row>
    <row r="6" spans="3:11" ht="12.75">
      <c r="C6" s="7" t="s">
        <v>0</v>
      </c>
      <c r="D6" s="7" t="s">
        <v>2</v>
      </c>
      <c r="E6" s="8">
        <v>0.9</v>
      </c>
      <c r="F6" s="8">
        <v>0.8</v>
      </c>
      <c r="G6" s="8">
        <v>0.89</v>
      </c>
      <c r="H6" s="9">
        <f aca="true" t="shared" si="0" ref="H6:H17">IF(OR(E6="",F6="",G6=""),"",AVERAGE(E6:G6))</f>
        <v>0.8633333333333334</v>
      </c>
      <c r="I6" s="10">
        <f aca="true" t="shared" si="1" ref="I6:I17">IF(H6="","",((MAX(E6,F6,G6))-H6)/H6)</f>
        <v>0.04247104247104242</v>
      </c>
      <c r="J6" s="10">
        <f aca="true" t="shared" si="2" ref="J6:J17">IF(H6="","",((MIN(E6,F6,G6))-H6)/H6)</f>
        <v>-0.07335907335907338</v>
      </c>
      <c r="K6" s="11" t="str">
        <f aca="true" t="shared" si="3" ref="K6:K18">IF(OR(I6="",J6=""),"",IF(AND(J6&gt;=-20%,I6&lt;=20%,H6&lt;=1.3,H6&gt;=0.7),"pass","fail"))</f>
        <v>pass</v>
      </c>
    </row>
    <row r="7" spans="3:11" ht="12.75">
      <c r="C7" s="12" t="s">
        <v>0</v>
      </c>
      <c r="D7" s="12" t="s">
        <v>3</v>
      </c>
      <c r="E7" s="8">
        <v>1.01</v>
      </c>
      <c r="F7" s="8">
        <v>0.97</v>
      </c>
      <c r="G7" s="8">
        <v>1</v>
      </c>
      <c r="H7" s="9">
        <f t="shared" si="0"/>
        <v>0.9933333333333333</v>
      </c>
      <c r="I7" s="10">
        <f t="shared" si="1"/>
        <v>0.016778523489932938</v>
      </c>
      <c r="J7" s="10">
        <f t="shared" si="2"/>
        <v>-0.023489932885906024</v>
      </c>
      <c r="K7" s="11" t="str">
        <f t="shared" si="3"/>
        <v>pass</v>
      </c>
    </row>
    <row r="8" spans="3:11" ht="12.75">
      <c r="C8" s="7" t="s">
        <v>0</v>
      </c>
      <c r="D8" s="7" t="s">
        <v>4</v>
      </c>
      <c r="E8" s="8">
        <v>1.01</v>
      </c>
      <c r="F8" s="8">
        <v>0.97</v>
      </c>
      <c r="G8" s="8">
        <v>1</v>
      </c>
      <c r="H8" s="9">
        <f t="shared" si="0"/>
        <v>0.9933333333333333</v>
      </c>
      <c r="I8" s="10">
        <f t="shared" si="1"/>
        <v>0.016778523489932938</v>
      </c>
      <c r="J8" s="10">
        <f t="shared" si="2"/>
        <v>-0.023489932885906024</v>
      </c>
      <c r="K8" s="11" t="str">
        <f t="shared" si="3"/>
        <v>pass</v>
      </c>
    </row>
    <row r="9" spans="3:11" ht="12.75">
      <c r="C9" s="7" t="s">
        <v>0</v>
      </c>
      <c r="D9" s="7" t="s">
        <v>5</v>
      </c>
      <c r="E9" s="8">
        <v>0.89</v>
      </c>
      <c r="F9" s="8">
        <v>0.97</v>
      </c>
      <c r="G9" s="8">
        <v>0.96</v>
      </c>
      <c r="H9" s="9">
        <f t="shared" si="0"/>
        <v>0.94</v>
      </c>
      <c r="I9" s="10">
        <f t="shared" si="1"/>
        <v>0.03191489361702131</v>
      </c>
      <c r="J9" s="10">
        <f t="shared" si="2"/>
        <v>-0.05319148936170206</v>
      </c>
      <c r="K9" s="11" t="str">
        <f t="shared" si="3"/>
        <v>pass</v>
      </c>
    </row>
    <row r="10" spans="3:11" ht="12.75">
      <c r="C10" s="7" t="s">
        <v>0</v>
      </c>
      <c r="D10" s="7" t="s">
        <v>6</v>
      </c>
      <c r="E10" s="13">
        <v>0.9</v>
      </c>
      <c r="F10" s="13">
        <v>0.89</v>
      </c>
      <c r="G10" s="13">
        <v>1.03</v>
      </c>
      <c r="H10" s="9">
        <f t="shared" si="0"/>
        <v>0.9400000000000001</v>
      </c>
      <c r="I10" s="10">
        <f t="shared" si="1"/>
        <v>0.09574468085106379</v>
      </c>
      <c r="J10" s="10">
        <f t="shared" si="2"/>
        <v>-0.05319148936170217</v>
      </c>
      <c r="K10" s="11" t="str">
        <f t="shared" si="3"/>
        <v>pass</v>
      </c>
    </row>
    <row r="11" spans="3:11" ht="12.75">
      <c r="C11" s="7" t="s">
        <v>0</v>
      </c>
      <c r="D11" s="7" t="s">
        <v>7</v>
      </c>
      <c r="E11" s="8">
        <v>1</v>
      </c>
      <c r="F11" s="8">
        <v>0.95</v>
      </c>
      <c r="G11" s="8">
        <v>1.03</v>
      </c>
      <c r="H11" s="9">
        <f t="shared" si="0"/>
        <v>0.9933333333333333</v>
      </c>
      <c r="I11" s="10">
        <f t="shared" si="1"/>
        <v>0.03691275167785242</v>
      </c>
      <c r="J11" s="10">
        <f t="shared" si="2"/>
        <v>-0.04362416107382551</v>
      </c>
      <c r="K11" s="14" t="str">
        <f t="shared" si="3"/>
        <v>pass</v>
      </c>
    </row>
    <row r="12" spans="3:11" ht="12.75">
      <c r="C12" s="2" t="s">
        <v>8</v>
      </c>
      <c r="D12" s="2" t="s">
        <v>9</v>
      </c>
      <c r="E12" s="3">
        <v>0.95</v>
      </c>
      <c r="F12" s="3">
        <v>1.01</v>
      </c>
      <c r="G12" s="3">
        <v>0.94</v>
      </c>
      <c r="H12" s="4">
        <f t="shared" si="0"/>
        <v>0.9666666666666667</v>
      </c>
      <c r="I12" s="5">
        <f t="shared" si="1"/>
        <v>0.04482758620689655</v>
      </c>
      <c r="J12" s="5">
        <f t="shared" si="2"/>
        <v>-0.027586206896551786</v>
      </c>
      <c r="K12" s="15" t="str">
        <f t="shared" si="3"/>
        <v>pass</v>
      </c>
    </row>
    <row r="13" spans="3:11" ht="12.75">
      <c r="C13" s="7" t="s">
        <v>8</v>
      </c>
      <c r="D13" s="7" t="s">
        <v>10</v>
      </c>
      <c r="E13" s="8">
        <v>1.05</v>
      </c>
      <c r="F13" s="8">
        <v>1.01</v>
      </c>
      <c r="G13" s="8">
        <v>1.02</v>
      </c>
      <c r="H13" s="9">
        <f>IF(OR(E13="",F13="",G13=""),"",AVERAGE(E13:G13))</f>
        <v>1.0266666666666666</v>
      </c>
      <c r="I13" s="10">
        <f>IF(H13="","",((MAX(E13,F13,G13))-H13)/H13)</f>
        <v>0.02272727272727282</v>
      </c>
      <c r="J13" s="10">
        <f>IF(H13="","",((MIN(E13,F13,G13))-H13)/H13)</f>
        <v>-0.016233766233766177</v>
      </c>
      <c r="K13" s="11" t="str">
        <f>IF(OR(I13="",J13=""),"",IF(AND(J13&gt;=-20%,I13&lt;=20%,H13&lt;=1.3,H13&gt;=0.7),"pass","fail"))</f>
        <v>pass</v>
      </c>
    </row>
    <row r="14" spans="3:11" ht="12.75">
      <c r="C14" s="7" t="s">
        <v>8</v>
      </c>
      <c r="D14" s="7" t="s">
        <v>11</v>
      </c>
      <c r="E14" s="8">
        <v>0.9</v>
      </c>
      <c r="F14" s="8">
        <v>0.82</v>
      </c>
      <c r="G14" s="8">
        <v>0.91</v>
      </c>
      <c r="H14" s="9">
        <f>IF(OR(E14="",F14="",G14=""),"",AVERAGE(E14:G14))</f>
        <v>0.8766666666666666</v>
      </c>
      <c r="I14" s="10">
        <f>IF(H14="","",((MAX(E14,F14,G14))-H14)/H14)</f>
        <v>0.03802281368821305</v>
      </c>
      <c r="J14" s="10">
        <f>IF(H14="","",((MIN(E14,F14,G14))-H14)/H14)</f>
        <v>-0.06463878326996196</v>
      </c>
      <c r="K14" s="11" t="str">
        <f t="shared" si="3"/>
        <v>pass</v>
      </c>
    </row>
    <row r="15" spans="3:11" ht="12.75">
      <c r="C15" s="7" t="s">
        <v>8</v>
      </c>
      <c r="D15" s="7" t="s">
        <v>12</v>
      </c>
      <c r="E15" s="8">
        <v>1.02</v>
      </c>
      <c r="F15" s="8">
        <v>1.01</v>
      </c>
      <c r="G15" s="8">
        <v>1.02</v>
      </c>
      <c r="H15" s="9">
        <f t="shared" si="0"/>
        <v>1.0166666666666668</v>
      </c>
      <c r="I15" s="10">
        <f t="shared" si="1"/>
        <v>0.003278688524590021</v>
      </c>
      <c r="J15" s="10">
        <f t="shared" si="2"/>
        <v>-0.006557377049180478</v>
      </c>
      <c r="K15" s="11" t="str">
        <f t="shared" si="3"/>
        <v>pass</v>
      </c>
    </row>
    <row r="16" spans="3:11" ht="12.75">
      <c r="C16" s="7" t="s">
        <v>8</v>
      </c>
      <c r="D16" s="7" t="s">
        <v>3</v>
      </c>
      <c r="E16" s="8">
        <v>0.95</v>
      </c>
      <c r="F16" s="8">
        <v>0.93</v>
      </c>
      <c r="G16" s="8">
        <v>0.91</v>
      </c>
      <c r="H16" s="9">
        <f t="shared" si="0"/>
        <v>0.93</v>
      </c>
      <c r="I16" s="10">
        <f t="shared" si="1"/>
        <v>0.02150537634408592</v>
      </c>
      <c r="J16" s="10">
        <f t="shared" si="2"/>
        <v>-0.02150537634408604</v>
      </c>
      <c r="K16" s="11" t="str">
        <f t="shared" si="3"/>
        <v>pass</v>
      </c>
    </row>
    <row r="17" spans="3:11" ht="12.75">
      <c r="C17" s="16" t="s">
        <v>8</v>
      </c>
      <c r="D17" s="16" t="s">
        <v>13</v>
      </c>
      <c r="E17" s="17">
        <v>0.94</v>
      </c>
      <c r="F17" s="17">
        <v>0.94</v>
      </c>
      <c r="G17" s="17">
        <v>0.94</v>
      </c>
      <c r="H17" s="18">
        <f t="shared" si="0"/>
        <v>0.94</v>
      </c>
      <c r="I17" s="19">
        <f t="shared" si="1"/>
        <v>0</v>
      </c>
      <c r="J17" s="19">
        <f t="shared" si="2"/>
        <v>0</v>
      </c>
      <c r="K17" s="14" t="str">
        <f t="shared" si="3"/>
        <v>pass</v>
      </c>
    </row>
    <row r="18" spans="3:11" ht="12.75">
      <c r="C18" s="20" t="s">
        <v>14</v>
      </c>
      <c r="D18" s="20"/>
      <c r="E18" s="21">
        <v>1.06</v>
      </c>
      <c r="F18" s="21">
        <v>1.04</v>
      </c>
      <c r="G18" s="21">
        <v>0.93</v>
      </c>
      <c r="H18" s="18">
        <f>IF(OR(E18="",F18="",G18=""),"",AVERAGE(E18:G18))</f>
        <v>1.01</v>
      </c>
      <c r="I18" s="19">
        <f>IF(H18="","",((MAX(E18,F18,G18))-H18)/H18)</f>
        <v>0.04950495049504955</v>
      </c>
      <c r="J18" s="19">
        <f>IF(H18="","",((MIN(E18,F18,G18))-H18)/H18)</f>
        <v>-0.07920792079207917</v>
      </c>
      <c r="K18" s="14" t="str">
        <f t="shared" si="3"/>
        <v>pass</v>
      </c>
    </row>
    <row r="21" ht="12.75">
      <c r="B21" t="s">
        <v>15</v>
      </c>
    </row>
    <row r="23" spans="2:11" ht="12.75">
      <c r="B23" s="22" t="s">
        <v>17</v>
      </c>
      <c r="C23" s="20" t="s">
        <v>8</v>
      </c>
      <c r="D23" s="20" t="s">
        <v>10</v>
      </c>
      <c r="E23" s="23">
        <f aca="true" t="shared" si="4" ref="E23:G24">INDEX(E$5:E$18,MATCH(MAX($H$5:$H$18),$H$5:$H$18,))</f>
        <v>1.05</v>
      </c>
      <c r="F23" s="23">
        <f t="shared" si="4"/>
        <v>1.01</v>
      </c>
      <c r="G23" s="23">
        <f t="shared" si="4"/>
        <v>1.02</v>
      </c>
      <c r="H23" s="24">
        <f>INDEX(H$5:H$18,MATCH(MAX($H$5:$H$18),$H$5:$H$18,))</f>
        <v>1.0266666666666666</v>
      </c>
      <c r="I23" s="25">
        <f aca="true" t="shared" si="5" ref="I23:K24">INDEX(I$5:I$18,MATCH(MAX($H$5:$H$18),$H$5:$H$18,))</f>
        <v>0.02272727272727282</v>
      </c>
      <c r="J23" s="25">
        <f t="shared" si="5"/>
        <v>-0.016233766233766177</v>
      </c>
      <c r="K23" s="26" t="str">
        <f t="shared" si="5"/>
        <v>pass</v>
      </c>
    </row>
    <row r="24" spans="2:11" ht="12.75">
      <c r="B24" s="22" t="s">
        <v>16</v>
      </c>
      <c r="C24" s="20" t="s">
        <v>0</v>
      </c>
      <c r="D24" s="20" t="s">
        <v>2</v>
      </c>
      <c r="E24" s="23">
        <f>INDEX(E$5:E$18,MATCH(MIN($H$5:$H$18),$H$5:$H$18,))</f>
        <v>0.9</v>
      </c>
      <c r="F24" s="23">
        <f>INDEX(F$5:F$18,MATCH(MIN($H$5:$H$18),$H$5:$H$18,))</f>
        <v>0.8</v>
      </c>
      <c r="G24" s="23">
        <f>INDEX(G$5:G$18,MATCH(MIN($H$5:$H$18),$H$5:$H$18,))</f>
        <v>0.89</v>
      </c>
      <c r="H24" s="24">
        <f>INDEX(H$5:H$18,MATCH(MIN($H$5:$H$18),$H$5:$H$18,))</f>
        <v>0.8633333333333334</v>
      </c>
      <c r="I24" s="25">
        <f>INDEX(I$5:I$18,MATCH(MIN($H$5:$H$18),$H$5:$H$18,))</f>
        <v>0.04247104247104242</v>
      </c>
      <c r="J24" s="25">
        <f>INDEX(J$5:J$18,MATCH(MIN($H$5:$H$18),$H$5:$H$18,))</f>
        <v>-0.07335907335907338</v>
      </c>
      <c r="K24" s="26" t="str">
        <f>INDEX(K$5:K$18,MATCH(MIN($H$5:$H$18),$H$5:$H$18,))</f>
        <v>pass</v>
      </c>
    </row>
    <row r="26" ht="12.75">
      <c r="H26" s="27"/>
    </row>
  </sheetData>
  <conditionalFormatting sqref="I5:K18 I23:K24">
    <cfRule type="cellIs" priority="1" dxfId="0" operator="between" stopIfTrue="1">
      <formula>"pass"</formula>
      <formula>"ok"</formula>
    </cfRule>
    <cfRule type="cellIs" priority="2" dxfId="1" operator="between" stopIfTrue="1">
      <formula>"fail"</formula>
      <formula>"not"</formula>
    </cfRule>
  </conditionalFormatting>
  <conditionalFormatting sqref="H5:H18 H23:H24">
    <cfRule type="cellIs" priority="3" dxfId="2" operator="equal" stopIfTrue="1">
      <formula>SMALL($H$5:$H$18,1)</formula>
    </cfRule>
    <cfRule type="cellIs" priority="4" dxfId="1" operator="equal" stopIfTrue="1">
      <formula>LARGE($H$5:$H$18,1)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arcadyg</dc:creator>
  <cp:keywords/>
  <dc:description/>
  <cp:lastModifiedBy>admin</cp:lastModifiedBy>
  <dcterms:created xsi:type="dcterms:W3CDTF">2013-12-25T16:31:21Z</dcterms:created>
  <dcterms:modified xsi:type="dcterms:W3CDTF">2013-12-26T12:15:06Z</dcterms:modified>
  <cp:category/>
  <cp:version/>
  <cp:contentType/>
  <cp:contentStatus/>
</cp:coreProperties>
</file>