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 (4)" sheetId="4" r:id="rId1"/>
  </sheets>
  <calcPr calcId="152511" calcMode="manual"/>
</workbook>
</file>

<file path=xl/calcChain.xml><?xml version="1.0" encoding="utf-8"?>
<calcChain xmlns="http://schemas.openxmlformats.org/spreadsheetml/2006/main">
  <c r="H23" i="4" l="1"/>
  <c r="H4" i="4"/>
  <c r="H36" i="4" s="1"/>
  <c r="H6" i="4"/>
  <c r="J6" i="4" s="1"/>
  <c r="H5" i="4"/>
  <c r="I34" i="4"/>
  <c r="H34" i="4"/>
  <c r="J34" i="4" s="1"/>
  <c r="J33" i="4"/>
  <c r="I33" i="4"/>
  <c r="H33" i="4"/>
  <c r="I32" i="4"/>
  <c r="H32" i="4"/>
  <c r="J32" i="4" s="1"/>
  <c r="I31" i="4"/>
  <c r="H31" i="4"/>
  <c r="J31" i="4" s="1"/>
  <c r="I30" i="4"/>
  <c r="J30" i="4" s="1"/>
  <c r="H30" i="4"/>
  <c r="I27" i="4"/>
  <c r="J27" i="4" s="1"/>
  <c r="H27" i="4"/>
  <c r="I26" i="4"/>
  <c r="J26" i="4" s="1"/>
  <c r="H26" i="4"/>
  <c r="J25" i="4"/>
  <c r="I25" i="4"/>
  <c r="H25" i="4"/>
  <c r="I24" i="4"/>
  <c r="H24" i="4"/>
  <c r="J24" i="4" s="1"/>
  <c r="J23" i="4"/>
  <c r="I23" i="4"/>
  <c r="J22" i="4"/>
  <c r="I22" i="4"/>
  <c r="I21" i="4"/>
  <c r="J21" i="4" s="1"/>
  <c r="I20" i="4"/>
  <c r="H20" i="4"/>
  <c r="J20" i="4" s="1"/>
  <c r="I19" i="4"/>
  <c r="J19" i="4" s="1"/>
  <c r="H19" i="4"/>
  <c r="I18" i="4"/>
  <c r="J18" i="4" s="1"/>
  <c r="H18" i="4"/>
  <c r="I17" i="4"/>
  <c r="J17" i="4" s="1"/>
  <c r="H17" i="4"/>
  <c r="J16" i="4"/>
  <c r="I16" i="4"/>
  <c r="H16" i="4"/>
  <c r="I13" i="4"/>
  <c r="H13" i="4"/>
  <c r="J13" i="4" s="1"/>
  <c r="J12" i="4"/>
  <c r="I12" i="4"/>
  <c r="H12" i="4"/>
  <c r="I11" i="4"/>
  <c r="H11" i="4"/>
  <c r="J11" i="4" s="1"/>
  <c r="I10" i="4"/>
  <c r="H10" i="4"/>
  <c r="J10" i="4" s="1"/>
  <c r="I9" i="4"/>
  <c r="J9" i="4" s="1"/>
  <c r="H9" i="4"/>
  <c r="J5" i="4"/>
  <c r="I5" i="4"/>
  <c r="I4" i="4"/>
  <c r="J4" i="4" s="1"/>
  <c r="J36" i="4" l="1"/>
  <c r="I36" i="4"/>
</calcChain>
</file>

<file path=xl/sharedStrings.xml><?xml version="1.0" encoding="utf-8"?>
<sst xmlns="http://schemas.openxmlformats.org/spreadsheetml/2006/main" count="14" uniqueCount="14">
  <si>
    <t>DATE</t>
  </si>
  <si>
    <t>NAME</t>
  </si>
  <si>
    <t>DISCIPLINE</t>
  </si>
  <si>
    <t>ACTIVITY</t>
  </si>
  <si>
    <t>HOURS</t>
  </si>
  <si>
    <t>COMMENT</t>
  </si>
  <si>
    <t>From</t>
  </si>
  <si>
    <t>To</t>
  </si>
  <si>
    <t>Normal</t>
  </si>
  <si>
    <t>Overtime</t>
  </si>
  <si>
    <t>Sum</t>
  </si>
  <si>
    <t>Total Hours</t>
  </si>
  <si>
    <t>Approved:</t>
  </si>
  <si>
    <t>name and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</si>
</sst>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25]General"/>
    <numFmt numFmtId="165" formatCode="[$-425]d&quot;.&quot;mm&quot;.&quot;yyyy"/>
    <numFmt numFmtId="166" formatCode="[$-425]h&quot;:&quot;mm"/>
    <numFmt numFmtId="167" formatCode="0.0"/>
  </numFmts>
  <fonts count="1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 ANSI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164" fontId="1" fillId="0" borderId="0"/>
    <xf numFmtId="164" fontId="1" fillId="0" borderId="0"/>
  </cellStyleXfs>
  <cellXfs count="72">
    <xf numFmtId="0" fontId="0" fillId="0" borderId="0" xfId="0"/>
    <xf numFmtId="164" fontId="2" fillId="0" borderId="0" xfId="1" applyFont="1"/>
    <xf numFmtId="49" fontId="5" fillId="0" borderId="0" xfId="2" applyNumberFormat="1" applyFont="1" applyFill="1" applyBorder="1" applyAlignment="1">
      <alignment horizontal="left"/>
    </xf>
    <xf numFmtId="164" fontId="2" fillId="0" borderId="0" xfId="2" applyFont="1" applyBorder="1" applyAlignment="1">
      <alignment horizontal="center"/>
    </xf>
    <xf numFmtId="164" fontId="4" fillId="0" borderId="0" xfId="2" applyFont="1" applyBorder="1" applyAlignment="1">
      <alignment horizontal="center" vertical="center"/>
    </xf>
    <xf numFmtId="164" fontId="2" fillId="0" borderId="0" xfId="1" applyFont="1" applyBorder="1"/>
    <xf numFmtId="166" fontId="7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7" fontId="7" fillId="0" borderId="0" xfId="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4" fontId="5" fillId="0" borderId="1" xfId="1" applyFont="1" applyBorder="1" applyAlignment="1">
      <alignment horizontal="left"/>
    </xf>
    <xf numFmtId="164" fontId="2" fillId="0" borderId="2" xfId="1" applyFont="1" applyBorder="1"/>
    <xf numFmtId="164" fontId="2" fillId="0" borderId="3" xfId="1" applyFont="1" applyBorder="1"/>
    <xf numFmtId="167" fontId="5" fillId="0" borderId="5" xfId="1" applyNumberFormat="1" applyFont="1" applyBorder="1" applyAlignment="1">
      <alignment horizontal="center"/>
    </xf>
    <xf numFmtId="167" fontId="5" fillId="0" borderId="6" xfId="1" applyNumberFormat="1" applyFont="1" applyBorder="1" applyAlignment="1">
      <alignment horizontal="center"/>
    </xf>
    <xf numFmtId="164" fontId="2" fillId="0" borderId="7" xfId="1" applyFont="1" applyBorder="1" applyAlignment="1">
      <alignment horizontal="left"/>
    </xf>
    <xf numFmtId="164" fontId="5" fillId="0" borderId="0" xfId="1" applyFont="1" applyBorder="1"/>
    <xf numFmtId="164" fontId="2" fillId="0" borderId="8" xfId="1" applyFont="1" applyBorder="1"/>
    <xf numFmtId="164" fontId="2" fillId="0" borderId="9" xfId="1" applyFont="1" applyBorder="1" applyAlignment="1">
      <alignment horizontal="left"/>
    </xf>
    <xf numFmtId="164" fontId="2" fillId="0" borderId="10" xfId="1" applyFont="1" applyBorder="1"/>
    <xf numFmtId="164" fontId="9" fillId="0" borderId="10" xfId="1" applyFont="1" applyBorder="1" applyAlignment="1">
      <alignment horizontal="center"/>
    </xf>
    <xf numFmtId="164" fontId="2" fillId="0" borderId="11" xfId="1" applyFont="1" applyBorder="1"/>
    <xf numFmtId="164" fontId="2" fillId="0" borderId="0" xfId="1" applyFont="1" applyAlignment="1">
      <alignment horizontal="left"/>
    </xf>
    <xf numFmtId="165" fontId="6" fillId="0" borderId="0" xfId="3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/>
    <xf numFmtId="49" fontId="6" fillId="0" borderId="0" xfId="3" applyNumberFormat="1" applyFont="1" applyFill="1" applyBorder="1" applyAlignment="1" applyProtection="1">
      <alignment horizontal="center" vertical="center"/>
    </xf>
    <xf numFmtId="49" fontId="6" fillId="0" borderId="0" xfId="3" applyNumberFormat="1" applyFont="1" applyFill="1" applyBorder="1" applyAlignment="1" applyProtection="1">
      <alignment horizontal="left" vertical="center"/>
    </xf>
    <xf numFmtId="167" fontId="2" fillId="0" borderId="0" xfId="1" applyNumberFormat="1" applyFont="1" applyBorder="1" applyAlignment="1">
      <alignment horizontal="center"/>
    </xf>
    <xf numFmtId="49" fontId="10" fillId="0" borderId="0" xfId="3" applyNumberFormat="1" applyFont="1" applyBorder="1" applyAlignment="1">
      <alignment horizontal="left" vertical="center"/>
    </xf>
    <xf numFmtId="164" fontId="11" fillId="0" borderId="0" xfId="1" applyFont="1" applyBorder="1"/>
    <xf numFmtId="164" fontId="10" fillId="0" borderId="0" xfId="3" applyFont="1" applyBorder="1"/>
    <xf numFmtId="49" fontId="10" fillId="0" borderId="0" xfId="3" applyNumberFormat="1" applyFont="1" applyFill="1" applyBorder="1" applyAlignment="1" applyProtection="1">
      <alignment horizontal="left" vertical="center"/>
    </xf>
    <xf numFmtId="167" fontId="1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2" fillId="0" borderId="0" xfId="0" applyFont="1" applyBorder="1"/>
    <xf numFmtId="20" fontId="15" fillId="0" borderId="0" xfId="2" applyNumberFormat="1" applyFont="1" applyFill="1" applyBorder="1" applyAlignment="1" applyProtection="1">
      <alignment horizontal="center"/>
      <protection locked="0"/>
    </xf>
    <xf numFmtId="14" fontId="16" fillId="0" borderId="0" xfId="0" applyNumberFormat="1" applyFont="1" applyFill="1" applyBorder="1" applyAlignment="1" applyProtection="1">
      <alignment horizontal="center"/>
    </xf>
    <xf numFmtId="14" fontId="16" fillId="3" borderId="0" xfId="0" applyNumberFormat="1" applyFont="1" applyFill="1" applyBorder="1" applyAlignment="1" applyProtection="1">
      <alignment horizontal="center"/>
    </xf>
    <xf numFmtId="49" fontId="3" fillId="2" borderId="10" xfId="3" applyNumberFormat="1" applyFont="1" applyFill="1" applyBorder="1" applyAlignment="1" applyProtection="1">
      <alignment horizontal="center"/>
    </xf>
    <xf numFmtId="49" fontId="10" fillId="3" borderId="0" xfId="3" applyNumberFormat="1" applyFont="1" applyFill="1" applyBorder="1" applyAlignment="1" applyProtection="1">
      <alignment horizontal="left" vertical="center"/>
    </xf>
    <xf numFmtId="20" fontId="15" fillId="3" borderId="0" xfId="2" applyNumberFormat="1" applyFont="1" applyFill="1" applyBorder="1" applyAlignment="1" applyProtection="1">
      <alignment horizontal="center"/>
      <protection locked="0"/>
    </xf>
    <xf numFmtId="167" fontId="13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164" fontId="10" fillId="3" borderId="0" xfId="3" applyFont="1" applyFill="1" applyBorder="1"/>
    <xf numFmtId="0" fontId="6" fillId="3" borderId="0" xfId="0" applyFont="1" applyFill="1" applyBorder="1"/>
    <xf numFmtId="49" fontId="10" fillId="0" borderId="0" xfId="3" applyNumberFormat="1" applyFont="1" applyFill="1" applyBorder="1" applyAlignment="1" applyProtection="1">
      <alignment horizontal="center" vertical="center"/>
    </xf>
    <xf numFmtId="49" fontId="10" fillId="3" borderId="0" xfId="3" applyNumberFormat="1" applyFont="1" applyFill="1" applyBorder="1" applyAlignment="1" applyProtection="1">
      <alignment horizontal="center" vertical="center"/>
    </xf>
    <xf numFmtId="0" fontId="6" fillId="0" borderId="0" xfId="0" applyFont="1" applyBorder="1"/>
    <xf numFmtId="49" fontId="10" fillId="3" borderId="0" xfId="3" applyNumberFormat="1" applyFont="1" applyFill="1" applyBorder="1" applyAlignment="1">
      <alignment horizontal="center" vertical="center"/>
    </xf>
    <xf numFmtId="49" fontId="10" fillId="0" borderId="0" xfId="3" applyNumberFormat="1" applyFont="1" applyBorder="1" applyAlignment="1">
      <alignment horizontal="center" vertical="center"/>
    </xf>
    <xf numFmtId="4" fontId="15" fillId="0" borderId="0" xfId="2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4" fontId="15" fillId="3" borderId="0" xfId="2" applyNumberFormat="1" applyFont="1" applyFill="1" applyBorder="1" applyAlignment="1" applyProtection="1">
      <alignment horizontal="center"/>
      <protection locked="0"/>
    </xf>
    <xf numFmtId="49" fontId="3" fillId="2" borderId="3" xfId="3" applyNumberFormat="1" applyFont="1" applyFill="1" applyBorder="1" applyAlignment="1" applyProtection="1">
      <alignment horizontal="center" vertical="center"/>
    </xf>
    <xf numFmtId="49" fontId="3" fillId="2" borderId="11" xfId="3" applyNumberFormat="1" applyFont="1" applyFill="1" applyBorder="1" applyAlignment="1" applyProtection="1">
      <alignment horizontal="center" vertical="center"/>
    </xf>
    <xf numFmtId="49" fontId="3" fillId="2" borderId="1" xfId="3" applyNumberFormat="1" applyFont="1" applyFill="1" applyBorder="1" applyAlignment="1" applyProtection="1">
      <alignment horizontal="center" vertical="center"/>
    </xf>
    <xf numFmtId="49" fontId="3" fillId="2" borderId="9" xfId="3" applyNumberFormat="1" applyFont="1" applyFill="1" applyBorder="1" applyAlignment="1" applyProtection="1">
      <alignment horizontal="center" vertical="center"/>
    </xf>
    <xf numFmtId="49" fontId="3" fillId="2" borderId="2" xfId="3" applyNumberFormat="1" applyFont="1" applyFill="1" applyBorder="1" applyAlignment="1" applyProtection="1">
      <alignment horizontal="center" vertical="center"/>
    </xf>
    <xf numFmtId="49" fontId="3" fillId="2" borderId="10" xfId="3" applyNumberFormat="1" applyFont="1" applyFill="1" applyBorder="1" applyAlignment="1" applyProtection="1">
      <alignment horizontal="center" vertical="center"/>
    </xf>
    <xf numFmtId="49" fontId="3" fillId="2" borderId="2" xfId="3" applyNumberFormat="1" applyFont="1" applyFill="1" applyBorder="1" applyAlignment="1" applyProtection="1">
      <alignment horizontal="center"/>
    </xf>
    <xf numFmtId="49" fontId="10" fillId="3" borderId="0" xfId="3" applyNumberFormat="1" applyFont="1" applyFill="1" applyBorder="1" applyAlignment="1" applyProtection="1">
      <alignment horizontal="center" vertical="center"/>
    </xf>
    <xf numFmtId="49" fontId="10" fillId="0" borderId="0" xfId="3" applyNumberFormat="1" applyFont="1" applyBorder="1" applyAlignment="1">
      <alignment horizontal="center" vertical="center"/>
    </xf>
    <xf numFmtId="49" fontId="10" fillId="0" borderId="0" xfId="3" applyNumberFormat="1" applyFont="1" applyFill="1" applyBorder="1" applyAlignment="1" applyProtection="1">
      <alignment horizontal="center" vertical="center"/>
    </xf>
    <xf numFmtId="0" fontId="10" fillId="0" borderId="0" xfId="0" applyFont="1" applyBorder="1"/>
    <xf numFmtId="0" fontId="6" fillId="0" borderId="0" xfId="0" applyFont="1" applyBorder="1"/>
    <xf numFmtId="0" fontId="14" fillId="0" borderId="0" xfId="0" applyFont="1" applyBorder="1"/>
    <xf numFmtId="49" fontId="10" fillId="3" borderId="0" xfId="3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64" fontId="5" fillId="2" borderId="4" xfId="1" applyFont="1" applyFill="1" applyBorder="1" applyAlignment="1">
      <alignment horizontal="center"/>
    </xf>
    <xf numFmtId="164" fontId="5" fillId="2" borderId="5" xfId="1" applyFont="1" applyFill="1" applyBorder="1" applyAlignment="1">
      <alignment horizontal="center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showWhiteSpace="0" view="pageLayout" zoomScale="70" zoomScaleNormal="100" zoomScalePageLayoutView="70" workbookViewId="0">
      <selection activeCell="K11" sqref="K11"/>
    </sheetView>
  </sheetViews>
  <sheetFormatPr defaultRowHeight="14.4"/>
  <cols>
    <col min="1" max="1" width="11.109375" customWidth="1"/>
    <col min="3" max="3" width="8.77734375" customWidth="1"/>
    <col min="4" max="4" width="12.88671875" customWidth="1"/>
    <col min="5" max="5" width="45" customWidth="1"/>
    <col min="11" max="11" width="17.6640625" customWidth="1"/>
  </cols>
  <sheetData>
    <row r="1" spans="1:12" ht="16.2" thickBot="1">
      <c r="A1" s="2"/>
      <c r="B1" s="3"/>
      <c r="C1" s="3"/>
      <c r="D1" s="4"/>
      <c r="E1" s="1"/>
      <c r="F1" s="1"/>
      <c r="G1" s="1"/>
      <c r="H1" s="1"/>
      <c r="I1" s="1"/>
      <c r="J1" s="1"/>
      <c r="K1" s="1"/>
      <c r="L1" s="1"/>
    </row>
    <row r="2" spans="1:12">
      <c r="A2" s="56" t="s">
        <v>0</v>
      </c>
      <c r="B2" s="58" t="s">
        <v>1</v>
      </c>
      <c r="C2" s="58"/>
      <c r="D2" s="58" t="s">
        <v>2</v>
      </c>
      <c r="E2" s="58" t="s">
        <v>3</v>
      </c>
      <c r="F2" s="60" t="s">
        <v>4</v>
      </c>
      <c r="G2" s="60"/>
      <c r="H2" s="60"/>
      <c r="I2" s="60"/>
      <c r="J2" s="60"/>
      <c r="K2" s="54" t="s">
        <v>5</v>
      </c>
      <c r="L2" s="1"/>
    </row>
    <row r="3" spans="1:12" ht="15" thickBot="1">
      <c r="A3" s="57"/>
      <c r="B3" s="59"/>
      <c r="C3" s="59"/>
      <c r="D3" s="59"/>
      <c r="E3" s="59"/>
      <c r="F3" s="39" t="s">
        <v>6</v>
      </c>
      <c r="G3" s="39" t="s">
        <v>7</v>
      </c>
      <c r="H3" s="39" t="s">
        <v>8</v>
      </c>
      <c r="I3" s="39" t="s">
        <v>9</v>
      </c>
      <c r="J3" s="39" t="s">
        <v>10</v>
      </c>
      <c r="K3" s="55"/>
      <c r="L3" s="1"/>
    </row>
    <row r="4" spans="1:12">
      <c r="A4" s="37">
        <v>42795</v>
      </c>
      <c r="B4" s="62"/>
      <c r="C4" s="62"/>
      <c r="D4" s="50"/>
      <c r="E4" s="28"/>
      <c r="F4" s="36">
        <v>0.33333333333333331</v>
      </c>
      <c r="G4" s="36">
        <v>0.79166666666666663</v>
      </c>
      <c r="H4" s="51">
        <f>(MIN("16:30",G4)-MAX("8:",F4)-"0:30")*24</f>
        <v>8</v>
      </c>
      <c r="I4" s="51">
        <f>(G4-MAX("8:",F4)-"0:30")*24-8</f>
        <v>2.5</v>
      </c>
      <c r="J4" s="51">
        <f>H4+MAX(,I4)</f>
        <v>10.5</v>
      </c>
      <c r="K4" s="30"/>
      <c r="L4" s="1"/>
    </row>
    <row r="5" spans="1:12">
      <c r="A5" s="37">
        <v>42796</v>
      </c>
      <c r="B5" s="62"/>
      <c r="C5" s="62"/>
      <c r="D5" s="50"/>
      <c r="E5" s="28"/>
      <c r="F5" s="36">
        <v>0.33333333333333331</v>
      </c>
      <c r="G5" s="36">
        <v>0.72916666666666663</v>
      </c>
      <c r="H5" s="51">
        <f t="shared" ref="H5" si="0">(MIN("16:30",G5)-MAX("8:",F5)-"0:30")*24</f>
        <v>8</v>
      </c>
      <c r="I5" s="51">
        <f>(G5-MAX("8:",F5)-"0:30")*24-8</f>
        <v>1</v>
      </c>
      <c r="J5" s="51">
        <f>H5+MAX(,I5)</f>
        <v>9</v>
      </c>
      <c r="K5" s="30"/>
      <c r="L5" s="1"/>
    </row>
    <row r="6" spans="1:12">
      <c r="A6" s="37">
        <v>42797</v>
      </c>
      <c r="B6" s="63"/>
      <c r="C6" s="63"/>
      <c r="D6" s="46"/>
      <c r="E6" s="31"/>
      <c r="F6" s="36">
        <v>0.33333333333333331</v>
      </c>
      <c r="G6" s="36">
        <v>0.58333333333333337</v>
      </c>
      <c r="H6" s="51">
        <f>(MIN("16:30",G6)-MAX("8:",F6)-"0:30")*24</f>
        <v>5.5000000000000009</v>
      </c>
      <c r="I6" s="51"/>
      <c r="J6" s="51">
        <f>H6+MAX(,I6)</f>
        <v>5.5000000000000009</v>
      </c>
      <c r="K6" s="30"/>
      <c r="L6" s="1"/>
    </row>
    <row r="7" spans="1:12">
      <c r="A7" s="38">
        <v>42798</v>
      </c>
      <c r="B7" s="61"/>
      <c r="C7" s="61"/>
      <c r="D7" s="47"/>
      <c r="E7" s="40"/>
      <c r="F7" s="41"/>
      <c r="G7" s="41"/>
      <c r="H7" s="42"/>
      <c r="I7" s="42"/>
      <c r="J7" s="42"/>
      <c r="K7" s="44"/>
      <c r="L7" s="1"/>
    </row>
    <row r="8" spans="1:12">
      <c r="A8" s="38">
        <v>42799</v>
      </c>
      <c r="B8" s="61"/>
      <c r="C8" s="61"/>
      <c r="D8" s="47"/>
      <c r="E8" s="40"/>
      <c r="F8" s="41"/>
      <c r="G8" s="41"/>
      <c r="H8" s="42"/>
      <c r="I8" s="42"/>
      <c r="J8" s="42"/>
      <c r="K8" s="44"/>
      <c r="L8" s="1"/>
    </row>
    <row r="9" spans="1:12">
      <c r="A9" s="37">
        <v>42800</v>
      </c>
      <c r="B9" s="63"/>
      <c r="C9" s="63"/>
      <c r="D9" s="46"/>
      <c r="E9" s="31"/>
      <c r="F9" s="36">
        <v>0.33333333333333331</v>
      </c>
      <c r="G9" s="36">
        <v>0.6875</v>
      </c>
      <c r="H9" s="51">
        <f>(MIN("16:30",G9)-MAX("8:",F9)-"0:30")*24</f>
        <v>8</v>
      </c>
      <c r="I9" s="51">
        <f>(G9-MAX("8:",F9)-"0:30")*24-8</f>
        <v>0</v>
      </c>
      <c r="J9" s="51">
        <f>H9+MAX(,I9)</f>
        <v>8</v>
      </c>
      <c r="K9" s="30"/>
      <c r="L9" s="1"/>
    </row>
    <row r="10" spans="1:12">
      <c r="A10" s="37">
        <v>42801</v>
      </c>
      <c r="B10" s="64"/>
      <c r="C10" s="64"/>
      <c r="D10" s="50"/>
      <c r="E10" s="28"/>
      <c r="F10" s="36">
        <v>0.33333333333333331</v>
      </c>
      <c r="G10" s="36">
        <v>0.75</v>
      </c>
      <c r="H10" s="51">
        <f>(MIN("16:30",G10)-MAX("8:",F10)-"0:30")*24</f>
        <v>8</v>
      </c>
      <c r="I10" s="51">
        <f>(G10-MAX("8:",F10)-"0:30")*24-8</f>
        <v>1.5</v>
      </c>
      <c r="J10" s="51">
        <f>H10+MAX(,I10)</f>
        <v>9.5</v>
      </c>
      <c r="K10" s="29"/>
      <c r="L10" s="1"/>
    </row>
    <row r="11" spans="1:12">
      <c r="A11" s="37">
        <v>42802</v>
      </c>
      <c r="B11" s="63"/>
      <c r="C11" s="63"/>
      <c r="D11" s="46"/>
      <c r="E11" s="31"/>
      <c r="F11" s="36">
        <v>0.33333333333333331</v>
      </c>
      <c r="G11" s="36">
        <v>0.6875</v>
      </c>
      <c r="H11" s="51">
        <f>(MIN("16:30",G11)-MAX("8:",F11)-"0:30")*24</f>
        <v>8</v>
      </c>
      <c r="I11" s="51">
        <f>IF((G11-F11)*24&gt;8.5, (G11-F11)*24-8.5, 0)</f>
        <v>0</v>
      </c>
      <c r="J11" s="51">
        <f>H11+MAX(,I11)</f>
        <v>8</v>
      </c>
      <c r="K11" s="48"/>
      <c r="L11" s="1"/>
    </row>
    <row r="12" spans="1:12">
      <c r="A12" s="37">
        <v>42803</v>
      </c>
      <c r="B12" s="63"/>
      <c r="C12" s="63"/>
      <c r="D12" s="46"/>
      <c r="E12" s="31"/>
      <c r="F12" s="36">
        <v>0.33333333333333331</v>
      </c>
      <c r="G12" s="36">
        <v>0.6875</v>
      </c>
      <c r="H12" s="51">
        <f>(MIN("16:30",G12)-MAX("8:",F12)-"0:30")*24</f>
        <v>8</v>
      </c>
      <c r="I12" s="51">
        <f>IF((G12-F12)*24&gt;8.5, (G12-F12)*24-8.5, 0)</f>
        <v>0</v>
      </c>
      <c r="J12" s="51">
        <f>H12+MAX(,I12)</f>
        <v>8</v>
      </c>
      <c r="K12" s="48"/>
      <c r="L12" s="1"/>
    </row>
    <row r="13" spans="1:12">
      <c r="A13" s="37">
        <v>42804</v>
      </c>
      <c r="B13" s="63"/>
      <c r="C13" s="63"/>
      <c r="D13" s="46"/>
      <c r="E13" s="31"/>
      <c r="F13" s="36">
        <v>0.33333333333333331</v>
      </c>
      <c r="G13" s="36">
        <v>0.60416666666666663</v>
      </c>
      <c r="H13" s="51">
        <f>(MIN("16:30",G13)-MAX("8:",F13)-"0:30")*24</f>
        <v>5.9999999999999991</v>
      </c>
      <c r="I13" s="51">
        <f>IF((G13-F13)*24&gt;8.5, (G13-F13)*24-8.5, 0)</f>
        <v>0</v>
      </c>
      <c r="J13" s="51">
        <f>H13+MAX(,I13)</f>
        <v>5.9999999999999991</v>
      </c>
      <c r="K13" s="48"/>
      <c r="L13" s="1"/>
    </row>
    <row r="14" spans="1:12">
      <c r="A14" s="38">
        <v>42805</v>
      </c>
      <c r="B14" s="61"/>
      <c r="C14" s="61"/>
      <c r="D14" s="47"/>
      <c r="E14" s="40"/>
      <c r="F14" s="41"/>
      <c r="G14" s="41"/>
      <c r="H14" s="42"/>
      <c r="I14" s="42"/>
      <c r="J14" s="42"/>
      <c r="K14" s="45"/>
      <c r="L14" s="1"/>
    </row>
    <row r="15" spans="1:12">
      <c r="A15" s="38">
        <v>42806</v>
      </c>
      <c r="B15" s="61"/>
      <c r="C15" s="61"/>
      <c r="D15" s="47"/>
      <c r="E15" s="40"/>
      <c r="F15" s="41"/>
      <c r="G15" s="41"/>
      <c r="H15" s="42"/>
      <c r="I15" s="42"/>
      <c r="J15" s="42"/>
      <c r="K15" s="45"/>
      <c r="L15" s="1"/>
    </row>
    <row r="16" spans="1:12">
      <c r="A16" s="37">
        <v>42807</v>
      </c>
      <c r="B16" s="63"/>
      <c r="C16" s="63"/>
      <c r="D16" s="46"/>
      <c r="E16" s="31"/>
      <c r="F16" s="36">
        <v>0.33333333333333331</v>
      </c>
      <c r="G16" s="36">
        <v>0.77083333333333337</v>
      </c>
      <c r="H16" s="51">
        <f>(MIN("16:30",G16)-MAX("8:",F16)-"0:30")*24</f>
        <v>8</v>
      </c>
      <c r="I16" s="51">
        <f>(G16-MAX("8:",F16)-"0:30")*24-8</f>
        <v>2.0000000000000018</v>
      </c>
      <c r="J16" s="51">
        <f t="shared" ref="J16:J27" si="1">H16+MAX(,I16)</f>
        <v>10.000000000000002</v>
      </c>
      <c r="K16" s="48"/>
      <c r="L16" s="1"/>
    </row>
    <row r="17" spans="1:12">
      <c r="A17" s="37">
        <v>42808</v>
      </c>
      <c r="B17" s="65"/>
      <c r="C17" s="66"/>
      <c r="D17" s="33"/>
      <c r="E17" s="34"/>
      <c r="F17" s="36">
        <v>0.33333333333333331</v>
      </c>
      <c r="G17" s="36">
        <v>0.8125</v>
      </c>
      <c r="H17" s="51">
        <f>(MIN("16:30",G17)-MAX("8:",F17)-"0:30")*24</f>
        <v>8</v>
      </c>
      <c r="I17" s="51">
        <f>(G17-MAX("8:",F17)-"0:30")*24-8</f>
        <v>3</v>
      </c>
      <c r="J17" s="51">
        <f t="shared" si="1"/>
        <v>11</v>
      </c>
      <c r="K17" s="35"/>
      <c r="L17" s="1"/>
    </row>
    <row r="18" spans="1:12">
      <c r="A18" s="37">
        <v>42809</v>
      </c>
      <c r="B18" s="63"/>
      <c r="C18" s="63"/>
      <c r="D18" s="46"/>
      <c r="E18" s="31"/>
      <c r="F18" s="36">
        <v>0.33333333333333331</v>
      </c>
      <c r="G18" s="36">
        <v>0.77083333333333337</v>
      </c>
      <c r="H18" s="51">
        <f>(MIN("16:30",G18)-MAX("8:",F18)-"0:30")*24</f>
        <v>8</v>
      </c>
      <c r="I18" s="51">
        <f>IF((G18-F18)*24&gt;8.5, (G18-F18)*24-8.5, 0)</f>
        <v>2.0000000000000018</v>
      </c>
      <c r="J18" s="51">
        <f t="shared" si="1"/>
        <v>10.000000000000002</v>
      </c>
      <c r="K18" s="30"/>
      <c r="L18" s="1"/>
    </row>
    <row r="19" spans="1:12">
      <c r="A19" s="37">
        <v>42810</v>
      </c>
      <c r="B19" s="63"/>
      <c r="C19" s="63"/>
      <c r="D19" s="46"/>
      <c r="E19" s="31"/>
      <c r="F19" s="36">
        <v>0.33333333333333331</v>
      </c>
      <c r="G19" s="36">
        <v>0.70833333333333337</v>
      </c>
      <c r="H19" s="51">
        <f>(MIN("16:30",G19)-MAX("8:",F19)-"0:30")*24</f>
        <v>8</v>
      </c>
      <c r="I19" s="51">
        <f>IF((G19-F19)*24&gt;8.5, (G19-F19)*24-8.5, 0)</f>
        <v>0.50000000000000178</v>
      </c>
      <c r="J19" s="51">
        <f t="shared" si="1"/>
        <v>8.5000000000000018</v>
      </c>
      <c r="K19" s="30"/>
      <c r="L19" s="1"/>
    </row>
    <row r="20" spans="1:12">
      <c r="A20" s="37">
        <v>42811</v>
      </c>
      <c r="B20" s="63"/>
      <c r="C20" s="63"/>
      <c r="D20" s="46"/>
      <c r="E20" s="31"/>
      <c r="F20" s="36">
        <v>0.33333333333333331</v>
      </c>
      <c r="G20" s="36">
        <v>0.625</v>
      </c>
      <c r="H20" s="51">
        <f>(MIN("16:30",G20)-MAX("8:",F20)-"0:30")*24</f>
        <v>6.5000000000000009</v>
      </c>
      <c r="I20" s="51">
        <f>IF((G20-F20)*24&gt;8.5, (G20-F20)*24-8.5, 0)</f>
        <v>0</v>
      </c>
      <c r="J20" s="51">
        <f t="shared" si="1"/>
        <v>6.5000000000000009</v>
      </c>
      <c r="K20" s="30"/>
      <c r="L20" s="1"/>
    </row>
    <row r="21" spans="1:12">
      <c r="A21" s="38">
        <v>42812</v>
      </c>
      <c r="B21" s="61"/>
      <c r="C21" s="61"/>
      <c r="D21" s="47"/>
      <c r="E21" s="40"/>
      <c r="F21" s="41">
        <v>0.47916666666666669</v>
      </c>
      <c r="G21" s="41">
        <v>0.625</v>
      </c>
      <c r="H21" s="52"/>
      <c r="I21" s="53">
        <f>(MIN("16:30",G21)-MAX("8:",F21)-"0:00")*24</f>
        <v>3.4999999999999996</v>
      </c>
      <c r="J21" s="53">
        <f t="shared" si="1"/>
        <v>3.4999999999999996</v>
      </c>
      <c r="K21" s="44"/>
      <c r="L21" s="1"/>
    </row>
    <row r="22" spans="1:12">
      <c r="A22" s="38">
        <v>42813</v>
      </c>
      <c r="B22" s="67"/>
      <c r="C22" s="67"/>
      <c r="D22" s="49"/>
      <c r="E22" s="43"/>
      <c r="F22" s="41">
        <v>0.52083333333333337</v>
      </c>
      <c r="G22" s="41">
        <v>0.625</v>
      </c>
      <c r="H22" s="42"/>
      <c r="I22" s="53">
        <f>(MIN("16:30",G22)-MAX("8:",F22)-"0:00")*24</f>
        <v>2.4999999999999991</v>
      </c>
      <c r="J22" s="53">
        <f t="shared" si="1"/>
        <v>2.4999999999999991</v>
      </c>
      <c r="K22" s="44"/>
      <c r="L22" s="1"/>
    </row>
    <row r="23" spans="1:12">
      <c r="A23" s="37">
        <v>42814</v>
      </c>
      <c r="B23" s="62"/>
      <c r="C23" s="62"/>
      <c r="D23" s="50"/>
      <c r="E23" s="28"/>
      <c r="F23" s="36">
        <v>0.33333333333333331</v>
      </c>
      <c r="G23" s="36">
        <v>0.77083333333333337</v>
      </c>
      <c r="H23" s="51">
        <f>(MIN("16:30",G23)-MAX("8:",F23)-"0:30")*24</f>
        <v>8</v>
      </c>
      <c r="I23" s="51">
        <f>(G23-MAX("8:",F23)-"0:30")*24-8</f>
        <v>2.0000000000000018</v>
      </c>
      <c r="J23" s="51">
        <f t="shared" si="1"/>
        <v>10.000000000000002</v>
      </c>
      <c r="K23" s="30"/>
      <c r="L23" s="1"/>
    </row>
    <row r="24" spans="1:12">
      <c r="A24" s="37">
        <v>42815</v>
      </c>
      <c r="B24" s="68"/>
      <c r="C24" s="68"/>
      <c r="D24" s="50"/>
      <c r="E24" s="28"/>
      <c r="F24" s="36">
        <v>0.33333333333333331</v>
      </c>
      <c r="G24" s="36">
        <v>0.77083333333333337</v>
      </c>
      <c r="H24" s="51">
        <f>(MIN("16:30",G24)-MAX("8:",F24)-"0:30")*24</f>
        <v>8</v>
      </c>
      <c r="I24" s="51">
        <f>(G24-MAX("8:",F24)-"0:30")*24-8</f>
        <v>2.0000000000000018</v>
      </c>
      <c r="J24" s="51">
        <f t="shared" si="1"/>
        <v>10.000000000000002</v>
      </c>
      <c r="K24" s="29"/>
      <c r="L24" s="1"/>
    </row>
    <row r="25" spans="1:12">
      <c r="A25" s="37">
        <v>42816</v>
      </c>
      <c r="B25" s="63"/>
      <c r="C25" s="63"/>
      <c r="D25" s="46"/>
      <c r="E25" s="31"/>
      <c r="F25" s="36">
        <v>0.33333333333333331</v>
      </c>
      <c r="G25" s="36">
        <v>0.77083333333333337</v>
      </c>
      <c r="H25" s="51">
        <f>(MIN("16:30",G25)-MAX("8:",F25)-"0:30")*24</f>
        <v>8</v>
      </c>
      <c r="I25" s="51">
        <f>IF((G25-F25)*24&gt;8.5, (G25-F25)*24-8.5, 0)</f>
        <v>2.0000000000000018</v>
      </c>
      <c r="J25" s="51">
        <f t="shared" si="1"/>
        <v>10.000000000000002</v>
      </c>
      <c r="K25" s="30"/>
      <c r="L25" s="1"/>
    </row>
    <row r="26" spans="1:12">
      <c r="A26" s="37">
        <v>42817</v>
      </c>
      <c r="B26" s="63"/>
      <c r="C26" s="63"/>
      <c r="D26" s="46"/>
      <c r="E26" s="31"/>
      <c r="F26" s="36">
        <v>0.33333333333333331</v>
      </c>
      <c r="G26" s="36">
        <v>0.6875</v>
      </c>
      <c r="H26" s="51">
        <f>(MIN("16:30",G26)-MAX("8:",F26)-"0:30")*24</f>
        <v>8</v>
      </c>
      <c r="I26" s="51">
        <f>IF((G26-F26)*24&gt;8.5, (G26-F26)*24-8.5, 0)</f>
        <v>0</v>
      </c>
      <c r="J26" s="51">
        <f t="shared" si="1"/>
        <v>8</v>
      </c>
      <c r="K26" s="30"/>
      <c r="L26" s="1"/>
    </row>
    <row r="27" spans="1:12">
      <c r="A27" s="37">
        <v>42818</v>
      </c>
      <c r="B27" s="63"/>
      <c r="C27" s="63"/>
      <c r="D27" s="46"/>
      <c r="E27" s="31"/>
      <c r="F27" s="36">
        <v>0.33333333333333331</v>
      </c>
      <c r="G27" s="36">
        <v>0.6875</v>
      </c>
      <c r="H27" s="51">
        <f>(MIN("16:30",G27)-MAX("8:",F27)-"0:30")*24</f>
        <v>8</v>
      </c>
      <c r="I27" s="51">
        <f>IF((G27-F27)*24&gt;8.5, (G27-F27)*24-8.5, 0)</f>
        <v>0</v>
      </c>
      <c r="J27" s="51">
        <f t="shared" si="1"/>
        <v>8</v>
      </c>
      <c r="K27" s="30"/>
      <c r="L27" s="1"/>
    </row>
    <row r="28" spans="1:12">
      <c r="A28" s="38">
        <v>42819</v>
      </c>
      <c r="B28" s="61"/>
      <c r="C28" s="61"/>
      <c r="D28" s="47"/>
      <c r="E28" s="40"/>
      <c r="F28" s="41"/>
      <c r="G28" s="41"/>
      <c r="H28" s="42"/>
      <c r="I28" s="42"/>
      <c r="J28" s="42"/>
      <c r="K28" s="44"/>
      <c r="L28" s="1"/>
    </row>
    <row r="29" spans="1:12">
      <c r="A29" s="38">
        <v>42820</v>
      </c>
      <c r="B29" s="61"/>
      <c r="C29" s="61"/>
      <c r="D29" s="47"/>
      <c r="E29" s="40"/>
      <c r="F29" s="41"/>
      <c r="G29" s="41"/>
      <c r="H29" s="42"/>
      <c r="I29" s="42"/>
      <c r="J29" s="42"/>
      <c r="K29" s="44"/>
      <c r="L29" s="1"/>
    </row>
    <row r="30" spans="1:12">
      <c r="A30" s="37">
        <v>42821</v>
      </c>
      <c r="B30" s="62"/>
      <c r="C30" s="62"/>
      <c r="D30" s="50"/>
      <c r="E30" s="28"/>
      <c r="F30" s="36">
        <v>0.33333333333333331</v>
      </c>
      <c r="G30" s="36">
        <v>0.77083333333333337</v>
      </c>
      <c r="H30" s="32">
        <f>IF(((G30-F30)*24)&gt;=8.5,8,(G30-F30)*24)</f>
        <v>8</v>
      </c>
      <c r="I30" s="32">
        <f>IF((G30-F30)*24&gt;8.5, (G30-F30)*24-8.5, 0)</f>
        <v>2.0000000000000018</v>
      </c>
      <c r="J30" s="32">
        <f t="shared" ref="J30:J34" si="2">H30+I30</f>
        <v>10.000000000000002</v>
      </c>
      <c r="K30" s="30"/>
      <c r="L30" s="1"/>
    </row>
    <row r="31" spans="1:12">
      <c r="A31" s="37">
        <v>42822</v>
      </c>
      <c r="B31" s="68"/>
      <c r="C31" s="68"/>
      <c r="D31" s="50"/>
      <c r="E31" s="28"/>
      <c r="F31" s="36">
        <v>0.33333333333333331</v>
      </c>
      <c r="G31" s="36">
        <v>0.6875</v>
      </c>
      <c r="H31" s="32">
        <f t="shared" ref="H31:H32" si="3">IF(((G31-F31)*24)&gt;=8.5,8,(G31-F31)*24)</f>
        <v>8</v>
      </c>
      <c r="I31" s="32">
        <f t="shared" ref="I31:I32" si="4">IF((G31-F31)*24&gt;8.5, (G31-F31)*24-8.5, 0)</f>
        <v>0</v>
      </c>
      <c r="J31" s="32">
        <f t="shared" si="2"/>
        <v>8</v>
      </c>
      <c r="K31" s="29"/>
      <c r="L31" s="1"/>
    </row>
    <row r="32" spans="1:12">
      <c r="A32" s="37">
        <v>42823</v>
      </c>
      <c r="B32" s="63"/>
      <c r="C32" s="63"/>
      <c r="D32" s="46"/>
      <c r="E32" s="31"/>
      <c r="F32" s="36">
        <v>0.33333333333333331</v>
      </c>
      <c r="G32" s="36">
        <v>0.77083333333333337</v>
      </c>
      <c r="H32" s="32">
        <f t="shared" si="3"/>
        <v>8</v>
      </c>
      <c r="I32" s="32">
        <f t="shared" si="4"/>
        <v>2.0000000000000018</v>
      </c>
      <c r="J32" s="32">
        <f t="shared" si="2"/>
        <v>10.000000000000002</v>
      </c>
      <c r="K32" s="30"/>
      <c r="L32" s="1"/>
    </row>
    <row r="33" spans="1:12">
      <c r="A33" s="37">
        <v>42824</v>
      </c>
      <c r="B33" s="63"/>
      <c r="C33" s="63"/>
      <c r="D33" s="46"/>
      <c r="E33" s="31"/>
      <c r="F33" s="36">
        <v>0.33333333333333331</v>
      </c>
      <c r="G33" s="36">
        <v>0.6875</v>
      </c>
      <c r="H33" s="32">
        <f>IF(((G33-F33)*24)&gt;=8.5,8,(G33-F33)*24)</f>
        <v>8</v>
      </c>
      <c r="I33" s="32">
        <f>IF((G33-F33)*24&gt;8.5, (G33-F33)*24-8.5, 0)</f>
        <v>0</v>
      </c>
      <c r="J33" s="32">
        <f t="shared" si="2"/>
        <v>8</v>
      </c>
      <c r="K33" s="30"/>
      <c r="L33" s="1"/>
    </row>
    <row r="34" spans="1:12">
      <c r="A34" s="37">
        <v>42825</v>
      </c>
      <c r="B34" s="69"/>
      <c r="C34" s="69"/>
      <c r="D34" s="50"/>
      <c r="E34" s="28"/>
      <c r="F34" s="36">
        <v>0.33333333333333331</v>
      </c>
      <c r="G34" s="36">
        <v>0.6875</v>
      </c>
      <c r="H34" s="32">
        <f t="shared" ref="H34" si="5">IF(((G34-F34)*24)&gt;=8.5,8,(G34-F34)*24)</f>
        <v>8</v>
      </c>
      <c r="I34" s="32">
        <f t="shared" ref="I34" si="6">IF((G34-F34)*24&gt;8.5, (G34-F34)*24-8.5, 0)</f>
        <v>0</v>
      </c>
      <c r="J34" s="32">
        <f t="shared" si="2"/>
        <v>8</v>
      </c>
      <c r="K34" s="29"/>
      <c r="L34" s="1"/>
    </row>
    <row r="35" spans="1:12" ht="15" thickBot="1">
      <c r="A35" s="23"/>
      <c r="B35" s="24"/>
      <c r="C35" s="24"/>
      <c r="D35" s="25"/>
      <c r="E35" s="26"/>
      <c r="F35" s="6"/>
      <c r="G35" s="6"/>
      <c r="H35" s="8"/>
      <c r="I35" s="27"/>
      <c r="J35" s="9"/>
      <c r="K35" s="5"/>
      <c r="L35" s="1"/>
    </row>
    <row r="36" spans="1:12" ht="15" thickBot="1">
      <c r="A36" s="10" t="s">
        <v>12</v>
      </c>
      <c r="B36" s="11"/>
      <c r="C36" s="11"/>
      <c r="D36" s="11"/>
      <c r="E36" s="12"/>
      <c r="F36" s="70" t="s">
        <v>11</v>
      </c>
      <c r="G36" s="71"/>
      <c r="H36" s="13">
        <f>SUM(H4:H35)</f>
        <v>178</v>
      </c>
      <c r="I36" s="13">
        <f>SUM(I4:I34)</f>
        <v>28.500000000000007</v>
      </c>
      <c r="J36" s="14">
        <f>SUM(J4:J34)</f>
        <v>206.5</v>
      </c>
      <c r="K36" s="5"/>
      <c r="L36" s="1"/>
    </row>
    <row r="37" spans="1:12">
      <c r="A37" s="15"/>
      <c r="B37" s="16"/>
      <c r="C37" s="5"/>
      <c r="D37" s="5"/>
      <c r="E37" s="17"/>
      <c r="F37" s="6"/>
      <c r="G37" s="7"/>
      <c r="H37" s="8"/>
      <c r="I37" s="5"/>
      <c r="J37" s="9"/>
      <c r="K37" s="5"/>
      <c r="L37" s="1"/>
    </row>
    <row r="38" spans="1:12" ht="15" thickBot="1">
      <c r="A38" s="18"/>
      <c r="B38" s="19"/>
      <c r="C38" s="19"/>
      <c r="D38" s="20" t="s">
        <v>13</v>
      </c>
      <c r="E38" s="21"/>
      <c r="F38" s="1"/>
      <c r="G38" s="1"/>
      <c r="H38" s="1"/>
      <c r="I38" s="1"/>
      <c r="J38" s="1"/>
      <c r="K38" s="1"/>
      <c r="L38" s="1"/>
    </row>
    <row r="39" spans="1:12">
      <c r="A39" s="2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2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38">
    <mergeCell ref="B34:C34"/>
    <mergeCell ref="F36:G36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E3"/>
    <mergeCell ref="F2:J2"/>
    <mergeCell ref="K2:K3"/>
  </mergeCells>
  <pageMargins left="0.70866141732283472" right="0.70866141732283472" top="0.35433070866141736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2017-03-22T15:15:47Z</dcterms:modified>
</cp:coreProperties>
</file>